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903C37AC-E90A-435C-B474-32174E4A2AF3}" xr6:coauthVersionLast="47" xr6:coauthVersionMax="47" xr10:uidLastSave="{00000000-0000-0000-0000-000000000000}"/>
  <bookViews>
    <workbookView xWindow="31650" yWindow="2850" windowWidth="23025" windowHeight="13470" firstSheet="1" activeTab="4"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R823" i="1"/>
  <c r="Q823" i="1"/>
  <c r="P823" i="1"/>
  <c r="O823" i="1"/>
  <c r="N823" i="1"/>
  <c r="M823" i="1"/>
  <c r="L823" i="1"/>
  <c r="K823" i="1"/>
  <c r="J823" i="1"/>
  <c r="A1042" i="1" l="1"/>
  <c r="A1041" i="1"/>
  <c r="A1034" i="1"/>
  <c r="A1018" i="1"/>
  <c r="A1017" i="1"/>
  <c r="A1002" i="1"/>
  <c r="A1001" i="1"/>
  <c r="A994" i="1"/>
  <c r="A993" i="1"/>
  <c r="A962" i="1"/>
  <c r="A961" i="1"/>
  <c r="A954" i="1"/>
  <c r="A938" i="1"/>
  <c r="A937" i="1"/>
  <c r="A922" i="1"/>
  <c r="A921" i="1"/>
  <c r="A914" i="1"/>
  <c r="A913" i="1"/>
  <c r="A882" i="1"/>
  <c r="A881" i="1"/>
  <c r="A878" i="1"/>
  <c r="A862" i="1"/>
  <c r="A858" i="1"/>
  <c r="A857" i="1"/>
  <c r="A854" i="1"/>
  <c r="A850" i="1"/>
  <c r="A849" i="1"/>
  <c r="B823" i="1"/>
  <c r="A823" i="1"/>
  <c r="C1072" i="1"/>
  <c r="C1071" i="1"/>
  <c r="C1070" i="1"/>
  <c r="C1069" i="1"/>
  <c r="B1069" i="1" s="1"/>
  <c r="C1068" i="1"/>
  <c r="A1068" i="1" s="1"/>
  <c r="C1067" i="1"/>
  <c r="B1067" i="1" s="1"/>
  <c r="C1066" i="1"/>
  <c r="B1066" i="1" s="1"/>
  <c r="C1065" i="1"/>
  <c r="B1065" i="1" s="1"/>
  <c r="C1064" i="1"/>
  <c r="C1063" i="1"/>
  <c r="C1062" i="1"/>
  <c r="C1061" i="1"/>
  <c r="B1061" i="1" s="1"/>
  <c r="C1060" i="1"/>
  <c r="A1060" i="1" s="1"/>
  <c r="C1059" i="1"/>
  <c r="B1059" i="1" s="1"/>
  <c r="C1058" i="1"/>
  <c r="B1058" i="1" s="1"/>
  <c r="C1057" i="1"/>
  <c r="B1057" i="1" s="1"/>
  <c r="C1056" i="1"/>
  <c r="C1055" i="1"/>
  <c r="C1054" i="1"/>
  <c r="C1053" i="1"/>
  <c r="A1053" i="1" s="1"/>
  <c r="C1052" i="1"/>
  <c r="A1052" i="1" s="1"/>
  <c r="C1051" i="1"/>
  <c r="B1051" i="1" s="1"/>
  <c r="C1050" i="1"/>
  <c r="B1050" i="1" s="1"/>
  <c r="C1049" i="1"/>
  <c r="B1049" i="1" s="1"/>
  <c r="C1048" i="1"/>
  <c r="C1047" i="1"/>
  <c r="C1046" i="1"/>
  <c r="C1045" i="1"/>
  <c r="B1045" i="1" s="1"/>
  <c r="C1044" i="1"/>
  <c r="A1044" i="1" s="1"/>
  <c r="C1043" i="1"/>
  <c r="B1043" i="1" s="1"/>
  <c r="C1042" i="1"/>
  <c r="B1042" i="1" s="1"/>
  <c r="C1041" i="1"/>
  <c r="B1041" i="1" s="1"/>
  <c r="C1040" i="1"/>
  <c r="C1039" i="1"/>
  <c r="C1038" i="1"/>
  <c r="C1037" i="1"/>
  <c r="A1037" i="1" s="1"/>
  <c r="C1036" i="1"/>
  <c r="A1036" i="1" s="1"/>
  <c r="C1035" i="1"/>
  <c r="B1035" i="1" s="1"/>
  <c r="C1034" i="1"/>
  <c r="B1034" i="1" s="1"/>
  <c r="C1033" i="1"/>
  <c r="B1033" i="1" s="1"/>
  <c r="C1032" i="1"/>
  <c r="C1031" i="1"/>
  <c r="C1030" i="1"/>
  <c r="C1029" i="1"/>
  <c r="B1029" i="1" s="1"/>
  <c r="C1028" i="1"/>
  <c r="A1028" i="1" s="1"/>
  <c r="C1027" i="1"/>
  <c r="B1027" i="1" s="1"/>
  <c r="C1026" i="1"/>
  <c r="B1026" i="1" s="1"/>
  <c r="C1025" i="1"/>
  <c r="B1025" i="1" s="1"/>
  <c r="C1024" i="1"/>
  <c r="C1023" i="1"/>
  <c r="C1022" i="1"/>
  <c r="C1021" i="1"/>
  <c r="B1021" i="1" s="1"/>
  <c r="C1020" i="1"/>
  <c r="A1020" i="1" s="1"/>
  <c r="C1019" i="1"/>
  <c r="B1019" i="1" s="1"/>
  <c r="C1018" i="1"/>
  <c r="B1018" i="1" s="1"/>
  <c r="C1017" i="1"/>
  <c r="B1017" i="1" s="1"/>
  <c r="C1016" i="1"/>
  <c r="C1015" i="1"/>
  <c r="C1014" i="1"/>
  <c r="C1013" i="1"/>
  <c r="B1013" i="1" s="1"/>
  <c r="C1012" i="1"/>
  <c r="A1012" i="1" s="1"/>
  <c r="C1011" i="1"/>
  <c r="B1011" i="1" s="1"/>
  <c r="C1010" i="1"/>
  <c r="B1010" i="1" s="1"/>
  <c r="C1009" i="1"/>
  <c r="B1009" i="1" s="1"/>
  <c r="C1008" i="1"/>
  <c r="C1007" i="1"/>
  <c r="C1006" i="1"/>
  <c r="C1005" i="1"/>
  <c r="B1005" i="1" s="1"/>
  <c r="C1004" i="1"/>
  <c r="A1004" i="1" s="1"/>
  <c r="C1003" i="1"/>
  <c r="B1003" i="1" s="1"/>
  <c r="C1002" i="1"/>
  <c r="B1002" i="1" s="1"/>
  <c r="C1001" i="1"/>
  <c r="B1001" i="1" s="1"/>
  <c r="C1000" i="1"/>
  <c r="C999" i="1"/>
  <c r="C998" i="1"/>
  <c r="C997" i="1"/>
  <c r="A997" i="1" s="1"/>
  <c r="C996" i="1"/>
  <c r="A996" i="1" s="1"/>
  <c r="C995" i="1"/>
  <c r="B995" i="1" s="1"/>
  <c r="C994" i="1"/>
  <c r="B994" i="1" s="1"/>
  <c r="C993" i="1"/>
  <c r="B993" i="1" s="1"/>
  <c r="C992" i="1"/>
  <c r="C991" i="1"/>
  <c r="C990" i="1"/>
  <c r="C989" i="1"/>
  <c r="B989" i="1" s="1"/>
  <c r="C988" i="1"/>
  <c r="A988" i="1" s="1"/>
  <c r="C987" i="1"/>
  <c r="B987" i="1" s="1"/>
  <c r="C986" i="1"/>
  <c r="B986" i="1" s="1"/>
  <c r="C985" i="1"/>
  <c r="B985" i="1" s="1"/>
  <c r="C984" i="1"/>
  <c r="C983" i="1"/>
  <c r="C982" i="1"/>
  <c r="C981" i="1"/>
  <c r="C980" i="1"/>
  <c r="A980" i="1" s="1"/>
  <c r="C979" i="1"/>
  <c r="B979" i="1" s="1"/>
  <c r="C978" i="1"/>
  <c r="B978" i="1" s="1"/>
  <c r="C977" i="1"/>
  <c r="B977" i="1" s="1"/>
  <c r="C976" i="1"/>
  <c r="C975" i="1"/>
  <c r="C974" i="1"/>
  <c r="C973" i="1"/>
  <c r="B973" i="1" s="1"/>
  <c r="C972" i="1"/>
  <c r="A972" i="1" s="1"/>
  <c r="C971" i="1"/>
  <c r="B971" i="1" s="1"/>
  <c r="C970" i="1"/>
  <c r="B970" i="1" s="1"/>
  <c r="C969" i="1"/>
  <c r="B969" i="1" s="1"/>
  <c r="C968" i="1"/>
  <c r="C967" i="1"/>
  <c r="C966" i="1"/>
  <c r="C965" i="1"/>
  <c r="B965" i="1" s="1"/>
  <c r="C964" i="1"/>
  <c r="A964" i="1" s="1"/>
  <c r="C963" i="1"/>
  <c r="B963" i="1" s="1"/>
  <c r="C962" i="1"/>
  <c r="B962" i="1" s="1"/>
  <c r="C961" i="1"/>
  <c r="B961" i="1" s="1"/>
  <c r="C960" i="1"/>
  <c r="C959" i="1"/>
  <c r="C958" i="1"/>
  <c r="C957" i="1"/>
  <c r="A957" i="1" s="1"/>
  <c r="C956" i="1"/>
  <c r="A956" i="1" s="1"/>
  <c r="C955" i="1"/>
  <c r="B955" i="1" s="1"/>
  <c r="C954" i="1"/>
  <c r="B954" i="1" s="1"/>
  <c r="C953" i="1"/>
  <c r="B953" i="1" s="1"/>
  <c r="C952" i="1"/>
  <c r="C951" i="1"/>
  <c r="A951" i="1" s="1"/>
  <c r="C950" i="1"/>
  <c r="C949" i="1"/>
  <c r="B949" i="1" s="1"/>
  <c r="C948" i="1"/>
  <c r="A948" i="1" s="1"/>
  <c r="C947" i="1"/>
  <c r="B947" i="1" s="1"/>
  <c r="C946" i="1"/>
  <c r="B946" i="1" s="1"/>
  <c r="C945" i="1"/>
  <c r="B945" i="1" s="1"/>
  <c r="C944" i="1"/>
  <c r="C943" i="1"/>
  <c r="C942" i="1"/>
  <c r="C941" i="1"/>
  <c r="B941" i="1" s="1"/>
  <c r="C940" i="1"/>
  <c r="A940" i="1" s="1"/>
  <c r="C939" i="1"/>
  <c r="B939" i="1" s="1"/>
  <c r="C938" i="1"/>
  <c r="B938" i="1" s="1"/>
  <c r="C937" i="1"/>
  <c r="B937" i="1" s="1"/>
  <c r="C936" i="1"/>
  <c r="C935" i="1"/>
  <c r="C934" i="1"/>
  <c r="C933" i="1"/>
  <c r="C932" i="1"/>
  <c r="A932" i="1" s="1"/>
  <c r="C931" i="1"/>
  <c r="B931" i="1" s="1"/>
  <c r="C930" i="1"/>
  <c r="B930" i="1" s="1"/>
  <c r="C929" i="1"/>
  <c r="B929" i="1" s="1"/>
  <c r="C928" i="1"/>
  <c r="C927" i="1"/>
  <c r="C926" i="1"/>
  <c r="C925" i="1"/>
  <c r="A925" i="1" s="1"/>
  <c r="C924" i="1"/>
  <c r="A924" i="1" s="1"/>
  <c r="C923" i="1"/>
  <c r="B923" i="1" s="1"/>
  <c r="C922" i="1"/>
  <c r="B922" i="1" s="1"/>
  <c r="C921" i="1"/>
  <c r="B921" i="1" s="1"/>
  <c r="C920" i="1"/>
  <c r="C919" i="1"/>
  <c r="C918" i="1"/>
  <c r="C917" i="1"/>
  <c r="B917" i="1" s="1"/>
  <c r="C916" i="1"/>
  <c r="A916" i="1" s="1"/>
  <c r="C915" i="1"/>
  <c r="B915" i="1" s="1"/>
  <c r="C914" i="1"/>
  <c r="B914" i="1" s="1"/>
  <c r="C913" i="1"/>
  <c r="B913" i="1" s="1"/>
  <c r="C912" i="1"/>
  <c r="C911" i="1"/>
  <c r="C910" i="1"/>
  <c r="C909" i="1"/>
  <c r="B909" i="1" s="1"/>
  <c r="C908" i="1"/>
  <c r="A908" i="1" s="1"/>
  <c r="C907" i="1"/>
  <c r="B907" i="1" s="1"/>
  <c r="C906" i="1"/>
  <c r="B906" i="1" s="1"/>
  <c r="C905" i="1"/>
  <c r="B905" i="1" s="1"/>
  <c r="C904" i="1"/>
  <c r="C903" i="1"/>
  <c r="A903" i="1" s="1"/>
  <c r="C902" i="1"/>
  <c r="C901" i="1"/>
  <c r="C900" i="1"/>
  <c r="A900" i="1" s="1"/>
  <c r="C899" i="1"/>
  <c r="B899" i="1" s="1"/>
  <c r="C898" i="1"/>
  <c r="B898" i="1" s="1"/>
  <c r="C897" i="1"/>
  <c r="B897" i="1" s="1"/>
  <c r="C896" i="1"/>
  <c r="C895" i="1"/>
  <c r="C894" i="1"/>
  <c r="C893" i="1"/>
  <c r="A893" i="1" s="1"/>
  <c r="C892" i="1"/>
  <c r="A892" i="1" s="1"/>
  <c r="C891" i="1"/>
  <c r="B891" i="1" s="1"/>
  <c r="C890" i="1"/>
  <c r="B890" i="1" s="1"/>
  <c r="C889" i="1"/>
  <c r="B889" i="1" s="1"/>
  <c r="C888" i="1"/>
  <c r="C887" i="1"/>
  <c r="C886" i="1"/>
  <c r="C885" i="1"/>
  <c r="C884" i="1"/>
  <c r="A884" i="1" s="1"/>
  <c r="C883" i="1"/>
  <c r="B883" i="1" s="1"/>
  <c r="C882" i="1"/>
  <c r="B882" i="1" s="1"/>
  <c r="C881" i="1"/>
  <c r="B881" i="1" s="1"/>
  <c r="C880" i="1"/>
  <c r="C879" i="1"/>
  <c r="C878" i="1"/>
  <c r="C877" i="1"/>
  <c r="B877" i="1" s="1"/>
  <c r="C876" i="1"/>
  <c r="A876" i="1" s="1"/>
  <c r="C875" i="1"/>
  <c r="B875" i="1" s="1"/>
  <c r="C874" i="1"/>
  <c r="B874" i="1" s="1"/>
  <c r="C873" i="1"/>
  <c r="B873" i="1" s="1"/>
  <c r="C872" i="1"/>
  <c r="C871" i="1"/>
  <c r="A871" i="1" s="1"/>
  <c r="C870" i="1"/>
  <c r="A870" i="1" s="1"/>
  <c r="C869" i="1"/>
  <c r="B869" i="1" s="1"/>
  <c r="C868" i="1"/>
  <c r="A868" i="1" s="1"/>
  <c r="C867" i="1"/>
  <c r="B867" i="1" s="1"/>
  <c r="C866" i="1"/>
  <c r="B866" i="1" s="1"/>
  <c r="C865" i="1"/>
  <c r="B865" i="1" s="1"/>
  <c r="C864" i="1"/>
  <c r="C863" i="1"/>
  <c r="C862" i="1"/>
  <c r="C861" i="1"/>
  <c r="C860" i="1"/>
  <c r="A860" i="1" s="1"/>
  <c r="C859" i="1"/>
  <c r="B859" i="1" s="1"/>
  <c r="C858" i="1"/>
  <c r="B858" i="1" s="1"/>
  <c r="C857" i="1"/>
  <c r="B857" i="1" s="1"/>
  <c r="C856" i="1"/>
  <c r="C855" i="1"/>
  <c r="A855" i="1" s="1"/>
  <c r="C854" i="1"/>
  <c r="C853" i="1"/>
  <c r="B853" i="1" s="1"/>
  <c r="C852" i="1"/>
  <c r="A852" i="1" s="1"/>
  <c r="C851" i="1"/>
  <c r="B851" i="1" s="1"/>
  <c r="C850" i="1"/>
  <c r="B850" i="1" s="1"/>
  <c r="C849" i="1"/>
  <c r="B849" i="1" s="1"/>
  <c r="C848" i="1"/>
  <c r="C847" i="1"/>
  <c r="C846" i="1"/>
  <c r="A846" i="1" s="1"/>
  <c r="C845" i="1"/>
  <c r="C844" i="1"/>
  <c r="A844" i="1" s="1"/>
  <c r="C843" i="1"/>
  <c r="B843" i="1" s="1"/>
  <c r="C842" i="1"/>
  <c r="B842" i="1" s="1"/>
  <c r="C841" i="1"/>
  <c r="B841" i="1" s="1"/>
  <c r="C840" i="1"/>
  <c r="C839" i="1"/>
  <c r="C838" i="1"/>
  <c r="A838" i="1" s="1"/>
  <c r="C837" i="1"/>
  <c r="B837" i="1" s="1"/>
  <c r="C836" i="1"/>
  <c r="A836" i="1" s="1"/>
  <c r="C835" i="1"/>
  <c r="B835" i="1" s="1"/>
  <c r="C834" i="1"/>
  <c r="B834" i="1" s="1"/>
  <c r="C833" i="1"/>
  <c r="B833" i="1" s="1"/>
  <c r="C832" i="1"/>
  <c r="C831" i="1"/>
  <c r="C830" i="1"/>
  <c r="A830" i="1" s="1"/>
  <c r="C829" i="1"/>
  <c r="B829" i="1" s="1"/>
  <c r="C828" i="1"/>
  <c r="A828" i="1" s="1"/>
  <c r="C827" i="1"/>
  <c r="B827" i="1" s="1"/>
  <c r="C826" i="1"/>
  <c r="B826" i="1" s="1"/>
  <c r="C825" i="1"/>
  <c r="B825" i="1" s="1"/>
  <c r="C824" i="1"/>
  <c r="M280" i="1"/>
  <c r="R263" i="1"/>
  <c r="Q263" i="1"/>
  <c r="P263" i="1"/>
  <c r="O263" i="1"/>
  <c r="N263" i="1"/>
  <c r="M263" i="1"/>
  <c r="L263" i="1"/>
  <c r="K263" i="1"/>
  <c r="J263" i="1"/>
  <c r="B263" i="1"/>
  <c r="A263" i="1"/>
  <c r="C286" i="1"/>
  <c r="O286" i="1" s="1"/>
  <c r="C285" i="1"/>
  <c r="O285" i="1" s="1"/>
  <c r="C284" i="1"/>
  <c r="P284" i="1" s="1"/>
  <c r="C283" i="1"/>
  <c r="Q283" i="1" s="1"/>
  <c r="C282" i="1"/>
  <c r="R282" i="1" s="1"/>
  <c r="C281" i="1"/>
  <c r="K281" i="1" s="1"/>
  <c r="C280" i="1"/>
  <c r="L280" i="1" s="1"/>
  <c r="C279" i="1"/>
  <c r="M279" i="1" s="1"/>
  <c r="C278" i="1"/>
  <c r="N278" i="1" s="1"/>
  <c r="C277" i="1"/>
  <c r="O277" i="1" s="1"/>
  <c r="C276" i="1"/>
  <c r="P276" i="1" s="1"/>
  <c r="C275" i="1"/>
  <c r="Q275" i="1" s="1"/>
  <c r="C274" i="1"/>
  <c r="R274" i="1" s="1"/>
  <c r="C273" i="1"/>
  <c r="K273" i="1" s="1"/>
  <c r="C272" i="1"/>
  <c r="L272" i="1" s="1"/>
  <c r="C271" i="1"/>
  <c r="M271" i="1" s="1"/>
  <c r="C270" i="1"/>
  <c r="N270" i="1" s="1"/>
  <c r="C269" i="1"/>
  <c r="O269" i="1" s="1"/>
  <c r="C268" i="1"/>
  <c r="P268" i="1" s="1"/>
  <c r="C267" i="1"/>
  <c r="Q267" i="1" s="1"/>
  <c r="C266" i="1"/>
  <c r="R266" i="1" s="1"/>
  <c r="C265" i="1"/>
  <c r="K265" i="1" s="1"/>
  <c r="C264" i="1"/>
  <c r="L264" i="1" s="1"/>
  <c r="R226" i="1"/>
  <c r="Q226" i="1"/>
  <c r="P226" i="1"/>
  <c r="O226" i="1"/>
  <c r="N226" i="1"/>
  <c r="M226" i="1"/>
  <c r="L226" i="1"/>
  <c r="K226" i="1"/>
  <c r="J226" i="1"/>
  <c r="B226" i="1"/>
  <c r="A226" i="1"/>
  <c r="C228" i="1"/>
  <c r="O228" i="1" s="1"/>
  <c r="C227" i="1"/>
  <c r="P227" i="1" s="1"/>
  <c r="C1644" i="1"/>
  <c r="C1645" i="1"/>
  <c r="C1646" i="1"/>
  <c r="C1647" i="1"/>
  <c r="C1648" i="1"/>
  <c r="C1649" i="1"/>
  <c r="C1650" i="1"/>
  <c r="C1651" i="1"/>
  <c r="C1652" i="1"/>
  <c r="C1653" i="1"/>
  <c r="C1654" i="1"/>
  <c r="C1655" i="1"/>
  <c r="C1656" i="1"/>
  <c r="C1657" i="1"/>
  <c r="C1658" i="1"/>
  <c r="C1659" i="1"/>
  <c r="M1659" i="1" s="1"/>
  <c r="C1660" i="1"/>
  <c r="B1660" i="1" s="1"/>
  <c r="C1661" i="1"/>
  <c r="L1661" i="1" s="1"/>
  <c r="C1662" i="1"/>
  <c r="A1662" i="1" s="1"/>
  <c r="C1663" i="1"/>
  <c r="R1663" i="1" s="1"/>
  <c r="C1664" i="1"/>
  <c r="R1664" i="1" s="1"/>
  <c r="C1665" i="1"/>
  <c r="J1665" i="1" s="1"/>
  <c r="C1666" i="1"/>
  <c r="K1666" i="1" s="1"/>
  <c r="C1667" i="1"/>
  <c r="Q1667" i="1" s="1"/>
  <c r="C1668" i="1"/>
  <c r="A1668" i="1" s="1"/>
  <c r="C1669" i="1"/>
  <c r="R1669" i="1" s="1"/>
  <c r="C1670" i="1"/>
  <c r="J1670" i="1" s="1"/>
  <c r="C1671" i="1"/>
  <c r="B1671" i="1" s="1"/>
  <c r="C1672" i="1"/>
  <c r="R1672" i="1" s="1"/>
  <c r="C1673" i="1"/>
  <c r="B1673" i="1" s="1"/>
  <c r="C1674" i="1"/>
  <c r="A1674" i="1" s="1"/>
  <c r="C1675" i="1"/>
  <c r="J1675" i="1" s="1"/>
  <c r="C1676" i="1"/>
  <c r="O1676" i="1" s="1"/>
  <c r="C1677" i="1"/>
  <c r="R1677" i="1" s="1"/>
  <c r="C1678" i="1"/>
  <c r="B1678" i="1" s="1"/>
  <c r="C1679" i="1"/>
  <c r="B1679" i="1" s="1"/>
  <c r="C1680" i="1"/>
  <c r="C1681" i="1"/>
  <c r="N1681" i="1" s="1"/>
  <c r="C1682" i="1"/>
  <c r="R1682" i="1" s="1"/>
  <c r="C1683" i="1"/>
  <c r="A1683" i="1" s="1"/>
  <c r="C1684" i="1"/>
  <c r="Q1684" i="1" s="1"/>
  <c r="C1685" i="1"/>
  <c r="O1685" i="1" s="1"/>
  <c r="C1686" i="1"/>
  <c r="K1686" i="1" s="1"/>
  <c r="C1687" i="1"/>
  <c r="R1687" i="1" s="1"/>
  <c r="C1688" i="1"/>
  <c r="C1689" i="1"/>
  <c r="A1689" i="1" s="1"/>
  <c r="C1690" i="1"/>
  <c r="B1690" i="1" s="1"/>
  <c r="C1691" i="1"/>
  <c r="J1691" i="1" s="1"/>
  <c r="C1692" i="1"/>
  <c r="R1692" i="1" s="1"/>
  <c r="C1693" i="1"/>
  <c r="R1693" i="1" s="1"/>
  <c r="C1694" i="1"/>
  <c r="R1694" i="1" s="1"/>
  <c r="C1695" i="1"/>
  <c r="R1695" i="1" s="1"/>
  <c r="C1696" i="1"/>
  <c r="A1696" i="1" s="1"/>
  <c r="C1697" i="1"/>
  <c r="C1698" i="1"/>
  <c r="M1698" i="1" s="1"/>
  <c r="C1699" i="1"/>
  <c r="R1699" i="1" s="1"/>
  <c r="C1700" i="1"/>
  <c r="P1700" i="1" s="1"/>
  <c r="C1701" i="1"/>
  <c r="P1701" i="1" s="1"/>
  <c r="C1702" i="1"/>
  <c r="B1702" i="1" s="1"/>
  <c r="C1703" i="1"/>
  <c r="N1703" i="1" s="1"/>
  <c r="C1704" i="1"/>
  <c r="C1705" i="1"/>
  <c r="R1705" i="1" s="1"/>
  <c r="C1706" i="1"/>
  <c r="R1706" i="1" s="1"/>
  <c r="C1707" i="1"/>
  <c r="P1707" i="1" s="1"/>
  <c r="C1708" i="1"/>
  <c r="R1708" i="1" s="1"/>
  <c r="C1709" i="1"/>
  <c r="R1709" i="1" s="1"/>
  <c r="C1710" i="1"/>
  <c r="M1710" i="1" s="1"/>
  <c r="C1711" i="1"/>
  <c r="R1711" i="1" s="1"/>
  <c r="C1712" i="1"/>
  <c r="A1712" i="1" s="1"/>
  <c r="C1713" i="1"/>
  <c r="Q1713" i="1" s="1"/>
  <c r="C1714" i="1"/>
  <c r="R1714" i="1" s="1"/>
  <c r="C1715" i="1"/>
  <c r="K1715" i="1" s="1"/>
  <c r="C1716" i="1"/>
  <c r="R1716" i="1" s="1"/>
  <c r="C1717" i="1"/>
  <c r="C1718" i="1"/>
  <c r="O1718" i="1" s="1"/>
  <c r="C1719" i="1"/>
  <c r="A1719" i="1" s="1"/>
  <c r="C1720" i="1"/>
  <c r="J1720" i="1" s="1"/>
  <c r="C1721" i="1"/>
  <c r="R1721" i="1" s="1"/>
  <c r="C1722" i="1"/>
  <c r="C1723" i="1"/>
  <c r="Q1723" i="1" s="1"/>
  <c r="C1724" i="1"/>
  <c r="P1724" i="1" s="1"/>
  <c r="C1725" i="1"/>
  <c r="Q1725" i="1" s="1"/>
  <c r="C1726" i="1"/>
  <c r="B1726" i="1" s="1"/>
  <c r="C1727" i="1"/>
  <c r="O1727" i="1" s="1"/>
  <c r="C1728" i="1"/>
  <c r="C1729" i="1"/>
  <c r="P1729" i="1" s="1"/>
  <c r="C1730" i="1"/>
  <c r="P1730" i="1" s="1"/>
  <c r="C1731" i="1"/>
  <c r="C1732" i="1"/>
  <c r="O1732" i="1" s="1"/>
  <c r="C1733" i="1"/>
  <c r="R1733" i="1" s="1"/>
  <c r="C1734" i="1"/>
  <c r="Q1734" i="1" s="1"/>
  <c r="C1735" i="1"/>
  <c r="O1735" i="1" s="1"/>
  <c r="C1736" i="1"/>
  <c r="Q1736" i="1" s="1"/>
  <c r="C1737" i="1"/>
  <c r="Q1737" i="1" s="1"/>
  <c r="C1738" i="1"/>
  <c r="C1739" i="1"/>
  <c r="Q1739" i="1" s="1"/>
  <c r="C1740" i="1"/>
  <c r="A1740" i="1" s="1"/>
  <c r="C1741" i="1"/>
  <c r="Q1741" i="1" s="1"/>
  <c r="C1742" i="1"/>
  <c r="Q1742" i="1" s="1"/>
  <c r="C1743" i="1"/>
  <c r="C1744" i="1"/>
  <c r="B1744" i="1" s="1"/>
  <c r="C1745" i="1"/>
  <c r="B1745" i="1" s="1"/>
  <c r="C1746" i="1"/>
  <c r="O1746" i="1" s="1"/>
  <c r="C1747" i="1"/>
  <c r="Q1747" i="1" s="1"/>
  <c r="C1748" i="1"/>
  <c r="A1748" i="1" s="1"/>
  <c r="C1749" i="1"/>
  <c r="L1749" i="1" s="1"/>
  <c r="C1750" i="1"/>
  <c r="R1750" i="1" s="1"/>
  <c r="C1751" i="1"/>
  <c r="B1751" i="1" s="1"/>
  <c r="C1752" i="1"/>
  <c r="N1752" i="1" s="1"/>
  <c r="C1753" i="1"/>
  <c r="A1753" i="1" s="1"/>
  <c r="C1754" i="1"/>
  <c r="M1754" i="1" s="1"/>
  <c r="C1755" i="1"/>
  <c r="R1755" i="1" s="1"/>
  <c r="C1756" i="1"/>
  <c r="B1756" i="1" s="1"/>
  <c r="C1757" i="1"/>
  <c r="N1757" i="1" s="1"/>
  <c r="C1758" i="1"/>
  <c r="C1759" i="1"/>
  <c r="K1759" i="1" s="1"/>
  <c r="C1760" i="1"/>
  <c r="C1761" i="1"/>
  <c r="R1761" i="1" s="1"/>
  <c r="C1762" i="1"/>
  <c r="B1762" i="1" s="1"/>
  <c r="C1763" i="1"/>
  <c r="R1763" i="1" s="1"/>
  <c r="C1764" i="1"/>
  <c r="B1764" i="1" s="1"/>
  <c r="C1765" i="1"/>
  <c r="R1765" i="1" s="1"/>
  <c r="C1766" i="1"/>
  <c r="R1766" i="1" s="1"/>
  <c r="C1767" i="1"/>
  <c r="A1767" i="1" s="1"/>
  <c r="C1768" i="1"/>
  <c r="R1768" i="1" s="1"/>
  <c r="C1769" i="1"/>
  <c r="O1769" i="1" s="1"/>
  <c r="C1770" i="1"/>
  <c r="R1770" i="1" s="1"/>
  <c r="C1771" i="1"/>
  <c r="P1771" i="1" s="1"/>
  <c r="C1772" i="1"/>
  <c r="R1772" i="1" s="1"/>
  <c r="C1773" i="1"/>
  <c r="R1773" i="1" s="1"/>
  <c r="C1774" i="1"/>
  <c r="R1774" i="1" s="1"/>
  <c r="C1775" i="1"/>
  <c r="A1775" i="1" s="1"/>
  <c r="C1776" i="1"/>
  <c r="Q1776" i="1" s="1"/>
  <c r="C1777" i="1"/>
  <c r="R1777" i="1" s="1"/>
  <c r="R1776" i="1"/>
  <c r="O1776" i="1"/>
  <c r="N1776" i="1"/>
  <c r="K1766" i="1"/>
  <c r="A1751" i="1"/>
  <c r="R1744" i="1"/>
  <c r="Q1744" i="1"/>
  <c r="P1744" i="1"/>
  <c r="O1744" i="1"/>
  <c r="N1744" i="1"/>
  <c r="M1744" i="1"/>
  <c r="L1744" i="1"/>
  <c r="K1744" i="1"/>
  <c r="J1744" i="1"/>
  <c r="R1728" i="1"/>
  <c r="B1728" i="1"/>
  <c r="A1728" i="1"/>
  <c r="A1711" i="1"/>
  <c r="P1710" i="1"/>
  <c r="K1710" i="1"/>
  <c r="R1704" i="1"/>
  <c r="B1704" i="1"/>
  <c r="A1704" i="1"/>
  <c r="R1697" i="1"/>
  <c r="R1696" i="1"/>
  <c r="Q1696" i="1"/>
  <c r="P1696" i="1"/>
  <c r="A1688" i="1"/>
  <c r="Q1686" i="1"/>
  <c r="N1686" i="1"/>
  <c r="Q1672" i="1"/>
  <c r="O1672" i="1"/>
  <c r="N1672" i="1"/>
  <c r="B1672" i="1"/>
  <c r="A1672" i="1"/>
  <c r="A1671" i="1"/>
  <c r="P1664" i="1"/>
  <c r="O1664" i="1"/>
  <c r="N1664" i="1"/>
  <c r="M1664" i="1"/>
  <c r="L1664" i="1"/>
  <c r="K1664" i="1"/>
  <c r="J1664" i="1"/>
  <c r="B1664" i="1"/>
  <c r="A1664" i="1"/>
  <c r="J1845" i="1"/>
  <c r="K1845" i="1"/>
  <c r="L1845" i="1"/>
  <c r="M1845" i="1"/>
  <c r="N1845" i="1"/>
  <c r="O1845" i="1"/>
  <c r="P1845" i="1"/>
  <c r="Q1845" i="1"/>
  <c r="R1845" i="1"/>
  <c r="B1845" i="1"/>
  <c r="A184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778" i="1"/>
  <c r="K1778" i="1"/>
  <c r="L1778" i="1"/>
  <c r="M1778" i="1"/>
  <c r="N1778" i="1"/>
  <c r="O1778" i="1"/>
  <c r="P1778" i="1"/>
  <c r="Q1778" i="1"/>
  <c r="R1778" i="1"/>
  <c r="J1779" i="1"/>
  <c r="K1779" i="1"/>
  <c r="L1779" i="1"/>
  <c r="M1779" i="1"/>
  <c r="N1779" i="1"/>
  <c r="O1779" i="1"/>
  <c r="P1779" i="1"/>
  <c r="Q1779" i="1"/>
  <c r="R1779" i="1"/>
  <c r="J1780" i="1"/>
  <c r="K1780" i="1"/>
  <c r="L1780" i="1"/>
  <c r="M1780" i="1"/>
  <c r="N1780" i="1"/>
  <c r="O1780" i="1"/>
  <c r="P1780" i="1"/>
  <c r="Q1780" i="1"/>
  <c r="R1780" i="1"/>
  <c r="A1778" i="1"/>
  <c r="B1778" i="1"/>
  <c r="A1779" i="1"/>
  <c r="B1779" i="1"/>
  <c r="A1780" i="1"/>
  <c r="B1780" i="1"/>
  <c r="J289" i="1"/>
  <c r="K289" i="1"/>
  <c r="L289" i="1"/>
  <c r="M289" i="1"/>
  <c r="N289" i="1"/>
  <c r="P289" i="1"/>
  <c r="Q289" i="1"/>
  <c r="R289" i="1"/>
  <c r="A289" i="1"/>
  <c r="B289" i="1"/>
  <c r="B43" i="18"/>
  <c r="O289" i="1" s="1"/>
  <c r="A1009" i="1" l="1"/>
  <c r="A945" i="1"/>
  <c r="A1025" i="1"/>
  <c r="A873" i="1"/>
  <c r="A946" i="1"/>
  <c r="A1026" i="1"/>
  <c r="A825" i="1"/>
  <c r="A874" i="1"/>
  <c r="A953" i="1"/>
  <c r="A1033" i="1"/>
  <c r="A930" i="1"/>
  <c r="A833" i="1"/>
  <c r="A889" i="1"/>
  <c r="A969" i="1"/>
  <c r="A1049" i="1"/>
  <c r="A834" i="1"/>
  <c r="A890" i="1"/>
  <c r="A970" i="1"/>
  <c r="A1050" i="1"/>
  <c r="A865" i="1"/>
  <c r="A897" i="1"/>
  <c r="A977" i="1"/>
  <c r="A1057" i="1"/>
  <c r="A929" i="1"/>
  <c r="A841" i="1"/>
  <c r="A898" i="1"/>
  <c r="A978" i="1"/>
  <c r="A1058" i="1"/>
  <c r="A1010" i="1"/>
  <c r="A842" i="1"/>
  <c r="A905" i="1"/>
  <c r="A985" i="1"/>
  <c r="A1065" i="1"/>
  <c r="A866" i="1"/>
  <c r="A826" i="1"/>
  <c r="A906" i="1"/>
  <c r="A986" i="1"/>
  <c r="A1066" i="1"/>
  <c r="Q845" i="1"/>
  <c r="P845" i="1"/>
  <c r="O845" i="1"/>
  <c r="N845" i="1"/>
  <c r="M845" i="1"/>
  <c r="L845" i="1"/>
  <c r="K845" i="1"/>
  <c r="R845" i="1"/>
  <c r="J845" i="1"/>
  <c r="Q861" i="1"/>
  <c r="P861" i="1"/>
  <c r="O861" i="1"/>
  <c r="N861" i="1"/>
  <c r="M861" i="1"/>
  <c r="L861" i="1"/>
  <c r="K861" i="1"/>
  <c r="R861" i="1"/>
  <c r="J861" i="1"/>
  <c r="Q885" i="1"/>
  <c r="P885" i="1"/>
  <c r="O885" i="1"/>
  <c r="M885" i="1"/>
  <c r="L885" i="1"/>
  <c r="R885" i="1"/>
  <c r="N885" i="1"/>
  <c r="K885" i="1"/>
  <c r="J885" i="1"/>
  <c r="Q901" i="1"/>
  <c r="P901" i="1"/>
  <c r="O901" i="1"/>
  <c r="M901" i="1"/>
  <c r="L901" i="1"/>
  <c r="J901" i="1"/>
  <c r="R901" i="1"/>
  <c r="N901" i="1"/>
  <c r="K901" i="1"/>
  <c r="Q933" i="1"/>
  <c r="P933" i="1"/>
  <c r="O933" i="1"/>
  <c r="M933" i="1"/>
  <c r="L933" i="1"/>
  <c r="R933" i="1"/>
  <c r="N933" i="1"/>
  <c r="K933" i="1"/>
  <c r="J933" i="1"/>
  <c r="M981" i="1"/>
  <c r="L981" i="1"/>
  <c r="K981" i="1"/>
  <c r="R981" i="1"/>
  <c r="J981" i="1"/>
  <c r="Q981" i="1"/>
  <c r="P981" i="1"/>
  <c r="O981" i="1"/>
  <c r="N981" i="1"/>
  <c r="A845" i="1"/>
  <c r="A877" i="1"/>
  <c r="A909" i="1"/>
  <c r="A941" i="1"/>
  <c r="A1045" i="1"/>
  <c r="A1061" i="1"/>
  <c r="P830" i="1"/>
  <c r="N830" i="1"/>
  <c r="M830" i="1"/>
  <c r="L830" i="1"/>
  <c r="K830" i="1"/>
  <c r="R830" i="1"/>
  <c r="Q830" i="1"/>
  <c r="O830" i="1"/>
  <c r="J830" i="1"/>
  <c r="P838" i="1"/>
  <c r="O838" i="1"/>
  <c r="N838" i="1"/>
  <c r="M838" i="1"/>
  <c r="L838" i="1"/>
  <c r="K838" i="1"/>
  <c r="R838" i="1"/>
  <c r="J838" i="1"/>
  <c r="Q838" i="1"/>
  <c r="P846" i="1"/>
  <c r="O846" i="1"/>
  <c r="N846" i="1"/>
  <c r="M846" i="1"/>
  <c r="L846" i="1"/>
  <c r="K846" i="1"/>
  <c r="R846" i="1"/>
  <c r="J846" i="1"/>
  <c r="Q846" i="1"/>
  <c r="P854" i="1"/>
  <c r="O854" i="1"/>
  <c r="N854" i="1"/>
  <c r="M854" i="1"/>
  <c r="L854" i="1"/>
  <c r="K854" i="1"/>
  <c r="R854" i="1"/>
  <c r="J854" i="1"/>
  <c r="Q854" i="1"/>
  <c r="P862" i="1"/>
  <c r="O862" i="1"/>
  <c r="N862" i="1"/>
  <c r="M862" i="1"/>
  <c r="L862" i="1"/>
  <c r="K862" i="1"/>
  <c r="R862" i="1"/>
  <c r="J862" i="1"/>
  <c r="Q862" i="1"/>
  <c r="P870" i="1"/>
  <c r="O870" i="1"/>
  <c r="N870" i="1"/>
  <c r="M870" i="1"/>
  <c r="L870" i="1"/>
  <c r="K870" i="1"/>
  <c r="R870" i="1"/>
  <c r="J870" i="1"/>
  <c r="Q870" i="1"/>
  <c r="P878" i="1"/>
  <c r="O878" i="1"/>
  <c r="N878" i="1"/>
  <c r="L878" i="1"/>
  <c r="R878" i="1"/>
  <c r="Q878" i="1"/>
  <c r="M878" i="1"/>
  <c r="K878" i="1"/>
  <c r="J878" i="1"/>
  <c r="P886" i="1"/>
  <c r="O886" i="1"/>
  <c r="N886" i="1"/>
  <c r="L886" i="1"/>
  <c r="K886" i="1"/>
  <c r="Q886" i="1"/>
  <c r="M886" i="1"/>
  <c r="J886" i="1"/>
  <c r="R886" i="1"/>
  <c r="P894" i="1"/>
  <c r="O894" i="1"/>
  <c r="N894" i="1"/>
  <c r="L894" i="1"/>
  <c r="K894" i="1"/>
  <c r="R894" i="1"/>
  <c r="Q894" i="1"/>
  <c r="M894" i="1"/>
  <c r="J894" i="1"/>
  <c r="P902" i="1"/>
  <c r="O902" i="1"/>
  <c r="N902" i="1"/>
  <c r="L902" i="1"/>
  <c r="K902" i="1"/>
  <c r="R902" i="1"/>
  <c r="Q902" i="1"/>
  <c r="M902" i="1"/>
  <c r="J902" i="1"/>
  <c r="P910" i="1"/>
  <c r="O910" i="1"/>
  <c r="N910" i="1"/>
  <c r="L910" i="1"/>
  <c r="K910" i="1"/>
  <c r="M910" i="1"/>
  <c r="J910" i="1"/>
  <c r="R910" i="1"/>
  <c r="Q910" i="1"/>
  <c r="P918" i="1"/>
  <c r="O918" i="1"/>
  <c r="N918" i="1"/>
  <c r="L918" i="1"/>
  <c r="K918" i="1"/>
  <c r="R918" i="1"/>
  <c r="Q918" i="1"/>
  <c r="M918" i="1"/>
  <c r="J918" i="1"/>
  <c r="P926" i="1"/>
  <c r="O926" i="1"/>
  <c r="N926" i="1"/>
  <c r="L926" i="1"/>
  <c r="K926" i="1"/>
  <c r="R926" i="1"/>
  <c r="Q926" i="1"/>
  <c r="M926" i="1"/>
  <c r="J926" i="1"/>
  <c r="P934" i="1"/>
  <c r="O934" i="1"/>
  <c r="N934" i="1"/>
  <c r="L934" i="1"/>
  <c r="K934" i="1"/>
  <c r="J934" i="1"/>
  <c r="R934" i="1"/>
  <c r="Q934" i="1"/>
  <c r="M934" i="1"/>
  <c r="L942" i="1"/>
  <c r="K942" i="1"/>
  <c r="R942" i="1"/>
  <c r="J942" i="1"/>
  <c r="Q942" i="1"/>
  <c r="P942" i="1"/>
  <c r="N942" i="1"/>
  <c r="M942" i="1"/>
  <c r="O942" i="1"/>
  <c r="L950" i="1"/>
  <c r="K950" i="1"/>
  <c r="R950" i="1"/>
  <c r="J950" i="1"/>
  <c r="Q950" i="1"/>
  <c r="P950" i="1"/>
  <c r="O950" i="1"/>
  <c r="N950" i="1"/>
  <c r="M950" i="1"/>
  <c r="L958" i="1"/>
  <c r="K958" i="1"/>
  <c r="R958" i="1"/>
  <c r="J958" i="1"/>
  <c r="Q958" i="1"/>
  <c r="P958" i="1"/>
  <c r="O958" i="1"/>
  <c r="N958" i="1"/>
  <c r="M958" i="1"/>
  <c r="L966" i="1"/>
  <c r="K966" i="1"/>
  <c r="R966" i="1"/>
  <c r="J966" i="1"/>
  <c r="Q966" i="1"/>
  <c r="P966" i="1"/>
  <c r="O966" i="1"/>
  <c r="N966" i="1"/>
  <c r="M966" i="1"/>
  <c r="L974" i="1"/>
  <c r="K974" i="1"/>
  <c r="R974" i="1"/>
  <c r="J974" i="1"/>
  <c r="Q974" i="1"/>
  <c r="P974" i="1"/>
  <c r="O974" i="1"/>
  <c r="N974" i="1"/>
  <c r="M974" i="1"/>
  <c r="L982" i="1"/>
  <c r="K982" i="1"/>
  <c r="R982" i="1"/>
  <c r="J982" i="1"/>
  <c r="Q982" i="1"/>
  <c r="P982" i="1"/>
  <c r="O982" i="1"/>
  <c r="N982" i="1"/>
  <c r="M982" i="1"/>
  <c r="L990" i="1"/>
  <c r="K990" i="1"/>
  <c r="R990" i="1"/>
  <c r="J990" i="1"/>
  <c r="Q990" i="1"/>
  <c r="P990" i="1"/>
  <c r="O990" i="1"/>
  <c r="N990" i="1"/>
  <c r="M990" i="1"/>
  <c r="K998" i="1"/>
  <c r="R998" i="1"/>
  <c r="Q998" i="1"/>
  <c r="P998" i="1"/>
  <c r="M998" i="1"/>
  <c r="L998" i="1"/>
  <c r="J998" i="1"/>
  <c r="O998" i="1"/>
  <c r="N998" i="1"/>
  <c r="L1006" i="1"/>
  <c r="K1006" i="1"/>
  <c r="R1006" i="1"/>
  <c r="J1006" i="1"/>
  <c r="Q1006" i="1"/>
  <c r="P1006" i="1"/>
  <c r="O1006" i="1"/>
  <c r="N1006" i="1"/>
  <c r="M1006" i="1"/>
  <c r="L1014" i="1"/>
  <c r="K1014" i="1"/>
  <c r="R1014" i="1"/>
  <c r="J1014" i="1"/>
  <c r="Q1014" i="1"/>
  <c r="P1014" i="1"/>
  <c r="O1014" i="1"/>
  <c r="N1014" i="1"/>
  <c r="M1014" i="1"/>
  <c r="L1022" i="1"/>
  <c r="K1022" i="1"/>
  <c r="R1022" i="1"/>
  <c r="J1022" i="1"/>
  <c r="Q1022" i="1"/>
  <c r="P1022" i="1"/>
  <c r="O1022" i="1"/>
  <c r="N1022" i="1"/>
  <c r="M1022" i="1"/>
  <c r="L1030" i="1"/>
  <c r="K1030" i="1"/>
  <c r="R1030" i="1"/>
  <c r="J1030" i="1"/>
  <c r="Q1030" i="1"/>
  <c r="P1030" i="1"/>
  <c r="O1030" i="1"/>
  <c r="M1030" i="1"/>
  <c r="N1030" i="1"/>
  <c r="L1038" i="1"/>
  <c r="K1038" i="1"/>
  <c r="R1038" i="1"/>
  <c r="J1038" i="1"/>
  <c r="Q1038" i="1"/>
  <c r="P1038" i="1"/>
  <c r="O1038" i="1"/>
  <c r="N1038" i="1"/>
  <c r="M1038" i="1"/>
  <c r="L1046" i="1"/>
  <c r="K1046" i="1"/>
  <c r="R1046" i="1"/>
  <c r="J1046" i="1"/>
  <c r="Q1046" i="1"/>
  <c r="P1046" i="1"/>
  <c r="O1046" i="1"/>
  <c r="N1046" i="1"/>
  <c r="M1046" i="1"/>
  <c r="L1054" i="1"/>
  <c r="K1054" i="1"/>
  <c r="R1054" i="1"/>
  <c r="J1054" i="1"/>
  <c r="Q1054" i="1"/>
  <c r="P1054" i="1"/>
  <c r="O1054" i="1"/>
  <c r="N1054" i="1"/>
  <c r="M1054" i="1"/>
  <c r="L1062" i="1"/>
  <c r="K1062" i="1"/>
  <c r="R1062" i="1"/>
  <c r="J1062" i="1"/>
  <c r="Q1062" i="1"/>
  <c r="P1062" i="1"/>
  <c r="O1062" i="1"/>
  <c r="N1062" i="1"/>
  <c r="M1062" i="1"/>
  <c r="L1070" i="1"/>
  <c r="K1070" i="1"/>
  <c r="R1070" i="1"/>
  <c r="J1070" i="1"/>
  <c r="Q1070" i="1"/>
  <c r="P1070" i="1"/>
  <c r="O1070" i="1"/>
  <c r="N1070" i="1"/>
  <c r="M1070" i="1"/>
  <c r="B845" i="1"/>
  <c r="B861" i="1"/>
  <c r="B885" i="1"/>
  <c r="B893" i="1"/>
  <c r="B901" i="1"/>
  <c r="B925" i="1"/>
  <c r="B933" i="1"/>
  <c r="B957" i="1"/>
  <c r="B981" i="1"/>
  <c r="B997" i="1"/>
  <c r="B1037" i="1"/>
  <c r="B1053" i="1"/>
  <c r="O847" i="1"/>
  <c r="N847" i="1"/>
  <c r="M847" i="1"/>
  <c r="L847" i="1"/>
  <c r="K847" i="1"/>
  <c r="R847" i="1"/>
  <c r="J847" i="1"/>
  <c r="Q847" i="1"/>
  <c r="P847" i="1"/>
  <c r="O879" i="1"/>
  <c r="N879" i="1"/>
  <c r="M879" i="1"/>
  <c r="K879" i="1"/>
  <c r="J879" i="1"/>
  <c r="R879" i="1"/>
  <c r="Q879" i="1"/>
  <c r="P879" i="1"/>
  <c r="L879" i="1"/>
  <c r="O895" i="1"/>
  <c r="N895" i="1"/>
  <c r="M895" i="1"/>
  <c r="K895" i="1"/>
  <c r="R895" i="1"/>
  <c r="J895" i="1"/>
  <c r="Q895" i="1"/>
  <c r="P895" i="1"/>
  <c r="L895" i="1"/>
  <c r="O919" i="1"/>
  <c r="N919" i="1"/>
  <c r="M919" i="1"/>
  <c r="K919" i="1"/>
  <c r="R919" i="1"/>
  <c r="J919" i="1"/>
  <c r="Q919" i="1"/>
  <c r="P919" i="1"/>
  <c r="L919" i="1"/>
  <c r="O927" i="1"/>
  <c r="N927" i="1"/>
  <c r="M927" i="1"/>
  <c r="K927" i="1"/>
  <c r="R927" i="1"/>
  <c r="J927" i="1"/>
  <c r="Q927" i="1"/>
  <c r="P927" i="1"/>
  <c r="L927" i="1"/>
  <c r="K943" i="1"/>
  <c r="R943" i="1"/>
  <c r="J943" i="1"/>
  <c r="Q943" i="1"/>
  <c r="P943" i="1"/>
  <c r="O943" i="1"/>
  <c r="N943" i="1"/>
  <c r="M943" i="1"/>
  <c r="L943" i="1"/>
  <c r="K959" i="1"/>
  <c r="R959" i="1"/>
  <c r="J959" i="1"/>
  <c r="Q959" i="1"/>
  <c r="P959" i="1"/>
  <c r="O959" i="1"/>
  <c r="N959" i="1"/>
  <c r="M959" i="1"/>
  <c r="L959" i="1"/>
  <c r="K967" i="1"/>
  <c r="R967" i="1"/>
  <c r="J967" i="1"/>
  <c r="Q967" i="1"/>
  <c r="P967" i="1"/>
  <c r="O967" i="1"/>
  <c r="N967" i="1"/>
  <c r="M967" i="1"/>
  <c r="L967" i="1"/>
  <c r="K975" i="1"/>
  <c r="R975" i="1"/>
  <c r="J975" i="1"/>
  <c r="Q975" i="1"/>
  <c r="P975" i="1"/>
  <c r="O975" i="1"/>
  <c r="N975" i="1"/>
  <c r="M975" i="1"/>
  <c r="L975" i="1"/>
  <c r="K983" i="1"/>
  <c r="R983" i="1"/>
  <c r="J983" i="1"/>
  <c r="Q983" i="1"/>
  <c r="P983" i="1"/>
  <c r="O983" i="1"/>
  <c r="N983" i="1"/>
  <c r="M983" i="1"/>
  <c r="L983" i="1"/>
  <c r="K991" i="1"/>
  <c r="R991" i="1"/>
  <c r="J991" i="1"/>
  <c r="Q991" i="1"/>
  <c r="P991" i="1"/>
  <c r="O991" i="1"/>
  <c r="N991" i="1"/>
  <c r="M991" i="1"/>
  <c r="L991" i="1"/>
  <c r="K999" i="1"/>
  <c r="R999" i="1"/>
  <c r="J999" i="1"/>
  <c r="Q999" i="1"/>
  <c r="P999" i="1"/>
  <c r="O999" i="1"/>
  <c r="N999" i="1"/>
  <c r="M999" i="1"/>
  <c r="L999" i="1"/>
  <c r="K1007" i="1"/>
  <c r="R1007" i="1"/>
  <c r="J1007" i="1"/>
  <c r="Q1007" i="1"/>
  <c r="P1007" i="1"/>
  <c r="O1007" i="1"/>
  <c r="N1007" i="1"/>
  <c r="M1007" i="1"/>
  <c r="L1007" i="1"/>
  <c r="K1015" i="1"/>
  <c r="R1015" i="1"/>
  <c r="J1015" i="1"/>
  <c r="Q1015" i="1"/>
  <c r="P1015" i="1"/>
  <c r="O1015" i="1"/>
  <c r="N1015" i="1"/>
  <c r="M1015" i="1"/>
  <c r="L1015" i="1"/>
  <c r="K1023" i="1"/>
  <c r="R1023" i="1"/>
  <c r="J1023" i="1"/>
  <c r="Q1023" i="1"/>
  <c r="P1023" i="1"/>
  <c r="O1023" i="1"/>
  <c r="N1023" i="1"/>
  <c r="M1023" i="1"/>
  <c r="L1023" i="1"/>
  <c r="K1031" i="1"/>
  <c r="R1031" i="1"/>
  <c r="J1031" i="1"/>
  <c r="Q1031" i="1"/>
  <c r="P1031" i="1"/>
  <c r="O1031" i="1"/>
  <c r="N1031" i="1"/>
  <c r="M1031" i="1"/>
  <c r="L1031" i="1"/>
  <c r="K1039" i="1"/>
  <c r="R1039" i="1"/>
  <c r="J1039" i="1"/>
  <c r="Q1039" i="1"/>
  <c r="P1039" i="1"/>
  <c r="O1039" i="1"/>
  <c r="N1039" i="1"/>
  <c r="M1039" i="1"/>
  <c r="L1039" i="1"/>
  <c r="K1047" i="1"/>
  <c r="R1047" i="1"/>
  <c r="J1047" i="1"/>
  <c r="Q1047" i="1"/>
  <c r="P1047" i="1"/>
  <c r="O1047" i="1"/>
  <c r="N1047" i="1"/>
  <c r="M1047" i="1"/>
  <c r="L1047" i="1"/>
  <c r="K1055" i="1"/>
  <c r="R1055" i="1"/>
  <c r="J1055" i="1"/>
  <c r="Q1055" i="1"/>
  <c r="P1055" i="1"/>
  <c r="O1055" i="1"/>
  <c r="N1055" i="1"/>
  <c r="M1055" i="1"/>
  <c r="L1055" i="1"/>
  <c r="K1063" i="1"/>
  <c r="R1063" i="1"/>
  <c r="J1063" i="1"/>
  <c r="Q1063" i="1"/>
  <c r="P1063" i="1"/>
  <c r="O1063" i="1"/>
  <c r="N1063" i="1"/>
  <c r="M1063" i="1"/>
  <c r="L1063" i="1"/>
  <c r="K1071" i="1"/>
  <c r="R1071" i="1"/>
  <c r="J1071" i="1"/>
  <c r="Q1071" i="1"/>
  <c r="P1071" i="1"/>
  <c r="O1071" i="1"/>
  <c r="N1071" i="1"/>
  <c r="M1071" i="1"/>
  <c r="L1071" i="1"/>
  <c r="A886" i="1"/>
  <c r="A894" i="1"/>
  <c r="A902" i="1"/>
  <c r="A910" i="1"/>
  <c r="A918" i="1"/>
  <c r="A926" i="1"/>
  <c r="A934" i="1"/>
  <c r="A942" i="1"/>
  <c r="A950" i="1"/>
  <c r="A958" i="1"/>
  <c r="A966" i="1"/>
  <c r="A974" i="1"/>
  <c r="A982" i="1"/>
  <c r="A990" i="1"/>
  <c r="A998" i="1"/>
  <c r="A1006" i="1"/>
  <c r="A1014" i="1"/>
  <c r="A1022" i="1"/>
  <c r="A1030" i="1"/>
  <c r="A1038" i="1"/>
  <c r="A1046" i="1"/>
  <c r="A1054" i="1"/>
  <c r="A1062" i="1"/>
  <c r="A1070" i="1"/>
  <c r="Q837" i="1"/>
  <c r="P837" i="1"/>
  <c r="O837" i="1"/>
  <c r="N837" i="1"/>
  <c r="M837" i="1"/>
  <c r="L837" i="1"/>
  <c r="K837" i="1"/>
  <c r="R837" i="1"/>
  <c r="J837" i="1"/>
  <c r="O839" i="1"/>
  <c r="N839" i="1"/>
  <c r="M839" i="1"/>
  <c r="L839" i="1"/>
  <c r="K839" i="1"/>
  <c r="R839" i="1"/>
  <c r="J839" i="1"/>
  <c r="Q839" i="1"/>
  <c r="P839" i="1"/>
  <c r="O911" i="1"/>
  <c r="N911" i="1"/>
  <c r="M911" i="1"/>
  <c r="K911" i="1"/>
  <c r="R911" i="1"/>
  <c r="J911" i="1"/>
  <c r="Q911" i="1"/>
  <c r="P911" i="1"/>
  <c r="L911" i="1"/>
  <c r="A1684" i="1"/>
  <c r="N824" i="1"/>
  <c r="L824" i="1"/>
  <c r="K824" i="1"/>
  <c r="R824" i="1"/>
  <c r="J824" i="1"/>
  <c r="Q824" i="1"/>
  <c r="M824" i="1"/>
  <c r="P824" i="1"/>
  <c r="O824" i="1"/>
  <c r="N832" i="1"/>
  <c r="M832" i="1"/>
  <c r="L832" i="1"/>
  <c r="K832" i="1"/>
  <c r="R832" i="1"/>
  <c r="J832" i="1"/>
  <c r="Q832" i="1"/>
  <c r="P832" i="1"/>
  <c r="O832" i="1"/>
  <c r="N840" i="1"/>
  <c r="M840" i="1"/>
  <c r="L840" i="1"/>
  <c r="K840" i="1"/>
  <c r="R840" i="1"/>
  <c r="J840" i="1"/>
  <c r="Q840" i="1"/>
  <c r="P840" i="1"/>
  <c r="O840" i="1"/>
  <c r="N848" i="1"/>
  <c r="M848" i="1"/>
  <c r="L848" i="1"/>
  <c r="K848" i="1"/>
  <c r="R848" i="1"/>
  <c r="J848" i="1"/>
  <c r="Q848" i="1"/>
  <c r="P848" i="1"/>
  <c r="O848" i="1"/>
  <c r="N856" i="1"/>
  <c r="M856" i="1"/>
  <c r="L856" i="1"/>
  <c r="K856" i="1"/>
  <c r="R856" i="1"/>
  <c r="J856" i="1"/>
  <c r="Q856" i="1"/>
  <c r="P856" i="1"/>
  <c r="O856" i="1"/>
  <c r="N864" i="1"/>
  <c r="M864" i="1"/>
  <c r="L864" i="1"/>
  <c r="K864" i="1"/>
  <c r="R864" i="1"/>
  <c r="J864" i="1"/>
  <c r="Q864" i="1"/>
  <c r="P864" i="1"/>
  <c r="O864" i="1"/>
  <c r="N872" i="1"/>
  <c r="M872" i="1"/>
  <c r="L872" i="1"/>
  <c r="K872" i="1"/>
  <c r="R872" i="1"/>
  <c r="J872" i="1"/>
  <c r="Q872" i="1"/>
  <c r="P872" i="1"/>
  <c r="O872" i="1"/>
  <c r="N880" i="1"/>
  <c r="M880" i="1"/>
  <c r="L880" i="1"/>
  <c r="R880" i="1"/>
  <c r="J880" i="1"/>
  <c r="Q880" i="1"/>
  <c r="P880" i="1"/>
  <c r="O880" i="1"/>
  <c r="K880" i="1"/>
  <c r="N888" i="1"/>
  <c r="M888" i="1"/>
  <c r="L888" i="1"/>
  <c r="R888" i="1"/>
  <c r="J888" i="1"/>
  <c r="Q888" i="1"/>
  <c r="P888" i="1"/>
  <c r="O888" i="1"/>
  <c r="K888" i="1"/>
  <c r="N896" i="1"/>
  <c r="M896" i="1"/>
  <c r="L896" i="1"/>
  <c r="R896" i="1"/>
  <c r="J896" i="1"/>
  <c r="Q896" i="1"/>
  <c r="K896" i="1"/>
  <c r="P896" i="1"/>
  <c r="O896" i="1"/>
  <c r="N904" i="1"/>
  <c r="M904" i="1"/>
  <c r="L904" i="1"/>
  <c r="R904" i="1"/>
  <c r="J904" i="1"/>
  <c r="Q904" i="1"/>
  <c r="P904" i="1"/>
  <c r="O904" i="1"/>
  <c r="K904" i="1"/>
  <c r="N912" i="1"/>
  <c r="M912" i="1"/>
  <c r="L912" i="1"/>
  <c r="R912" i="1"/>
  <c r="J912" i="1"/>
  <c r="Q912" i="1"/>
  <c r="P912" i="1"/>
  <c r="O912" i="1"/>
  <c r="K912" i="1"/>
  <c r="N920" i="1"/>
  <c r="M920" i="1"/>
  <c r="L920" i="1"/>
  <c r="R920" i="1"/>
  <c r="J920" i="1"/>
  <c r="Q920" i="1"/>
  <c r="P920" i="1"/>
  <c r="O920" i="1"/>
  <c r="K920" i="1"/>
  <c r="N928" i="1"/>
  <c r="M928" i="1"/>
  <c r="L928" i="1"/>
  <c r="R928" i="1"/>
  <c r="J928" i="1"/>
  <c r="Q928" i="1"/>
  <c r="P928" i="1"/>
  <c r="O928" i="1"/>
  <c r="K928" i="1"/>
  <c r="N936" i="1"/>
  <c r="M936" i="1"/>
  <c r="L936" i="1"/>
  <c r="R936" i="1"/>
  <c r="J936" i="1"/>
  <c r="Q936" i="1"/>
  <c r="O936" i="1"/>
  <c r="K936" i="1"/>
  <c r="P936" i="1"/>
  <c r="R944" i="1"/>
  <c r="J944" i="1"/>
  <c r="Q944" i="1"/>
  <c r="P944" i="1"/>
  <c r="O944" i="1"/>
  <c r="N944" i="1"/>
  <c r="M944" i="1"/>
  <c r="L944" i="1"/>
  <c r="K944" i="1"/>
  <c r="R952" i="1"/>
  <c r="J952" i="1"/>
  <c r="Q952" i="1"/>
  <c r="P952" i="1"/>
  <c r="O952" i="1"/>
  <c r="N952" i="1"/>
  <c r="M952" i="1"/>
  <c r="L952" i="1"/>
  <c r="K952" i="1"/>
  <c r="R960" i="1"/>
  <c r="J960" i="1"/>
  <c r="Q960" i="1"/>
  <c r="P960" i="1"/>
  <c r="O960" i="1"/>
  <c r="N960" i="1"/>
  <c r="M960" i="1"/>
  <c r="L960" i="1"/>
  <c r="K960" i="1"/>
  <c r="R968" i="1"/>
  <c r="J968" i="1"/>
  <c r="Q968" i="1"/>
  <c r="P968" i="1"/>
  <c r="O968" i="1"/>
  <c r="N968" i="1"/>
  <c r="M968" i="1"/>
  <c r="L968" i="1"/>
  <c r="K968" i="1"/>
  <c r="R976" i="1"/>
  <c r="J976" i="1"/>
  <c r="Q976" i="1"/>
  <c r="P976" i="1"/>
  <c r="O976" i="1"/>
  <c r="N976" i="1"/>
  <c r="M976" i="1"/>
  <c r="L976" i="1"/>
  <c r="K976" i="1"/>
  <c r="R984" i="1"/>
  <c r="J984" i="1"/>
  <c r="Q984" i="1"/>
  <c r="P984" i="1"/>
  <c r="O984" i="1"/>
  <c r="N984" i="1"/>
  <c r="M984" i="1"/>
  <c r="L984" i="1"/>
  <c r="K984" i="1"/>
  <c r="R992" i="1"/>
  <c r="J992" i="1"/>
  <c r="Q992" i="1"/>
  <c r="P992" i="1"/>
  <c r="O992" i="1"/>
  <c r="N992" i="1"/>
  <c r="M992" i="1"/>
  <c r="L992" i="1"/>
  <c r="K992" i="1"/>
  <c r="R1000" i="1"/>
  <c r="J1000" i="1"/>
  <c r="Q1000" i="1"/>
  <c r="P1000" i="1"/>
  <c r="O1000" i="1"/>
  <c r="N1000" i="1"/>
  <c r="M1000" i="1"/>
  <c r="L1000" i="1"/>
  <c r="K1000" i="1"/>
  <c r="R1008" i="1"/>
  <c r="J1008" i="1"/>
  <c r="Q1008" i="1"/>
  <c r="P1008" i="1"/>
  <c r="O1008" i="1"/>
  <c r="N1008" i="1"/>
  <c r="M1008" i="1"/>
  <c r="L1008" i="1"/>
  <c r="K1008" i="1"/>
  <c r="R1016" i="1"/>
  <c r="J1016" i="1"/>
  <c r="Q1016" i="1"/>
  <c r="P1016" i="1"/>
  <c r="O1016" i="1"/>
  <c r="N1016" i="1"/>
  <c r="M1016" i="1"/>
  <c r="L1016" i="1"/>
  <c r="K1016" i="1"/>
  <c r="R1024" i="1"/>
  <c r="J1024" i="1"/>
  <c r="Q1024" i="1"/>
  <c r="P1024" i="1"/>
  <c r="O1024" i="1"/>
  <c r="N1024" i="1"/>
  <c r="M1024" i="1"/>
  <c r="L1024" i="1"/>
  <c r="K1024" i="1"/>
  <c r="R1032" i="1"/>
  <c r="J1032" i="1"/>
  <c r="Q1032" i="1"/>
  <c r="P1032" i="1"/>
  <c r="O1032" i="1"/>
  <c r="N1032" i="1"/>
  <c r="M1032" i="1"/>
  <c r="L1032" i="1"/>
  <c r="K1032" i="1"/>
  <c r="R1040" i="1"/>
  <c r="J1040" i="1"/>
  <c r="Q1040" i="1"/>
  <c r="P1040" i="1"/>
  <c r="O1040" i="1"/>
  <c r="N1040" i="1"/>
  <c r="M1040" i="1"/>
  <c r="L1040" i="1"/>
  <c r="K1040" i="1"/>
  <c r="R1048" i="1"/>
  <c r="J1048" i="1"/>
  <c r="Q1048" i="1"/>
  <c r="P1048" i="1"/>
  <c r="O1048" i="1"/>
  <c r="N1048" i="1"/>
  <c r="M1048" i="1"/>
  <c r="L1048" i="1"/>
  <c r="K1048" i="1"/>
  <c r="R1056" i="1"/>
  <c r="J1056" i="1"/>
  <c r="Q1056" i="1"/>
  <c r="P1056" i="1"/>
  <c r="O1056" i="1"/>
  <c r="N1056" i="1"/>
  <c r="M1056" i="1"/>
  <c r="L1056" i="1"/>
  <c r="K1056" i="1"/>
  <c r="R1064" i="1"/>
  <c r="J1064" i="1"/>
  <c r="Q1064" i="1"/>
  <c r="P1064" i="1"/>
  <c r="O1064" i="1"/>
  <c r="N1064" i="1"/>
  <c r="M1064" i="1"/>
  <c r="L1064" i="1"/>
  <c r="K1064" i="1"/>
  <c r="R1072" i="1"/>
  <c r="J1072" i="1"/>
  <c r="Q1072" i="1"/>
  <c r="P1072" i="1"/>
  <c r="O1072" i="1"/>
  <c r="N1072" i="1"/>
  <c r="M1072" i="1"/>
  <c r="L1072" i="1"/>
  <c r="K1072" i="1"/>
  <c r="B830" i="1"/>
  <c r="B838" i="1"/>
  <c r="B846" i="1"/>
  <c r="B854" i="1"/>
  <c r="B862" i="1"/>
  <c r="B870" i="1"/>
  <c r="B878" i="1"/>
  <c r="B886" i="1"/>
  <c r="B894" i="1"/>
  <c r="B902" i="1"/>
  <c r="B910" i="1"/>
  <c r="B918" i="1"/>
  <c r="B926" i="1"/>
  <c r="B934" i="1"/>
  <c r="B942" i="1"/>
  <c r="B950" i="1"/>
  <c r="B958" i="1"/>
  <c r="B966" i="1"/>
  <c r="B974" i="1"/>
  <c r="B982" i="1"/>
  <c r="B990" i="1"/>
  <c r="B998" i="1"/>
  <c r="B1006" i="1"/>
  <c r="B1014" i="1"/>
  <c r="B1022" i="1"/>
  <c r="B1030" i="1"/>
  <c r="B1038" i="1"/>
  <c r="B1046" i="1"/>
  <c r="B1054" i="1"/>
  <c r="B1062" i="1"/>
  <c r="B1070" i="1"/>
  <c r="O831" i="1"/>
  <c r="M831" i="1"/>
  <c r="L831" i="1"/>
  <c r="K831" i="1"/>
  <c r="R831" i="1"/>
  <c r="J831" i="1"/>
  <c r="N831" i="1"/>
  <c r="Q831" i="1"/>
  <c r="P831" i="1"/>
  <c r="O863" i="1"/>
  <c r="N863" i="1"/>
  <c r="M863" i="1"/>
  <c r="L863" i="1"/>
  <c r="K863" i="1"/>
  <c r="R863" i="1"/>
  <c r="J863" i="1"/>
  <c r="Q863" i="1"/>
  <c r="P863" i="1"/>
  <c r="O887" i="1"/>
  <c r="N887" i="1"/>
  <c r="M887" i="1"/>
  <c r="K887" i="1"/>
  <c r="R887" i="1"/>
  <c r="J887" i="1"/>
  <c r="Q887" i="1"/>
  <c r="P887" i="1"/>
  <c r="L887" i="1"/>
  <c r="O935" i="1"/>
  <c r="N935" i="1"/>
  <c r="M935" i="1"/>
  <c r="K935" i="1"/>
  <c r="R935" i="1"/>
  <c r="J935" i="1"/>
  <c r="Q935" i="1"/>
  <c r="P935" i="1"/>
  <c r="L935" i="1"/>
  <c r="Q1732" i="1"/>
  <c r="M825" i="1"/>
  <c r="K825" i="1"/>
  <c r="R825" i="1"/>
  <c r="J825" i="1"/>
  <c r="Q825" i="1"/>
  <c r="P825" i="1"/>
  <c r="O825" i="1"/>
  <c r="N825" i="1"/>
  <c r="L825" i="1"/>
  <c r="M833" i="1"/>
  <c r="L833" i="1"/>
  <c r="K833" i="1"/>
  <c r="R833" i="1"/>
  <c r="J833" i="1"/>
  <c r="Q833" i="1"/>
  <c r="P833" i="1"/>
  <c r="O833" i="1"/>
  <c r="N833" i="1"/>
  <c r="M841" i="1"/>
  <c r="L841" i="1"/>
  <c r="K841" i="1"/>
  <c r="R841" i="1"/>
  <c r="J841" i="1"/>
  <c r="Q841" i="1"/>
  <c r="P841" i="1"/>
  <c r="O841" i="1"/>
  <c r="N841" i="1"/>
  <c r="M849" i="1"/>
  <c r="L849" i="1"/>
  <c r="K849" i="1"/>
  <c r="R849" i="1"/>
  <c r="J849" i="1"/>
  <c r="Q849" i="1"/>
  <c r="P849" i="1"/>
  <c r="O849" i="1"/>
  <c r="N849" i="1"/>
  <c r="M857" i="1"/>
  <c r="L857" i="1"/>
  <c r="K857" i="1"/>
  <c r="R857" i="1"/>
  <c r="J857" i="1"/>
  <c r="Q857" i="1"/>
  <c r="P857" i="1"/>
  <c r="O857" i="1"/>
  <c r="N857" i="1"/>
  <c r="M865" i="1"/>
  <c r="L865" i="1"/>
  <c r="K865" i="1"/>
  <c r="R865" i="1"/>
  <c r="J865" i="1"/>
  <c r="Q865" i="1"/>
  <c r="P865" i="1"/>
  <c r="O865" i="1"/>
  <c r="N865" i="1"/>
  <c r="M873" i="1"/>
  <c r="K873" i="1"/>
  <c r="O873" i="1"/>
  <c r="N873" i="1"/>
  <c r="L873" i="1"/>
  <c r="J873" i="1"/>
  <c r="R873" i="1"/>
  <c r="Q873" i="1"/>
  <c r="P873" i="1"/>
  <c r="M881" i="1"/>
  <c r="L881" i="1"/>
  <c r="K881" i="1"/>
  <c r="Q881" i="1"/>
  <c r="R881" i="1"/>
  <c r="P881" i="1"/>
  <c r="O881" i="1"/>
  <c r="N881" i="1"/>
  <c r="J881" i="1"/>
  <c r="M889" i="1"/>
  <c r="L889" i="1"/>
  <c r="K889" i="1"/>
  <c r="Q889" i="1"/>
  <c r="P889" i="1"/>
  <c r="J889" i="1"/>
  <c r="R889" i="1"/>
  <c r="O889" i="1"/>
  <c r="N889" i="1"/>
  <c r="M897" i="1"/>
  <c r="L897" i="1"/>
  <c r="K897" i="1"/>
  <c r="Q897" i="1"/>
  <c r="P897" i="1"/>
  <c r="R897" i="1"/>
  <c r="O897" i="1"/>
  <c r="N897" i="1"/>
  <c r="J897" i="1"/>
  <c r="M905" i="1"/>
  <c r="L905" i="1"/>
  <c r="K905" i="1"/>
  <c r="Q905" i="1"/>
  <c r="P905" i="1"/>
  <c r="O905" i="1"/>
  <c r="N905" i="1"/>
  <c r="J905" i="1"/>
  <c r="R905" i="1"/>
  <c r="M913" i="1"/>
  <c r="L913" i="1"/>
  <c r="K913" i="1"/>
  <c r="Q913" i="1"/>
  <c r="P913" i="1"/>
  <c r="R913" i="1"/>
  <c r="O913" i="1"/>
  <c r="N913" i="1"/>
  <c r="J913" i="1"/>
  <c r="M921" i="1"/>
  <c r="L921" i="1"/>
  <c r="K921" i="1"/>
  <c r="Q921" i="1"/>
  <c r="P921" i="1"/>
  <c r="R921" i="1"/>
  <c r="O921" i="1"/>
  <c r="N921" i="1"/>
  <c r="J921" i="1"/>
  <c r="M929" i="1"/>
  <c r="L929" i="1"/>
  <c r="K929" i="1"/>
  <c r="Q929" i="1"/>
  <c r="P929" i="1"/>
  <c r="N929" i="1"/>
  <c r="J929" i="1"/>
  <c r="R929" i="1"/>
  <c r="O929" i="1"/>
  <c r="M937" i="1"/>
  <c r="L937" i="1"/>
  <c r="K937" i="1"/>
  <c r="Q937" i="1"/>
  <c r="P937" i="1"/>
  <c r="R937" i="1"/>
  <c r="O937" i="1"/>
  <c r="N937" i="1"/>
  <c r="J937" i="1"/>
  <c r="Q945" i="1"/>
  <c r="P945" i="1"/>
  <c r="O945" i="1"/>
  <c r="N945" i="1"/>
  <c r="M945" i="1"/>
  <c r="L945" i="1"/>
  <c r="K945" i="1"/>
  <c r="J945" i="1"/>
  <c r="R945" i="1"/>
  <c r="Q953" i="1"/>
  <c r="P953" i="1"/>
  <c r="O953" i="1"/>
  <c r="N953" i="1"/>
  <c r="M953" i="1"/>
  <c r="L953" i="1"/>
  <c r="R953" i="1"/>
  <c r="K953" i="1"/>
  <c r="J953" i="1"/>
  <c r="Q961" i="1"/>
  <c r="P961" i="1"/>
  <c r="O961" i="1"/>
  <c r="N961" i="1"/>
  <c r="M961" i="1"/>
  <c r="L961" i="1"/>
  <c r="K961" i="1"/>
  <c r="J961" i="1"/>
  <c r="R961" i="1"/>
  <c r="Q969" i="1"/>
  <c r="P969" i="1"/>
  <c r="O969" i="1"/>
  <c r="N969" i="1"/>
  <c r="M969" i="1"/>
  <c r="L969" i="1"/>
  <c r="R969" i="1"/>
  <c r="K969" i="1"/>
  <c r="J969" i="1"/>
  <c r="Q977" i="1"/>
  <c r="P977" i="1"/>
  <c r="O977" i="1"/>
  <c r="N977" i="1"/>
  <c r="M977" i="1"/>
  <c r="L977" i="1"/>
  <c r="K977" i="1"/>
  <c r="J977" i="1"/>
  <c r="R977" i="1"/>
  <c r="Q985" i="1"/>
  <c r="P985" i="1"/>
  <c r="O985" i="1"/>
  <c r="N985" i="1"/>
  <c r="M985" i="1"/>
  <c r="L985" i="1"/>
  <c r="R985" i="1"/>
  <c r="K985" i="1"/>
  <c r="J985" i="1"/>
  <c r="Q993" i="1"/>
  <c r="P993" i="1"/>
  <c r="O993" i="1"/>
  <c r="N993" i="1"/>
  <c r="M993" i="1"/>
  <c r="L993" i="1"/>
  <c r="K993" i="1"/>
  <c r="J993" i="1"/>
  <c r="R993" i="1"/>
  <c r="Q1001" i="1"/>
  <c r="P1001" i="1"/>
  <c r="O1001" i="1"/>
  <c r="N1001" i="1"/>
  <c r="M1001" i="1"/>
  <c r="L1001" i="1"/>
  <c r="K1001" i="1"/>
  <c r="J1001" i="1"/>
  <c r="R1001" i="1"/>
  <c r="Q1009" i="1"/>
  <c r="P1009" i="1"/>
  <c r="O1009" i="1"/>
  <c r="N1009" i="1"/>
  <c r="M1009" i="1"/>
  <c r="L1009" i="1"/>
  <c r="R1009" i="1"/>
  <c r="K1009" i="1"/>
  <c r="J1009" i="1"/>
  <c r="Q1017" i="1"/>
  <c r="P1017" i="1"/>
  <c r="O1017" i="1"/>
  <c r="N1017" i="1"/>
  <c r="M1017" i="1"/>
  <c r="L1017" i="1"/>
  <c r="R1017" i="1"/>
  <c r="K1017" i="1"/>
  <c r="J1017" i="1"/>
  <c r="Q1025" i="1"/>
  <c r="P1025" i="1"/>
  <c r="O1025" i="1"/>
  <c r="N1025" i="1"/>
  <c r="M1025" i="1"/>
  <c r="L1025" i="1"/>
  <c r="R1025" i="1"/>
  <c r="K1025" i="1"/>
  <c r="J1025" i="1"/>
  <c r="Q1033" i="1"/>
  <c r="P1033" i="1"/>
  <c r="O1033" i="1"/>
  <c r="N1033" i="1"/>
  <c r="M1033" i="1"/>
  <c r="L1033" i="1"/>
  <c r="K1033" i="1"/>
  <c r="J1033" i="1"/>
  <c r="R1033" i="1"/>
  <c r="Q1041" i="1"/>
  <c r="P1041" i="1"/>
  <c r="O1041" i="1"/>
  <c r="N1041" i="1"/>
  <c r="M1041" i="1"/>
  <c r="L1041" i="1"/>
  <c r="R1041" i="1"/>
  <c r="K1041" i="1"/>
  <c r="J1041" i="1"/>
  <c r="Q1049" i="1"/>
  <c r="P1049" i="1"/>
  <c r="O1049" i="1"/>
  <c r="N1049" i="1"/>
  <c r="M1049" i="1"/>
  <c r="L1049" i="1"/>
  <c r="R1049" i="1"/>
  <c r="K1049" i="1"/>
  <c r="J1049" i="1"/>
  <c r="Q1057" i="1"/>
  <c r="P1057" i="1"/>
  <c r="O1057" i="1"/>
  <c r="N1057" i="1"/>
  <c r="M1057" i="1"/>
  <c r="L1057" i="1"/>
  <c r="R1057" i="1"/>
  <c r="K1057" i="1"/>
  <c r="J1057" i="1"/>
  <c r="Q1065" i="1"/>
  <c r="P1065" i="1"/>
  <c r="O1065" i="1"/>
  <c r="N1065" i="1"/>
  <c r="M1065" i="1"/>
  <c r="L1065" i="1"/>
  <c r="K1065" i="1"/>
  <c r="J1065" i="1"/>
  <c r="R1065" i="1"/>
  <c r="A827" i="1"/>
  <c r="A831" i="1"/>
  <c r="A835" i="1"/>
  <c r="A839" i="1"/>
  <c r="A843" i="1"/>
  <c r="A847" i="1"/>
  <c r="A851" i="1"/>
  <c r="A859" i="1"/>
  <c r="A863" i="1"/>
  <c r="A867" i="1"/>
  <c r="A875" i="1"/>
  <c r="A879" i="1"/>
  <c r="A883" i="1"/>
  <c r="A887" i="1"/>
  <c r="A891" i="1"/>
  <c r="A895" i="1"/>
  <c r="A899" i="1"/>
  <c r="A907" i="1"/>
  <c r="A911" i="1"/>
  <c r="A915" i="1"/>
  <c r="A919" i="1"/>
  <c r="A923" i="1"/>
  <c r="A927" i="1"/>
  <c r="A931" i="1"/>
  <c r="A935" i="1"/>
  <c r="A939" i="1"/>
  <c r="A943" i="1"/>
  <c r="A947"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281" i="1"/>
  <c r="Q829" i="1"/>
  <c r="O829" i="1"/>
  <c r="N829" i="1"/>
  <c r="M829" i="1"/>
  <c r="L829" i="1"/>
  <c r="P829" i="1"/>
  <c r="J829" i="1"/>
  <c r="R829" i="1"/>
  <c r="K829" i="1"/>
  <c r="Q853" i="1"/>
  <c r="P853" i="1"/>
  <c r="O853" i="1"/>
  <c r="N853" i="1"/>
  <c r="M853" i="1"/>
  <c r="L853" i="1"/>
  <c r="K853" i="1"/>
  <c r="R853" i="1"/>
  <c r="J853" i="1"/>
  <c r="Q877" i="1"/>
  <c r="P877" i="1"/>
  <c r="O877" i="1"/>
  <c r="M877" i="1"/>
  <c r="L877" i="1"/>
  <c r="K877" i="1"/>
  <c r="J877" i="1"/>
  <c r="R877" i="1"/>
  <c r="N877" i="1"/>
  <c r="Q893" i="1"/>
  <c r="P893" i="1"/>
  <c r="O893" i="1"/>
  <c r="M893" i="1"/>
  <c r="L893" i="1"/>
  <c r="R893" i="1"/>
  <c r="N893" i="1"/>
  <c r="K893" i="1"/>
  <c r="J893" i="1"/>
  <c r="Q909" i="1"/>
  <c r="P909" i="1"/>
  <c r="O909" i="1"/>
  <c r="M909" i="1"/>
  <c r="L909" i="1"/>
  <c r="R909" i="1"/>
  <c r="N909" i="1"/>
  <c r="K909" i="1"/>
  <c r="J909" i="1"/>
  <c r="Q917" i="1"/>
  <c r="P917" i="1"/>
  <c r="O917" i="1"/>
  <c r="M917" i="1"/>
  <c r="L917" i="1"/>
  <c r="N917" i="1"/>
  <c r="K917" i="1"/>
  <c r="J917" i="1"/>
  <c r="R917" i="1"/>
  <c r="Q925" i="1"/>
  <c r="P925" i="1"/>
  <c r="O925" i="1"/>
  <c r="M925" i="1"/>
  <c r="L925" i="1"/>
  <c r="R925" i="1"/>
  <c r="N925" i="1"/>
  <c r="K925" i="1"/>
  <c r="J925" i="1"/>
  <c r="L941" i="1"/>
  <c r="R941" i="1"/>
  <c r="Q941" i="1"/>
  <c r="P941" i="1"/>
  <c r="N941" i="1"/>
  <c r="M941" i="1"/>
  <c r="K941" i="1"/>
  <c r="J941" i="1"/>
  <c r="O941" i="1"/>
  <c r="M949" i="1"/>
  <c r="L949" i="1"/>
  <c r="K949" i="1"/>
  <c r="R949" i="1"/>
  <c r="J949" i="1"/>
  <c r="Q949" i="1"/>
  <c r="P949" i="1"/>
  <c r="N949" i="1"/>
  <c r="O949" i="1"/>
  <c r="M957" i="1"/>
  <c r="L957" i="1"/>
  <c r="K957" i="1"/>
  <c r="R957" i="1"/>
  <c r="J957" i="1"/>
  <c r="Q957" i="1"/>
  <c r="P957" i="1"/>
  <c r="O957" i="1"/>
  <c r="N957" i="1"/>
  <c r="M965" i="1"/>
  <c r="L965" i="1"/>
  <c r="K965" i="1"/>
  <c r="R965" i="1"/>
  <c r="J965" i="1"/>
  <c r="Q965" i="1"/>
  <c r="P965" i="1"/>
  <c r="O965" i="1"/>
  <c r="N965" i="1"/>
  <c r="M973" i="1"/>
  <c r="L973" i="1"/>
  <c r="K973" i="1"/>
  <c r="R973" i="1"/>
  <c r="J973" i="1"/>
  <c r="Q973" i="1"/>
  <c r="P973" i="1"/>
  <c r="O973" i="1"/>
  <c r="N973" i="1"/>
  <c r="M989" i="1"/>
  <c r="L989" i="1"/>
  <c r="K989" i="1"/>
  <c r="R989" i="1"/>
  <c r="J989" i="1"/>
  <c r="Q989" i="1"/>
  <c r="P989" i="1"/>
  <c r="O989" i="1"/>
  <c r="N989" i="1"/>
  <c r="M997" i="1"/>
  <c r="L997" i="1"/>
  <c r="K997" i="1"/>
  <c r="R997" i="1"/>
  <c r="J997" i="1"/>
  <c r="Q997" i="1"/>
  <c r="P997" i="1"/>
  <c r="O997" i="1"/>
  <c r="N997" i="1"/>
  <c r="M1005" i="1"/>
  <c r="L1005" i="1"/>
  <c r="K1005" i="1"/>
  <c r="R1005" i="1"/>
  <c r="J1005" i="1"/>
  <c r="Q1005" i="1"/>
  <c r="P1005" i="1"/>
  <c r="O1005" i="1"/>
  <c r="N1005" i="1"/>
  <c r="M1013" i="1"/>
  <c r="L1013" i="1"/>
  <c r="K1013" i="1"/>
  <c r="R1013" i="1"/>
  <c r="J1013" i="1"/>
  <c r="Q1013" i="1"/>
  <c r="P1013" i="1"/>
  <c r="O1013" i="1"/>
  <c r="N1013" i="1"/>
  <c r="M1021" i="1"/>
  <c r="L1021" i="1"/>
  <c r="K1021" i="1"/>
  <c r="R1021" i="1"/>
  <c r="J1021" i="1"/>
  <c r="Q1021" i="1"/>
  <c r="P1021" i="1"/>
  <c r="O1021" i="1"/>
  <c r="N1021" i="1"/>
  <c r="M1029" i="1"/>
  <c r="L1029" i="1"/>
  <c r="K1029" i="1"/>
  <c r="R1029" i="1"/>
  <c r="J1029" i="1"/>
  <c r="Q1029" i="1"/>
  <c r="P1029" i="1"/>
  <c r="O1029" i="1"/>
  <c r="N1029" i="1"/>
  <c r="M1037" i="1"/>
  <c r="L1037" i="1"/>
  <c r="K1037" i="1"/>
  <c r="R1037" i="1"/>
  <c r="J1037" i="1"/>
  <c r="Q1037" i="1"/>
  <c r="P1037" i="1"/>
  <c r="O1037" i="1"/>
  <c r="N1037" i="1"/>
  <c r="M1045" i="1"/>
  <c r="L1045" i="1"/>
  <c r="K1045" i="1"/>
  <c r="R1045" i="1"/>
  <c r="J1045" i="1"/>
  <c r="Q1045" i="1"/>
  <c r="P1045" i="1"/>
  <c r="O1045" i="1"/>
  <c r="N1045" i="1"/>
  <c r="M1053" i="1"/>
  <c r="L1053" i="1"/>
  <c r="K1053" i="1"/>
  <c r="R1053" i="1"/>
  <c r="J1053" i="1"/>
  <c r="Q1053" i="1"/>
  <c r="P1053" i="1"/>
  <c r="O1053" i="1"/>
  <c r="N1053" i="1"/>
  <c r="M1061" i="1"/>
  <c r="L1061" i="1"/>
  <c r="K1061" i="1"/>
  <c r="R1061" i="1"/>
  <c r="J1061" i="1"/>
  <c r="Q1061" i="1"/>
  <c r="P1061" i="1"/>
  <c r="O1061" i="1"/>
  <c r="N1061" i="1"/>
  <c r="M1069" i="1"/>
  <c r="L1069" i="1"/>
  <c r="K1069" i="1"/>
  <c r="R1069" i="1"/>
  <c r="J1069" i="1"/>
  <c r="Q1069" i="1"/>
  <c r="P1069" i="1"/>
  <c r="O1069" i="1"/>
  <c r="N1069" i="1"/>
  <c r="A829" i="1"/>
  <c r="A853" i="1"/>
  <c r="A861" i="1"/>
  <c r="A885" i="1"/>
  <c r="A917" i="1"/>
  <c r="A949" i="1"/>
  <c r="A1005" i="1"/>
  <c r="A1013" i="1"/>
  <c r="O855" i="1"/>
  <c r="N855" i="1"/>
  <c r="M855" i="1"/>
  <c r="L855" i="1"/>
  <c r="K855" i="1"/>
  <c r="R855" i="1"/>
  <c r="J855" i="1"/>
  <c r="Q855" i="1"/>
  <c r="P855" i="1"/>
  <c r="O871" i="1"/>
  <c r="N871" i="1"/>
  <c r="M871" i="1"/>
  <c r="L871" i="1"/>
  <c r="K871" i="1"/>
  <c r="R871" i="1"/>
  <c r="J871" i="1"/>
  <c r="Q871" i="1"/>
  <c r="P871" i="1"/>
  <c r="O903" i="1"/>
  <c r="N903" i="1"/>
  <c r="M903" i="1"/>
  <c r="K903" i="1"/>
  <c r="R903" i="1"/>
  <c r="J903" i="1"/>
  <c r="L903" i="1"/>
  <c r="Q903" i="1"/>
  <c r="P903" i="1"/>
  <c r="K951" i="1"/>
  <c r="R951" i="1"/>
  <c r="J951" i="1"/>
  <c r="Q951" i="1"/>
  <c r="P951" i="1"/>
  <c r="O951" i="1"/>
  <c r="N951" i="1"/>
  <c r="M951" i="1"/>
  <c r="L951" i="1"/>
  <c r="L826" i="1"/>
  <c r="R826" i="1"/>
  <c r="J826" i="1"/>
  <c r="Q826" i="1"/>
  <c r="P826" i="1"/>
  <c r="O826" i="1"/>
  <c r="M826" i="1"/>
  <c r="K826" i="1"/>
  <c r="N826" i="1"/>
  <c r="L834" i="1"/>
  <c r="K834" i="1"/>
  <c r="R834" i="1"/>
  <c r="J834" i="1"/>
  <c r="Q834" i="1"/>
  <c r="P834" i="1"/>
  <c r="O834" i="1"/>
  <c r="N834" i="1"/>
  <c r="M834" i="1"/>
  <c r="L842" i="1"/>
  <c r="K842" i="1"/>
  <c r="R842" i="1"/>
  <c r="J842" i="1"/>
  <c r="Q842" i="1"/>
  <c r="P842" i="1"/>
  <c r="O842" i="1"/>
  <c r="N842" i="1"/>
  <c r="M842" i="1"/>
  <c r="L850" i="1"/>
  <c r="K850" i="1"/>
  <c r="R850" i="1"/>
  <c r="J850" i="1"/>
  <c r="Q850" i="1"/>
  <c r="P850" i="1"/>
  <c r="O850" i="1"/>
  <c r="N850" i="1"/>
  <c r="M850" i="1"/>
  <c r="L858" i="1"/>
  <c r="K858" i="1"/>
  <c r="R858" i="1"/>
  <c r="J858" i="1"/>
  <c r="Q858" i="1"/>
  <c r="P858" i="1"/>
  <c r="O858" i="1"/>
  <c r="N858" i="1"/>
  <c r="M858" i="1"/>
  <c r="L866" i="1"/>
  <c r="K866" i="1"/>
  <c r="R866" i="1"/>
  <c r="J866" i="1"/>
  <c r="Q866" i="1"/>
  <c r="P866" i="1"/>
  <c r="O866" i="1"/>
  <c r="N866" i="1"/>
  <c r="M866" i="1"/>
  <c r="L874" i="1"/>
  <c r="R874" i="1"/>
  <c r="J874" i="1"/>
  <c r="P874" i="1"/>
  <c r="O874" i="1"/>
  <c r="N874" i="1"/>
  <c r="M874" i="1"/>
  <c r="K874" i="1"/>
  <c r="Q874" i="1"/>
  <c r="L882" i="1"/>
  <c r="K882" i="1"/>
  <c r="R882" i="1"/>
  <c r="J882" i="1"/>
  <c r="P882" i="1"/>
  <c r="O882" i="1"/>
  <c r="N882" i="1"/>
  <c r="M882" i="1"/>
  <c r="Q882" i="1"/>
  <c r="L890" i="1"/>
  <c r="K890" i="1"/>
  <c r="R890" i="1"/>
  <c r="J890" i="1"/>
  <c r="P890" i="1"/>
  <c r="O890" i="1"/>
  <c r="Q890" i="1"/>
  <c r="N890" i="1"/>
  <c r="M890" i="1"/>
  <c r="L898" i="1"/>
  <c r="K898" i="1"/>
  <c r="R898" i="1"/>
  <c r="J898" i="1"/>
  <c r="P898" i="1"/>
  <c r="O898" i="1"/>
  <c r="N898" i="1"/>
  <c r="M898" i="1"/>
  <c r="Q898" i="1"/>
  <c r="L906" i="1"/>
  <c r="K906" i="1"/>
  <c r="R906" i="1"/>
  <c r="J906" i="1"/>
  <c r="P906" i="1"/>
  <c r="O906" i="1"/>
  <c r="Q906" i="1"/>
  <c r="N906" i="1"/>
  <c r="M906" i="1"/>
  <c r="L914" i="1"/>
  <c r="K914" i="1"/>
  <c r="R914" i="1"/>
  <c r="J914" i="1"/>
  <c r="P914" i="1"/>
  <c r="O914" i="1"/>
  <c r="Q914" i="1"/>
  <c r="N914" i="1"/>
  <c r="M914" i="1"/>
  <c r="L922" i="1"/>
  <c r="K922" i="1"/>
  <c r="R922" i="1"/>
  <c r="J922" i="1"/>
  <c r="P922" i="1"/>
  <c r="O922" i="1"/>
  <c r="M922" i="1"/>
  <c r="Q922" i="1"/>
  <c r="N922" i="1"/>
  <c r="L930" i="1"/>
  <c r="K930" i="1"/>
  <c r="R930" i="1"/>
  <c r="J930" i="1"/>
  <c r="P930" i="1"/>
  <c r="O930" i="1"/>
  <c r="Q930" i="1"/>
  <c r="N930" i="1"/>
  <c r="M930" i="1"/>
  <c r="L938" i="1"/>
  <c r="K938" i="1"/>
  <c r="R938" i="1"/>
  <c r="J938" i="1"/>
  <c r="P938" i="1"/>
  <c r="O938" i="1"/>
  <c r="Q938" i="1"/>
  <c r="N938" i="1"/>
  <c r="M938" i="1"/>
  <c r="P946" i="1"/>
  <c r="O946" i="1"/>
  <c r="N946" i="1"/>
  <c r="M946" i="1"/>
  <c r="L946" i="1"/>
  <c r="K946" i="1"/>
  <c r="R946" i="1"/>
  <c r="Q946" i="1"/>
  <c r="J946" i="1"/>
  <c r="P954" i="1"/>
  <c r="O954" i="1"/>
  <c r="N954" i="1"/>
  <c r="M954" i="1"/>
  <c r="L954" i="1"/>
  <c r="K954" i="1"/>
  <c r="R954" i="1"/>
  <c r="J954" i="1"/>
  <c r="Q954" i="1"/>
  <c r="P962" i="1"/>
  <c r="O962" i="1"/>
  <c r="N962" i="1"/>
  <c r="M962" i="1"/>
  <c r="L962" i="1"/>
  <c r="K962" i="1"/>
  <c r="R962" i="1"/>
  <c r="Q962" i="1"/>
  <c r="J962" i="1"/>
  <c r="P970" i="1"/>
  <c r="O970" i="1"/>
  <c r="N970" i="1"/>
  <c r="M970" i="1"/>
  <c r="L970" i="1"/>
  <c r="K970" i="1"/>
  <c r="J970" i="1"/>
  <c r="R970" i="1"/>
  <c r="Q970" i="1"/>
  <c r="P978" i="1"/>
  <c r="O978" i="1"/>
  <c r="N978" i="1"/>
  <c r="M978" i="1"/>
  <c r="L978" i="1"/>
  <c r="K978" i="1"/>
  <c r="R978" i="1"/>
  <c r="Q978" i="1"/>
  <c r="J978" i="1"/>
  <c r="P986" i="1"/>
  <c r="O986" i="1"/>
  <c r="N986" i="1"/>
  <c r="M986" i="1"/>
  <c r="L986" i="1"/>
  <c r="K986" i="1"/>
  <c r="R986" i="1"/>
  <c r="J986" i="1"/>
  <c r="Q986" i="1"/>
  <c r="P994" i="1"/>
  <c r="O994" i="1"/>
  <c r="N994" i="1"/>
  <c r="M994" i="1"/>
  <c r="L994" i="1"/>
  <c r="K994" i="1"/>
  <c r="R994" i="1"/>
  <c r="Q994" i="1"/>
  <c r="J994" i="1"/>
  <c r="P1002" i="1"/>
  <c r="O1002" i="1"/>
  <c r="N1002" i="1"/>
  <c r="M1002" i="1"/>
  <c r="L1002" i="1"/>
  <c r="K1002" i="1"/>
  <c r="R1002" i="1"/>
  <c r="Q1002" i="1"/>
  <c r="J1002" i="1"/>
  <c r="P1010" i="1"/>
  <c r="O1010" i="1"/>
  <c r="N1010" i="1"/>
  <c r="M1010" i="1"/>
  <c r="L1010" i="1"/>
  <c r="K1010" i="1"/>
  <c r="R1010" i="1"/>
  <c r="Q1010" i="1"/>
  <c r="J1010" i="1"/>
  <c r="P1018" i="1"/>
  <c r="O1018" i="1"/>
  <c r="N1018" i="1"/>
  <c r="M1018" i="1"/>
  <c r="L1018" i="1"/>
  <c r="K1018" i="1"/>
  <c r="R1018" i="1"/>
  <c r="Q1018" i="1"/>
  <c r="J1018" i="1"/>
  <c r="P1026" i="1"/>
  <c r="O1026" i="1"/>
  <c r="N1026" i="1"/>
  <c r="M1026" i="1"/>
  <c r="L1026" i="1"/>
  <c r="K1026" i="1"/>
  <c r="J1026" i="1"/>
  <c r="R1026" i="1"/>
  <c r="Q1026" i="1"/>
  <c r="P1034" i="1"/>
  <c r="O1034" i="1"/>
  <c r="N1034" i="1"/>
  <c r="M1034" i="1"/>
  <c r="L1034" i="1"/>
  <c r="K1034" i="1"/>
  <c r="R1034" i="1"/>
  <c r="Q1034" i="1"/>
  <c r="J1034" i="1"/>
  <c r="P1042" i="1"/>
  <c r="O1042" i="1"/>
  <c r="N1042" i="1"/>
  <c r="M1042" i="1"/>
  <c r="L1042" i="1"/>
  <c r="K1042" i="1"/>
  <c r="R1042" i="1"/>
  <c r="Q1042" i="1"/>
  <c r="J1042" i="1"/>
  <c r="P1050" i="1"/>
  <c r="O1050" i="1"/>
  <c r="N1050" i="1"/>
  <c r="M1050" i="1"/>
  <c r="L1050" i="1"/>
  <c r="K1050" i="1"/>
  <c r="R1050" i="1"/>
  <c r="Q1050" i="1"/>
  <c r="J1050" i="1"/>
  <c r="P1058" i="1"/>
  <c r="O1058" i="1"/>
  <c r="N1058" i="1"/>
  <c r="M1058" i="1"/>
  <c r="L1058" i="1"/>
  <c r="K1058" i="1"/>
  <c r="J1058" i="1"/>
  <c r="R1058" i="1"/>
  <c r="Q1058" i="1"/>
  <c r="P1066" i="1"/>
  <c r="O1066" i="1"/>
  <c r="N1066" i="1"/>
  <c r="M1066" i="1"/>
  <c r="L1066" i="1"/>
  <c r="K1066" i="1"/>
  <c r="R1066" i="1"/>
  <c r="Q1066" i="1"/>
  <c r="J1066" i="1"/>
  <c r="B831" i="1"/>
  <c r="B839" i="1"/>
  <c r="B847" i="1"/>
  <c r="B855" i="1"/>
  <c r="B863" i="1"/>
  <c r="B871" i="1"/>
  <c r="B879" i="1"/>
  <c r="B887" i="1"/>
  <c r="B895" i="1"/>
  <c r="B903" i="1"/>
  <c r="B911" i="1"/>
  <c r="B919" i="1"/>
  <c r="B927" i="1"/>
  <c r="B935" i="1"/>
  <c r="B943" i="1"/>
  <c r="B951" i="1"/>
  <c r="B959" i="1"/>
  <c r="B967" i="1"/>
  <c r="B975" i="1"/>
  <c r="B983" i="1"/>
  <c r="B991" i="1"/>
  <c r="B999" i="1"/>
  <c r="B1007" i="1"/>
  <c r="B1015" i="1"/>
  <c r="B1023" i="1"/>
  <c r="B1031" i="1"/>
  <c r="B1039" i="1"/>
  <c r="B1047" i="1"/>
  <c r="B1055" i="1"/>
  <c r="B1063" i="1"/>
  <c r="B1071" i="1"/>
  <c r="Q869" i="1"/>
  <c r="P869" i="1"/>
  <c r="O869" i="1"/>
  <c r="N869" i="1"/>
  <c r="M869" i="1"/>
  <c r="L869" i="1"/>
  <c r="K869" i="1"/>
  <c r="R869" i="1"/>
  <c r="J869" i="1"/>
  <c r="A837" i="1"/>
  <c r="A869" i="1"/>
  <c r="A901" i="1"/>
  <c r="A933" i="1"/>
  <c r="A965" i="1"/>
  <c r="A973" i="1"/>
  <c r="A981" i="1"/>
  <c r="A1021" i="1"/>
  <c r="A1069" i="1"/>
  <c r="K827" i="1"/>
  <c r="Q827" i="1"/>
  <c r="P827" i="1"/>
  <c r="O827" i="1"/>
  <c r="N827" i="1"/>
  <c r="L827" i="1"/>
  <c r="R827" i="1"/>
  <c r="M827" i="1"/>
  <c r="J827" i="1"/>
  <c r="K835" i="1"/>
  <c r="R835" i="1"/>
  <c r="J835" i="1"/>
  <c r="Q835" i="1"/>
  <c r="P835" i="1"/>
  <c r="O835" i="1"/>
  <c r="N835" i="1"/>
  <c r="M835" i="1"/>
  <c r="L835" i="1"/>
  <c r="K843" i="1"/>
  <c r="R843" i="1"/>
  <c r="J843" i="1"/>
  <c r="Q843" i="1"/>
  <c r="P843" i="1"/>
  <c r="O843" i="1"/>
  <c r="N843" i="1"/>
  <c r="M843" i="1"/>
  <c r="L843" i="1"/>
  <c r="K851" i="1"/>
  <c r="R851" i="1"/>
  <c r="J851" i="1"/>
  <c r="Q851" i="1"/>
  <c r="P851" i="1"/>
  <c r="O851" i="1"/>
  <c r="N851" i="1"/>
  <c r="M851" i="1"/>
  <c r="L851" i="1"/>
  <c r="K859" i="1"/>
  <c r="R859" i="1"/>
  <c r="J859" i="1"/>
  <c r="Q859" i="1"/>
  <c r="P859" i="1"/>
  <c r="O859" i="1"/>
  <c r="N859" i="1"/>
  <c r="M859" i="1"/>
  <c r="L859" i="1"/>
  <c r="K867" i="1"/>
  <c r="R867" i="1"/>
  <c r="J867" i="1"/>
  <c r="Q867" i="1"/>
  <c r="P867" i="1"/>
  <c r="O867" i="1"/>
  <c r="N867" i="1"/>
  <c r="M867" i="1"/>
  <c r="L867" i="1"/>
  <c r="K875" i="1"/>
  <c r="Q875" i="1"/>
  <c r="R875" i="1"/>
  <c r="P875" i="1"/>
  <c r="O875" i="1"/>
  <c r="N875" i="1"/>
  <c r="M875" i="1"/>
  <c r="L875" i="1"/>
  <c r="J875" i="1"/>
  <c r="K883" i="1"/>
  <c r="R883" i="1"/>
  <c r="J883" i="1"/>
  <c r="Q883" i="1"/>
  <c r="O883" i="1"/>
  <c r="P883" i="1"/>
  <c r="N883" i="1"/>
  <c r="M883" i="1"/>
  <c r="L883" i="1"/>
  <c r="K891" i="1"/>
  <c r="R891" i="1"/>
  <c r="J891" i="1"/>
  <c r="Q891" i="1"/>
  <c r="O891" i="1"/>
  <c r="N891" i="1"/>
  <c r="M891" i="1"/>
  <c r="L891" i="1"/>
  <c r="P891" i="1"/>
  <c r="K899" i="1"/>
  <c r="R899" i="1"/>
  <c r="J899" i="1"/>
  <c r="Q899" i="1"/>
  <c r="O899" i="1"/>
  <c r="N899" i="1"/>
  <c r="P899" i="1"/>
  <c r="M899" i="1"/>
  <c r="L899" i="1"/>
  <c r="K907" i="1"/>
  <c r="R907" i="1"/>
  <c r="J907" i="1"/>
  <c r="Q907" i="1"/>
  <c r="O907" i="1"/>
  <c r="N907" i="1"/>
  <c r="P907" i="1"/>
  <c r="M907" i="1"/>
  <c r="L907" i="1"/>
  <c r="K915" i="1"/>
  <c r="R915" i="1"/>
  <c r="J915" i="1"/>
  <c r="Q915" i="1"/>
  <c r="O915" i="1"/>
  <c r="N915" i="1"/>
  <c r="L915" i="1"/>
  <c r="P915" i="1"/>
  <c r="M915" i="1"/>
  <c r="K923" i="1"/>
  <c r="R923" i="1"/>
  <c r="J923" i="1"/>
  <c r="Q923" i="1"/>
  <c r="O923" i="1"/>
  <c r="N923" i="1"/>
  <c r="P923" i="1"/>
  <c r="M923" i="1"/>
  <c r="L923" i="1"/>
  <c r="K931" i="1"/>
  <c r="R931" i="1"/>
  <c r="J931" i="1"/>
  <c r="Q931" i="1"/>
  <c r="O931" i="1"/>
  <c r="N931" i="1"/>
  <c r="P931" i="1"/>
  <c r="M931" i="1"/>
  <c r="L931" i="1"/>
  <c r="K939" i="1"/>
  <c r="R939" i="1"/>
  <c r="J939" i="1"/>
  <c r="Q939" i="1"/>
  <c r="O939" i="1"/>
  <c r="N939" i="1"/>
  <c r="P939" i="1"/>
  <c r="M939" i="1"/>
  <c r="L939" i="1"/>
  <c r="O947" i="1"/>
  <c r="N947" i="1"/>
  <c r="M947" i="1"/>
  <c r="L947" i="1"/>
  <c r="K947" i="1"/>
  <c r="R947" i="1"/>
  <c r="J947" i="1"/>
  <c r="Q947" i="1"/>
  <c r="P947" i="1"/>
  <c r="O955" i="1"/>
  <c r="N955" i="1"/>
  <c r="M955" i="1"/>
  <c r="L955" i="1"/>
  <c r="K955" i="1"/>
  <c r="R955" i="1"/>
  <c r="J955" i="1"/>
  <c r="Q955" i="1"/>
  <c r="P955" i="1"/>
  <c r="O963" i="1"/>
  <c r="N963" i="1"/>
  <c r="M963" i="1"/>
  <c r="L963" i="1"/>
  <c r="K963" i="1"/>
  <c r="R963" i="1"/>
  <c r="J963" i="1"/>
  <c r="Q963" i="1"/>
  <c r="P963" i="1"/>
  <c r="O971" i="1"/>
  <c r="N971" i="1"/>
  <c r="M971" i="1"/>
  <c r="L971" i="1"/>
  <c r="K971" i="1"/>
  <c r="R971" i="1"/>
  <c r="J971" i="1"/>
  <c r="Q971" i="1"/>
  <c r="P971" i="1"/>
  <c r="O979" i="1"/>
  <c r="N979" i="1"/>
  <c r="M979" i="1"/>
  <c r="L979" i="1"/>
  <c r="K979" i="1"/>
  <c r="R979" i="1"/>
  <c r="J979" i="1"/>
  <c r="Q979" i="1"/>
  <c r="P979" i="1"/>
  <c r="O987" i="1"/>
  <c r="N987" i="1"/>
  <c r="M987" i="1"/>
  <c r="L987" i="1"/>
  <c r="K987" i="1"/>
  <c r="R987" i="1"/>
  <c r="J987" i="1"/>
  <c r="Q987" i="1"/>
  <c r="P987" i="1"/>
  <c r="O995" i="1"/>
  <c r="N995" i="1"/>
  <c r="M995" i="1"/>
  <c r="L995" i="1"/>
  <c r="K995" i="1"/>
  <c r="R995" i="1"/>
  <c r="J995" i="1"/>
  <c r="Q995" i="1"/>
  <c r="P995" i="1"/>
  <c r="O1003" i="1"/>
  <c r="N1003" i="1"/>
  <c r="M1003" i="1"/>
  <c r="L1003" i="1"/>
  <c r="K1003" i="1"/>
  <c r="R1003" i="1"/>
  <c r="J1003" i="1"/>
  <c r="Q1003" i="1"/>
  <c r="P1003" i="1"/>
  <c r="O1011" i="1"/>
  <c r="N1011" i="1"/>
  <c r="M1011" i="1"/>
  <c r="L1011" i="1"/>
  <c r="K1011" i="1"/>
  <c r="R1011" i="1"/>
  <c r="J1011" i="1"/>
  <c r="Q1011" i="1"/>
  <c r="P1011" i="1"/>
  <c r="O1019" i="1"/>
  <c r="N1019" i="1"/>
  <c r="M1019" i="1"/>
  <c r="L1019" i="1"/>
  <c r="K1019" i="1"/>
  <c r="R1019" i="1"/>
  <c r="J1019" i="1"/>
  <c r="Q1019" i="1"/>
  <c r="P1019" i="1"/>
  <c r="O1027" i="1"/>
  <c r="N1027" i="1"/>
  <c r="M1027" i="1"/>
  <c r="L1027" i="1"/>
  <c r="K1027" i="1"/>
  <c r="R1027" i="1"/>
  <c r="J1027" i="1"/>
  <c r="Q1027" i="1"/>
  <c r="P1027" i="1"/>
  <c r="O1035" i="1"/>
  <c r="N1035" i="1"/>
  <c r="M1035" i="1"/>
  <c r="L1035" i="1"/>
  <c r="K1035" i="1"/>
  <c r="R1035" i="1"/>
  <c r="J1035" i="1"/>
  <c r="Q1035" i="1"/>
  <c r="P1035" i="1"/>
  <c r="O1043" i="1"/>
  <c r="N1043" i="1"/>
  <c r="M1043" i="1"/>
  <c r="L1043" i="1"/>
  <c r="K1043" i="1"/>
  <c r="R1043" i="1"/>
  <c r="J1043" i="1"/>
  <c r="Q1043" i="1"/>
  <c r="P1043" i="1"/>
  <c r="O1051" i="1"/>
  <c r="N1051" i="1"/>
  <c r="M1051" i="1"/>
  <c r="L1051" i="1"/>
  <c r="K1051" i="1"/>
  <c r="R1051" i="1"/>
  <c r="J1051" i="1"/>
  <c r="Q1051" i="1"/>
  <c r="P1051" i="1"/>
  <c r="O1059" i="1"/>
  <c r="N1059" i="1"/>
  <c r="M1059" i="1"/>
  <c r="L1059" i="1"/>
  <c r="K1059" i="1"/>
  <c r="R1059" i="1"/>
  <c r="J1059" i="1"/>
  <c r="Q1059" i="1"/>
  <c r="P1059" i="1"/>
  <c r="O1067" i="1"/>
  <c r="N1067" i="1"/>
  <c r="M1067" i="1"/>
  <c r="L1067" i="1"/>
  <c r="K1067" i="1"/>
  <c r="R1067" i="1"/>
  <c r="J1067" i="1"/>
  <c r="Q1067" i="1"/>
  <c r="P1067" i="1"/>
  <c r="A824" i="1"/>
  <c r="A832" i="1"/>
  <c r="A840" i="1"/>
  <c r="A848" i="1"/>
  <c r="A856" i="1"/>
  <c r="A864" i="1"/>
  <c r="A872" i="1"/>
  <c r="A880" i="1"/>
  <c r="A888" i="1"/>
  <c r="A896" i="1"/>
  <c r="A904" i="1"/>
  <c r="A912" i="1"/>
  <c r="A920" i="1"/>
  <c r="A928" i="1"/>
  <c r="A936" i="1"/>
  <c r="A944" i="1"/>
  <c r="A952" i="1"/>
  <c r="A960" i="1"/>
  <c r="A968" i="1"/>
  <c r="A976" i="1"/>
  <c r="A984" i="1"/>
  <c r="A992" i="1"/>
  <c r="A1000" i="1"/>
  <c r="A1008" i="1"/>
  <c r="A1016" i="1"/>
  <c r="A1024" i="1"/>
  <c r="A1032" i="1"/>
  <c r="A1040" i="1"/>
  <c r="A1048" i="1"/>
  <c r="A1056" i="1"/>
  <c r="A1064" i="1"/>
  <c r="A1072" i="1"/>
  <c r="A989" i="1"/>
  <c r="A1029" i="1"/>
  <c r="Q1764" i="1"/>
  <c r="R828" i="1"/>
  <c r="J828" i="1"/>
  <c r="P828" i="1"/>
  <c r="O828" i="1"/>
  <c r="N828" i="1"/>
  <c r="M828" i="1"/>
  <c r="Q828" i="1"/>
  <c r="L828" i="1"/>
  <c r="K828" i="1"/>
  <c r="R836" i="1"/>
  <c r="J836" i="1"/>
  <c r="Q836" i="1"/>
  <c r="P836" i="1"/>
  <c r="O836" i="1"/>
  <c r="N836" i="1"/>
  <c r="M836" i="1"/>
  <c r="L836" i="1"/>
  <c r="K836" i="1"/>
  <c r="R844" i="1"/>
  <c r="J844" i="1"/>
  <c r="Q844" i="1"/>
  <c r="P844" i="1"/>
  <c r="O844" i="1"/>
  <c r="N844" i="1"/>
  <c r="M844" i="1"/>
  <c r="L844" i="1"/>
  <c r="K844" i="1"/>
  <c r="R852" i="1"/>
  <c r="J852" i="1"/>
  <c r="Q852" i="1"/>
  <c r="P852" i="1"/>
  <c r="O852" i="1"/>
  <c r="N852" i="1"/>
  <c r="M852" i="1"/>
  <c r="L852" i="1"/>
  <c r="K852" i="1"/>
  <c r="R860" i="1"/>
  <c r="J860" i="1"/>
  <c r="Q860" i="1"/>
  <c r="P860" i="1"/>
  <c r="O860" i="1"/>
  <c r="N860" i="1"/>
  <c r="M860" i="1"/>
  <c r="L860" i="1"/>
  <c r="K860" i="1"/>
  <c r="R868" i="1"/>
  <c r="J868" i="1"/>
  <c r="Q868" i="1"/>
  <c r="P868" i="1"/>
  <c r="O868" i="1"/>
  <c r="N868" i="1"/>
  <c r="M868" i="1"/>
  <c r="L868" i="1"/>
  <c r="K868" i="1"/>
  <c r="R876" i="1"/>
  <c r="J876" i="1"/>
  <c r="Q876" i="1"/>
  <c r="P876" i="1"/>
  <c r="O876" i="1"/>
  <c r="N876" i="1"/>
  <c r="M876" i="1"/>
  <c r="L876" i="1"/>
  <c r="K876" i="1"/>
  <c r="R884" i="1"/>
  <c r="J884" i="1"/>
  <c r="Q884" i="1"/>
  <c r="P884" i="1"/>
  <c r="N884" i="1"/>
  <c r="M884" i="1"/>
  <c r="L884" i="1"/>
  <c r="K884" i="1"/>
  <c r="O884" i="1"/>
  <c r="R892" i="1"/>
  <c r="J892" i="1"/>
  <c r="Q892" i="1"/>
  <c r="P892" i="1"/>
  <c r="N892" i="1"/>
  <c r="M892" i="1"/>
  <c r="O892" i="1"/>
  <c r="L892" i="1"/>
  <c r="K892" i="1"/>
  <c r="R900" i="1"/>
  <c r="J900" i="1"/>
  <c r="Q900" i="1"/>
  <c r="P900" i="1"/>
  <c r="N900" i="1"/>
  <c r="M900" i="1"/>
  <c r="O900" i="1"/>
  <c r="L900" i="1"/>
  <c r="K900" i="1"/>
  <c r="R908" i="1"/>
  <c r="J908" i="1"/>
  <c r="Q908" i="1"/>
  <c r="P908" i="1"/>
  <c r="N908" i="1"/>
  <c r="M908" i="1"/>
  <c r="K908" i="1"/>
  <c r="O908" i="1"/>
  <c r="L908" i="1"/>
  <c r="R916" i="1"/>
  <c r="J916" i="1"/>
  <c r="Q916" i="1"/>
  <c r="P916" i="1"/>
  <c r="N916" i="1"/>
  <c r="M916" i="1"/>
  <c r="O916" i="1"/>
  <c r="L916" i="1"/>
  <c r="K916" i="1"/>
  <c r="R924" i="1"/>
  <c r="J924" i="1"/>
  <c r="Q924" i="1"/>
  <c r="P924" i="1"/>
  <c r="N924" i="1"/>
  <c r="M924" i="1"/>
  <c r="O924" i="1"/>
  <c r="L924" i="1"/>
  <c r="K924" i="1"/>
  <c r="R932" i="1"/>
  <c r="J932" i="1"/>
  <c r="Q932" i="1"/>
  <c r="P932" i="1"/>
  <c r="N932" i="1"/>
  <c r="M932" i="1"/>
  <c r="O932" i="1"/>
  <c r="L932" i="1"/>
  <c r="K932" i="1"/>
  <c r="R940" i="1"/>
  <c r="J940" i="1"/>
  <c r="Q940" i="1"/>
  <c r="P940" i="1"/>
  <c r="N940" i="1"/>
  <c r="M940" i="1"/>
  <c r="O940" i="1"/>
  <c r="L940" i="1"/>
  <c r="K940" i="1"/>
  <c r="N948" i="1"/>
  <c r="M948" i="1"/>
  <c r="L948" i="1"/>
  <c r="K948" i="1"/>
  <c r="R948" i="1"/>
  <c r="J948" i="1"/>
  <c r="Q948" i="1"/>
  <c r="P948" i="1"/>
  <c r="O948" i="1"/>
  <c r="N956" i="1"/>
  <c r="M956" i="1"/>
  <c r="L956" i="1"/>
  <c r="K956" i="1"/>
  <c r="R956" i="1"/>
  <c r="J956" i="1"/>
  <c r="Q956" i="1"/>
  <c r="P956" i="1"/>
  <c r="O956" i="1"/>
  <c r="N964" i="1"/>
  <c r="M964" i="1"/>
  <c r="L964" i="1"/>
  <c r="K964" i="1"/>
  <c r="R964" i="1"/>
  <c r="J964" i="1"/>
  <c r="Q964" i="1"/>
  <c r="P964" i="1"/>
  <c r="O964" i="1"/>
  <c r="N972" i="1"/>
  <c r="M972" i="1"/>
  <c r="L972" i="1"/>
  <c r="K972" i="1"/>
  <c r="R972" i="1"/>
  <c r="J972" i="1"/>
  <c r="Q972" i="1"/>
  <c r="P972" i="1"/>
  <c r="O972" i="1"/>
  <c r="N980" i="1"/>
  <c r="M980" i="1"/>
  <c r="L980" i="1"/>
  <c r="K980" i="1"/>
  <c r="R980" i="1"/>
  <c r="J980" i="1"/>
  <c r="Q980" i="1"/>
  <c r="P980" i="1"/>
  <c r="O980" i="1"/>
  <c r="N988" i="1"/>
  <c r="M988" i="1"/>
  <c r="L988" i="1"/>
  <c r="K988" i="1"/>
  <c r="R988" i="1"/>
  <c r="J988" i="1"/>
  <c r="Q988" i="1"/>
  <c r="P988" i="1"/>
  <c r="O988" i="1"/>
  <c r="N996" i="1"/>
  <c r="M996" i="1"/>
  <c r="L996" i="1"/>
  <c r="K996" i="1"/>
  <c r="R996" i="1"/>
  <c r="J996" i="1"/>
  <c r="Q996" i="1"/>
  <c r="P996" i="1"/>
  <c r="O996" i="1"/>
  <c r="N1004" i="1"/>
  <c r="M1004" i="1"/>
  <c r="L1004" i="1"/>
  <c r="K1004" i="1"/>
  <c r="R1004" i="1"/>
  <c r="J1004" i="1"/>
  <c r="Q1004" i="1"/>
  <c r="P1004" i="1"/>
  <c r="O1004" i="1"/>
  <c r="N1012" i="1"/>
  <c r="M1012" i="1"/>
  <c r="L1012" i="1"/>
  <c r="K1012" i="1"/>
  <c r="R1012" i="1"/>
  <c r="J1012" i="1"/>
  <c r="Q1012" i="1"/>
  <c r="P1012" i="1"/>
  <c r="O1012" i="1"/>
  <c r="N1020" i="1"/>
  <c r="M1020" i="1"/>
  <c r="L1020" i="1"/>
  <c r="K1020" i="1"/>
  <c r="R1020" i="1"/>
  <c r="J1020" i="1"/>
  <c r="Q1020" i="1"/>
  <c r="P1020" i="1"/>
  <c r="O1020" i="1"/>
  <c r="N1028" i="1"/>
  <c r="M1028" i="1"/>
  <c r="L1028" i="1"/>
  <c r="K1028" i="1"/>
  <c r="R1028" i="1"/>
  <c r="J1028" i="1"/>
  <c r="Q1028" i="1"/>
  <c r="P1028" i="1"/>
  <c r="O1028" i="1"/>
  <c r="N1036" i="1"/>
  <c r="M1036" i="1"/>
  <c r="L1036" i="1"/>
  <c r="K1036" i="1"/>
  <c r="R1036" i="1"/>
  <c r="J1036" i="1"/>
  <c r="Q1036" i="1"/>
  <c r="P1036" i="1"/>
  <c r="O1036" i="1"/>
  <c r="N1044" i="1"/>
  <c r="M1044" i="1"/>
  <c r="L1044" i="1"/>
  <c r="K1044" i="1"/>
  <c r="R1044" i="1"/>
  <c r="J1044" i="1"/>
  <c r="Q1044" i="1"/>
  <c r="P1044" i="1"/>
  <c r="O1044" i="1"/>
  <c r="N1052" i="1"/>
  <c r="M1052" i="1"/>
  <c r="L1052" i="1"/>
  <c r="K1052" i="1"/>
  <c r="R1052" i="1"/>
  <c r="J1052" i="1"/>
  <c r="Q1052" i="1"/>
  <c r="P1052" i="1"/>
  <c r="O1052" i="1"/>
  <c r="N1060" i="1"/>
  <c r="M1060" i="1"/>
  <c r="L1060" i="1"/>
  <c r="K1060" i="1"/>
  <c r="R1060" i="1"/>
  <c r="J1060" i="1"/>
  <c r="Q1060" i="1"/>
  <c r="P1060" i="1"/>
  <c r="O1060" i="1"/>
  <c r="N1068" i="1"/>
  <c r="M1068" i="1"/>
  <c r="L1068" i="1"/>
  <c r="K1068" i="1"/>
  <c r="R1068" i="1"/>
  <c r="J1068" i="1"/>
  <c r="Q1068" i="1"/>
  <c r="P1068" i="1"/>
  <c r="O1068" i="1"/>
  <c r="B824" i="1"/>
  <c r="B828" i="1"/>
  <c r="B832"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J227" i="1"/>
  <c r="L265" i="1"/>
  <c r="K266" i="1"/>
  <c r="A273" i="1"/>
  <c r="P271" i="1"/>
  <c r="A274" i="1"/>
  <c r="M274" i="1"/>
  <c r="Q276" i="1"/>
  <c r="B284" i="1"/>
  <c r="A285" i="1"/>
  <c r="L281" i="1"/>
  <c r="A270" i="1"/>
  <c r="Q270" i="1"/>
  <c r="J1725" i="1"/>
  <c r="N227" i="1"/>
  <c r="B272" i="1"/>
  <c r="A282" i="1"/>
  <c r="N265" i="1"/>
  <c r="N271" i="1"/>
  <c r="K276" i="1"/>
  <c r="O280" i="1"/>
  <c r="L1693" i="1"/>
  <c r="N1725" i="1"/>
  <c r="B1733" i="1"/>
  <c r="B264" i="1"/>
  <c r="M266" i="1"/>
  <c r="M272" i="1"/>
  <c r="P277" i="1"/>
  <c r="N281" i="1"/>
  <c r="O1667" i="1"/>
  <c r="M1693" i="1"/>
  <c r="O1725" i="1"/>
  <c r="A265" i="1"/>
  <c r="B276" i="1"/>
  <c r="A286" i="1"/>
  <c r="K268" i="1"/>
  <c r="O272" i="1"/>
  <c r="O278" i="1"/>
  <c r="K282" i="1"/>
  <c r="L1669" i="1"/>
  <c r="N1693" i="1"/>
  <c r="P1725" i="1"/>
  <c r="A266" i="1"/>
  <c r="A277" i="1"/>
  <c r="Q268" i="1"/>
  <c r="L273" i="1"/>
  <c r="Q278" i="1"/>
  <c r="M282" i="1"/>
  <c r="L1725" i="1"/>
  <c r="A1733" i="1"/>
  <c r="P1669" i="1"/>
  <c r="O1693" i="1"/>
  <c r="A227" i="1"/>
  <c r="B268" i="1"/>
  <c r="A278" i="1"/>
  <c r="M264" i="1"/>
  <c r="P269" i="1"/>
  <c r="N273" i="1"/>
  <c r="N279" i="1"/>
  <c r="K284" i="1"/>
  <c r="Q1669" i="1"/>
  <c r="A1765" i="1"/>
  <c r="A269" i="1"/>
  <c r="B280" i="1"/>
  <c r="O264" i="1"/>
  <c r="O270" i="1"/>
  <c r="K274" i="1"/>
  <c r="P279" i="1"/>
  <c r="Q284" i="1"/>
  <c r="J267" i="1"/>
  <c r="R267" i="1"/>
  <c r="J275" i="1"/>
  <c r="R275" i="1"/>
  <c r="J283" i="1"/>
  <c r="R283" i="1"/>
  <c r="P285" i="1"/>
  <c r="B1684" i="1"/>
  <c r="R1732" i="1"/>
  <c r="R1764" i="1"/>
  <c r="K227" i="1"/>
  <c r="B265" i="1"/>
  <c r="B269" i="1"/>
  <c r="B273" i="1"/>
  <c r="B277" i="1"/>
  <c r="B281" i="1"/>
  <c r="B285" i="1"/>
  <c r="N264" i="1"/>
  <c r="M265" i="1"/>
  <c r="L266" i="1"/>
  <c r="K267" i="1"/>
  <c r="J268" i="1"/>
  <c r="R268" i="1"/>
  <c r="Q269" i="1"/>
  <c r="P270" i="1"/>
  <c r="O271" i="1"/>
  <c r="N272" i="1"/>
  <c r="M273" i="1"/>
  <c r="L274" i="1"/>
  <c r="K275" i="1"/>
  <c r="J276" i="1"/>
  <c r="R276" i="1"/>
  <c r="Q277" i="1"/>
  <c r="P278" i="1"/>
  <c r="O279" i="1"/>
  <c r="N280" i="1"/>
  <c r="M281" i="1"/>
  <c r="L282" i="1"/>
  <c r="K283" i="1"/>
  <c r="J284" i="1"/>
  <c r="R284" i="1"/>
  <c r="Q285" i="1"/>
  <c r="P286" i="1"/>
  <c r="Q286" i="1"/>
  <c r="L267" i="1"/>
  <c r="B1668" i="1"/>
  <c r="O1684" i="1"/>
  <c r="A1708" i="1"/>
  <c r="A1724" i="1"/>
  <c r="R227" i="1"/>
  <c r="B266" i="1"/>
  <c r="B270" i="1"/>
  <c r="B274" i="1"/>
  <c r="B278" i="1"/>
  <c r="B282" i="1"/>
  <c r="B286" i="1"/>
  <c r="P264" i="1"/>
  <c r="O265" i="1"/>
  <c r="N266" i="1"/>
  <c r="M267" i="1"/>
  <c r="L268" i="1"/>
  <c r="K269" i="1"/>
  <c r="J270" i="1"/>
  <c r="R270" i="1"/>
  <c r="Q271" i="1"/>
  <c r="P272" i="1"/>
  <c r="O273" i="1"/>
  <c r="N274" i="1"/>
  <c r="M275" i="1"/>
  <c r="L276" i="1"/>
  <c r="K277" i="1"/>
  <c r="J278" i="1"/>
  <c r="R278" i="1"/>
  <c r="Q279" i="1"/>
  <c r="P280" i="1"/>
  <c r="O281" i="1"/>
  <c r="N282" i="1"/>
  <c r="M283" i="1"/>
  <c r="L284" i="1"/>
  <c r="K285" i="1"/>
  <c r="J286" i="1"/>
  <c r="R286" i="1"/>
  <c r="L283" i="1"/>
  <c r="R285" i="1"/>
  <c r="R1668" i="1"/>
  <c r="N1708" i="1"/>
  <c r="B1724" i="1"/>
  <c r="N1766" i="1"/>
  <c r="J228" i="1"/>
  <c r="A267" i="1"/>
  <c r="A271" i="1"/>
  <c r="A275" i="1"/>
  <c r="A279" i="1"/>
  <c r="A283" i="1"/>
  <c r="Q264" i="1"/>
  <c r="P265" i="1"/>
  <c r="O266" i="1"/>
  <c r="N267" i="1"/>
  <c r="M268" i="1"/>
  <c r="L269" i="1"/>
  <c r="K270" i="1"/>
  <c r="J271" i="1"/>
  <c r="R271" i="1"/>
  <c r="Q272" i="1"/>
  <c r="P273" i="1"/>
  <c r="O274" i="1"/>
  <c r="N275" i="1"/>
  <c r="M276" i="1"/>
  <c r="L277" i="1"/>
  <c r="K278" i="1"/>
  <c r="J279" i="1"/>
  <c r="R279" i="1"/>
  <c r="Q280" i="1"/>
  <c r="P281" i="1"/>
  <c r="O282" i="1"/>
  <c r="N283" i="1"/>
  <c r="M284" i="1"/>
  <c r="L285" i="1"/>
  <c r="K286" i="1"/>
  <c r="L275" i="1"/>
  <c r="J277" i="1"/>
  <c r="R277" i="1"/>
  <c r="O1708" i="1"/>
  <c r="B1748" i="1"/>
  <c r="A1772" i="1"/>
  <c r="B267" i="1"/>
  <c r="B271" i="1"/>
  <c r="B275" i="1"/>
  <c r="B279" i="1"/>
  <c r="B283" i="1"/>
  <c r="J264" i="1"/>
  <c r="R264" i="1"/>
  <c r="Q265" i="1"/>
  <c r="P266" i="1"/>
  <c r="O267" i="1"/>
  <c r="N268" i="1"/>
  <c r="M269" i="1"/>
  <c r="L270" i="1"/>
  <c r="K271" i="1"/>
  <c r="J272" i="1"/>
  <c r="R272" i="1"/>
  <c r="Q273" i="1"/>
  <c r="P274" i="1"/>
  <c r="O275" i="1"/>
  <c r="N276" i="1"/>
  <c r="M277" i="1"/>
  <c r="L278" i="1"/>
  <c r="K279" i="1"/>
  <c r="J280" i="1"/>
  <c r="R280" i="1"/>
  <c r="Q281" i="1"/>
  <c r="P282" i="1"/>
  <c r="O283" i="1"/>
  <c r="N284" i="1"/>
  <c r="M285" i="1"/>
  <c r="L286" i="1"/>
  <c r="J269" i="1"/>
  <c r="R269" i="1"/>
  <c r="J285" i="1"/>
  <c r="R1676" i="1"/>
  <c r="P1708" i="1"/>
  <c r="A1730" i="1"/>
  <c r="B1772" i="1"/>
  <c r="B227" i="1"/>
  <c r="A264" i="1"/>
  <c r="A268" i="1"/>
  <c r="A272" i="1"/>
  <c r="A276" i="1"/>
  <c r="A280" i="1"/>
  <c r="A284" i="1"/>
  <c r="K264" i="1"/>
  <c r="J265" i="1"/>
  <c r="R265" i="1"/>
  <c r="Q266" i="1"/>
  <c r="P267" i="1"/>
  <c r="O268" i="1"/>
  <c r="N269" i="1"/>
  <c r="M270" i="1"/>
  <c r="L271" i="1"/>
  <c r="K272" i="1"/>
  <c r="J273" i="1"/>
  <c r="R273" i="1"/>
  <c r="Q274" i="1"/>
  <c r="P275" i="1"/>
  <c r="O276" i="1"/>
  <c r="N277" i="1"/>
  <c r="M278" i="1"/>
  <c r="L279" i="1"/>
  <c r="K280" i="1"/>
  <c r="J281" i="1"/>
  <c r="R281" i="1"/>
  <c r="Q282" i="1"/>
  <c r="P283" i="1"/>
  <c r="O284" i="1"/>
  <c r="N285" i="1"/>
  <c r="M286" i="1"/>
  <c r="N1684" i="1"/>
  <c r="Q1708" i="1"/>
  <c r="P1732" i="1"/>
  <c r="B1754" i="1"/>
  <c r="J266" i="1"/>
  <c r="J274" i="1"/>
  <c r="J282" i="1"/>
  <c r="N286" i="1"/>
  <c r="R1673" i="1"/>
  <c r="L1686" i="1"/>
  <c r="B1689" i="1"/>
  <c r="N1710" i="1"/>
  <c r="A1726" i="1"/>
  <c r="B1766" i="1"/>
  <c r="Q1769" i="1"/>
  <c r="Q227" i="1"/>
  <c r="P228" i="1"/>
  <c r="M1686" i="1"/>
  <c r="N1689" i="1"/>
  <c r="O1710" i="1"/>
  <c r="B1753" i="1"/>
  <c r="J1766" i="1"/>
  <c r="Q228" i="1"/>
  <c r="R228" i="1"/>
  <c r="O1686" i="1"/>
  <c r="A1734" i="1"/>
  <c r="J1754" i="1"/>
  <c r="L1766" i="1"/>
  <c r="L227" i="1"/>
  <c r="K228" i="1"/>
  <c r="P1686" i="1"/>
  <c r="N1713" i="1"/>
  <c r="M1766" i="1"/>
  <c r="M227" i="1"/>
  <c r="L228" i="1"/>
  <c r="M228" i="1"/>
  <c r="O1713" i="1"/>
  <c r="A1673" i="1"/>
  <c r="R1686" i="1"/>
  <c r="A1705" i="1"/>
  <c r="L1710" i="1"/>
  <c r="P1713" i="1"/>
  <c r="R1747" i="1"/>
  <c r="O1766" i="1"/>
  <c r="P1776" i="1"/>
  <c r="A228" i="1"/>
  <c r="O227" i="1"/>
  <c r="N228" i="1"/>
  <c r="R1745" i="1"/>
  <c r="J1686" i="1"/>
  <c r="B1705" i="1"/>
  <c r="R1713" i="1"/>
  <c r="A1766" i="1"/>
  <c r="P1769" i="1"/>
  <c r="B228" i="1"/>
  <c r="N1691" i="1"/>
  <c r="R1667" i="1"/>
  <c r="R1674" i="1"/>
  <c r="R1691" i="1"/>
  <c r="B1730" i="1"/>
  <c r="K1749" i="1"/>
  <c r="K1754" i="1"/>
  <c r="A1773" i="1"/>
  <c r="A1675" i="1"/>
  <c r="R1725" i="1"/>
  <c r="Q1730" i="1"/>
  <c r="L1754" i="1"/>
  <c r="M1771" i="1"/>
  <c r="B1773" i="1"/>
  <c r="R421" i="1"/>
  <c r="N1754" i="1"/>
  <c r="N1771" i="1"/>
  <c r="P1667" i="1"/>
  <c r="B1675" i="1"/>
  <c r="R1730" i="1"/>
  <c r="R429" i="1"/>
  <c r="R1675" i="1"/>
  <c r="K1725" i="1"/>
  <c r="O1754" i="1"/>
  <c r="O1771" i="1"/>
  <c r="L433" i="1"/>
  <c r="B1667" i="1"/>
  <c r="A1746" i="1"/>
  <c r="M433" i="1"/>
  <c r="N1667" i="1"/>
  <c r="M1725" i="1"/>
  <c r="B1746" i="1"/>
  <c r="A1754" i="1"/>
  <c r="A1706" i="1"/>
  <c r="R1726" i="1"/>
  <c r="L1746" i="1"/>
  <c r="B1706" i="1"/>
  <c r="A1714" i="1"/>
  <c r="A1727" i="1"/>
  <c r="B1734" i="1"/>
  <c r="A1747" i="1"/>
  <c r="P1754" i="1"/>
  <c r="A1665" i="1"/>
  <c r="A1685" i="1"/>
  <c r="A1693" i="1"/>
  <c r="N1706" i="1"/>
  <c r="B1714" i="1"/>
  <c r="L1727" i="1"/>
  <c r="B1747" i="1"/>
  <c r="Q1754" i="1"/>
  <c r="B1665" i="1"/>
  <c r="P1672" i="1"/>
  <c r="B1685" i="1"/>
  <c r="B1693" i="1"/>
  <c r="O1706" i="1"/>
  <c r="P1727" i="1"/>
  <c r="J1742" i="1"/>
  <c r="N1747" i="1"/>
  <c r="A1764" i="1"/>
  <c r="K1746" i="1"/>
  <c r="Q1664" i="1"/>
  <c r="R1684" i="1"/>
  <c r="B1666" i="1"/>
  <c r="J1693" i="1"/>
  <c r="A1715" i="1"/>
  <c r="Q1727" i="1"/>
  <c r="K1742" i="1"/>
  <c r="O1747" i="1"/>
  <c r="N1764" i="1"/>
  <c r="P1684" i="1"/>
  <c r="A1686" i="1"/>
  <c r="K1693" i="1"/>
  <c r="B1708" i="1"/>
  <c r="B1715" i="1"/>
  <c r="R1727" i="1"/>
  <c r="A1744" i="1"/>
  <c r="P1747" i="1"/>
  <c r="O1764" i="1"/>
  <c r="P1766" i="1"/>
  <c r="A1667" i="1"/>
  <c r="B1686" i="1"/>
  <c r="B1720" i="1"/>
  <c r="P1764" i="1"/>
  <c r="R416" i="1"/>
  <c r="J423" i="1"/>
  <c r="B1765" i="1"/>
  <c r="R1678" i="1"/>
  <c r="A1679" i="1"/>
  <c r="B1674" i="1"/>
  <c r="A1661" i="1"/>
  <c r="B1661" i="1"/>
  <c r="A1735" i="1"/>
  <c r="R1681" i="1"/>
  <c r="L1715" i="1"/>
  <c r="P1735" i="1"/>
  <c r="Q1735" i="1"/>
  <c r="O1689" i="1"/>
  <c r="B1694" i="1"/>
  <c r="K1732" i="1"/>
  <c r="M1737" i="1"/>
  <c r="O1752" i="1"/>
  <c r="A1670" i="1"/>
  <c r="N1674" i="1"/>
  <c r="B1712" i="1"/>
  <c r="R1715" i="1"/>
  <c r="P1752" i="1"/>
  <c r="O1757" i="1"/>
  <c r="L415" i="1"/>
  <c r="A1690" i="1"/>
  <c r="A1695" i="1"/>
  <c r="A1707" i="1"/>
  <c r="Q1712" i="1"/>
  <c r="B1719" i="1"/>
  <c r="B1727" i="1"/>
  <c r="M1732" i="1"/>
  <c r="O1737" i="1"/>
  <c r="Q1752" i="1"/>
  <c r="B1761" i="1"/>
  <c r="B1767" i="1"/>
  <c r="Q1774" i="1"/>
  <c r="N415" i="1"/>
  <c r="R1670" i="1"/>
  <c r="P1674" i="1"/>
  <c r="Q1690" i="1"/>
  <c r="N1696" i="1"/>
  <c r="B1707" i="1"/>
  <c r="A1713" i="1"/>
  <c r="R1719" i="1"/>
  <c r="J1727" i="1"/>
  <c r="N1732" i="1"/>
  <c r="P1737" i="1"/>
  <c r="M1746" i="1"/>
  <c r="R1752" i="1"/>
  <c r="J1761" i="1"/>
  <c r="R1767" i="1"/>
  <c r="B1775" i="1"/>
  <c r="R1723" i="1"/>
  <c r="O423" i="1"/>
  <c r="P423" i="1"/>
  <c r="N1701" i="1"/>
  <c r="O1701" i="1"/>
  <c r="J1661" i="1"/>
  <c r="A1678" i="1"/>
  <c r="J1715" i="1"/>
  <c r="R1754" i="1"/>
  <c r="P1693" i="1"/>
  <c r="M1715" i="1"/>
  <c r="A1755" i="1"/>
  <c r="J1674" i="1"/>
  <c r="Q1693" i="1"/>
  <c r="N1715" i="1"/>
  <c r="A1732" i="1"/>
  <c r="R1735" i="1"/>
  <c r="A1752" i="1"/>
  <c r="B1755" i="1"/>
  <c r="A1774" i="1"/>
  <c r="K1674" i="1"/>
  <c r="B1711" i="1"/>
  <c r="O1715" i="1"/>
  <c r="B1732" i="1"/>
  <c r="K1737" i="1"/>
  <c r="B1752" i="1"/>
  <c r="B1774" i="1"/>
  <c r="L1674" i="1"/>
  <c r="A1694" i="1"/>
  <c r="P1715" i="1"/>
  <c r="J1732" i="1"/>
  <c r="L1737" i="1"/>
  <c r="A1756" i="1"/>
  <c r="N1774" i="1"/>
  <c r="M1674" i="1"/>
  <c r="Q1715" i="1"/>
  <c r="O1774" i="1"/>
  <c r="B415" i="1"/>
  <c r="P1689" i="1"/>
  <c r="L1732" i="1"/>
  <c r="N1737" i="1"/>
  <c r="P1774" i="1"/>
  <c r="B1670" i="1"/>
  <c r="O1674" i="1"/>
  <c r="O415" i="1"/>
  <c r="Q1674" i="1"/>
  <c r="M1691" i="1"/>
  <c r="O1696" i="1"/>
  <c r="B1713" i="1"/>
  <c r="A1720" i="1"/>
  <c r="K1727" i="1"/>
  <c r="N1746" i="1"/>
  <c r="O1761" i="1"/>
  <c r="Q1775" i="1"/>
  <c r="O1742" i="1"/>
  <c r="B1701" i="1"/>
  <c r="A1701" i="1"/>
  <c r="P1742" i="1"/>
  <c r="R1680" i="1"/>
  <c r="B1680" i="1"/>
  <c r="A1702" i="1"/>
  <c r="B1662" i="1"/>
  <c r="N1679" i="1"/>
  <c r="R1757" i="1"/>
  <c r="B1757" i="1"/>
  <c r="A1757" i="1"/>
  <c r="M1776" i="1"/>
  <c r="L1776" i="1"/>
  <c r="K1776" i="1"/>
  <c r="J1776" i="1"/>
  <c r="P1679" i="1"/>
  <c r="Q1720" i="1"/>
  <c r="A1739" i="1"/>
  <c r="Q1757" i="1"/>
  <c r="R1762" i="1"/>
  <c r="A1659" i="1"/>
  <c r="A1663" i="1"/>
  <c r="Q1679" i="1"/>
  <c r="K1698" i="1"/>
  <c r="L1703" i="1"/>
  <c r="R1720" i="1"/>
  <c r="N1730" i="1"/>
  <c r="B1739" i="1"/>
  <c r="B1759" i="1"/>
  <c r="A1763" i="1"/>
  <c r="B1659" i="1"/>
  <c r="B1663" i="1"/>
  <c r="R1679" i="1"/>
  <c r="Q1689" i="1"/>
  <c r="L1698" i="1"/>
  <c r="M1703" i="1"/>
  <c r="J1708" i="1"/>
  <c r="A1721" i="1"/>
  <c r="O1730" i="1"/>
  <c r="J1759" i="1"/>
  <c r="B1763" i="1"/>
  <c r="A1768" i="1"/>
  <c r="A1680" i="1"/>
  <c r="R1689" i="1"/>
  <c r="M1708" i="1"/>
  <c r="A1716" i="1"/>
  <c r="B1721" i="1"/>
  <c r="B1768" i="1"/>
  <c r="K1720" i="1"/>
  <c r="B1760" i="1"/>
  <c r="A1760" i="1"/>
  <c r="B1758" i="1"/>
  <c r="A1758" i="1"/>
  <c r="R1703" i="1"/>
  <c r="K1703" i="1"/>
  <c r="J1703" i="1"/>
  <c r="B1703" i="1"/>
  <c r="A1759" i="1"/>
  <c r="R1759" i="1"/>
  <c r="R1742" i="1"/>
  <c r="R1698" i="1"/>
  <c r="Q1698" i="1"/>
  <c r="P1698" i="1"/>
  <c r="R1743" i="1"/>
  <c r="B1743" i="1"/>
  <c r="A1743" i="1"/>
  <c r="P1662" i="1"/>
  <c r="O1662" i="1"/>
  <c r="N1662" i="1"/>
  <c r="N1761" i="1"/>
  <c r="M1761" i="1"/>
  <c r="L1761" i="1"/>
  <c r="K1761" i="1"/>
  <c r="K1661" i="1"/>
  <c r="B1683" i="1"/>
  <c r="R1701" i="1"/>
  <c r="R1738" i="1"/>
  <c r="B1738" i="1"/>
  <c r="A1738" i="1"/>
  <c r="L1720" i="1"/>
  <c r="Q1662" i="1"/>
  <c r="B1698" i="1"/>
  <c r="B1681" i="1"/>
  <c r="N1698" i="1"/>
  <c r="N1742" i="1"/>
  <c r="M1742" i="1"/>
  <c r="L1742" i="1"/>
  <c r="P1740" i="1"/>
  <c r="O1740" i="1"/>
  <c r="B1740" i="1"/>
  <c r="Q1683" i="1"/>
  <c r="Q1761" i="1"/>
  <c r="L1659" i="1"/>
  <c r="K1659" i="1"/>
  <c r="J1659" i="1"/>
  <c r="A1698" i="1"/>
  <c r="A1762" i="1"/>
  <c r="B1697" i="1"/>
  <c r="A1697" i="1"/>
  <c r="O1679" i="1"/>
  <c r="R1702" i="1"/>
  <c r="N1659" i="1"/>
  <c r="N1740" i="1"/>
  <c r="L1759" i="1"/>
  <c r="R1771" i="1"/>
  <c r="Q1771" i="1"/>
  <c r="L1771" i="1"/>
  <c r="K1771" i="1"/>
  <c r="J1771" i="1"/>
  <c r="B1771" i="1"/>
  <c r="P1731" i="1"/>
  <c r="B1731" i="1"/>
  <c r="O1659" i="1"/>
  <c r="A1676" i="1"/>
  <c r="J1681" i="1"/>
  <c r="R1710" i="1"/>
  <c r="Q1710" i="1"/>
  <c r="J1710" i="1"/>
  <c r="B1710" i="1"/>
  <c r="A1710" i="1"/>
  <c r="B1676" i="1"/>
  <c r="K1681" i="1"/>
  <c r="A1699" i="1"/>
  <c r="Q1703" i="1"/>
  <c r="A1718" i="1"/>
  <c r="A1723" i="1"/>
  <c r="R1740" i="1"/>
  <c r="N1759" i="1"/>
  <c r="N1769" i="1"/>
  <c r="B1769" i="1"/>
  <c r="A1769" i="1"/>
  <c r="R1749" i="1"/>
  <c r="Q1749" i="1"/>
  <c r="P1749" i="1"/>
  <c r="O1749" i="1"/>
  <c r="J1749" i="1"/>
  <c r="B1749" i="1"/>
  <c r="A1749" i="1"/>
  <c r="B1729" i="1"/>
  <c r="A1729" i="1"/>
  <c r="O1669" i="1"/>
  <c r="N1669" i="1"/>
  <c r="M1669" i="1"/>
  <c r="J1676" i="1"/>
  <c r="L1681" i="1"/>
  <c r="B1699" i="1"/>
  <c r="A1741" i="1"/>
  <c r="M1749" i="1"/>
  <c r="O1759" i="1"/>
  <c r="R1688" i="1"/>
  <c r="B1688" i="1"/>
  <c r="R1659" i="1"/>
  <c r="A1669" i="1"/>
  <c r="N1676" i="1"/>
  <c r="M1681" i="1"/>
  <c r="B1691" i="1"/>
  <c r="N1718" i="1"/>
  <c r="N1723" i="1"/>
  <c r="A1736" i="1"/>
  <c r="B1741" i="1"/>
  <c r="N1749" i="1"/>
  <c r="P1759" i="1"/>
  <c r="A1770" i="1"/>
  <c r="A1660" i="1"/>
  <c r="B1669" i="1"/>
  <c r="A1700" i="1"/>
  <c r="A1709" i="1"/>
  <c r="O1723" i="1"/>
  <c r="B1736" i="1"/>
  <c r="A1750" i="1"/>
  <c r="Q1759" i="1"/>
  <c r="B1770" i="1"/>
  <c r="Q1701" i="1"/>
  <c r="B1737" i="1"/>
  <c r="A1737" i="1"/>
  <c r="R1737" i="1"/>
  <c r="P1757" i="1"/>
  <c r="M1676" i="1"/>
  <c r="L1676" i="1"/>
  <c r="K1676" i="1"/>
  <c r="J1698" i="1"/>
  <c r="A1703" i="1"/>
  <c r="B1716" i="1"/>
  <c r="O1698" i="1"/>
  <c r="P1703" i="1"/>
  <c r="M1759" i="1"/>
  <c r="Q1722" i="1"/>
  <c r="B1722" i="1"/>
  <c r="P1681" i="1"/>
  <c r="A1681" i="1"/>
  <c r="P1761" i="1"/>
  <c r="P1720" i="1"/>
  <c r="O1720" i="1"/>
  <c r="N1720" i="1"/>
  <c r="R1718" i="1"/>
  <c r="Q1718" i="1"/>
  <c r="B1717" i="1"/>
  <c r="A1717" i="1"/>
  <c r="M1720" i="1"/>
  <c r="R1662" i="1"/>
  <c r="O1703" i="1"/>
  <c r="Q1691" i="1"/>
  <c r="P1691" i="1"/>
  <c r="O1691" i="1"/>
  <c r="M1717" i="1"/>
  <c r="A1722" i="1"/>
  <c r="Q1740" i="1"/>
  <c r="P1659" i="1"/>
  <c r="M1690" i="1"/>
  <c r="A1731" i="1"/>
  <c r="Q1659" i="1"/>
  <c r="A1691" i="1"/>
  <c r="B1718" i="1"/>
  <c r="B1723" i="1"/>
  <c r="R1769" i="1"/>
  <c r="L1708" i="1"/>
  <c r="K1708" i="1"/>
  <c r="R1660" i="1"/>
  <c r="J1669" i="1"/>
  <c r="P1676" i="1"/>
  <c r="O1681" i="1"/>
  <c r="K1691" i="1"/>
  <c r="B1700" i="1"/>
  <c r="B1709" i="1"/>
  <c r="P1718" i="1"/>
  <c r="P1723" i="1"/>
  <c r="A1742" i="1"/>
  <c r="B1750" i="1"/>
  <c r="R1760" i="1"/>
  <c r="A1776" i="1"/>
  <c r="J1660" i="1"/>
  <c r="K1669" i="1"/>
  <c r="Q1676" i="1"/>
  <c r="Q1681" i="1"/>
  <c r="L1691" i="1"/>
  <c r="B1696" i="1"/>
  <c r="J1737" i="1"/>
  <c r="B1742" i="1"/>
  <c r="A1761" i="1"/>
  <c r="A1771" i="1"/>
  <c r="B1776" i="1"/>
  <c r="B1695" i="1"/>
  <c r="P1706" i="1"/>
  <c r="M1727" i="1"/>
  <c r="B1735" i="1"/>
  <c r="Q1766" i="1"/>
  <c r="R1665" i="1"/>
  <c r="Q1706" i="1"/>
  <c r="A1725" i="1"/>
  <c r="N1727" i="1"/>
  <c r="N1735" i="1"/>
  <c r="A1745" i="1"/>
  <c r="B1725" i="1"/>
  <c r="J1763" i="1"/>
  <c r="J1768" i="1"/>
  <c r="J1773" i="1"/>
  <c r="L1763" i="1"/>
  <c r="L1768" i="1"/>
  <c r="M1763" i="1"/>
  <c r="M1773" i="1"/>
  <c r="N1763" i="1"/>
  <c r="J1765" i="1"/>
  <c r="N1768" i="1"/>
  <c r="J1770" i="1"/>
  <c r="N1773" i="1"/>
  <c r="J1775" i="1"/>
  <c r="K1765" i="1"/>
  <c r="J1767" i="1"/>
  <c r="N1775" i="1"/>
  <c r="O1765" i="1"/>
  <c r="K1767" i="1"/>
  <c r="O1775" i="1"/>
  <c r="K1777" i="1"/>
  <c r="L1762" i="1"/>
  <c r="P1765" i="1"/>
  <c r="L1767" i="1"/>
  <c r="L1777" i="1"/>
  <c r="M1762" i="1"/>
  <c r="Q1765" i="1"/>
  <c r="M1767" i="1"/>
  <c r="Q1770" i="1"/>
  <c r="M1777" i="1"/>
  <c r="J1764" i="1"/>
  <c r="J1769" i="1"/>
  <c r="R1775" i="1"/>
  <c r="O1767" i="1"/>
  <c r="K1769" i="1"/>
  <c r="O1772" i="1"/>
  <c r="K1774" i="1"/>
  <c r="O1777" i="1"/>
  <c r="P1762" i="1"/>
  <c r="L1764" i="1"/>
  <c r="P1767" i="1"/>
  <c r="L1769" i="1"/>
  <c r="P1772" i="1"/>
  <c r="L1774" i="1"/>
  <c r="P1777" i="1"/>
  <c r="Q1762" i="1"/>
  <c r="M1764" i="1"/>
  <c r="Q1767" i="1"/>
  <c r="M1769" i="1"/>
  <c r="Q1772" i="1"/>
  <c r="M1774" i="1"/>
  <c r="Q1777" i="1"/>
  <c r="K1763" i="1"/>
  <c r="K1768" i="1"/>
  <c r="K1773" i="1"/>
  <c r="L1773" i="1"/>
  <c r="M1768" i="1"/>
  <c r="O1763" i="1"/>
  <c r="O1768" i="1"/>
  <c r="K1770" i="1"/>
  <c r="O1773" i="1"/>
  <c r="K1775" i="1"/>
  <c r="A1777" i="1"/>
  <c r="P1763" i="1"/>
  <c r="L1765" i="1"/>
  <c r="P1768" i="1"/>
  <c r="L1770" i="1"/>
  <c r="P1773" i="1"/>
  <c r="L1775" i="1"/>
  <c r="B1777" i="1"/>
  <c r="Q1763" i="1"/>
  <c r="M1765" i="1"/>
  <c r="Q1768" i="1"/>
  <c r="M1770" i="1"/>
  <c r="Q1773" i="1"/>
  <c r="M1775" i="1"/>
  <c r="J1762" i="1"/>
  <c r="N1765" i="1"/>
  <c r="N1770" i="1"/>
  <c r="J1772" i="1"/>
  <c r="J1777" i="1"/>
  <c r="K1762" i="1"/>
  <c r="O1770" i="1"/>
  <c r="K1772" i="1"/>
  <c r="P1770" i="1"/>
  <c r="L1772" i="1"/>
  <c r="P1775" i="1"/>
  <c r="M1772" i="1"/>
  <c r="N1762" i="1"/>
  <c r="N1767" i="1"/>
  <c r="N1772" i="1"/>
  <c r="J1774" i="1"/>
  <c r="N1777" i="1"/>
  <c r="O1762" i="1"/>
  <c r="K1764" i="1"/>
  <c r="R1758" i="1"/>
  <c r="Q1758" i="1"/>
  <c r="P1758" i="1"/>
  <c r="O1758" i="1"/>
  <c r="N1758" i="1"/>
  <c r="M1758" i="1"/>
  <c r="L1758" i="1"/>
  <c r="K1758" i="1"/>
  <c r="J1758" i="1"/>
  <c r="R1756" i="1"/>
  <c r="Q1756" i="1"/>
  <c r="P1756" i="1"/>
  <c r="R1753" i="1"/>
  <c r="Q1753" i="1"/>
  <c r="P1753" i="1"/>
  <c r="O1753" i="1"/>
  <c r="N1753" i="1"/>
  <c r="M1753" i="1"/>
  <c r="L1753" i="1"/>
  <c r="J1753" i="1"/>
  <c r="K1756" i="1"/>
  <c r="K1753" i="1"/>
  <c r="L1756" i="1"/>
  <c r="M1756" i="1"/>
  <c r="N1756" i="1"/>
  <c r="O1756" i="1"/>
  <c r="J1756" i="1"/>
  <c r="R1751" i="1"/>
  <c r="Q1751" i="1"/>
  <c r="P1751" i="1"/>
  <c r="R1748" i="1"/>
  <c r="Q1748" i="1"/>
  <c r="P1748" i="1"/>
  <c r="O1748" i="1"/>
  <c r="N1748" i="1"/>
  <c r="M1748" i="1"/>
  <c r="L1748" i="1"/>
  <c r="J1751" i="1"/>
  <c r="J1748" i="1"/>
  <c r="K1751" i="1"/>
  <c r="K1748" i="1"/>
  <c r="L1751" i="1"/>
  <c r="M1751" i="1"/>
  <c r="R1746" i="1"/>
  <c r="Q1746" i="1"/>
  <c r="P1746" i="1"/>
  <c r="N1751" i="1"/>
  <c r="J1746" i="1"/>
  <c r="O1751" i="1"/>
  <c r="J1745" i="1"/>
  <c r="J1750" i="1"/>
  <c r="J1755" i="1"/>
  <c r="J1760" i="1"/>
  <c r="K1745" i="1"/>
  <c r="K1750" i="1"/>
  <c r="K1755" i="1"/>
  <c r="K1760" i="1"/>
  <c r="L1745" i="1"/>
  <c r="L1750" i="1"/>
  <c r="L1755" i="1"/>
  <c r="L1760" i="1"/>
  <c r="M1745" i="1"/>
  <c r="M1750" i="1"/>
  <c r="M1755" i="1"/>
  <c r="M1760" i="1"/>
  <c r="N1745" i="1"/>
  <c r="J1747" i="1"/>
  <c r="N1750" i="1"/>
  <c r="J1752" i="1"/>
  <c r="N1755" i="1"/>
  <c r="J1757" i="1"/>
  <c r="N1760" i="1"/>
  <c r="O1745" i="1"/>
  <c r="K1747" i="1"/>
  <c r="O1750" i="1"/>
  <c r="K1752" i="1"/>
  <c r="O1755" i="1"/>
  <c r="K1757" i="1"/>
  <c r="O1760" i="1"/>
  <c r="P1745" i="1"/>
  <c r="L1747" i="1"/>
  <c r="P1750" i="1"/>
  <c r="L1752" i="1"/>
  <c r="P1755" i="1"/>
  <c r="L1757" i="1"/>
  <c r="P1760" i="1"/>
  <c r="Q1745" i="1"/>
  <c r="M1747" i="1"/>
  <c r="Q1750" i="1"/>
  <c r="M1752" i="1"/>
  <c r="Q1755" i="1"/>
  <c r="M1757" i="1"/>
  <c r="Q1760" i="1"/>
  <c r="J1729" i="1"/>
  <c r="J1734" i="1"/>
  <c r="J1739" i="1"/>
  <c r="K1734" i="1"/>
  <c r="K1739" i="1"/>
  <c r="M1739" i="1"/>
  <c r="N1729" i="1"/>
  <c r="J1731" i="1"/>
  <c r="J1736" i="1"/>
  <c r="O1734" i="1"/>
  <c r="K1736" i="1"/>
  <c r="P1734" i="1"/>
  <c r="L1736" i="1"/>
  <c r="P1739" i="1"/>
  <c r="L1741" i="1"/>
  <c r="Q1729" i="1"/>
  <c r="M1736" i="1"/>
  <c r="J1728" i="1"/>
  <c r="R1729" i="1"/>
  <c r="N1731" i="1"/>
  <c r="J1733" i="1"/>
  <c r="R1734" i="1"/>
  <c r="N1736" i="1"/>
  <c r="J1738" i="1"/>
  <c r="R1739" i="1"/>
  <c r="J1743" i="1"/>
  <c r="K1728" i="1"/>
  <c r="O1736" i="1"/>
  <c r="K1738" i="1"/>
  <c r="L1733" i="1"/>
  <c r="L1743" i="1"/>
  <c r="M1728" i="1"/>
  <c r="Q1731" i="1"/>
  <c r="M1733" i="1"/>
  <c r="M1738" i="1"/>
  <c r="M1743" i="1"/>
  <c r="N1728" i="1"/>
  <c r="J1730" i="1"/>
  <c r="R1731" i="1"/>
  <c r="N1733" i="1"/>
  <c r="J1735" i="1"/>
  <c r="R1736" i="1"/>
  <c r="J1740" i="1"/>
  <c r="R1741" i="1"/>
  <c r="N1743" i="1"/>
  <c r="O1728" i="1"/>
  <c r="K1730" i="1"/>
  <c r="M1730" i="1"/>
  <c r="Q1733" i="1"/>
  <c r="M1735" i="1"/>
  <c r="Q1738" i="1"/>
  <c r="M1740" i="1"/>
  <c r="Q1743" i="1"/>
  <c r="K1729" i="1"/>
  <c r="L1729" i="1"/>
  <c r="L1734" i="1"/>
  <c r="L1739" i="1"/>
  <c r="M1729" i="1"/>
  <c r="M1734" i="1"/>
  <c r="N1734" i="1"/>
  <c r="N1739" i="1"/>
  <c r="J1741" i="1"/>
  <c r="O1729" i="1"/>
  <c r="K1731" i="1"/>
  <c r="O1739" i="1"/>
  <c r="K1741" i="1"/>
  <c r="L1731" i="1"/>
  <c r="M1731" i="1"/>
  <c r="M1741" i="1"/>
  <c r="N1741" i="1"/>
  <c r="O1731" i="1"/>
  <c r="K1733" i="1"/>
  <c r="O1741" i="1"/>
  <c r="K1743" i="1"/>
  <c r="L1728" i="1"/>
  <c r="P1736" i="1"/>
  <c r="L1738" i="1"/>
  <c r="P1741" i="1"/>
  <c r="N1738" i="1"/>
  <c r="O1733" i="1"/>
  <c r="K1735" i="1"/>
  <c r="O1738" i="1"/>
  <c r="K1740" i="1"/>
  <c r="O1743" i="1"/>
  <c r="P1728" i="1"/>
  <c r="L1730" i="1"/>
  <c r="P1733" i="1"/>
  <c r="L1735" i="1"/>
  <c r="P1738" i="1"/>
  <c r="L1740" i="1"/>
  <c r="P1743" i="1"/>
  <c r="Q1728" i="1"/>
  <c r="K1722" i="1"/>
  <c r="L1722" i="1"/>
  <c r="M1712" i="1"/>
  <c r="M1722" i="1"/>
  <c r="N1717" i="1"/>
  <c r="J1719" i="1"/>
  <c r="O1717" i="1"/>
  <c r="K1719" i="1"/>
  <c r="P1712" i="1"/>
  <c r="L1714" i="1"/>
  <c r="P1717" i="1"/>
  <c r="L1719" i="1"/>
  <c r="M1714" i="1"/>
  <c r="Q1717" i="1"/>
  <c r="M1724" i="1"/>
  <c r="J1711" i="1"/>
  <c r="R1712" i="1"/>
  <c r="J1716" i="1"/>
  <c r="R1717" i="1"/>
  <c r="N1719" i="1"/>
  <c r="J1721" i="1"/>
  <c r="R1722" i="1"/>
  <c r="J1726" i="1"/>
  <c r="O1714" i="1"/>
  <c r="K1716" i="1"/>
  <c r="O1724" i="1"/>
  <c r="K1726" i="1"/>
  <c r="L1711" i="1"/>
  <c r="P1714" i="1"/>
  <c r="L1716" i="1"/>
  <c r="L1726" i="1"/>
  <c r="M1711" i="1"/>
  <c r="Q1714" i="1"/>
  <c r="M1716" i="1"/>
  <c r="Q1719" i="1"/>
  <c r="Q1724" i="1"/>
  <c r="N1711" i="1"/>
  <c r="N1716" i="1"/>
  <c r="R1724" i="1"/>
  <c r="K1718" i="1"/>
  <c r="L1713" i="1"/>
  <c r="P1716" i="1"/>
  <c r="L1718" i="1"/>
  <c r="P1721" i="1"/>
  <c r="L1723" i="1"/>
  <c r="P1726" i="1"/>
  <c r="Q1711" i="1"/>
  <c r="M1713" i="1"/>
  <c r="Q1716" i="1"/>
  <c r="M1718" i="1"/>
  <c r="Q1721" i="1"/>
  <c r="M1723" i="1"/>
  <c r="Q1726" i="1"/>
  <c r="J1712" i="1"/>
  <c r="J1717" i="1"/>
  <c r="J1722" i="1"/>
  <c r="K1712" i="1"/>
  <c r="K1717" i="1"/>
  <c r="L1712" i="1"/>
  <c r="L1717" i="1"/>
  <c r="N1712" i="1"/>
  <c r="J1714" i="1"/>
  <c r="N1722" i="1"/>
  <c r="J1724" i="1"/>
  <c r="O1712" i="1"/>
  <c r="K1714" i="1"/>
  <c r="O1722" i="1"/>
  <c r="K1724" i="1"/>
  <c r="P1722" i="1"/>
  <c r="L1724" i="1"/>
  <c r="M1719" i="1"/>
  <c r="N1714" i="1"/>
  <c r="N1724" i="1"/>
  <c r="K1711" i="1"/>
  <c r="O1719" i="1"/>
  <c r="K1721" i="1"/>
  <c r="P1719" i="1"/>
  <c r="L1721" i="1"/>
  <c r="M1721" i="1"/>
  <c r="M1726" i="1"/>
  <c r="J1713" i="1"/>
  <c r="J1718" i="1"/>
  <c r="N1721" i="1"/>
  <c r="J1723" i="1"/>
  <c r="N1726" i="1"/>
  <c r="O1711" i="1"/>
  <c r="K1713" i="1"/>
  <c r="O1716" i="1"/>
  <c r="O1721" i="1"/>
  <c r="K1723" i="1"/>
  <c r="O1726" i="1"/>
  <c r="P1711" i="1"/>
  <c r="J1695" i="1"/>
  <c r="J1705" i="1"/>
  <c r="L1695" i="1"/>
  <c r="L1700" i="1"/>
  <c r="L1705" i="1"/>
  <c r="M1700" i="1"/>
  <c r="J1702" i="1"/>
  <c r="O1700" i="1"/>
  <c r="O1705" i="1"/>
  <c r="K1707" i="1"/>
  <c r="P1705" i="1"/>
  <c r="L1707" i="1"/>
  <c r="M1697" i="1"/>
  <c r="Q1700" i="1"/>
  <c r="M1707" i="1"/>
  <c r="R1700" i="1"/>
  <c r="O1697" i="1"/>
  <c r="K1699" i="1"/>
  <c r="O1707" i="1"/>
  <c r="K1709" i="1"/>
  <c r="L1694" i="1"/>
  <c r="P1702" i="1"/>
  <c r="L1704" i="1"/>
  <c r="L1709" i="1"/>
  <c r="M1694" i="1"/>
  <c r="Q1697" i="1"/>
  <c r="M1699" i="1"/>
  <c r="Q1702" i="1"/>
  <c r="Q1707" i="1"/>
  <c r="N1699" i="1"/>
  <c r="R1707" i="1"/>
  <c r="K1696" i="1"/>
  <c r="P1694" i="1"/>
  <c r="L1696" i="1"/>
  <c r="P1699" i="1"/>
  <c r="L1701" i="1"/>
  <c r="P1704" i="1"/>
  <c r="L1706" i="1"/>
  <c r="P1709" i="1"/>
  <c r="Q1694" i="1"/>
  <c r="M1696" i="1"/>
  <c r="Q1699" i="1"/>
  <c r="M1701" i="1"/>
  <c r="Q1704" i="1"/>
  <c r="M1706" i="1"/>
  <c r="Q1709" i="1"/>
  <c r="J1700" i="1"/>
  <c r="K1695" i="1"/>
  <c r="K1700" i="1"/>
  <c r="K1705" i="1"/>
  <c r="M1695" i="1"/>
  <c r="M1705" i="1"/>
  <c r="N1695" i="1"/>
  <c r="J1697" i="1"/>
  <c r="N1700" i="1"/>
  <c r="N1705" i="1"/>
  <c r="J1707" i="1"/>
  <c r="O1695" i="1"/>
  <c r="K1697" i="1"/>
  <c r="K1702" i="1"/>
  <c r="P1695" i="1"/>
  <c r="L1697" i="1"/>
  <c r="L1702" i="1"/>
  <c r="Q1695" i="1"/>
  <c r="M1702" i="1"/>
  <c r="Q1705" i="1"/>
  <c r="J1694" i="1"/>
  <c r="N1697" i="1"/>
  <c r="J1699" i="1"/>
  <c r="N1702" i="1"/>
  <c r="J1704" i="1"/>
  <c r="N1707" i="1"/>
  <c r="J1709" i="1"/>
  <c r="K1694" i="1"/>
  <c r="O1702" i="1"/>
  <c r="K1704" i="1"/>
  <c r="P1697" i="1"/>
  <c r="L1699" i="1"/>
  <c r="M1704" i="1"/>
  <c r="M1709" i="1"/>
  <c r="N1694" i="1"/>
  <c r="J1696" i="1"/>
  <c r="J1701" i="1"/>
  <c r="N1704" i="1"/>
  <c r="J1706" i="1"/>
  <c r="N1709" i="1"/>
  <c r="O1694" i="1"/>
  <c r="O1699" i="1"/>
  <c r="K1701" i="1"/>
  <c r="O1704" i="1"/>
  <c r="K1706" i="1"/>
  <c r="O1709" i="1"/>
  <c r="K1678" i="1"/>
  <c r="L1688" i="1"/>
  <c r="M1683" i="1"/>
  <c r="M1688" i="1"/>
  <c r="N1678" i="1"/>
  <c r="J1680" i="1"/>
  <c r="N1683" i="1"/>
  <c r="J1685" i="1"/>
  <c r="N1688" i="1"/>
  <c r="J1690" i="1"/>
  <c r="A1677" i="1"/>
  <c r="O1678" i="1"/>
  <c r="K1680" i="1"/>
  <c r="A1682" i="1"/>
  <c r="O1683" i="1"/>
  <c r="K1685" i="1"/>
  <c r="A1687" i="1"/>
  <c r="O1688" i="1"/>
  <c r="K1690" i="1"/>
  <c r="A1692" i="1"/>
  <c r="B1677" i="1"/>
  <c r="P1678" i="1"/>
  <c r="L1680" i="1"/>
  <c r="B1682" i="1"/>
  <c r="P1683" i="1"/>
  <c r="L1685" i="1"/>
  <c r="B1687" i="1"/>
  <c r="P1688" i="1"/>
  <c r="L1690" i="1"/>
  <c r="B1692" i="1"/>
  <c r="J1678" i="1"/>
  <c r="R1683" i="1"/>
  <c r="O1680" i="1"/>
  <c r="K1682" i="1"/>
  <c r="O1690" i="1"/>
  <c r="K1692" i="1"/>
  <c r="L1677" i="1"/>
  <c r="P1685" i="1"/>
  <c r="L1687" i="1"/>
  <c r="L1692" i="1"/>
  <c r="M1677" i="1"/>
  <c r="Q1680" i="1"/>
  <c r="Q1685" i="1"/>
  <c r="M1687" i="1"/>
  <c r="M1692" i="1"/>
  <c r="N1677" i="1"/>
  <c r="J1679" i="1"/>
  <c r="N1682" i="1"/>
  <c r="J1684" i="1"/>
  <c r="R1685" i="1"/>
  <c r="N1687" i="1"/>
  <c r="J1689" i="1"/>
  <c r="R1690" i="1"/>
  <c r="N1692" i="1"/>
  <c r="O1677" i="1"/>
  <c r="K1679" i="1"/>
  <c r="O1682" i="1"/>
  <c r="O1687" i="1"/>
  <c r="K1689" i="1"/>
  <c r="O1692" i="1"/>
  <c r="P1682" i="1"/>
  <c r="L1684" i="1"/>
  <c r="P1687" i="1"/>
  <c r="L1689" i="1"/>
  <c r="P1692" i="1"/>
  <c r="Q1677" i="1"/>
  <c r="M1679" i="1"/>
  <c r="Q1682" i="1"/>
  <c r="M1684" i="1"/>
  <c r="Q1687" i="1"/>
  <c r="M1689" i="1"/>
  <c r="Q1692" i="1"/>
  <c r="J1683" i="1"/>
  <c r="J1688" i="1"/>
  <c r="K1683" i="1"/>
  <c r="K1688" i="1"/>
  <c r="L1678" i="1"/>
  <c r="L1683" i="1"/>
  <c r="M1678" i="1"/>
  <c r="Q1678" i="1"/>
  <c r="M1680" i="1"/>
  <c r="M1685" i="1"/>
  <c r="Q1688" i="1"/>
  <c r="J1677" i="1"/>
  <c r="N1680" i="1"/>
  <c r="J1682" i="1"/>
  <c r="N1685" i="1"/>
  <c r="J1687" i="1"/>
  <c r="N1690" i="1"/>
  <c r="J1692" i="1"/>
  <c r="K1677" i="1"/>
  <c r="K1687" i="1"/>
  <c r="P1680" i="1"/>
  <c r="L1682" i="1"/>
  <c r="P1690" i="1"/>
  <c r="M1682" i="1"/>
  <c r="K1684" i="1"/>
  <c r="P1677" i="1"/>
  <c r="L1679" i="1"/>
  <c r="R1661" i="1"/>
  <c r="P1661" i="1"/>
  <c r="O1661" i="1"/>
  <c r="N1661" i="1"/>
  <c r="M1661" i="1"/>
  <c r="Q1661" i="1"/>
  <c r="R1666" i="1"/>
  <c r="P1666" i="1"/>
  <c r="Q1666" i="1"/>
  <c r="O1666" i="1"/>
  <c r="N1666" i="1"/>
  <c r="M1666" i="1"/>
  <c r="J1666" i="1"/>
  <c r="L1666" i="1"/>
  <c r="R1671" i="1"/>
  <c r="P1671" i="1"/>
  <c r="O1671" i="1"/>
  <c r="N1671" i="1"/>
  <c r="M1671" i="1"/>
  <c r="L1671" i="1"/>
  <c r="Q1671" i="1"/>
  <c r="J1671" i="1"/>
  <c r="K1671" i="1"/>
  <c r="A1666" i="1"/>
  <c r="J1668" i="1"/>
  <c r="K1668" i="1"/>
  <c r="M1663" i="1"/>
  <c r="M1668" i="1"/>
  <c r="M1673" i="1"/>
  <c r="J1663" i="1"/>
  <c r="J1673" i="1"/>
  <c r="K1663" i="1"/>
  <c r="K1673" i="1"/>
  <c r="L1663" i="1"/>
  <c r="L1668" i="1"/>
  <c r="L1673" i="1"/>
  <c r="N1663" i="1"/>
  <c r="N1668" i="1"/>
  <c r="N1673" i="1"/>
  <c r="K1660" i="1"/>
  <c r="O1663" i="1"/>
  <c r="K1665" i="1"/>
  <c r="O1668" i="1"/>
  <c r="K1670" i="1"/>
  <c r="O1673" i="1"/>
  <c r="K1675" i="1"/>
  <c r="L1660" i="1"/>
  <c r="P1663" i="1"/>
  <c r="L1665" i="1"/>
  <c r="P1668" i="1"/>
  <c r="L1670" i="1"/>
  <c r="P1673" i="1"/>
  <c r="L1675" i="1"/>
  <c r="M1660" i="1"/>
  <c r="Q1663" i="1"/>
  <c r="M1665" i="1"/>
  <c r="Q1668" i="1"/>
  <c r="M1670" i="1"/>
  <c r="Q1673" i="1"/>
  <c r="M1675" i="1"/>
  <c r="N1660" i="1"/>
  <c r="J1662" i="1"/>
  <c r="N1665" i="1"/>
  <c r="J1667" i="1"/>
  <c r="N1670" i="1"/>
  <c r="J1672" i="1"/>
  <c r="N1675" i="1"/>
  <c r="O1660" i="1"/>
  <c r="K1662" i="1"/>
  <c r="O1665" i="1"/>
  <c r="K1667" i="1"/>
  <c r="O1670" i="1"/>
  <c r="K1672" i="1"/>
  <c r="O1675" i="1"/>
  <c r="P1660" i="1"/>
  <c r="L1662" i="1"/>
  <c r="P1665" i="1"/>
  <c r="L1667" i="1"/>
  <c r="P1670" i="1"/>
  <c r="L1672" i="1"/>
  <c r="P1675" i="1"/>
  <c r="Q1660" i="1"/>
  <c r="M1662" i="1"/>
  <c r="Q1665" i="1"/>
  <c r="M1667" i="1"/>
  <c r="Q1670" i="1"/>
  <c r="M1672" i="1"/>
  <c r="Q167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951" i="1"/>
  <c r="L1951" i="1" s="1"/>
  <c r="C1952" i="1"/>
  <c r="O1952" i="1" s="1"/>
  <c r="C1953" i="1"/>
  <c r="L1953" i="1" s="1"/>
  <c r="C1950" i="1"/>
  <c r="J1950" i="1" s="1"/>
  <c r="I1953" i="1"/>
  <c r="I1952" i="1"/>
  <c r="I1951" i="1"/>
  <c r="I1950" i="1"/>
  <c r="R1949" i="1"/>
  <c r="O1949" i="1"/>
  <c r="N1949" i="1"/>
  <c r="M1949" i="1"/>
  <c r="L1949" i="1"/>
  <c r="K1949" i="1"/>
  <c r="J1949" i="1"/>
  <c r="B1949" i="1"/>
  <c r="A1949" i="1"/>
  <c r="C1926" i="1"/>
  <c r="J1926" i="1" s="1"/>
  <c r="C1927" i="1"/>
  <c r="M1927" i="1" s="1"/>
  <c r="C1928" i="1"/>
  <c r="J1928" i="1" s="1"/>
  <c r="C1925" i="1"/>
  <c r="K1925" i="1" s="1"/>
  <c r="I1928" i="1"/>
  <c r="I1927" i="1"/>
  <c r="I1926" i="1"/>
  <c r="I1925" i="1"/>
  <c r="O1924" i="1"/>
  <c r="N1924" i="1"/>
  <c r="M1924" i="1"/>
  <c r="L1924" i="1"/>
  <c r="K1924" i="1"/>
  <c r="J1924" i="1"/>
  <c r="B1924" i="1"/>
  <c r="A1924" i="1"/>
  <c r="J113" i="19"/>
  <c r="K113" i="19"/>
  <c r="Q1949" i="1" s="1"/>
  <c r="J108" i="19"/>
  <c r="P1924" i="1" s="1"/>
  <c r="K108" i="19"/>
  <c r="P1950" i="1" l="1"/>
  <c r="R1950" i="1"/>
  <c r="A1927" i="1"/>
  <c r="Q1926" i="1"/>
  <c r="M1951" i="1"/>
  <c r="A1925" i="1"/>
  <c r="J1927" i="1"/>
  <c r="L1925" i="1"/>
  <c r="L1927" i="1"/>
  <c r="N1951" i="1"/>
  <c r="M1925" i="1"/>
  <c r="N1927" i="1"/>
  <c r="J1953" i="1"/>
  <c r="N1925" i="1"/>
  <c r="K1953" i="1"/>
  <c r="Q1924" i="1"/>
  <c r="P1949" i="1"/>
  <c r="Q1950" i="1"/>
  <c r="Q1953" i="1"/>
  <c r="N1953" i="1"/>
  <c r="R1953" i="1"/>
  <c r="A1953" i="1"/>
  <c r="A1951" i="1"/>
  <c r="K1950" i="1"/>
  <c r="M1950" i="1"/>
  <c r="L1950" i="1"/>
  <c r="B1951" i="1"/>
  <c r="O1951" i="1"/>
  <c r="J1952" i="1"/>
  <c r="R1952" i="1"/>
  <c r="M1953" i="1"/>
  <c r="P1951" i="1"/>
  <c r="K1952" i="1"/>
  <c r="A1950" i="1"/>
  <c r="N1950" i="1"/>
  <c r="Q1951" i="1"/>
  <c r="L1952" i="1"/>
  <c r="B1953" i="1"/>
  <c r="O1953" i="1"/>
  <c r="Q1952" i="1"/>
  <c r="B1950" i="1"/>
  <c r="O1950" i="1"/>
  <c r="J1951" i="1"/>
  <c r="R1951" i="1"/>
  <c r="M1952" i="1"/>
  <c r="P1953" i="1"/>
  <c r="K1951" i="1"/>
  <c r="A1952" i="1"/>
  <c r="N1952" i="1"/>
  <c r="P1952" i="1"/>
  <c r="B1952" i="1"/>
  <c r="Q1928" i="1"/>
  <c r="K1927" i="1"/>
  <c r="J1925" i="1"/>
  <c r="B1925" i="1"/>
  <c r="O1925" i="1"/>
  <c r="K1926" i="1"/>
  <c r="B1927" i="1"/>
  <c r="O1927" i="1"/>
  <c r="K1928" i="1"/>
  <c r="P1925" i="1"/>
  <c r="L1926" i="1"/>
  <c r="P1927" i="1"/>
  <c r="L1928" i="1"/>
  <c r="Q1925" i="1"/>
  <c r="M1926" i="1"/>
  <c r="Q1927" i="1"/>
  <c r="M1928" i="1"/>
  <c r="A1926" i="1"/>
  <c r="N1926" i="1"/>
  <c r="A1928" i="1"/>
  <c r="N1928" i="1"/>
  <c r="B1926" i="1"/>
  <c r="O1926" i="1"/>
  <c r="B1928" i="1"/>
  <c r="O1928" i="1"/>
  <c r="P1926" i="1"/>
  <c r="P1928" i="1"/>
  <c r="H112" i="8" l="1"/>
  <c r="H118" i="8" s="1"/>
  <c r="I112" i="8"/>
  <c r="I118" i="8" s="1"/>
  <c r="H113" i="8"/>
  <c r="H119" i="8" s="1"/>
  <c r="I113" i="8"/>
  <c r="I119" i="8" s="1"/>
  <c r="H114" i="8"/>
  <c r="H120" i="8" s="1"/>
  <c r="I114" i="8"/>
  <c r="I120" i="8" s="1"/>
  <c r="H115" i="8"/>
  <c r="H121" i="8" s="1"/>
  <c r="I115" i="8"/>
  <c r="I121" i="8" s="1"/>
  <c r="I111" i="8"/>
  <c r="I117" i="8" s="1"/>
  <c r="H111" i="8"/>
  <c r="H117" i="8" s="1"/>
  <c r="C1876" i="1"/>
  <c r="C181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7" i="8"/>
  <c r="G118" i="8"/>
  <c r="G119" i="8"/>
  <c r="G120" i="8"/>
  <c r="G121" i="8"/>
  <c r="H116" i="8"/>
  <c r="I116" i="8"/>
  <c r="G116" i="8"/>
  <c r="F116" i="8"/>
  <c r="F114" i="8"/>
  <c r="B17" i="18"/>
  <c r="F121" i="8" s="1"/>
  <c r="J288" i="1"/>
  <c r="K288" i="1"/>
  <c r="L288" i="1"/>
  <c r="M288" i="1"/>
  <c r="N288" i="1"/>
  <c r="O288" i="1"/>
  <c r="P288" i="1"/>
  <c r="Q288" i="1"/>
  <c r="R288" i="1"/>
  <c r="A288" i="1"/>
  <c r="B288" i="1"/>
  <c r="C1075" i="1"/>
  <c r="N1075" i="1" s="1"/>
  <c r="C1076" i="1"/>
  <c r="N1076" i="1" s="1"/>
  <c r="C1077" i="1"/>
  <c r="O1077" i="1" s="1"/>
  <c r="C1078" i="1"/>
  <c r="L1078" i="1" s="1"/>
  <c r="C1079" i="1"/>
  <c r="O1079" i="1" s="1"/>
  <c r="C1080" i="1"/>
  <c r="J1080" i="1" s="1"/>
  <c r="C1081" i="1"/>
  <c r="Q1081" i="1" s="1"/>
  <c r="C1082" i="1"/>
  <c r="P1082" i="1" s="1"/>
  <c r="C1083" i="1"/>
  <c r="N1083" i="1" s="1"/>
  <c r="C1084" i="1"/>
  <c r="K1084" i="1" s="1"/>
  <c r="C1085" i="1"/>
  <c r="O1085" i="1" s="1"/>
  <c r="C1086" i="1"/>
  <c r="O1086" i="1" s="1"/>
  <c r="C1087" i="1"/>
  <c r="L1087" i="1" s="1"/>
  <c r="C1088" i="1"/>
  <c r="M1088" i="1" s="1"/>
  <c r="C1089" i="1"/>
  <c r="R1089" i="1" s="1"/>
  <c r="C1090" i="1"/>
  <c r="A1090" i="1" s="1"/>
  <c r="C1091" i="1"/>
  <c r="Q1091" i="1" s="1"/>
  <c r="C1092" i="1"/>
  <c r="K1092" i="1" s="1"/>
  <c r="C1093" i="1"/>
  <c r="K1093" i="1" s="1"/>
  <c r="C1094" i="1"/>
  <c r="N1094" i="1" s="1"/>
  <c r="C1095" i="1"/>
  <c r="N1095" i="1" s="1"/>
  <c r="C1096" i="1"/>
  <c r="O1096" i="1" s="1"/>
  <c r="C1097" i="1"/>
  <c r="A1097" i="1" s="1"/>
  <c r="C1098" i="1"/>
  <c r="B1098" i="1" s="1"/>
  <c r="C1099" i="1"/>
  <c r="Q1099" i="1" s="1"/>
  <c r="C1100" i="1"/>
  <c r="K1100" i="1" s="1"/>
  <c r="C1101" i="1"/>
  <c r="K1101" i="1" s="1"/>
  <c r="C1102" i="1"/>
  <c r="L1102" i="1" s="1"/>
  <c r="C1103" i="1"/>
  <c r="L1103" i="1" s="1"/>
  <c r="C1104" i="1"/>
  <c r="Q1104" i="1" s="1"/>
  <c r="C1105" i="1"/>
  <c r="A1105" i="1" s="1"/>
  <c r="C1106" i="1"/>
  <c r="O1106" i="1" s="1"/>
  <c r="C1107" i="1"/>
  <c r="Q1107" i="1" s="1"/>
  <c r="C1108" i="1"/>
  <c r="M1108" i="1" s="1"/>
  <c r="C1109" i="1"/>
  <c r="N1109" i="1" s="1"/>
  <c r="C1110" i="1"/>
  <c r="Q1110" i="1" s="1"/>
  <c r="C1111" i="1"/>
  <c r="Q1111" i="1" s="1"/>
  <c r="C1112" i="1"/>
  <c r="M1112" i="1" s="1"/>
  <c r="C1113" i="1"/>
  <c r="A1113" i="1" s="1"/>
  <c r="C1114" i="1"/>
  <c r="O1114" i="1" s="1"/>
  <c r="C1115" i="1"/>
  <c r="N1115" i="1" s="1"/>
  <c r="C1116" i="1"/>
  <c r="O1116" i="1" s="1"/>
  <c r="C1117" i="1"/>
  <c r="Q1117" i="1" s="1"/>
  <c r="C1118" i="1"/>
  <c r="N1118" i="1" s="1"/>
  <c r="C1119" i="1"/>
  <c r="A1119" i="1" s="1"/>
  <c r="C1120" i="1"/>
  <c r="Q1120" i="1" s="1"/>
  <c r="C1121" i="1"/>
  <c r="J1121" i="1" s="1"/>
  <c r="C1122" i="1"/>
  <c r="P1122" i="1" s="1"/>
  <c r="C1123" i="1"/>
  <c r="N1123" i="1" s="1"/>
  <c r="C1124" i="1"/>
  <c r="Q1124" i="1" s="1"/>
  <c r="C1125" i="1"/>
  <c r="L1125" i="1" s="1"/>
  <c r="C1126" i="1"/>
  <c r="L1126" i="1" s="1"/>
  <c r="C1127" i="1"/>
  <c r="R1127" i="1" s="1"/>
  <c r="C1128" i="1"/>
  <c r="M1128" i="1" s="1"/>
  <c r="C1129" i="1"/>
  <c r="P1129" i="1" s="1"/>
  <c r="C1130" i="1"/>
  <c r="O1130" i="1" s="1"/>
  <c r="C1131" i="1"/>
  <c r="Q1131" i="1" s="1"/>
  <c r="C1132" i="1"/>
  <c r="K1132" i="1" s="1"/>
  <c r="C1133" i="1"/>
  <c r="O1133" i="1" s="1"/>
  <c r="C1134" i="1"/>
  <c r="P1134" i="1" s="1"/>
  <c r="C1135" i="1"/>
  <c r="J1135" i="1" s="1"/>
  <c r="C1136" i="1"/>
  <c r="Q1136" i="1" s="1"/>
  <c r="C1137" i="1"/>
  <c r="Q1137" i="1" s="1"/>
  <c r="C1138" i="1"/>
  <c r="P1138" i="1" s="1"/>
  <c r="C1139" i="1"/>
  <c r="Q1139" i="1" s="1"/>
  <c r="C1140" i="1"/>
  <c r="J1140" i="1" s="1"/>
  <c r="C1141" i="1"/>
  <c r="J1141" i="1" s="1"/>
  <c r="C1142" i="1"/>
  <c r="M1142" i="1" s="1"/>
  <c r="C1143" i="1"/>
  <c r="A1143" i="1" s="1"/>
  <c r="C1144" i="1"/>
  <c r="M1144" i="1" s="1"/>
  <c r="C1145" i="1"/>
  <c r="R1145" i="1" s="1"/>
  <c r="C1146" i="1"/>
  <c r="A1146" i="1" s="1"/>
  <c r="C1147" i="1"/>
  <c r="Q1147" i="1" s="1"/>
  <c r="C1148" i="1"/>
  <c r="M1148" i="1" s="1"/>
  <c r="C1149" i="1"/>
  <c r="L1149" i="1" s="1"/>
  <c r="C1150" i="1"/>
  <c r="K1150" i="1" s="1"/>
  <c r="C1151" i="1"/>
  <c r="L1151" i="1" s="1"/>
  <c r="C1152" i="1"/>
  <c r="P1152" i="1" s="1"/>
  <c r="C1153" i="1"/>
  <c r="A1153" i="1" s="1"/>
  <c r="C1154" i="1"/>
  <c r="Q1154" i="1" s="1"/>
  <c r="C1155" i="1"/>
  <c r="Q1155" i="1" s="1"/>
  <c r="C1156" i="1"/>
  <c r="P1156" i="1" s="1"/>
  <c r="C1157" i="1"/>
  <c r="O1157" i="1" s="1"/>
  <c r="C1158" i="1"/>
  <c r="P1158" i="1" s="1"/>
  <c r="C1159" i="1"/>
  <c r="J1159" i="1" s="1"/>
  <c r="C1160" i="1"/>
  <c r="K1160" i="1" s="1"/>
  <c r="C1161" i="1"/>
  <c r="A1161" i="1" s="1"/>
  <c r="C1162" i="1"/>
  <c r="O1162" i="1" s="1"/>
  <c r="C1163" i="1"/>
  <c r="Q1163" i="1" s="1"/>
  <c r="C1164" i="1"/>
  <c r="K1164" i="1" s="1"/>
  <c r="C1165" i="1"/>
  <c r="J1165" i="1" s="1"/>
  <c r="C1166" i="1"/>
  <c r="K1166" i="1" s="1"/>
  <c r="C1167" i="1"/>
  <c r="L1167" i="1" s="1"/>
  <c r="C1168" i="1"/>
  <c r="N1168" i="1" s="1"/>
  <c r="C1169" i="1"/>
  <c r="A1169" i="1" s="1"/>
  <c r="C1170" i="1"/>
  <c r="O1170" i="1" s="1"/>
  <c r="C1171" i="1"/>
  <c r="Q1171" i="1" s="1"/>
  <c r="C1172" i="1"/>
  <c r="O1172" i="1" s="1"/>
  <c r="C1173" i="1"/>
  <c r="M1173" i="1" s="1"/>
  <c r="C1174" i="1"/>
  <c r="P1174" i="1" s="1"/>
  <c r="C1175" i="1"/>
  <c r="B1175" i="1" s="1"/>
  <c r="C1176" i="1"/>
  <c r="J1176" i="1" s="1"/>
  <c r="C1177" i="1"/>
  <c r="A1177" i="1" s="1"/>
  <c r="C1178" i="1"/>
  <c r="P1178" i="1" s="1"/>
  <c r="C1179" i="1"/>
  <c r="Q1179" i="1" s="1"/>
  <c r="C1180" i="1"/>
  <c r="K1180" i="1" s="1"/>
  <c r="C1181" i="1"/>
  <c r="P1181" i="1" s="1"/>
  <c r="C1182" i="1"/>
  <c r="O1182" i="1" s="1"/>
  <c r="C1183" i="1"/>
  <c r="N1183" i="1" s="1"/>
  <c r="C1184" i="1"/>
  <c r="N1184" i="1" s="1"/>
  <c r="C1185" i="1"/>
  <c r="J1185" i="1" s="1"/>
  <c r="C1186" i="1"/>
  <c r="A1186" i="1" s="1"/>
  <c r="C1187" i="1"/>
  <c r="Q1187" i="1" s="1"/>
  <c r="C1188" i="1"/>
  <c r="P1188" i="1" s="1"/>
  <c r="C1189" i="1"/>
  <c r="J1189" i="1" s="1"/>
  <c r="C1190" i="1"/>
  <c r="Q1190" i="1" s="1"/>
  <c r="C1191" i="1"/>
  <c r="O1191" i="1" s="1"/>
  <c r="C1192" i="1"/>
  <c r="Q1192" i="1" s="1"/>
  <c r="C1193" i="1"/>
  <c r="P1193" i="1" s="1"/>
  <c r="C1194" i="1"/>
  <c r="P1194" i="1" s="1"/>
  <c r="C1195" i="1"/>
  <c r="Q1195" i="1" s="1"/>
  <c r="C1196" i="1"/>
  <c r="K1196" i="1" s="1"/>
  <c r="C1197" i="1"/>
  <c r="L1197" i="1" s="1"/>
  <c r="C1198" i="1"/>
  <c r="K1198" i="1" s="1"/>
  <c r="C1199" i="1"/>
  <c r="P1199" i="1" s="1"/>
  <c r="C1200" i="1"/>
  <c r="L1200" i="1" s="1"/>
  <c r="C1201" i="1"/>
  <c r="A1201" i="1" s="1"/>
  <c r="C1202" i="1"/>
  <c r="A1202" i="1" s="1"/>
  <c r="C1203" i="1"/>
  <c r="Q1203" i="1" s="1"/>
  <c r="C1204" i="1"/>
  <c r="N1204" i="1" s="1"/>
  <c r="C1205" i="1"/>
  <c r="N1205" i="1" s="1"/>
  <c r="C1206" i="1"/>
  <c r="M1206" i="1" s="1"/>
  <c r="C1207" i="1"/>
  <c r="J1207" i="1" s="1"/>
  <c r="C1208" i="1"/>
  <c r="P1208" i="1" s="1"/>
  <c r="C1209" i="1"/>
  <c r="P1209" i="1" s="1"/>
  <c r="C1210" i="1"/>
  <c r="O1210" i="1" s="1"/>
  <c r="C1211" i="1"/>
  <c r="Q1211" i="1" s="1"/>
  <c r="C1212" i="1"/>
  <c r="J1212" i="1" s="1"/>
  <c r="C1213" i="1"/>
  <c r="Q1213" i="1" s="1"/>
  <c r="C1214" i="1"/>
  <c r="P1214" i="1" s="1"/>
  <c r="C1215" i="1"/>
  <c r="Q1215" i="1" s="1"/>
  <c r="C1216" i="1"/>
  <c r="L1216" i="1" s="1"/>
  <c r="C1217" i="1"/>
  <c r="J1217" i="1" s="1"/>
  <c r="C1218" i="1"/>
  <c r="O1218" i="1" s="1"/>
  <c r="C1219" i="1"/>
  <c r="Q1219" i="1" s="1"/>
  <c r="C1220" i="1"/>
  <c r="N1220" i="1" s="1"/>
  <c r="C1221" i="1"/>
  <c r="K1221" i="1" s="1"/>
  <c r="C1222" i="1"/>
  <c r="J1222" i="1" s="1"/>
  <c r="C1223" i="1"/>
  <c r="N1223" i="1" s="1"/>
  <c r="C1224" i="1"/>
  <c r="P1224" i="1" s="1"/>
  <c r="C1225" i="1"/>
  <c r="O1225" i="1" s="1"/>
  <c r="C1226" i="1"/>
  <c r="M1226" i="1" s="1"/>
  <c r="C1227" i="1"/>
  <c r="O1227" i="1" s="1"/>
  <c r="C1228" i="1"/>
  <c r="Q1228" i="1" s="1"/>
  <c r="C1229" i="1"/>
  <c r="M1229" i="1" s="1"/>
  <c r="C1230" i="1"/>
  <c r="L1230" i="1" s="1"/>
  <c r="C1231" i="1"/>
  <c r="O1231" i="1" s="1"/>
  <c r="C1232" i="1"/>
  <c r="L1232" i="1" s="1"/>
  <c r="C1233" i="1"/>
  <c r="L1233" i="1" s="1"/>
  <c r="C1234" i="1"/>
  <c r="O1234" i="1" s="1"/>
  <c r="C1235" i="1"/>
  <c r="P1235" i="1" s="1"/>
  <c r="C1236" i="1"/>
  <c r="M1236" i="1" s="1"/>
  <c r="C1237" i="1"/>
  <c r="O1237" i="1" s="1"/>
  <c r="C1238" i="1"/>
  <c r="N1238" i="1" s="1"/>
  <c r="C1239" i="1"/>
  <c r="A1239" i="1" s="1"/>
  <c r="C1240" i="1"/>
  <c r="P1240" i="1" s="1"/>
  <c r="C1241" i="1"/>
  <c r="Q1241" i="1" s="1"/>
  <c r="C1242" i="1"/>
  <c r="Q1242" i="1" s="1"/>
  <c r="C1243" i="1"/>
  <c r="Q1243" i="1" s="1"/>
  <c r="C1244" i="1"/>
  <c r="O1244" i="1" s="1"/>
  <c r="C1245" i="1"/>
  <c r="Q1245" i="1" s="1"/>
  <c r="C1246" i="1"/>
  <c r="P1246" i="1" s="1"/>
  <c r="C1247" i="1"/>
  <c r="A1247" i="1" s="1"/>
  <c r="C1248" i="1"/>
  <c r="K1248" i="1" s="1"/>
  <c r="C1249" i="1"/>
  <c r="L1249" i="1" s="1"/>
  <c r="C1250" i="1"/>
  <c r="J1250" i="1" s="1"/>
  <c r="C1251" i="1"/>
  <c r="J1251" i="1" s="1"/>
  <c r="C1252" i="1"/>
  <c r="Q1252" i="1" s="1"/>
  <c r="C1253" i="1"/>
  <c r="J1253" i="1" s="1"/>
  <c r="C1254" i="1"/>
  <c r="Q1254" i="1" s="1"/>
  <c r="C1255" i="1"/>
  <c r="J1255" i="1" s="1"/>
  <c r="C1256" i="1"/>
  <c r="O1256" i="1" s="1"/>
  <c r="C1257" i="1"/>
  <c r="L1257" i="1" s="1"/>
  <c r="C1258" i="1"/>
  <c r="J1258" i="1" s="1"/>
  <c r="C1259" i="1"/>
  <c r="K1259" i="1" s="1"/>
  <c r="C1260" i="1"/>
  <c r="L1260" i="1" s="1"/>
  <c r="C1261" i="1"/>
  <c r="K1261" i="1" s="1"/>
  <c r="C1262" i="1"/>
  <c r="J1262" i="1" s="1"/>
  <c r="C1263" i="1"/>
  <c r="A1263" i="1" s="1"/>
  <c r="C1264" i="1"/>
  <c r="K1264" i="1" s="1"/>
  <c r="C1265" i="1"/>
  <c r="L1265" i="1" s="1"/>
  <c r="C1266" i="1"/>
  <c r="J1266" i="1" s="1"/>
  <c r="C1267" i="1"/>
  <c r="L1267" i="1" s="1"/>
  <c r="C1268" i="1"/>
  <c r="P1268" i="1" s="1"/>
  <c r="C1269" i="1"/>
  <c r="M1269" i="1" s="1"/>
  <c r="C1270" i="1"/>
  <c r="L1270" i="1" s="1"/>
  <c r="C1271" i="1"/>
  <c r="P1271" i="1" s="1"/>
  <c r="C1272" i="1"/>
  <c r="O1272" i="1" s="1"/>
  <c r="C1074" i="1"/>
  <c r="P1074" i="1" s="1"/>
  <c r="J1073" i="1"/>
  <c r="K1073" i="1"/>
  <c r="L1073" i="1"/>
  <c r="M1073" i="1"/>
  <c r="N1073" i="1"/>
  <c r="O1073" i="1"/>
  <c r="P1073" i="1"/>
  <c r="Q1073" i="1"/>
  <c r="R1073" i="1"/>
  <c r="N1103" i="1"/>
  <c r="Q1103" i="1"/>
  <c r="K1111" i="1"/>
  <c r="O1111" i="1"/>
  <c r="L1143" i="1"/>
  <c r="O1143" i="1"/>
  <c r="J1151" i="1"/>
  <c r="K1151" i="1"/>
  <c r="N1151" i="1"/>
  <c r="R1151" i="1"/>
  <c r="O1152" i="1"/>
  <c r="L1183" i="1"/>
  <c r="M1183" i="1"/>
  <c r="R1183" i="1"/>
  <c r="Q1191" i="1"/>
  <c r="M1207" i="1"/>
  <c r="O1208" i="1"/>
  <c r="P1223" i="1"/>
  <c r="M1231" i="1"/>
  <c r="N1231" i="1"/>
  <c r="O1263" i="1"/>
  <c r="A1073" i="1"/>
  <c r="B1073" i="1"/>
  <c r="B1103" i="1"/>
  <c r="B1143" i="1"/>
  <c r="A1151" i="1"/>
  <c r="B1183" i="1"/>
  <c r="A1184" i="1"/>
  <c r="A1208" i="1"/>
  <c r="B1224" i="1"/>
  <c r="Q1231" i="1" l="1"/>
  <c r="A1088" i="1"/>
  <c r="Q1175" i="1"/>
  <c r="P1263" i="1"/>
  <c r="O1255" i="1"/>
  <c r="L1255" i="1"/>
  <c r="Q1248" i="1"/>
  <c r="A1224" i="1"/>
  <c r="B1223" i="1"/>
  <c r="K1223" i="1"/>
  <c r="B1208" i="1"/>
  <c r="J1223" i="1"/>
  <c r="O1135" i="1"/>
  <c r="M1119" i="1"/>
  <c r="P1111" i="1"/>
  <c r="M1272" i="1"/>
  <c r="M1095" i="1"/>
  <c r="R1271" i="1"/>
  <c r="A1271" i="1"/>
  <c r="Q1079" i="1"/>
  <c r="A1199" i="1"/>
  <c r="A1095" i="1"/>
  <c r="M1215" i="1"/>
  <c r="M1191" i="1"/>
  <c r="A1255" i="1"/>
  <c r="N1271" i="1"/>
  <c r="N1191" i="1"/>
  <c r="J1095" i="1"/>
  <c r="O1271" i="1"/>
  <c r="B1231" i="1"/>
  <c r="J1271" i="1"/>
  <c r="A1231" i="1"/>
  <c r="B1191" i="1"/>
  <c r="A1135" i="1"/>
  <c r="M1271" i="1"/>
  <c r="N1263" i="1"/>
  <c r="R1247" i="1"/>
  <c r="L1231" i="1"/>
  <c r="P1215" i="1"/>
  <c r="O1199" i="1"/>
  <c r="L1191" i="1"/>
  <c r="K1183" i="1"/>
  <c r="Q1151" i="1"/>
  <c r="R1143" i="1"/>
  <c r="N1135" i="1"/>
  <c r="N1111" i="1"/>
  <c r="K1103" i="1"/>
  <c r="A1191" i="1"/>
  <c r="B1111" i="1"/>
  <c r="L1271" i="1"/>
  <c r="M1263" i="1"/>
  <c r="O1239" i="1"/>
  <c r="K1231" i="1"/>
  <c r="O1215" i="1"/>
  <c r="N1199" i="1"/>
  <c r="K1191" i="1"/>
  <c r="J1183" i="1"/>
  <c r="P1151" i="1"/>
  <c r="Q1143" i="1"/>
  <c r="M1135" i="1"/>
  <c r="M1111" i="1"/>
  <c r="J1103" i="1"/>
  <c r="B1271" i="1"/>
  <c r="A1111" i="1"/>
  <c r="K1271" i="1"/>
  <c r="L1263" i="1"/>
  <c r="R1231" i="1"/>
  <c r="J1231" i="1"/>
  <c r="N1215" i="1"/>
  <c r="R1191" i="1"/>
  <c r="J1191" i="1"/>
  <c r="R1175" i="1"/>
  <c r="O1151" i="1"/>
  <c r="P1143" i="1"/>
  <c r="Q1127" i="1"/>
  <c r="L1111" i="1"/>
  <c r="R1095" i="1"/>
  <c r="B1263" i="1"/>
  <c r="A1223" i="1"/>
  <c r="A1175" i="1"/>
  <c r="A1103" i="1"/>
  <c r="Q1271" i="1"/>
  <c r="R1263" i="1"/>
  <c r="N1255" i="1"/>
  <c r="P1231" i="1"/>
  <c r="M1223" i="1"/>
  <c r="L1215" i="1"/>
  <c r="P1191" i="1"/>
  <c r="Q1183" i="1"/>
  <c r="R1167" i="1"/>
  <c r="M1151" i="1"/>
  <c r="N1143" i="1"/>
  <c r="R1111" i="1"/>
  <c r="J1111" i="1"/>
  <c r="L1095" i="1"/>
  <c r="B1255" i="1"/>
  <c r="B1151" i="1"/>
  <c r="B1095" i="1"/>
  <c r="Q1263" i="1"/>
  <c r="M1255" i="1"/>
  <c r="L1223" i="1"/>
  <c r="K1215" i="1"/>
  <c r="P1183" i="1"/>
  <c r="K1167" i="1"/>
  <c r="M1143" i="1"/>
  <c r="R1103" i="1"/>
  <c r="K1095" i="1"/>
  <c r="B1167" i="1"/>
  <c r="Q1247" i="1"/>
  <c r="J1167" i="1"/>
  <c r="A1167" i="1"/>
  <c r="M1199" i="1"/>
  <c r="B1160" i="1"/>
  <c r="L1199" i="1"/>
  <c r="N1127" i="1"/>
  <c r="A1160" i="1"/>
  <c r="N1247" i="1"/>
  <c r="K1199" i="1"/>
  <c r="M1127" i="1"/>
  <c r="B1159" i="1"/>
  <c r="B1087" i="1"/>
  <c r="M1247" i="1"/>
  <c r="O1159" i="1"/>
  <c r="L1127" i="1"/>
  <c r="B1215" i="1"/>
  <c r="A1159" i="1"/>
  <c r="A1087" i="1"/>
  <c r="J1215" i="1"/>
  <c r="K1127" i="1"/>
  <c r="A1215" i="1"/>
  <c r="B1079" i="1"/>
  <c r="K1247" i="1"/>
  <c r="O1175" i="1"/>
  <c r="M1159" i="1"/>
  <c r="J1127" i="1"/>
  <c r="N1087" i="1"/>
  <c r="A1079" i="1"/>
  <c r="K1263" i="1"/>
  <c r="J1247" i="1"/>
  <c r="R1223" i="1"/>
  <c r="R1207" i="1"/>
  <c r="N1175" i="1"/>
  <c r="L1159" i="1"/>
  <c r="K1143" i="1"/>
  <c r="R1119" i="1"/>
  <c r="P1103" i="1"/>
  <c r="M1087" i="1"/>
  <c r="A1264" i="1"/>
  <c r="B1144" i="1"/>
  <c r="J1263" i="1"/>
  <c r="O1240" i="1"/>
  <c r="Q1223" i="1"/>
  <c r="Q1207" i="1"/>
  <c r="M1175" i="1"/>
  <c r="K1159" i="1"/>
  <c r="J1143" i="1"/>
  <c r="Q1119" i="1"/>
  <c r="O1103" i="1"/>
  <c r="K1087" i="1"/>
  <c r="P1127" i="1"/>
  <c r="P1247" i="1"/>
  <c r="R1159" i="1"/>
  <c r="O1127" i="1"/>
  <c r="O1247" i="1"/>
  <c r="Q1159" i="1"/>
  <c r="P1159" i="1"/>
  <c r="R1087" i="1"/>
  <c r="J1199" i="1"/>
  <c r="Q1087" i="1"/>
  <c r="L1247" i="1"/>
  <c r="P1175" i="1"/>
  <c r="N1159" i="1"/>
  <c r="O1087" i="1"/>
  <c r="B1207" i="1"/>
  <c r="R1255" i="1"/>
  <c r="R1239" i="1"/>
  <c r="P1207" i="1"/>
  <c r="L1175" i="1"/>
  <c r="R1135" i="1"/>
  <c r="P1119" i="1"/>
  <c r="J1087" i="1"/>
  <c r="A1207" i="1"/>
  <c r="Q1255" i="1"/>
  <c r="Q1239" i="1"/>
  <c r="O1223" i="1"/>
  <c r="O1207" i="1"/>
  <c r="K1175" i="1"/>
  <c r="Q1135" i="1"/>
  <c r="O1119" i="1"/>
  <c r="M1103" i="1"/>
  <c r="M1080" i="1"/>
  <c r="B1256" i="1"/>
  <c r="B1199" i="1"/>
  <c r="B1135" i="1"/>
  <c r="P1255" i="1"/>
  <c r="P1239" i="1"/>
  <c r="N1207" i="1"/>
  <c r="J1175" i="1"/>
  <c r="P1135" i="1"/>
  <c r="N1119" i="1"/>
  <c r="R1079" i="1"/>
  <c r="B1127" i="1"/>
  <c r="N1239" i="1"/>
  <c r="L1207" i="1"/>
  <c r="Q1167" i="1"/>
  <c r="L1119" i="1"/>
  <c r="N1079" i="1"/>
  <c r="B1247" i="1"/>
  <c r="A1127" i="1"/>
  <c r="M1239" i="1"/>
  <c r="K1207" i="1"/>
  <c r="P1167" i="1"/>
  <c r="K1119" i="1"/>
  <c r="M1079" i="1"/>
  <c r="B1119" i="1"/>
  <c r="L1239" i="1"/>
  <c r="O1167" i="1"/>
  <c r="L1135" i="1"/>
  <c r="J1119" i="1"/>
  <c r="Q1095" i="1"/>
  <c r="L1079" i="1"/>
  <c r="A1240" i="1"/>
  <c r="K1255" i="1"/>
  <c r="K1239" i="1"/>
  <c r="Q1216" i="1"/>
  <c r="R1199" i="1"/>
  <c r="N1167" i="1"/>
  <c r="K1135" i="1"/>
  <c r="P1095" i="1"/>
  <c r="J1079" i="1"/>
  <c r="B1239" i="1"/>
  <c r="A1183" i="1"/>
  <c r="J1239" i="1"/>
  <c r="R1215" i="1"/>
  <c r="Q1199" i="1"/>
  <c r="O1183" i="1"/>
  <c r="M1167" i="1"/>
  <c r="O1095" i="1"/>
  <c r="F115" i="8"/>
  <c r="F117" i="8"/>
  <c r="F110" i="8"/>
  <c r="F118" i="8"/>
  <c r="F111" i="8"/>
  <c r="F119" i="8"/>
  <c r="F112" i="8"/>
  <c r="F120" i="8"/>
  <c r="F113" i="8"/>
  <c r="M1118" i="1"/>
  <c r="A1248" i="1"/>
  <c r="J1077" i="1"/>
  <c r="M1094" i="1"/>
  <c r="J1180" i="1"/>
  <c r="O1174" i="1"/>
  <c r="A1256" i="1"/>
  <c r="B1200" i="1"/>
  <c r="B1176" i="1"/>
  <c r="B1136" i="1"/>
  <c r="N1240" i="1"/>
  <c r="R1112" i="1"/>
  <c r="B1216" i="1"/>
  <c r="A1176" i="1"/>
  <c r="A1136" i="1"/>
  <c r="J1264" i="1"/>
  <c r="M1168" i="1"/>
  <c r="P1136" i="1"/>
  <c r="B1232" i="1"/>
  <c r="B1152" i="1"/>
  <c r="A1104" i="1"/>
  <c r="B1080" i="1"/>
  <c r="K1232" i="1"/>
  <c r="P1192" i="1"/>
  <c r="N1104" i="1"/>
  <c r="B1272" i="1"/>
  <c r="B1248" i="1"/>
  <c r="P1160" i="1"/>
  <c r="R1128" i="1"/>
  <c r="R1248" i="1"/>
  <c r="K1184" i="1"/>
  <c r="J1160" i="1"/>
  <c r="J1128" i="1"/>
  <c r="Q1212" i="1"/>
  <c r="R1092" i="1"/>
  <c r="M1076" i="1"/>
  <c r="A1132" i="1"/>
  <c r="J1196" i="1"/>
  <c r="B1124" i="1"/>
  <c r="J1164" i="1"/>
  <c r="O1158" i="1"/>
  <c r="N1086" i="1"/>
  <c r="K1078" i="1"/>
  <c r="B1094" i="1"/>
  <c r="O1134" i="1"/>
  <c r="A1174" i="1"/>
  <c r="M1190" i="1"/>
  <c r="R1166" i="1"/>
  <c r="P1110" i="1"/>
  <c r="A1110" i="1"/>
  <c r="J1166" i="1"/>
  <c r="R1150" i="1"/>
  <c r="P1270" i="1"/>
  <c r="J1150" i="1"/>
  <c r="B1270" i="1"/>
  <c r="K1126" i="1"/>
  <c r="K1102" i="1"/>
  <c r="A1206" i="1"/>
  <c r="L1142" i="1"/>
  <c r="K1876" i="1"/>
  <c r="B1182" i="1"/>
  <c r="B1158" i="1"/>
  <c r="B1134" i="1"/>
  <c r="A1094" i="1"/>
  <c r="L1246" i="1"/>
  <c r="P1230" i="1"/>
  <c r="N1174" i="1"/>
  <c r="Q1166" i="1"/>
  <c r="N1158" i="1"/>
  <c r="Q1150" i="1"/>
  <c r="K1142" i="1"/>
  <c r="N1134" i="1"/>
  <c r="R1126" i="1"/>
  <c r="J1126" i="1"/>
  <c r="L1118" i="1"/>
  <c r="O1110" i="1"/>
  <c r="R1102" i="1"/>
  <c r="J1102" i="1"/>
  <c r="L1094" i="1"/>
  <c r="M1086" i="1"/>
  <c r="A1158" i="1"/>
  <c r="A1134" i="1"/>
  <c r="B1078" i="1"/>
  <c r="Q1206" i="1"/>
  <c r="M1174" i="1"/>
  <c r="P1166" i="1"/>
  <c r="M1158" i="1"/>
  <c r="P1150" i="1"/>
  <c r="R1142" i="1"/>
  <c r="J1142" i="1"/>
  <c r="M1134" i="1"/>
  <c r="Q1126" i="1"/>
  <c r="K1118" i="1"/>
  <c r="N1110" i="1"/>
  <c r="Q1102" i="1"/>
  <c r="K1094" i="1"/>
  <c r="L1086" i="1"/>
  <c r="A1182" i="1"/>
  <c r="B1166" i="1"/>
  <c r="B1142" i="1"/>
  <c r="B1118" i="1"/>
  <c r="A1078" i="1"/>
  <c r="N1262" i="1"/>
  <c r="N1222" i="1"/>
  <c r="L1174" i="1"/>
  <c r="O1166" i="1"/>
  <c r="L1158" i="1"/>
  <c r="O1150" i="1"/>
  <c r="Q1142" i="1"/>
  <c r="L1134" i="1"/>
  <c r="P1126" i="1"/>
  <c r="R1118" i="1"/>
  <c r="J1118" i="1"/>
  <c r="M1110" i="1"/>
  <c r="P1102" i="1"/>
  <c r="R1094" i="1"/>
  <c r="J1094" i="1"/>
  <c r="K1086" i="1"/>
  <c r="L460" i="1"/>
  <c r="A1166" i="1"/>
  <c r="A1142" i="1"/>
  <c r="A1118" i="1"/>
  <c r="B1102" i="1"/>
  <c r="O1198" i="1"/>
  <c r="K1174" i="1"/>
  <c r="N1166" i="1"/>
  <c r="K1158" i="1"/>
  <c r="N1150" i="1"/>
  <c r="P1142" i="1"/>
  <c r="K1134" i="1"/>
  <c r="O1126" i="1"/>
  <c r="Q1118" i="1"/>
  <c r="L1110" i="1"/>
  <c r="O1102" i="1"/>
  <c r="Q1094" i="1"/>
  <c r="R1086" i="1"/>
  <c r="J1086" i="1"/>
  <c r="Q1078" i="1"/>
  <c r="N1078" i="1"/>
  <c r="A1230" i="1"/>
  <c r="A1102" i="1"/>
  <c r="B1086" i="1"/>
  <c r="M1254" i="1"/>
  <c r="R1238" i="1"/>
  <c r="R1174" i="1"/>
  <c r="J1174" i="1"/>
  <c r="M1166" i="1"/>
  <c r="R1158" i="1"/>
  <c r="J1158" i="1"/>
  <c r="M1150" i="1"/>
  <c r="O1142" i="1"/>
  <c r="R1134" i="1"/>
  <c r="J1134" i="1"/>
  <c r="N1126" i="1"/>
  <c r="P1118" i="1"/>
  <c r="K1110" i="1"/>
  <c r="N1102" i="1"/>
  <c r="P1094" i="1"/>
  <c r="Q1086" i="1"/>
  <c r="P1078" i="1"/>
  <c r="B1150" i="1"/>
  <c r="B1126" i="1"/>
  <c r="A1086" i="1"/>
  <c r="L1214" i="1"/>
  <c r="Q1174" i="1"/>
  <c r="L1166" i="1"/>
  <c r="Q1158" i="1"/>
  <c r="L1150" i="1"/>
  <c r="N1142" i="1"/>
  <c r="Q1134" i="1"/>
  <c r="M1126" i="1"/>
  <c r="O1118" i="1"/>
  <c r="R1110" i="1"/>
  <c r="J1110" i="1"/>
  <c r="M1102" i="1"/>
  <c r="O1094" i="1"/>
  <c r="P1086" i="1"/>
  <c r="M1078" i="1"/>
  <c r="B1246" i="1"/>
  <c r="J1238" i="1"/>
  <c r="B1206" i="1"/>
  <c r="B1174" i="1"/>
  <c r="A1150" i="1"/>
  <c r="A1126" i="1"/>
  <c r="B1110" i="1"/>
  <c r="K1811" i="1"/>
  <c r="O1268" i="1"/>
  <c r="R1196" i="1"/>
  <c r="R1180" i="1"/>
  <c r="R1164" i="1"/>
  <c r="M1132" i="1"/>
  <c r="N1116" i="1"/>
  <c r="Q460" i="1"/>
  <c r="A1185" i="1"/>
  <c r="A1140" i="1"/>
  <c r="N1172" i="1"/>
  <c r="Q1140" i="1"/>
  <c r="Q512" i="1"/>
  <c r="A1265" i="1"/>
  <c r="M1220" i="1"/>
  <c r="M1204" i="1"/>
  <c r="O1188" i="1"/>
  <c r="M1124" i="1"/>
  <c r="N512" i="1"/>
  <c r="P1252" i="1"/>
  <c r="O1156" i="1"/>
  <c r="M512" i="1"/>
  <c r="L512" i="1"/>
  <c r="K512" i="1"/>
  <c r="J512" i="1"/>
  <c r="P512" i="1"/>
  <c r="B512" i="1"/>
  <c r="O1149" i="1"/>
  <c r="L1236" i="1"/>
  <c r="N1189" i="1"/>
  <c r="A1117" i="1"/>
  <c r="R1157" i="1"/>
  <c r="Q1109" i="1"/>
  <c r="K460" i="1"/>
  <c r="J460" i="1"/>
  <c r="K1260" i="1"/>
  <c r="N1244" i="1"/>
  <c r="B1260" i="1"/>
  <c r="N1093" i="1"/>
  <c r="B1149" i="1"/>
  <c r="B1229" i="1"/>
  <c r="P1228" i="1"/>
  <c r="A488" i="1"/>
  <c r="N488" i="1"/>
  <c r="O488" i="1"/>
  <c r="M488" i="1"/>
  <c r="L488" i="1"/>
  <c r="K488" i="1"/>
  <c r="J488" i="1"/>
  <c r="Q488" i="1"/>
  <c r="P488" i="1"/>
  <c r="B1264" i="1"/>
  <c r="A1225" i="1"/>
  <c r="A1209" i="1"/>
  <c r="A1200" i="1"/>
  <c r="B1184" i="1"/>
  <c r="A1152" i="1"/>
  <c r="A1144" i="1"/>
  <c r="B1112" i="1"/>
  <c r="K1272" i="1"/>
  <c r="P1243" i="1"/>
  <c r="Q1232" i="1"/>
  <c r="M1208" i="1"/>
  <c r="M1184" i="1"/>
  <c r="R1160" i="1"/>
  <c r="M1152" i="1"/>
  <c r="L1128" i="1"/>
  <c r="P1104" i="1"/>
  <c r="P460" i="1"/>
  <c r="A1272" i="1"/>
  <c r="A1232" i="1"/>
  <c r="B1192" i="1"/>
  <c r="B1096" i="1"/>
  <c r="A1074" i="1"/>
  <c r="N1256" i="1"/>
  <c r="O1248" i="1"/>
  <c r="L1240" i="1"/>
  <c r="K1216" i="1"/>
  <c r="N1192" i="1"/>
  <c r="K1168" i="1"/>
  <c r="N1136" i="1"/>
  <c r="L1112" i="1"/>
  <c r="A1192" i="1"/>
  <c r="B1168" i="1"/>
  <c r="A1096" i="1"/>
  <c r="R1264" i="1"/>
  <c r="M1256" i="1"/>
  <c r="J1248" i="1"/>
  <c r="Q1200" i="1"/>
  <c r="R1144" i="1"/>
  <c r="J1112" i="1"/>
  <c r="Q1096" i="1"/>
  <c r="A1128" i="1"/>
  <c r="B1104" i="1"/>
  <c r="Q1264" i="1"/>
  <c r="K1256" i="1"/>
  <c r="O1224" i="1"/>
  <c r="K1200" i="1"/>
  <c r="Q1176" i="1"/>
  <c r="L1144" i="1"/>
  <c r="P1120" i="1"/>
  <c r="B460" i="1"/>
  <c r="A1241" i="1"/>
  <c r="A1145" i="1"/>
  <c r="N1272" i="1"/>
  <c r="O1264" i="1"/>
  <c r="M1224" i="1"/>
  <c r="O1176" i="1"/>
  <c r="J1144" i="1"/>
  <c r="N1120" i="1"/>
  <c r="A460" i="1"/>
  <c r="O460" i="1"/>
  <c r="N460" i="1"/>
  <c r="N388" i="1"/>
  <c r="B339" i="1"/>
  <c r="A339" i="1"/>
  <c r="N412" i="1"/>
  <c r="L412" i="1"/>
  <c r="L1148" i="1"/>
  <c r="M412" i="1"/>
  <c r="K412" i="1"/>
  <c r="J412" i="1"/>
  <c r="P412" i="1"/>
  <c r="B412" i="1"/>
  <c r="O412" i="1"/>
  <c r="L388" i="1"/>
  <c r="M388" i="1"/>
  <c r="K388" i="1"/>
  <c r="J388" i="1"/>
  <c r="P388" i="1"/>
  <c r="B388" i="1"/>
  <c r="O388" i="1"/>
  <c r="L1272" i="1"/>
  <c r="P1264" i="1"/>
  <c r="L1256" i="1"/>
  <c r="P1248" i="1"/>
  <c r="M1240" i="1"/>
  <c r="R1232" i="1"/>
  <c r="J1232" i="1"/>
  <c r="N1224" i="1"/>
  <c r="R1216" i="1"/>
  <c r="J1216" i="1"/>
  <c r="N1208" i="1"/>
  <c r="R1200" i="1"/>
  <c r="J1200" i="1"/>
  <c r="O1192" i="1"/>
  <c r="L1184" i="1"/>
  <c r="P1176" i="1"/>
  <c r="L1168" i="1"/>
  <c r="Q1160" i="1"/>
  <c r="N1152" i="1"/>
  <c r="K1144" i="1"/>
  <c r="O1136" i="1"/>
  <c r="K1128" i="1"/>
  <c r="O1120" i="1"/>
  <c r="K1112" i="1"/>
  <c r="O1104" i="1"/>
  <c r="R1096" i="1"/>
  <c r="L1080" i="1"/>
  <c r="B1240" i="1"/>
  <c r="A1216" i="1"/>
  <c r="A1168" i="1"/>
  <c r="B1120" i="1"/>
  <c r="A1112" i="1"/>
  <c r="A1080" i="1"/>
  <c r="R1272" i="1"/>
  <c r="J1272" i="1"/>
  <c r="N1264" i="1"/>
  <c r="R1256" i="1"/>
  <c r="J1256" i="1"/>
  <c r="N1248" i="1"/>
  <c r="K1240" i="1"/>
  <c r="P1232" i="1"/>
  <c r="L1224" i="1"/>
  <c r="P1216" i="1"/>
  <c r="L1208" i="1"/>
  <c r="P1200" i="1"/>
  <c r="M1192" i="1"/>
  <c r="R1184" i="1"/>
  <c r="J1184" i="1"/>
  <c r="N1176" i="1"/>
  <c r="R1168" i="1"/>
  <c r="J1168" i="1"/>
  <c r="O1160" i="1"/>
  <c r="L1152" i="1"/>
  <c r="Q1144" i="1"/>
  <c r="M1136" i="1"/>
  <c r="Q1128" i="1"/>
  <c r="M1120" i="1"/>
  <c r="Q1112" i="1"/>
  <c r="M1104" i="1"/>
  <c r="N1096" i="1"/>
  <c r="R1088" i="1"/>
  <c r="B1128" i="1"/>
  <c r="A1120" i="1"/>
  <c r="B1088" i="1"/>
  <c r="Q1272" i="1"/>
  <c r="M1264" i="1"/>
  <c r="Q1256" i="1"/>
  <c r="M1248" i="1"/>
  <c r="R1240" i="1"/>
  <c r="J1240" i="1"/>
  <c r="O1232" i="1"/>
  <c r="K1224" i="1"/>
  <c r="O1216" i="1"/>
  <c r="K1208" i="1"/>
  <c r="O1200" i="1"/>
  <c r="L1192" i="1"/>
  <c r="Q1184" i="1"/>
  <c r="M1176" i="1"/>
  <c r="Q1168" i="1"/>
  <c r="N1160" i="1"/>
  <c r="K1152" i="1"/>
  <c r="P1144" i="1"/>
  <c r="L1136" i="1"/>
  <c r="P1128" i="1"/>
  <c r="L1120" i="1"/>
  <c r="P1112" i="1"/>
  <c r="L1104" i="1"/>
  <c r="M1096" i="1"/>
  <c r="L1088" i="1"/>
  <c r="Q364" i="1"/>
  <c r="P1272" i="1"/>
  <c r="L1264" i="1"/>
  <c r="P1256" i="1"/>
  <c r="L1248" i="1"/>
  <c r="Q1240" i="1"/>
  <c r="N1232" i="1"/>
  <c r="R1224" i="1"/>
  <c r="J1224" i="1"/>
  <c r="N1216" i="1"/>
  <c r="R1208" i="1"/>
  <c r="J1208" i="1"/>
  <c r="N1200" i="1"/>
  <c r="K1192" i="1"/>
  <c r="P1184" i="1"/>
  <c r="L1176" i="1"/>
  <c r="P1168" i="1"/>
  <c r="M1160" i="1"/>
  <c r="R1152" i="1"/>
  <c r="J1152" i="1"/>
  <c r="O1144" i="1"/>
  <c r="K1136" i="1"/>
  <c r="O1128" i="1"/>
  <c r="K1120" i="1"/>
  <c r="O1112" i="1"/>
  <c r="K1104" i="1"/>
  <c r="L1096" i="1"/>
  <c r="K1088" i="1"/>
  <c r="N364" i="1"/>
  <c r="M1232" i="1"/>
  <c r="Q1224" i="1"/>
  <c r="M1216" i="1"/>
  <c r="Q1208" i="1"/>
  <c r="M1200" i="1"/>
  <c r="R1192" i="1"/>
  <c r="J1192" i="1"/>
  <c r="O1184" i="1"/>
  <c r="K1176" i="1"/>
  <c r="O1168" i="1"/>
  <c r="L1160" i="1"/>
  <c r="Q1152" i="1"/>
  <c r="N1144" i="1"/>
  <c r="R1136" i="1"/>
  <c r="J1136" i="1"/>
  <c r="N1128" i="1"/>
  <c r="R1120" i="1"/>
  <c r="J1120" i="1"/>
  <c r="N1112" i="1"/>
  <c r="R1104" i="1"/>
  <c r="J1104" i="1"/>
  <c r="J1096" i="1"/>
  <c r="J1088" i="1"/>
  <c r="L364" i="1"/>
  <c r="R1176" i="1"/>
  <c r="N1080" i="1"/>
  <c r="M364" i="1"/>
  <c r="K364" i="1"/>
  <c r="R364" i="1"/>
  <c r="J364" i="1"/>
  <c r="P364" i="1"/>
  <c r="B364" i="1"/>
  <c r="O364" i="1"/>
  <c r="A1129" i="1"/>
  <c r="B1123" i="1"/>
  <c r="B1075" i="1"/>
  <c r="K1249" i="1"/>
  <c r="Q1251" i="1"/>
  <c r="N1227" i="1"/>
  <c r="A1249" i="1"/>
  <c r="A1163" i="1"/>
  <c r="A1089" i="1"/>
  <c r="P1088" i="1"/>
  <c r="P339" i="1"/>
  <c r="J1259" i="1"/>
  <c r="O339" i="1"/>
  <c r="N339" i="1"/>
  <c r="B1235" i="1"/>
  <c r="B1211" i="1"/>
  <c r="A1187" i="1"/>
  <c r="P1201" i="1"/>
  <c r="M339" i="1"/>
  <c r="L339" i="1"/>
  <c r="K339" i="1"/>
  <c r="B1188" i="1"/>
  <c r="A1124" i="1"/>
  <c r="N1268" i="1"/>
  <c r="R1260" i="1"/>
  <c r="J1260" i="1"/>
  <c r="O1252" i="1"/>
  <c r="M1244" i="1"/>
  <c r="K1236" i="1"/>
  <c r="O1228" i="1"/>
  <c r="L1220" i="1"/>
  <c r="P1212" i="1"/>
  <c r="L1204" i="1"/>
  <c r="Q1196" i="1"/>
  <c r="N1188" i="1"/>
  <c r="Q1180" i="1"/>
  <c r="M1172" i="1"/>
  <c r="Q1164" i="1"/>
  <c r="N1156" i="1"/>
  <c r="K1148" i="1"/>
  <c r="P1140" i="1"/>
  <c r="J1132" i="1"/>
  <c r="L1124" i="1"/>
  <c r="M1116" i="1"/>
  <c r="R1108" i="1"/>
  <c r="Q1092" i="1"/>
  <c r="A1260" i="1"/>
  <c r="A1268" i="1"/>
  <c r="B1116" i="1"/>
  <c r="B1108" i="1"/>
  <c r="M1268" i="1"/>
  <c r="Q1260" i="1"/>
  <c r="N1252" i="1"/>
  <c r="L1244" i="1"/>
  <c r="R1236" i="1"/>
  <c r="J1236" i="1"/>
  <c r="N1228" i="1"/>
  <c r="K1220" i="1"/>
  <c r="O1212" i="1"/>
  <c r="K1204" i="1"/>
  <c r="P1196" i="1"/>
  <c r="M1188" i="1"/>
  <c r="P1180" i="1"/>
  <c r="L1172" i="1"/>
  <c r="P1164" i="1"/>
  <c r="M1156" i="1"/>
  <c r="R1148" i="1"/>
  <c r="J1148" i="1"/>
  <c r="O1140" i="1"/>
  <c r="K1124" i="1"/>
  <c r="L1116" i="1"/>
  <c r="Q1108" i="1"/>
  <c r="R1100" i="1"/>
  <c r="P1092" i="1"/>
  <c r="K1172" i="1"/>
  <c r="O1164" i="1"/>
  <c r="L1156" i="1"/>
  <c r="Q1148" i="1"/>
  <c r="N1140" i="1"/>
  <c r="R1132" i="1"/>
  <c r="K1116" i="1"/>
  <c r="P1108" i="1"/>
  <c r="Q1100" i="1"/>
  <c r="N1092" i="1"/>
  <c r="B1212" i="1"/>
  <c r="A1116" i="1"/>
  <c r="A1108" i="1"/>
  <c r="B1100" i="1"/>
  <c r="B1092" i="1"/>
  <c r="Q1236" i="1"/>
  <c r="M1228" i="1"/>
  <c r="R1220" i="1"/>
  <c r="J1220" i="1"/>
  <c r="N1212" i="1"/>
  <c r="R1204" i="1"/>
  <c r="J1204" i="1"/>
  <c r="O1196" i="1"/>
  <c r="A1212" i="1"/>
  <c r="A1196" i="1"/>
  <c r="A1180" i="1"/>
  <c r="A1172" i="1"/>
  <c r="B1164" i="1"/>
  <c r="A1100" i="1"/>
  <c r="A1092" i="1"/>
  <c r="B1084" i="1"/>
  <c r="B1076" i="1"/>
  <c r="K1268" i="1"/>
  <c r="O1260" i="1"/>
  <c r="L1252" i="1"/>
  <c r="R1244" i="1"/>
  <c r="J1244" i="1"/>
  <c r="P1236" i="1"/>
  <c r="L1228" i="1"/>
  <c r="Q1220" i="1"/>
  <c r="M1212" i="1"/>
  <c r="Q1204" i="1"/>
  <c r="N1196" i="1"/>
  <c r="K1188" i="1"/>
  <c r="N1180" i="1"/>
  <c r="R1172" i="1"/>
  <c r="J1172" i="1"/>
  <c r="N1164" i="1"/>
  <c r="K1156" i="1"/>
  <c r="P1148" i="1"/>
  <c r="M1140" i="1"/>
  <c r="Q1132" i="1"/>
  <c r="J1116" i="1"/>
  <c r="L1108" i="1"/>
  <c r="P1100" i="1"/>
  <c r="Q314" i="1"/>
  <c r="B1172" i="1"/>
  <c r="L1188" i="1"/>
  <c r="O1180" i="1"/>
  <c r="B1236" i="1"/>
  <c r="B1220" i="1"/>
  <c r="B1204" i="1"/>
  <c r="A1164" i="1"/>
  <c r="B1156" i="1"/>
  <c r="A1084" i="1"/>
  <c r="A1076" i="1"/>
  <c r="R1268" i="1"/>
  <c r="J1268" i="1"/>
  <c r="N1260" i="1"/>
  <c r="K1252" i="1"/>
  <c r="Q1244" i="1"/>
  <c r="O1236" i="1"/>
  <c r="K1228" i="1"/>
  <c r="P1220" i="1"/>
  <c r="L1212" i="1"/>
  <c r="P1204" i="1"/>
  <c r="M1196" i="1"/>
  <c r="R1188" i="1"/>
  <c r="J1188" i="1"/>
  <c r="M1180" i="1"/>
  <c r="Q1172" i="1"/>
  <c r="M1164" i="1"/>
  <c r="R1156" i="1"/>
  <c r="J1156" i="1"/>
  <c r="O1148" i="1"/>
  <c r="L1140" i="1"/>
  <c r="P1132" i="1"/>
  <c r="P1124" i="1"/>
  <c r="K1108" i="1"/>
  <c r="N1100" i="1"/>
  <c r="N314" i="1"/>
  <c r="B1268" i="1"/>
  <c r="A1188" i="1"/>
  <c r="B1196" i="1"/>
  <c r="B1180" i="1"/>
  <c r="L1268" i="1"/>
  <c r="P1260" i="1"/>
  <c r="M1252" i="1"/>
  <c r="K1244" i="1"/>
  <c r="B1252" i="1"/>
  <c r="B1244" i="1"/>
  <c r="A1236" i="1"/>
  <c r="B1228" i="1"/>
  <c r="A1220" i="1"/>
  <c r="A1204" i="1"/>
  <c r="A1156" i="1"/>
  <c r="B1148" i="1"/>
  <c r="Q1268" i="1"/>
  <c r="M1260" i="1"/>
  <c r="R1252" i="1"/>
  <c r="J1252" i="1"/>
  <c r="P1244" i="1"/>
  <c r="N1236" i="1"/>
  <c r="R1228" i="1"/>
  <c r="J1228" i="1"/>
  <c r="O1220" i="1"/>
  <c r="K1212" i="1"/>
  <c r="O1204" i="1"/>
  <c r="L1196" i="1"/>
  <c r="Q1188" i="1"/>
  <c r="L1180" i="1"/>
  <c r="P1172" i="1"/>
  <c r="L1164" i="1"/>
  <c r="Q1156" i="1"/>
  <c r="N1148" i="1"/>
  <c r="K1140" i="1"/>
  <c r="O1132" i="1"/>
  <c r="O1124" i="1"/>
  <c r="R1116" i="1"/>
  <c r="J1108" i="1"/>
  <c r="M1100" i="1"/>
  <c r="L314" i="1"/>
  <c r="A1252" i="1"/>
  <c r="A1244" i="1"/>
  <c r="A1228" i="1"/>
  <c r="A1148" i="1"/>
  <c r="B1140" i="1"/>
  <c r="B1132" i="1"/>
  <c r="R1212" i="1"/>
  <c r="R1140" i="1"/>
  <c r="N1132" i="1"/>
  <c r="N1124" i="1"/>
  <c r="Q1116" i="1"/>
  <c r="M314" i="1"/>
  <c r="K314" i="1"/>
  <c r="R314" i="1"/>
  <c r="J314" i="1"/>
  <c r="P314" i="1"/>
  <c r="B314" i="1"/>
  <c r="O314" i="1"/>
  <c r="A1229" i="1"/>
  <c r="B1221" i="1"/>
  <c r="B1197" i="1"/>
  <c r="B1109" i="1"/>
  <c r="O1235" i="1"/>
  <c r="R1205" i="1"/>
  <c r="P1197" i="1"/>
  <c r="M1189" i="1"/>
  <c r="K1157" i="1"/>
  <c r="M1117" i="1"/>
  <c r="J1109" i="1"/>
  <c r="A1075" i="1"/>
  <c r="Q1269" i="1"/>
  <c r="P1261" i="1"/>
  <c r="M1213" i="1"/>
  <c r="J1205" i="1"/>
  <c r="P1187" i="1"/>
  <c r="M1165" i="1"/>
  <c r="P1125" i="1"/>
  <c r="A1141" i="1"/>
  <c r="A1109" i="1"/>
  <c r="O1197" i="1"/>
  <c r="N1165" i="1"/>
  <c r="B1173" i="1"/>
  <c r="A1133" i="1"/>
  <c r="O1261" i="1"/>
  <c r="O1221" i="1"/>
  <c r="L1213" i="1"/>
  <c r="N1195" i="1"/>
  <c r="Q1173" i="1"/>
  <c r="R1133" i="1"/>
  <c r="O1125" i="1"/>
  <c r="R1085" i="1"/>
  <c r="Q262" i="1"/>
  <c r="B1181" i="1"/>
  <c r="J1157" i="1"/>
  <c r="L1117" i="1"/>
  <c r="P1269" i="1"/>
  <c r="O1253" i="1"/>
  <c r="B1253" i="1"/>
  <c r="A1165" i="1"/>
  <c r="A1093" i="1"/>
  <c r="J1269" i="1"/>
  <c r="N1261" i="1"/>
  <c r="N1253" i="1"/>
  <c r="M1245" i="1"/>
  <c r="R1237" i="1"/>
  <c r="Q1229" i="1"/>
  <c r="N1221" i="1"/>
  <c r="P1173" i="1"/>
  <c r="K1133" i="1"/>
  <c r="L1132" i="1"/>
  <c r="R1124" i="1"/>
  <c r="J1124" i="1"/>
  <c r="P1116" i="1"/>
  <c r="O1108" i="1"/>
  <c r="J1100" i="1"/>
  <c r="J1092" i="1"/>
  <c r="K1085" i="1"/>
  <c r="N262" i="1"/>
  <c r="Q1205" i="1"/>
  <c r="B1133" i="1"/>
  <c r="A1269" i="1"/>
  <c r="B1261" i="1"/>
  <c r="A1253" i="1"/>
  <c r="B1125" i="1"/>
  <c r="A1099" i="1"/>
  <c r="M1253" i="1"/>
  <c r="L1245" i="1"/>
  <c r="K1237" i="1"/>
  <c r="P1229" i="1"/>
  <c r="L1181" i="1"/>
  <c r="N1141" i="1"/>
  <c r="J1133" i="1"/>
  <c r="N1108" i="1"/>
  <c r="O1101" i="1"/>
  <c r="O1099" i="1"/>
  <c r="P1091" i="1"/>
  <c r="J1085" i="1"/>
  <c r="R1077" i="1"/>
  <c r="L262" i="1"/>
  <c r="B1205" i="1"/>
  <c r="R1269" i="1"/>
  <c r="A1245" i="1"/>
  <c r="B1237" i="1"/>
  <c r="B1157" i="1"/>
  <c r="B1085" i="1"/>
  <c r="K1267" i="1"/>
  <c r="R1259" i="1"/>
  <c r="J1237" i="1"/>
  <c r="L1219" i="1"/>
  <c r="K1181" i="1"/>
  <c r="P1149" i="1"/>
  <c r="M1141" i="1"/>
  <c r="R1109" i="1"/>
  <c r="N1101" i="1"/>
  <c r="O1093" i="1"/>
  <c r="R1084" i="1"/>
  <c r="K1077" i="1"/>
  <c r="M262" i="1"/>
  <c r="K262" i="1"/>
  <c r="R262" i="1"/>
  <c r="J262" i="1"/>
  <c r="P262" i="1"/>
  <c r="B262" i="1"/>
  <c r="O262" i="1"/>
  <c r="K1246" i="1"/>
  <c r="B1214" i="1"/>
  <c r="B1254" i="1"/>
  <c r="B1213" i="1"/>
  <c r="B1189" i="1"/>
  <c r="K1270" i="1"/>
  <c r="L1269" i="1"/>
  <c r="Q1262" i="1"/>
  <c r="R1261" i="1"/>
  <c r="J1261" i="1"/>
  <c r="P1254" i="1"/>
  <c r="Q1253" i="1"/>
  <c r="O1246" i="1"/>
  <c r="P1245" i="1"/>
  <c r="M1238" i="1"/>
  <c r="N1237" i="1"/>
  <c r="K1230" i="1"/>
  <c r="L1229" i="1"/>
  <c r="Q1222" i="1"/>
  <c r="R1221" i="1"/>
  <c r="J1221" i="1"/>
  <c r="O1214" i="1"/>
  <c r="P1213" i="1"/>
  <c r="L1206" i="1"/>
  <c r="M1205" i="1"/>
  <c r="R1198" i="1"/>
  <c r="J1198" i="1"/>
  <c r="K1197" i="1"/>
  <c r="P1190" i="1"/>
  <c r="Q1189" i="1"/>
  <c r="N1182" i="1"/>
  <c r="O1181" i="1"/>
  <c r="L1173" i="1"/>
  <c r="Q1165" i="1"/>
  <c r="N1157" i="1"/>
  <c r="K1149" i="1"/>
  <c r="Q1141" i="1"/>
  <c r="N1133" i="1"/>
  <c r="K1125" i="1"/>
  <c r="P1117" i="1"/>
  <c r="M1109" i="1"/>
  <c r="R1101" i="1"/>
  <c r="J1101" i="1"/>
  <c r="R1093" i="1"/>
  <c r="J1093" i="1"/>
  <c r="N1085" i="1"/>
  <c r="N1077" i="1"/>
  <c r="A1246" i="1"/>
  <c r="O1270" i="1"/>
  <c r="Q1238" i="1"/>
  <c r="R1182" i="1"/>
  <c r="B1190" i="1"/>
  <c r="A1261" i="1"/>
  <c r="A1254" i="1"/>
  <c r="A1237" i="1"/>
  <c r="B1230" i="1"/>
  <c r="A1213" i="1"/>
  <c r="A1189" i="1"/>
  <c r="B1165" i="1"/>
  <c r="B1141" i="1"/>
  <c r="B1117" i="1"/>
  <c r="B1093" i="1"/>
  <c r="R1270" i="1"/>
  <c r="J1270" i="1"/>
  <c r="K1269" i="1"/>
  <c r="P1262" i="1"/>
  <c r="Q1261" i="1"/>
  <c r="O1254" i="1"/>
  <c r="P1253" i="1"/>
  <c r="N1246" i="1"/>
  <c r="O1245" i="1"/>
  <c r="L1238" i="1"/>
  <c r="M1237" i="1"/>
  <c r="R1230" i="1"/>
  <c r="J1230" i="1"/>
  <c r="K1229" i="1"/>
  <c r="P1222" i="1"/>
  <c r="Q1221" i="1"/>
  <c r="N1214" i="1"/>
  <c r="O1213" i="1"/>
  <c r="K1206" i="1"/>
  <c r="L1205" i="1"/>
  <c r="Q1198" i="1"/>
  <c r="R1197" i="1"/>
  <c r="J1197" i="1"/>
  <c r="O1190" i="1"/>
  <c r="P1189" i="1"/>
  <c r="M1182" i="1"/>
  <c r="N1181" i="1"/>
  <c r="K1173" i="1"/>
  <c r="P1165" i="1"/>
  <c r="M1157" i="1"/>
  <c r="R1149" i="1"/>
  <c r="J1149" i="1"/>
  <c r="P1141" i="1"/>
  <c r="M1133" i="1"/>
  <c r="R1125" i="1"/>
  <c r="J1125" i="1"/>
  <c r="O1117" i="1"/>
  <c r="L1109" i="1"/>
  <c r="Q1101" i="1"/>
  <c r="Q1093" i="1"/>
  <c r="M1085" i="1"/>
  <c r="M1077" i="1"/>
  <c r="Q1270" i="1"/>
  <c r="O1262" i="1"/>
  <c r="N1254" i="1"/>
  <c r="M1246" i="1"/>
  <c r="N1245" i="1"/>
  <c r="K1238" i="1"/>
  <c r="L1237" i="1"/>
  <c r="Q1230" i="1"/>
  <c r="R1229" i="1"/>
  <c r="J1229" i="1"/>
  <c r="O1222" i="1"/>
  <c r="P1221" i="1"/>
  <c r="M1214" i="1"/>
  <c r="N1213" i="1"/>
  <c r="R1206" i="1"/>
  <c r="J1206" i="1"/>
  <c r="K1205" i="1"/>
  <c r="P1198" i="1"/>
  <c r="Q1197" i="1"/>
  <c r="N1190" i="1"/>
  <c r="O1189" i="1"/>
  <c r="L1182" i="1"/>
  <c r="M1181" i="1"/>
  <c r="R1173" i="1"/>
  <c r="J1173" i="1"/>
  <c r="O1165" i="1"/>
  <c r="L1157" i="1"/>
  <c r="Q1149" i="1"/>
  <c r="O1141" i="1"/>
  <c r="L1133" i="1"/>
  <c r="Q1125" i="1"/>
  <c r="N1117" i="1"/>
  <c r="K1109" i="1"/>
  <c r="P1101" i="1"/>
  <c r="P1093" i="1"/>
  <c r="L1085" i="1"/>
  <c r="L1077" i="1"/>
  <c r="A1270" i="1"/>
  <c r="B1222" i="1"/>
  <c r="O1230" i="1"/>
  <c r="P1206" i="1"/>
  <c r="L1190" i="1"/>
  <c r="B1269" i="1"/>
  <c r="B1245" i="1"/>
  <c r="A1222" i="1"/>
  <c r="A1205" i="1"/>
  <c r="A1198" i="1"/>
  <c r="A1181" i="1"/>
  <c r="A1157" i="1"/>
  <c r="A1085" i="1"/>
  <c r="N1270" i="1"/>
  <c r="O1269" i="1"/>
  <c r="L1262" i="1"/>
  <c r="M1261" i="1"/>
  <c r="K1254" i="1"/>
  <c r="L1253" i="1"/>
  <c r="R1246" i="1"/>
  <c r="J1246" i="1"/>
  <c r="K1245" i="1"/>
  <c r="P1238" i="1"/>
  <c r="Q1237" i="1"/>
  <c r="N1230" i="1"/>
  <c r="O1229" i="1"/>
  <c r="L1222" i="1"/>
  <c r="M1221" i="1"/>
  <c r="R1214" i="1"/>
  <c r="J1214" i="1"/>
  <c r="K1213" i="1"/>
  <c r="O1206" i="1"/>
  <c r="P1205" i="1"/>
  <c r="M1198" i="1"/>
  <c r="N1197" i="1"/>
  <c r="K1190" i="1"/>
  <c r="L1189" i="1"/>
  <c r="Q1182" i="1"/>
  <c r="R1181" i="1"/>
  <c r="J1181" i="1"/>
  <c r="O1173" i="1"/>
  <c r="L1165" i="1"/>
  <c r="Q1157" i="1"/>
  <c r="N1149" i="1"/>
  <c r="L1141" i="1"/>
  <c r="Q1133" i="1"/>
  <c r="N1125" i="1"/>
  <c r="K1117" i="1"/>
  <c r="P1109" i="1"/>
  <c r="M1101" i="1"/>
  <c r="M1093" i="1"/>
  <c r="Q1085" i="1"/>
  <c r="Q1077" i="1"/>
  <c r="L1254" i="1"/>
  <c r="N1198" i="1"/>
  <c r="J1182" i="1"/>
  <c r="B1262" i="1"/>
  <c r="B1101" i="1"/>
  <c r="B1077" i="1"/>
  <c r="M1270" i="1"/>
  <c r="N1269" i="1"/>
  <c r="K1262" i="1"/>
  <c r="L1261" i="1"/>
  <c r="R1254" i="1"/>
  <c r="J1254" i="1"/>
  <c r="K1253" i="1"/>
  <c r="Q1246" i="1"/>
  <c r="R1245" i="1"/>
  <c r="J1245" i="1"/>
  <c r="O1238" i="1"/>
  <c r="P1237" i="1"/>
  <c r="M1230" i="1"/>
  <c r="N1229" i="1"/>
  <c r="K1222" i="1"/>
  <c r="L1221" i="1"/>
  <c r="Q1214" i="1"/>
  <c r="R1213" i="1"/>
  <c r="J1213" i="1"/>
  <c r="N1206" i="1"/>
  <c r="O1205" i="1"/>
  <c r="L1198" i="1"/>
  <c r="M1197" i="1"/>
  <c r="R1190" i="1"/>
  <c r="J1190" i="1"/>
  <c r="K1189" i="1"/>
  <c r="P1182" i="1"/>
  <c r="Q1181" i="1"/>
  <c r="N1173" i="1"/>
  <c r="K1165" i="1"/>
  <c r="P1157" i="1"/>
  <c r="M1149" i="1"/>
  <c r="K1141" i="1"/>
  <c r="P1133" i="1"/>
  <c r="M1125" i="1"/>
  <c r="R1117" i="1"/>
  <c r="J1117" i="1"/>
  <c r="O1109" i="1"/>
  <c r="L1101" i="1"/>
  <c r="L1093" i="1"/>
  <c r="P1085" i="1"/>
  <c r="P1077" i="1"/>
  <c r="K1182" i="1"/>
  <c r="B1198" i="1"/>
  <c r="M1262" i="1"/>
  <c r="M1222" i="1"/>
  <c r="K1214" i="1"/>
  <c r="B1238" i="1"/>
  <c r="A1262" i="1"/>
  <c r="A1238" i="1"/>
  <c r="A1221" i="1"/>
  <c r="A1214" i="1"/>
  <c r="A1197" i="1"/>
  <c r="A1190" i="1"/>
  <c r="A1173" i="1"/>
  <c r="A1149" i="1"/>
  <c r="A1125" i="1"/>
  <c r="A1101" i="1"/>
  <c r="A1077" i="1"/>
  <c r="R1262" i="1"/>
  <c r="R1253" i="1"/>
  <c r="R1222" i="1"/>
  <c r="R1189" i="1"/>
  <c r="R1165" i="1"/>
  <c r="R1141" i="1"/>
  <c r="K1265" i="1"/>
  <c r="K1257" i="1"/>
  <c r="A1121" i="1"/>
  <c r="A1081" i="1"/>
  <c r="A1257" i="1"/>
  <c r="J1097" i="1"/>
  <c r="A1217" i="1"/>
  <c r="A1137" i="1"/>
  <c r="A1233" i="1"/>
  <c r="A1193" i="1"/>
  <c r="K1241" i="1"/>
  <c r="B1074" i="1"/>
  <c r="Q1075" i="1"/>
  <c r="N1084" i="1"/>
  <c r="M1084" i="1"/>
  <c r="Q1076" i="1"/>
  <c r="P1076" i="1"/>
  <c r="A1211" i="1"/>
  <c r="B1171" i="1"/>
  <c r="P1171" i="1"/>
  <c r="A1259" i="1"/>
  <c r="B1219" i="1"/>
  <c r="B1195" i="1"/>
  <c r="A1171" i="1"/>
  <c r="A1147" i="1"/>
  <c r="B1107" i="1"/>
  <c r="A1083" i="1"/>
  <c r="Q1267" i="1"/>
  <c r="P1259" i="1"/>
  <c r="O1251" i="1"/>
  <c r="N1243" i="1"/>
  <c r="M1235" i="1"/>
  <c r="L1227" i="1"/>
  <c r="J1219" i="1"/>
  <c r="O1211" i="1"/>
  <c r="N1187" i="1"/>
  <c r="O1179" i="1"/>
  <c r="O1171" i="1"/>
  <c r="O1163" i="1"/>
  <c r="O1155" i="1"/>
  <c r="O1147" i="1"/>
  <c r="P1139" i="1"/>
  <c r="L1084" i="1"/>
  <c r="A1235" i="1"/>
  <c r="A1123" i="1"/>
  <c r="P1251" i="1"/>
  <c r="O1187" i="1"/>
  <c r="P1155" i="1"/>
  <c r="B1243" i="1"/>
  <c r="A1219" i="1"/>
  <c r="B1170" i="1"/>
  <c r="B1131" i="1"/>
  <c r="A1107" i="1"/>
  <c r="P1267" i="1"/>
  <c r="O1259" i="1"/>
  <c r="N1251" i="1"/>
  <c r="M1243" i="1"/>
  <c r="L1235" i="1"/>
  <c r="K1227" i="1"/>
  <c r="R1219" i="1"/>
  <c r="N1211" i="1"/>
  <c r="N1179" i="1"/>
  <c r="N1171" i="1"/>
  <c r="N1163" i="1"/>
  <c r="N1155" i="1"/>
  <c r="N1147" i="1"/>
  <c r="O1139" i="1"/>
  <c r="P1131" i="1"/>
  <c r="B1147" i="1"/>
  <c r="N1235" i="1"/>
  <c r="M1227" i="1"/>
  <c r="K1219" i="1"/>
  <c r="P1163" i="1"/>
  <c r="A1195" i="1"/>
  <c r="B1267" i="1"/>
  <c r="A1243" i="1"/>
  <c r="A1218" i="1"/>
  <c r="B1179" i="1"/>
  <c r="B1155" i="1"/>
  <c r="A1131" i="1"/>
  <c r="B1091" i="1"/>
  <c r="O1267" i="1"/>
  <c r="N1259" i="1"/>
  <c r="M1251" i="1"/>
  <c r="L1243" i="1"/>
  <c r="K1235" i="1"/>
  <c r="R1227" i="1"/>
  <c r="J1227" i="1"/>
  <c r="P1219" i="1"/>
  <c r="M1211" i="1"/>
  <c r="P1203" i="1"/>
  <c r="N1139" i="1"/>
  <c r="O1131" i="1"/>
  <c r="P1123" i="1"/>
  <c r="P1107" i="1"/>
  <c r="O1243" i="1"/>
  <c r="P1147" i="1"/>
  <c r="A1267" i="1"/>
  <c r="B1227" i="1"/>
  <c r="B1203" i="1"/>
  <c r="A1179" i="1"/>
  <c r="A1155" i="1"/>
  <c r="B1115" i="1"/>
  <c r="A1091" i="1"/>
  <c r="N1267" i="1"/>
  <c r="M1259" i="1"/>
  <c r="L1251" i="1"/>
  <c r="K1243" i="1"/>
  <c r="R1235" i="1"/>
  <c r="J1235" i="1"/>
  <c r="Q1227" i="1"/>
  <c r="O1219" i="1"/>
  <c r="L1211" i="1"/>
  <c r="O1203" i="1"/>
  <c r="N1131" i="1"/>
  <c r="O1123" i="1"/>
  <c r="P1115" i="1"/>
  <c r="O1107" i="1"/>
  <c r="Q1123" i="1"/>
  <c r="B1259" i="1"/>
  <c r="R1267" i="1"/>
  <c r="J1267" i="1"/>
  <c r="P1179" i="1"/>
  <c r="N1099" i="1"/>
  <c r="B1251" i="1"/>
  <c r="A1227" i="1"/>
  <c r="A1203" i="1"/>
  <c r="B1139" i="1"/>
  <c r="A1115" i="1"/>
  <c r="M1267" i="1"/>
  <c r="L1259" i="1"/>
  <c r="K1251" i="1"/>
  <c r="R1243" i="1"/>
  <c r="J1243" i="1"/>
  <c r="Q1235" i="1"/>
  <c r="P1227" i="1"/>
  <c r="N1219" i="1"/>
  <c r="N1203" i="1"/>
  <c r="P1195" i="1"/>
  <c r="O1115" i="1"/>
  <c r="K1076" i="1"/>
  <c r="B1083" i="1"/>
  <c r="Q1259" i="1"/>
  <c r="P1211" i="1"/>
  <c r="L1195" i="1"/>
  <c r="A1251" i="1"/>
  <c r="B1187" i="1"/>
  <c r="B1163" i="1"/>
  <c r="A1139" i="1"/>
  <c r="B1099" i="1"/>
  <c r="R1251" i="1"/>
  <c r="M1219" i="1"/>
  <c r="L1203" i="1"/>
  <c r="O1195" i="1"/>
  <c r="B1226" i="1"/>
  <c r="A1098" i="1"/>
  <c r="M1218" i="1"/>
  <c r="O1194" i="1"/>
  <c r="O1100" i="1"/>
  <c r="Q1098" i="1"/>
  <c r="K1096" i="1"/>
  <c r="O1092" i="1"/>
  <c r="Q1088" i="1"/>
  <c r="J1084" i="1"/>
  <c r="K1080" i="1"/>
  <c r="L1076" i="1"/>
  <c r="Q1115" i="1"/>
  <c r="O1122" i="1"/>
  <c r="B1106" i="1"/>
  <c r="Q1266" i="1"/>
  <c r="Q1258" i="1"/>
  <c r="Q1250" i="1"/>
  <c r="P1242" i="1"/>
  <c r="N1234" i="1"/>
  <c r="M1092" i="1"/>
  <c r="O1088" i="1"/>
  <c r="Q1084" i="1"/>
  <c r="Q1080" i="1"/>
  <c r="A1226" i="1"/>
  <c r="A1154" i="1"/>
  <c r="O1178" i="1"/>
  <c r="L1100" i="1"/>
  <c r="P1096" i="1"/>
  <c r="L1092" i="1"/>
  <c r="N1088" i="1"/>
  <c r="P1084" i="1"/>
  <c r="P1080" i="1"/>
  <c r="B1234" i="1"/>
  <c r="B1162" i="1"/>
  <c r="P1154" i="1"/>
  <c r="O1084" i="1"/>
  <c r="O1080" i="1"/>
  <c r="A1162" i="1"/>
  <c r="O1138" i="1"/>
  <c r="B1242" i="1"/>
  <c r="A1234" i="1"/>
  <c r="B1178" i="1"/>
  <c r="A1170" i="1"/>
  <c r="B1114" i="1"/>
  <c r="A1106" i="1"/>
  <c r="P1266" i="1"/>
  <c r="P1258" i="1"/>
  <c r="P1250" i="1"/>
  <c r="O1242" i="1"/>
  <c r="M1234" i="1"/>
  <c r="Q1202" i="1"/>
  <c r="Q1170" i="1"/>
  <c r="O1154" i="1"/>
  <c r="P1098" i="1"/>
  <c r="O1091" i="1"/>
  <c r="P1087" i="1"/>
  <c r="R1080" i="1"/>
  <c r="K1079" i="1"/>
  <c r="R1076" i="1"/>
  <c r="J1076" i="1"/>
  <c r="Q1083" i="1"/>
  <c r="B1250" i="1"/>
  <c r="A1242" i="1"/>
  <c r="B1186" i="1"/>
  <c r="A1178" i="1"/>
  <c r="B1122" i="1"/>
  <c r="A1114" i="1"/>
  <c r="O1266" i="1"/>
  <c r="O1258" i="1"/>
  <c r="O1250" i="1"/>
  <c r="N1242" i="1"/>
  <c r="K1234" i="1"/>
  <c r="Q1226" i="1"/>
  <c r="P1202" i="1"/>
  <c r="Q1186" i="1"/>
  <c r="P1170" i="1"/>
  <c r="Q1146" i="1"/>
  <c r="Q1130" i="1"/>
  <c r="Q1114" i="1"/>
  <c r="O1098" i="1"/>
  <c r="N1091" i="1"/>
  <c r="P1075" i="1"/>
  <c r="A1250" i="1"/>
  <c r="N1266" i="1"/>
  <c r="N1258" i="1"/>
  <c r="N1250" i="1"/>
  <c r="M1242" i="1"/>
  <c r="P1226" i="1"/>
  <c r="O1202" i="1"/>
  <c r="P1186" i="1"/>
  <c r="P1146" i="1"/>
  <c r="P1130" i="1"/>
  <c r="P1114" i="1"/>
  <c r="Q1090" i="1"/>
  <c r="P1083" i="1"/>
  <c r="O1075" i="1"/>
  <c r="B1130" i="1"/>
  <c r="A1122" i="1"/>
  <c r="B1266" i="1"/>
  <c r="A1258" i="1"/>
  <c r="B1202" i="1"/>
  <c r="A1194" i="1"/>
  <c r="B1138" i="1"/>
  <c r="A1130" i="1"/>
  <c r="M1266" i="1"/>
  <c r="M1258" i="1"/>
  <c r="M1250" i="1"/>
  <c r="L1242" i="1"/>
  <c r="O1226" i="1"/>
  <c r="Q1210" i="1"/>
  <c r="O1186" i="1"/>
  <c r="Q1162" i="1"/>
  <c r="O1146" i="1"/>
  <c r="N1107" i="1"/>
  <c r="P1090" i="1"/>
  <c r="O1083" i="1"/>
  <c r="P1079" i="1"/>
  <c r="O1076" i="1"/>
  <c r="B1258" i="1"/>
  <c r="B1194" i="1"/>
  <c r="A1266" i="1"/>
  <c r="B1210" i="1"/>
  <c r="B1146" i="1"/>
  <c r="A1138" i="1"/>
  <c r="B1082" i="1"/>
  <c r="L1266" i="1"/>
  <c r="L1258" i="1"/>
  <c r="L1250" i="1"/>
  <c r="K1242" i="1"/>
  <c r="Q1234" i="1"/>
  <c r="N1226" i="1"/>
  <c r="Q1218" i="1"/>
  <c r="P1210" i="1"/>
  <c r="P1162" i="1"/>
  <c r="Q1106" i="1"/>
  <c r="P1099" i="1"/>
  <c r="O1090" i="1"/>
  <c r="B1218" i="1"/>
  <c r="A1210" i="1"/>
  <c r="B1154" i="1"/>
  <c r="B1090" i="1"/>
  <c r="A1082" i="1"/>
  <c r="K1266" i="1"/>
  <c r="K1258" i="1"/>
  <c r="K1250" i="1"/>
  <c r="P1234" i="1"/>
  <c r="P1218" i="1"/>
  <c r="Q1194" i="1"/>
  <c r="Q1178" i="1"/>
  <c r="Q1138" i="1"/>
  <c r="Q1122" i="1"/>
  <c r="P1106" i="1"/>
  <c r="Q1082" i="1"/>
  <c r="R1266" i="1"/>
  <c r="R1258" i="1"/>
  <c r="R1250" i="1"/>
  <c r="K1081" i="1"/>
  <c r="L1081" i="1"/>
  <c r="M1081" i="1"/>
  <c r="N1081" i="1"/>
  <c r="O1081" i="1"/>
  <c r="P1081" i="1"/>
  <c r="K1105" i="1"/>
  <c r="L1105" i="1"/>
  <c r="M1105" i="1"/>
  <c r="N1105" i="1"/>
  <c r="O1105" i="1"/>
  <c r="K1113" i="1"/>
  <c r="L1113" i="1"/>
  <c r="M1113" i="1"/>
  <c r="N1113" i="1"/>
  <c r="O1113" i="1"/>
  <c r="K1129" i="1"/>
  <c r="L1129" i="1"/>
  <c r="M1129" i="1"/>
  <c r="N1129" i="1"/>
  <c r="O1129" i="1"/>
  <c r="K1137" i="1"/>
  <c r="L1137" i="1"/>
  <c r="M1137" i="1"/>
  <c r="N1137" i="1"/>
  <c r="O1137" i="1"/>
  <c r="K1145" i="1"/>
  <c r="L1145" i="1"/>
  <c r="M1145" i="1"/>
  <c r="N1145" i="1"/>
  <c r="O1145" i="1"/>
  <c r="K1153" i="1"/>
  <c r="L1153" i="1"/>
  <c r="M1153" i="1"/>
  <c r="N1153" i="1"/>
  <c r="O1153" i="1"/>
  <c r="K1161" i="1"/>
  <c r="L1161" i="1"/>
  <c r="M1161" i="1"/>
  <c r="N1161" i="1"/>
  <c r="O1161" i="1"/>
  <c r="K1169" i="1"/>
  <c r="L1169" i="1"/>
  <c r="M1169" i="1"/>
  <c r="N1169" i="1"/>
  <c r="O1169" i="1"/>
  <c r="K1177" i="1"/>
  <c r="L1177" i="1"/>
  <c r="M1177" i="1"/>
  <c r="N1177" i="1"/>
  <c r="O1177" i="1"/>
  <c r="K1185" i="1"/>
  <c r="L1185" i="1"/>
  <c r="M1185" i="1"/>
  <c r="N1185" i="1"/>
  <c r="O1185" i="1"/>
  <c r="K1193" i="1"/>
  <c r="L1193" i="1"/>
  <c r="M1193" i="1"/>
  <c r="N1193" i="1"/>
  <c r="O1193" i="1"/>
  <c r="K1201" i="1"/>
  <c r="L1201" i="1"/>
  <c r="M1201" i="1"/>
  <c r="N1201" i="1"/>
  <c r="O1201" i="1"/>
  <c r="K1209" i="1"/>
  <c r="L1209" i="1"/>
  <c r="M1209" i="1"/>
  <c r="N1209" i="1"/>
  <c r="O1209" i="1"/>
  <c r="K1217" i="1"/>
  <c r="L1217" i="1"/>
  <c r="M1217" i="1"/>
  <c r="O1217" i="1"/>
  <c r="K1225" i="1"/>
  <c r="L1225" i="1"/>
  <c r="M1225" i="1"/>
  <c r="K1233" i="1"/>
  <c r="M1233" i="1"/>
  <c r="R1265" i="1"/>
  <c r="J1265" i="1"/>
  <c r="R1257" i="1"/>
  <c r="J1257" i="1"/>
  <c r="R1249" i="1"/>
  <c r="J1249" i="1"/>
  <c r="P1241" i="1"/>
  <c r="J1233" i="1"/>
  <c r="N1225" i="1"/>
  <c r="J1209" i="1"/>
  <c r="J1201" i="1"/>
  <c r="J1193" i="1"/>
  <c r="R1153" i="1"/>
  <c r="Q1145" i="1"/>
  <c r="P1137" i="1"/>
  <c r="J1129" i="1"/>
  <c r="J1081" i="1"/>
  <c r="J1074" i="1"/>
  <c r="R1074" i="1"/>
  <c r="K1074" i="1"/>
  <c r="L1074" i="1"/>
  <c r="M1074" i="1"/>
  <c r="N1074" i="1"/>
  <c r="O1074" i="1"/>
  <c r="J1082" i="1"/>
  <c r="R1082" i="1"/>
  <c r="K1082" i="1"/>
  <c r="L1082" i="1"/>
  <c r="M1082" i="1"/>
  <c r="N1082" i="1"/>
  <c r="O1082" i="1"/>
  <c r="J1090" i="1"/>
  <c r="R1090" i="1"/>
  <c r="K1090" i="1"/>
  <c r="L1090" i="1"/>
  <c r="M1090" i="1"/>
  <c r="N1090" i="1"/>
  <c r="J1098" i="1"/>
  <c r="R1098" i="1"/>
  <c r="K1098" i="1"/>
  <c r="L1098" i="1"/>
  <c r="M1098" i="1"/>
  <c r="N1098" i="1"/>
  <c r="J1106" i="1"/>
  <c r="R1106" i="1"/>
  <c r="K1106" i="1"/>
  <c r="L1106" i="1"/>
  <c r="M1106" i="1"/>
  <c r="N1106" i="1"/>
  <c r="J1114" i="1"/>
  <c r="R1114" i="1"/>
  <c r="K1114" i="1"/>
  <c r="L1114" i="1"/>
  <c r="M1114" i="1"/>
  <c r="N1114" i="1"/>
  <c r="J1122" i="1"/>
  <c r="R1122" i="1"/>
  <c r="K1122" i="1"/>
  <c r="L1122" i="1"/>
  <c r="M1122" i="1"/>
  <c r="N1122" i="1"/>
  <c r="J1130" i="1"/>
  <c r="R1130" i="1"/>
  <c r="K1130" i="1"/>
  <c r="L1130" i="1"/>
  <c r="M1130" i="1"/>
  <c r="N1130" i="1"/>
  <c r="J1138" i="1"/>
  <c r="R1138" i="1"/>
  <c r="K1138" i="1"/>
  <c r="L1138" i="1"/>
  <c r="M1138" i="1"/>
  <c r="N1138" i="1"/>
  <c r="J1146" i="1"/>
  <c r="R1146" i="1"/>
  <c r="K1146" i="1"/>
  <c r="L1146" i="1"/>
  <c r="M1146" i="1"/>
  <c r="N1146" i="1"/>
  <c r="J1154" i="1"/>
  <c r="R1154" i="1"/>
  <c r="K1154" i="1"/>
  <c r="L1154" i="1"/>
  <c r="M1154" i="1"/>
  <c r="N1154" i="1"/>
  <c r="J1162" i="1"/>
  <c r="R1162" i="1"/>
  <c r="K1162" i="1"/>
  <c r="L1162" i="1"/>
  <c r="M1162" i="1"/>
  <c r="N1162" i="1"/>
  <c r="J1170" i="1"/>
  <c r="R1170" i="1"/>
  <c r="K1170" i="1"/>
  <c r="L1170" i="1"/>
  <c r="M1170" i="1"/>
  <c r="N1170" i="1"/>
  <c r="J1178" i="1"/>
  <c r="R1178" i="1"/>
  <c r="K1178" i="1"/>
  <c r="L1178" i="1"/>
  <c r="M1178" i="1"/>
  <c r="N1178" i="1"/>
  <c r="J1186" i="1"/>
  <c r="R1186" i="1"/>
  <c r="K1186" i="1"/>
  <c r="L1186" i="1"/>
  <c r="M1186" i="1"/>
  <c r="N1186" i="1"/>
  <c r="J1194" i="1"/>
  <c r="R1194" i="1"/>
  <c r="K1194" i="1"/>
  <c r="L1194" i="1"/>
  <c r="M1194" i="1"/>
  <c r="N1194" i="1"/>
  <c r="J1202" i="1"/>
  <c r="R1202" i="1"/>
  <c r="K1202" i="1"/>
  <c r="L1202" i="1"/>
  <c r="M1202" i="1"/>
  <c r="N1202" i="1"/>
  <c r="J1210" i="1"/>
  <c r="R1210" i="1"/>
  <c r="K1210" i="1"/>
  <c r="L1210" i="1"/>
  <c r="M1210" i="1"/>
  <c r="N1210" i="1"/>
  <c r="J1218" i="1"/>
  <c r="R1218" i="1"/>
  <c r="K1218" i="1"/>
  <c r="L1218" i="1"/>
  <c r="N1218" i="1"/>
  <c r="J1226" i="1"/>
  <c r="R1226" i="1"/>
  <c r="K1226" i="1"/>
  <c r="L1226" i="1"/>
  <c r="J1234" i="1"/>
  <c r="R1234" i="1"/>
  <c r="L1234" i="1"/>
  <c r="J1242" i="1"/>
  <c r="R1242" i="1"/>
  <c r="K1089" i="1"/>
  <c r="L1089" i="1"/>
  <c r="M1089" i="1"/>
  <c r="N1089" i="1"/>
  <c r="O1089" i="1"/>
  <c r="J1225" i="1"/>
  <c r="P1265" i="1"/>
  <c r="P1257" i="1"/>
  <c r="P1249" i="1"/>
  <c r="N1241" i="1"/>
  <c r="R1233" i="1"/>
  <c r="R1169" i="1"/>
  <c r="Q1161" i="1"/>
  <c r="P1153" i="1"/>
  <c r="J1145" i="1"/>
  <c r="R1105" i="1"/>
  <c r="Q1097" i="1"/>
  <c r="P1089" i="1"/>
  <c r="K1121" i="1"/>
  <c r="L1121" i="1"/>
  <c r="M1121" i="1"/>
  <c r="N1121" i="1"/>
  <c r="O1121" i="1"/>
  <c r="Q1153" i="1"/>
  <c r="P1145" i="1"/>
  <c r="Q1089" i="1"/>
  <c r="O1265" i="1"/>
  <c r="O1257" i="1"/>
  <c r="O1249" i="1"/>
  <c r="M1241" i="1"/>
  <c r="Q1233" i="1"/>
  <c r="R1217" i="1"/>
  <c r="R1177" i="1"/>
  <c r="Q1169" i="1"/>
  <c r="P1161" i="1"/>
  <c r="J1153" i="1"/>
  <c r="R1113" i="1"/>
  <c r="Q1105" i="1"/>
  <c r="P1097" i="1"/>
  <c r="J1089" i="1"/>
  <c r="N1265" i="1"/>
  <c r="N1257" i="1"/>
  <c r="N1249" i="1"/>
  <c r="L1241" i="1"/>
  <c r="P1233" i="1"/>
  <c r="R1225" i="1"/>
  <c r="Q1217" i="1"/>
  <c r="R1185" i="1"/>
  <c r="Q1177" i="1"/>
  <c r="P1169" i="1"/>
  <c r="J1161" i="1"/>
  <c r="R1121" i="1"/>
  <c r="Q1113" i="1"/>
  <c r="P1105" i="1"/>
  <c r="K1097" i="1"/>
  <c r="L1097" i="1"/>
  <c r="M1097" i="1"/>
  <c r="N1097" i="1"/>
  <c r="O1097" i="1"/>
  <c r="Q1265" i="1"/>
  <c r="Q1249" i="1"/>
  <c r="R1161" i="1"/>
  <c r="M1265" i="1"/>
  <c r="M1257" i="1"/>
  <c r="M1249" i="1"/>
  <c r="J1241" i="1"/>
  <c r="O1233" i="1"/>
  <c r="Q1225" i="1"/>
  <c r="P1217" i="1"/>
  <c r="R1209" i="1"/>
  <c r="R1201" i="1"/>
  <c r="R1193" i="1"/>
  <c r="Q1185" i="1"/>
  <c r="P1177" i="1"/>
  <c r="J1169" i="1"/>
  <c r="R1129" i="1"/>
  <c r="Q1121" i="1"/>
  <c r="P1113" i="1"/>
  <c r="J1105" i="1"/>
  <c r="Q1074" i="1"/>
  <c r="Q1257" i="1"/>
  <c r="O1241" i="1"/>
  <c r="J1137" i="1"/>
  <c r="R1097" i="1"/>
  <c r="B1265" i="1"/>
  <c r="B1257" i="1"/>
  <c r="B1249" i="1"/>
  <c r="B1241" i="1"/>
  <c r="B1233" i="1"/>
  <c r="B1225" i="1"/>
  <c r="B1217" i="1"/>
  <c r="B1209" i="1"/>
  <c r="B1201" i="1"/>
  <c r="B1193" i="1"/>
  <c r="B1185" i="1"/>
  <c r="B1177" i="1"/>
  <c r="B1169" i="1"/>
  <c r="B1161" i="1"/>
  <c r="B1153" i="1"/>
  <c r="B1145" i="1"/>
  <c r="B1137" i="1"/>
  <c r="B1129" i="1"/>
  <c r="B1121" i="1"/>
  <c r="B1113" i="1"/>
  <c r="B1105" i="1"/>
  <c r="B1097" i="1"/>
  <c r="B1089" i="1"/>
  <c r="B1081" i="1"/>
  <c r="R1241" i="1"/>
  <c r="N1233" i="1"/>
  <c r="P1225" i="1"/>
  <c r="N1217" i="1"/>
  <c r="Q1209" i="1"/>
  <c r="Q1201" i="1"/>
  <c r="Q1193" i="1"/>
  <c r="P1185" i="1"/>
  <c r="J1177" i="1"/>
  <c r="R1137" i="1"/>
  <c r="Q1129" i="1"/>
  <c r="P1121" i="1"/>
  <c r="J1113" i="1"/>
  <c r="R1081" i="1"/>
  <c r="M1203" i="1"/>
  <c r="M1195" i="1"/>
  <c r="M1187" i="1"/>
  <c r="M1179" i="1"/>
  <c r="M1171" i="1"/>
  <c r="M1163" i="1"/>
  <c r="M1155" i="1"/>
  <c r="M1147" i="1"/>
  <c r="M1139" i="1"/>
  <c r="M1131" i="1"/>
  <c r="M1123" i="1"/>
  <c r="M1115" i="1"/>
  <c r="M1107" i="1"/>
  <c r="M1099" i="1"/>
  <c r="M1091" i="1"/>
  <c r="M1083" i="1"/>
  <c r="R1078" i="1"/>
  <c r="J1078" i="1"/>
  <c r="M1075" i="1"/>
  <c r="L1187" i="1"/>
  <c r="L1179" i="1"/>
  <c r="L1171" i="1"/>
  <c r="L1163" i="1"/>
  <c r="L1155" i="1"/>
  <c r="L1147" i="1"/>
  <c r="L1139" i="1"/>
  <c r="L1131" i="1"/>
  <c r="L1123" i="1"/>
  <c r="L1115" i="1"/>
  <c r="L1107" i="1"/>
  <c r="L1099" i="1"/>
  <c r="L1091" i="1"/>
  <c r="L1083" i="1"/>
  <c r="L1075" i="1"/>
  <c r="K1211" i="1"/>
  <c r="K1203" i="1"/>
  <c r="K1195" i="1"/>
  <c r="K1187" i="1"/>
  <c r="K1179" i="1"/>
  <c r="K1171" i="1"/>
  <c r="K1163" i="1"/>
  <c r="K1155" i="1"/>
  <c r="K1147" i="1"/>
  <c r="K1139" i="1"/>
  <c r="K1131" i="1"/>
  <c r="K1123" i="1"/>
  <c r="K1115" i="1"/>
  <c r="K1107" i="1"/>
  <c r="K1099" i="1"/>
  <c r="K1091" i="1"/>
  <c r="K1083" i="1"/>
  <c r="K1075" i="1"/>
  <c r="R1211" i="1"/>
  <c r="J1211" i="1"/>
  <c r="R1203" i="1"/>
  <c r="J1203" i="1"/>
  <c r="R1195" i="1"/>
  <c r="J1195" i="1"/>
  <c r="R1187" i="1"/>
  <c r="J1187" i="1"/>
  <c r="R1179" i="1"/>
  <c r="J1179" i="1"/>
  <c r="R1171" i="1"/>
  <c r="J1171" i="1"/>
  <c r="R1163" i="1"/>
  <c r="J1163" i="1"/>
  <c r="R1155" i="1"/>
  <c r="J1155" i="1"/>
  <c r="R1147" i="1"/>
  <c r="J1147" i="1"/>
  <c r="R1139" i="1"/>
  <c r="J1139" i="1"/>
  <c r="R1131" i="1"/>
  <c r="J1131" i="1"/>
  <c r="R1123" i="1"/>
  <c r="J1123" i="1"/>
  <c r="R1115" i="1"/>
  <c r="J1115" i="1"/>
  <c r="R1107" i="1"/>
  <c r="J1107" i="1"/>
  <c r="R1099" i="1"/>
  <c r="J1099" i="1"/>
  <c r="R1091" i="1"/>
  <c r="J1091" i="1"/>
  <c r="R1083" i="1"/>
  <c r="J1083" i="1"/>
  <c r="O1078" i="1"/>
  <c r="R1075" i="1"/>
  <c r="J1075" i="1"/>
  <c r="C1864" i="1"/>
  <c r="K1864" i="1" s="1"/>
  <c r="C1865" i="1"/>
  <c r="K1865" i="1" s="1"/>
  <c r="C1866" i="1"/>
  <c r="K1866" i="1" s="1"/>
  <c r="C1867" i="1"/>
  <c r="K1867" i="1" s="1"/>
  <c r="C1868" i="1"/>
  <c r="K1868" i="1" s="1"/>
  <c r="C1869" i="1"/>
  <c r="K1869" i="1" s="1"/>
  <c r="C1870" i="1"/>
  <c r="K1870" i="1" s="1"/>
  <c r="C1871" i="1"/>
  <c r="K1871" i="1" s="1"/>
  <c r="C1872" i="1"/>
  <c r="K1872" i="1" s="1"/>
  <c r="C1873" i="1"/>
  <c r="K1873" i="1" s="1"/>
  <c r="C1874" i="1"/>
  <c r="K1874" i="1" s="1"/>
  <c r="C1875" i="1"/>
  <c r="K1875" i="1" s="1"/>
  <c r="C1790" i="1"/>
  <c r="C1791" i="1"/>
  <c r="C1792" i="1"/>
  <c r="C1793" i="1"/>
  <c r="C1794" i="1"/>
  <c r="C1795" i="1"/>
  <c r="C1796" i="1"/>
  <c r="C1797" i="1"/>
  <c r="K1797" i="1" s="1"/>
  <c r="C1798" i="1"/>
  <c r="C1799" i="1"/>
  <c r="C1800" i="1"/>
  <c r="C1801" i="1"/>
  <c r="C1802" i="1"/>
  <c r="C1803" i="1"/>
  <c r="K1803" i="1" s="1"/>
  <c r="C1804" i="1"/>
  <c r="C1805" i="1"/>
  <c r="C1806" i="1"/>
  <c r="C1807" i="1"/>
  <c r="K1807" i="1" s="1"/>
  <c r="C1808" i="1"/>
  <c r="C1809" i="1"/>
  <c r="C181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805" i="1" l="1"/>
  <c r="K1796" i="1"/>
  <c r="K1804" i="1"/>
  <c r="K1810" i="1"/>
  <c r="K1802" i="1"/>
  <c r="K1794" i="1"/>
  <c r="K1809" i="1"/>
  <c r="K1801" i="1"/>
  <c r="K1793" i="1"/>
  <c r="K1795" i="1"/>
  <c r="K1808" i="1"/>
  <c r="K1800" i="1"/>
  <c r="K1792" i="1"/>
  <c r="K1799" i="1"/>
  <c r="K1791" i="1"/>
  <c r="K1806" i="1"/>
  <c r="K1798" i="1"/>
  <c r="K179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50" i="1"/>
  <c r="K1550" i="1"/>
  <c r="L1550" i="1"/>
  <c r="M1550" i="1"/>
  <c r="N1550" i="1"/>
  <c r="O1550" i="1"/>
  <c r="P1550" i="1"/>
  <c r="Q1550" i="1"/>
  <c r="R1550" i="1"/>
  <c r="A1550" i="1"/>
  <c r="B1550" i="1"/>
  <c r="A822" i="1" l="1"/>
  <c r="B822" i="1"/>
  <c r="J822" i="1"/>
  <c r="K822" i="1"/>
  <c r="L822" i="1"/>
  <c r="M822" i="1"/>
  <c r="N822" i="1"/>
  <c r="O822" i="1"/>
  <c r="P822" i="1"/>
  <c r="Q822" i="1"/>
  <c r="R822" i="1"/>
  <c r="C1588" i="1"/>
  <c r="Q1588" i="1" s="1"/>
  <c r="C1589" i="1"/>
  <c r="P1589" i="1" s="1"/>
  <c r="C1590" i="1"/>
  <c r="O1590" i="1" s="1"/>
  <c r="C1591" i="1"/>
  <c r="N1591" i="1" s="1"/>
  <c r="C1592" i="1"/>
  <c r="M1592" i="1" s="1"/>
  <c r="C1593" i="1"/>
  <c r="L1593" i="1" s="1"/>
  <c r="C1594" i="1"/>
  <c r="R1594" i="1" s="1"/>
  <c r="C1595" i="1"/>
  <c r="P1595" i="1" s="1"/>
  <c r="C1596" i="1"/>
  <c r="Q1596" i="1" s="1"/>
  <c r="C1597" i="1"/>
  <c r="P1597" i="1" s="1"/>
  <c r="C1598" i="1"/>
  <c r="O1598" i="1" s="1"/>
  <c r="C1599" i="1"/>
  <c r="N1599" i="1" s="1"/>
  <c r="C1600" i="1"/>
  <c r="M1600" i="1" s="1"/>
  <c r="C1601" i="1"/>
  <c r="L1601" i="1" s="1"/>
  <c r="C1602" i="1"/>
  <c r="J1602" i="1" s="1"/>
  <c r="C1603" i="1"/>
  <c r="P1603" i="1" s="1"/>
  <c r="C1604" i="1"/>
  <c r="Q1604" i="1" s="1"/>
  <c r="C1605" i="1"/>
  <c r="P1605" i="1" s="1"/>
  <c r="C1606" i="1"/>
  <c r="O1606" i="1" s="1"/>
  <c r="C1607" i="1"/>
  <c r="N1607" i="1" s="1"/>
  <c r="C1608" i="1"/>
  <c r="M1608" i="1" s="1"/>
  <c r="C1609" i="1"/>
  <c r="L1609" i="1" s="1"/>
  <c r="C1610" i="1"/>
  <c r="J1610" i="1" s="1"/>
  <c r="C1587" i="1"/>
  <c r="B20" i="18"/>
  <c r="F103" i="8" s="1"/>
  <c r="B19" i="18"/>
  <c r="F102" i="8" s="1"/>
  <c r="B18" i="18"/>
  <c r="F101" i="8" s="1"/>
  <c r="J1611" i="1"/>
  <c r="K1611" i="1"/>
  <c r="L1611" i="1"/>
  <c r="M1611" i="1"/>
  <c r="N1611" i="1"/>
  <c r="O1611" i="1"/>
  <c r="P1611" i="1"/>
  <c r="Q1611" i="1"/>
  <c r="R1611" i="1"/>
  <c r="A1611" i="1"/>
  <c r="B1611" i="1"/>
  <c r="B1586" i="1"/>
  <c r="A818" i="1"/>
  <c r="B818" i="1"/>
  <c r="A819" i="1"/>
  <c r="B819" i="1"/>
  <c r="A820" i="1"/>
  <c r="B820" i="1"/>
  <c r="A821" i="1"/>
  <c r="B821" i="1"/>
  <c r="A1273" i="1"/>
  <c r="B1273" i="1"/>
  <c r="A1274" i="1"/>
  <c r="B1274" i="1"/>
  <c r="C1275" i="1"/>
  <c r="P1275" i="1" s="1"/>
  <c r="C1276" i="1"/>
  <c r="B1276" i="1" s="1"/>
  <c r="C1277" i="1"/>
  <c r="A1277" i="1" s="1"/>
  <c r="C1278" i="1"/>
  <c r="A1278" i="1" s="1"/>
  <c r="C1279" i="1"/>
  <c r="M1279" i="1" s="1"/>
  <c r="C1280" i="1"/>
  <c r="B1280" i="1" s="1"/>
  <c r="C1281" i="1"/>
  <c r="N1281" i="1" s="1"/>
  <c r="C1282" i="1"/>
  <c r="Q1282" i="1" s="1"/>
  <c r="C1283" i="1"/>
  <c r="Q1283" i="1" s="1"/>
  <c r="C1284" i="1"/>
  <c r="B1284" i="1" s="1"/>
  <c r="C1285" i="1"/>
  <c r="A1285" i="1" s="1"/>
  <c r="C1286" i="1"/>
  <c r="A1286" i="1" s="1"/>
  <c r="C1287" i="1"/>
  <c r="P1287" i="1" s="1"/>
  <c r="C1288" i="1"/>
  <c r="B1288" i="1" s="1"/>
  <c r="C1289" i="1"/>
  <c r="C1290" i="1"/>
  <c r="A1290" i="1" s="1"/>
  <c r="C1291" i="1"/>
  <c r="R1291" i="1" s="1"/>
  <c r="C1292" i="1"/>
  <c r="B1292" i="1" s="1"/>
  <c r="C1293" i="1"/>
  <c r="A1293" i="1" s="1"/>
  <c r="C1294" i="1"/>
  <c r="A1294" i="1" s="1"/>
  <c r="C1295" i="1"/>
  <c r="K1295" i="1" s="1"/>
  <c r="C1296" i="1"/>
  <c r="B1296" i="1" s="1"/>
  <c r="C1297" i="1"/>
  <c r="P1297" i="1" s="1"/>
  <c r="C1298" i="1"/>
  <c r="A1298" i="1" s="1"/>
  <c r="C1299" i="1"/>
  <c r="K1299" i="1" s="1"/>
  <c r="C1300" i="1"/>
  <c r="B1300" i="1" s="1"/>
  <c r="C1301" i="1"/>
  <c r="A1301" i="1" s="1"/>
  <c r="C1302" i="1"/>
  <c r="A1302" i="1" s="1"/>
  <c r="C1303" i="1"/>
  <c r="P1303" i="1" s="1"/>
  <c r="C1304" i="1"/>
  <c r="B1304" i="1" s="1"/>
  <c r="C1305" i="1"/>
  <c r="K1305" i="1" s="1"/>
  <c r="C1306" i="1"/>
  <c r="A1306" i="1" s="1"/>
  <c r="C1307" i="1"/>
  <c r="L1307" i="1" s="1"/>
  <c r="C1308" i="1"/>
  <c r="B1308" i="1" s="1"/>
  <c r="C1309" i="1"/>
  <c r="A1309" i="1" s="1"/>
  <c r="C1310" i="1"/>
  <c r="A1310" i="1" s="1"/>
  <c r="C1311" i="1"/>
  <c r="R1311" i="1" s="1"/>
  <c r="C1312" i="1"/>
  <c r="B1312" i="1" s="1"/>
  <c r="C1313" i="1"/>
  <c r="R1313" i="1" s="1"/>
  <c r="C1314" i="1"/>
  <c r="A1314" i="1" s="1"/>
  <c r="C1315" i="1"/>
  <c r="M1315" i="1" s="1"/>
  <c r="C1316" i="1"/>
  <c r="B1316" i="1" s="1"/>
  <c r="C1317" i="1"/>
  <c r="A1317" i="1" s="1"/>
  <c r="C1318" i="1"/>
  <c r="A1318" i="1" s="1"/>
  <c r="C1319" i="1"/>
  <c r="L1319" i="1" s="1"/>
  <c r="C1320" i="1"/>
  <c r="B1320" i="1" s="1"/>
  <c r="C1321" i="1"/>
  <c r="C1322" i="1"/>
  <c r="A1322" i="1" s="1"/>
  <c r="C1323" i="1"/>
  <c r="P1323" i="1" s="1"/>
  <c r="C1324" i="1"/>
  <c r="B1324" i="1" s="1"/>
  <c r="C1325" i="1"/>
  <c r="A1325" i="1" s="1"/>
  <c r="C1326" i="1"/>
  <c r="A1326" i="1" s="1"/>
  <c r="C1327" i="1"/>
  <c r="N1327" i="1" s="1"/>
  <c r="C1328" i="1"/>
  <c r="B1328" i="1" s="1"/>
  <c r="C1329" i="1"/>
  <c r="C1330" i="1"/>
  <c r="A1330" i="1" s="1"/>
  <c r="C1331" i="1"/>
  <c r="P1331" i="1" s="1"/>
  <c r="C1332" i="1"/>
  <c r="B1332" i="1" s="1"/>
  <c r="C1333" i="1"/>
  <c r="A1333" i="1" s="1"/>
  <c r="C1334" i="1"/>
  <c r="A1334" i="1" s="1"/>
  <c r="C1335" i="1"/>
  <c r="Q1335" i="1" s="1"/>
  <c r="C1336" i="1"/>
  <c r="O1336" i="1" s="1"/>
  <c r="C1337" i="1"/>
  <c r="A1337" i="1" s="1"/>
  <c r="C1338" i="1"/>
  <c r="A1338" i="1" s="1"/>
  <c r="C1339" i="1"/>
  <c r="Q1339" i="1" s="1"/>
  <c r="C1340" i="1"/>
  <c r="A1340" i="1" s="1"/>
  <c r="C1341" i="1"/>
  <c r="A1341" i="1" s="1"/>
  <c r="C1342" i="1"/>
  <c r="A1342" i="1" s="1"/>
  <c r="C1343" i="1"/>
  <c r="K1343" i="1" s="1"/>
  <c r="C1344" i="1"/>
  <c r="B1344" i="1" s="1"/>
  <c r="C1345" i="1"/>
  <c r="A1345" i="1" s="1"/>
  <c r="C1346" i="1"/>
  <c r="A1346" i="1" s="1"/>
  <c r="C1347" i="1"/>
  <c r="J1347" i="1" s="1"/>
  <c r="C1348" i="1"/>
  <c r="A1348" i="1" s="1"/>
  <c r="C1349" i="1"/>
  <c r="A1349" i="1" s="1"/>
  <c r="C1350" i="1"/>
  <c r="A1350" i="1" s="1"/>
  <c r="C1351" i="1"/>
  <c r="Q1351" i="1" s="1"/>
  <c r="C1352" i="1"/>
  <c r="B1352" i="1" s="1"/>
  <c r="C1353" i="1"/>
  <c r="A1353" i="1" s="1"/>
  <c r="C1354" i="1"/>
  <c r="A1354" i="1" s="1"/>
  <c r="C1355" i="1"/>
  <c r="J1355" i="1" s="1"/>
  <c r="C1356" i="1"/>
  <c r="A1356" i="1" s="1"/>
  <c r="C1357" i="1"/>
  <c r="A1357" i="1" s="1"/>
  <c r="C1358" i="1"/>
  <c r="A1358" i="1" s="1"/>
  <c r="C1359" i="1"/>
  <c r="N1359" i="1" s="1"/>
  <c r="C1360" i="1"/>
  <c r="B1360" i="1" s="1"/>
  <c r="C1361" i="1"/>
  <c r="B1361" i="1" s="1"/>
  <c r="C1362" i="1"/>
  <c r="A1362" i="1" s="1"/>
  <c r="C1363" i="1"/>
  <c r="R1363" i="1" s="1"/>
  <c r="C1364" i="1"/>
  <c r="A1364" i="1" s="1"/>
  <c r="C1365" i="1"/>
  <c r="A1365" i="1" s="1"/>
  <c r="C1366" i="1"/>
  <c r="A1366" i="1" s="1"/>
  <c r="C1367" i="1"/>
  <c r="P1367" i="1" s="1"/>
  <c r="C1368" i="1"/>
  <c r="B1368" i="1" s="1"/>
  <c r="C1369" i="1"/>
  <c r="A1369" i="1" s="1"/>
  <c r="C1370" i="1"/>
  <c r="A1370" i="1" s="1"/>
  <c r="C1371" i="1"/>
  <c r="R1371" i="1" s="1"/>
  <c r="C1372" i="1"/>
  <c r="A1372" i="1" s="1"/>
  <c r="C1373" i="1"/>
  <c r="A1373" i="1" s="1"/>
  <c r="C1374" i="1"/>
  <c r="A1374" i="1" s="1"/>
  <c r="C1375" i="1"/>
  <c r="R1375" i="1" s="1"/>
  <c r="C1376" i="1"/>
  <c r="B1376" i="1" s="1"/>
  <c r="C1377" i="1"/>
  <c r="B1377" i="1" s="1"/>
  <c r="C1378" i="1"/>
  <c r="A1378" i="1" s="1"/>
  <c r="C1379" i="1"/>
  <c r="L1379" i="1" s="1"/>
  <c r="C1380" i="1"/>
  <c r="A1380" i="1" s="1"/>
  <c r="C1381" i="1"/>
  <c r="A1381" i="1" s="1"/>
  <c r="C1382" i="1"/>
  <c r="A1382" i="1" s="1"/>
  <c r="C1383" i="1"/>
  <c r="L1383" i="1" s="1"/>
  <c r="C1384" i="1"/>
  <c r="B1384" i="1" s="1"/>
  <c r="C1385" i="1"/>
  <c r="B1385" i="1" s="1"/>
  <c r="C1386" i="1"/>
  <c r="A1386" i="1" s="1"/>
  <c r="I1910" i="1"/>
  <c r="I1911" i="1"/>
  <c r="I1912" i="1"/>
  <c r="I1913" i="1"/>
  <c r="I1915" i="1"/>
  <c r="I1916" i="1"/>
  <c r="I1917" i="1"/>
  <c r="I1918" i="1"/>
  <c r="I1920" i="1"/>
  <c r="I1921" i="1"/>
  <c r="I1922" i="1"/>
  <c r="I1923" i="1"/>
  <c r="I1930" i="1"/>
  <c r="I1931" i="1"/>
  <c r="I1932" i="1"/>
  <c r="I1933" i="1"/>
  <c r="I1935" i="1"/>
  <c r="I1936" i="1"/>
  <c r="I1937" i="1"/>
  <c r="I1938" i="1"/>
  <c r="I1940" i="1"/>
  <c r="I1941" i="1"/>
  <c r="I1942" i="1"/>
  <c r="I1943" i="1"/>
  <c r="I1945" i="1"/>
  <c r="I1946" i="1"/>
  <c r="I1947" i="1"/>
  <c r="I1948" i="1"/>
  <c r="I1955" i="1"/>
  <c r="I1956" i="1"/>
  <c r="I1957" i="1"/>
  <c r="I1958" i="1"/>
  <c r="I1960" i="1"/>
  <c r="I1961" i="1"/>
  <c r="I1962" i="1"/>
  <c r="I1963" i="1"/>
  <c r="A1965" i="1"/>
  <c r="B1965" i="1"/>
  <c r="J1965" i="1"/>
  <c r="K1965" i="1"/>
  <c r="L1965" i="1"/>
  <c r="M1965" i="1"/>
  <c r="N1965" i="1"/>
  <c r="O1965" i="1"/>
  <c r="P1965" i="1"/>
  <c r="Q1965" i="1"/>
  <c r="R1965" i="1"/>
  <c r="I691" i="15"/>
  <c r="B630" i="15"/>
  <c r="B676" i="15" s="1"/>
  <c r="B696" i="15" s="1"/>
  <c r="B598" i="15"/>
  <c r="B675" i="15" s="1"/>
  <c r="B511" i="15"/>
  <c r="B465" i="15"/>
  <c r="B60" i="15"/>
  <c r="B666" i="15" s="1"/>
  <c r="B62" i="15"/>
  <c r="B668" i="15" s="1"/>
  <c r="B691" i="15" s="1"/>
  <c r="J1535" i="1"/>
  <c r="K1535" i="1"/>
  <c r="L1535" i="1"/>
  <c r="M1535" i="1"/>
  <c r="N1535" i="1"/>
  <c r="O1535" i="1"/>
  <c r="P1535" i="1"/>
  <c r="Q1535" i="1"/>
  <c r="R1535" i="1"/>
  <c r="A1535" i="1"/>
  <c r="B153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524" i="1"/>
  <c r="B1524" i="1"/>
  <c r="A1527" i="1"/>
  <c r="B1527" i="1"/>
  <c r="A1531" i="1"/>
  <c r="B1531" i="1"/>
  <c r="A1536" i="1"/>
  <c r="B1536" i="1"/>
  <c r="A1545" i="1"/>
  <c r="B1545" i="1"/>
  <c r="A1546" i="1"/>
  <c r="B1546" i="1"/>
  <c r="A1547" i="1"/>
  <c r="B1547" i="1"/>
  <c r="A1548" i="1"/>
  <c r="B1548" i="1"/>
  <c r="A1549" i="1"/>
  <c r="B1549" i="1"/>
  <c r="A1551" i="1"/>
  <c r="B1551" i="1"/>
  <c r="A1552" i="1"/>
  <c r="B1552" i="1"/>
  <c r="A1553" i="1"/>
  <c r="B1553" i="1"/>
  <c r="A1554" i="1"/>
  <c r="B1554" i="1"/>
  <c r="A1555" i="1"/>
  <c r="B1555" i="1"/>
  <c r="A1556" i="1"/>
  <c r="B1556" i="1"/>
  <c r="A1557" i="1"/>
  <c r="B1557" i="1"/>
  <c r="A1558" i="1"/>
  <c r="B1558" i="1"/>
  <c r="A1564" i="1"/>
  <c r="B1564" i="1"/>
  <c r="A1585" i="1"/>
  <c r="B1585" i="1"/>
  <c r="A1586" i="1"/>
  <c r="A1612" i="1"/>
  <c r="B1612" i="1"/>
  <c r="A1615" i="1"/>
  <c r="B1615" i="1"/>
  <c r="A1627" i="1"/>
  <c r="B1627" i="1"/>
  <c r="A1642" i="1"/>
  <c r="B1642" i="1"/>
  <c r="A1781" i="1"/>
  <c r="B1781" i="1"/>
  <c r="A1844" i="1"/>
  <c r="B1844" i="1"/>
  <c r="A1846" i="1"/>
  <c r="B1846" i="1"/>
  <c r="A1964" i="1"/>
  <c r="B1964" i="1"/>
  <c r="A1909" i="1"/>
  <c r="B1909" i="1"/>
  <c r="A1914" i="1"/>
  <c r="B1914" i="1"/>
  <c r="A1919" i="1"/>
  <c r="B1919" i="1"/>
  <c r="A1929" i="1"/>
  <c r="B1929" i="1"/>
  <c r="A1934" i="1"/>
  <c r="B1934" i="1"/>
  <c r="A1939" i="1"/>
  <c r="B1939" i="1"/>
  <c r="A1944" i="1"/>
  <c r="B1944" i="1"/>
  <c r="A1954" i="1"/>
  <c r="B1954" i="1"/>
  <c r="A1959" i="1"/>
  <c r="B19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274" i="1"/>
  <c r="K1274" i="1"/>
  <c r="L1274" i="1"/>
  <c r="M1274" i="1"/>
  <c r="N1274" i="1"/>
  <c r="O1274" i="1"/>
  <c r="P1274" i="1"/>
  <c r="Q1274" i="1"/>
  <c r="R1274" i="1"/>
  <c r="J1273" i="1"/>
  <c r="K1273" i="1"/>
  <c r="L1273" i="1"/>
  <c r="M1273" i="1"/>
  <c r="N1273" i="1"/>
  <c r="O1273" i="1"/>
  <c r="P1273" i="1"/>
  <c r="Q1273" i="1"/>
  <c r="R127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524" i="1"/>
  <c r="K1524" i="1"/>
  <c r="L1524" i="1"/>
  <c r="M1524" i="1"/>
  <c r="N1524" i="1"/>
  <c r="O1524" i="1"/>
  <c r="P1524" i="1"/>
  <c r="Q1524" i="1"/>
  <c r="R1524" i="1"/>
  <c r="J1527" i="1"/>
  <c r="K1527" i="1"/>
  <c r="L1527" i="1"/>
  <c r="M1527" i="1"/>
  <c r="N1527" i="1"/>
  <c r="O1527" i="1"/>
  <c r="P1527" i="1"/>
  <c r="Q1527" i="1"/>
  <c r="R1527" i="1"/>
  <c r="J1531" i="1"/>
  <c r="K1531" i="1"/>
  <c r="L1531" i="1"/>
  <c r="M1531" i="1"/>
  <c r="N1531" i="1"/>
  <c r="O1531" i="1"/>
  <c r="P1531" i="1"/>
  <c r="Q1531" i="1"/>
  <c r="R1531" i="1"/>
  <c r="J1536" i="1"/>
  <c r="K1536" i="1"/>
  <c r="L1536" i="1"/>
  <c r="M1536" i="1"/>
  <c r="N1536" i="1"/>
  <c r="O1536" i="1"/>
  <c r="P1536" i="1"/>
  <c r="Q1536" i="1"/>
  <c r="R1536" i="1"/>
  <c r="J1545" i="1"/>
  <c r="K1545" i="1"/>
  <c r="L1545" i="1"/>
  <c r="M1545" i="1"/>
  <c r="N1545" i="1"/>
  <c r="O1545" i="1"/>
  <c r="P1545" i="1"/>
  <c r="Q1545" i="1"/>
  <c r="R1545" i="1"/>
  <c r="J1546" i="1"/>
  <c r="K1546" i="1"/>
  <c r="L1546" i="1"/>
  <c r="M1546" i="1"/>
  <c r="N1546" i="1"/>
  <c r="O1546" i="1"/>
  <c r="P1546" i="1"/>
  <c r="Q1546" i="1"/>
  <c r="R1546" i="1"/>
  <c r="J1547" i="1"/>
  <c r="K1547" i="1"/>
  <c r="L1547" i="1"/>
  <c r="M1547" i="1"/>
  <c r="N1547" i="1"/>
  <c r="O1547" i="1"/>
  <c r="P1547" i="1"/>
  <c r="Q1547" i="1"/>
  <c r="R1547" i="1"/>
  <c r="J1548" i="1"/>
  <c r="K1548" i="1"/>
  <c r="L1548" i="1"/>
  <c r="M1548" i="1"/>
  <c r="N1548" i="1"/>
  <c r="O1548" i="1"/>
  <c r="P1548" i="1"/>
  <c r="Q1548" i="1"/>
  <c r="R1548" i="1"/>
  <c r="J1549" i="1"/>
  <c r="K1549" i="1"/>
  <c r="L1549" i="1"/>
  <c r="M1549" i="1"/>
  <c r="N1549" i="1"/>
  <c r="O1549" i="1"/>
  <c r="P1549" i="1"/>
  <c r="Q1549" i="1"/>
  <c r="R1549" i="1"/>
  <c r="J1551" i="1"/>
  <c r="K1551" i="1"/>
  <c r="L1551" i="1"/>
  <c r="M1551" i="1"/>
  <c r="N1551" i="1"/>
  <c r="O1551" i="1"/>
  <c r="P1551" i="1"/>
  <c r="Q1551" i="1"/>
  <c r="R1551" i="1"/>
  <c r="J1552" i="1"/>
  <c r="K1552" i="1"/>
  <c r="L1552" i="1"/>
  <c r="M1552" i="1"/>
  <c r="N1552" i="1"/>
  <c r="O1552" i="1"/>
  <c r="P1552" i="1"/>
  <c r="Q1552" i="1"/>
  <c r="R1552" i="1"/>
  <c r="J1553" i="1"/>
  <c r="K1553" i="1"/>
  <c r="L1553" i="1"/>
  <c r="M1553" i="1"/>
  <c r="N1553" i="1"/>
  <c r="O1553" i="1"/>
  <c r="P1553" i="1"/>
  <c r="Q1553" i="1"/>
  <c r="R1553" i="1"/>
  <c r="J1554" i="1"/>
  <c r="K1554" i="1"/>
  <c r="L1554" i="1"/>
  <c r="M1554" i="1"/>
  <c r="N1554" i="1"/>
  <c r="O1554" i="1"/>
  <c r="P1554" i="1"/>
  <c r="Q1554" i="1"/>
  <c r="R1554"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P1558" i="1"/>
  <c r="Q1558" i="1"/>
  <c r="R1558" i="1"/>
  <c r="J1564" i="1"/>
  <c r="K1564" i="1"/>
  <c r="L1564" i="1"/>
  <c r="M1564" i="1"/>
  <c r="N1564" i="1"/>
  <c r="O1564" i="1"/>
  <c r="P1564" i="1"/>
  <c r="Q1564" i="1"/>
  <c r="R1564" i="1"/>
  <c r="J1585" i="1"/>
  <c r="K1585" i="1"/>
  <c r="L1585" i="1"/>
  <c r="M1585" i="1"/>
  <c r="N1585" i="1"/>
  <c r="O1585" i="1"/>
  <c r="P1585" i="1"/>
  <c r="Q1585" i="1"/>
  <c r="R1585" i="1"/>
  <c r="J1586" i="1"/>
  <c r="K1586" i="1"/>
  <c r="L1586" i="1"/>
  <c r="M1586" i="1"/>
  <c r="N1586" i="1"/>
  <c r="O1586" i="1"/>
  <c r="P1586" i="1"/>
  <c r="Q1586" i="1"/>
  <c r="R1586" i="1"/>
  <c r="J1612" i="1"/>
  <c r="K1612" i="1"/>
  <c r="L1612" i="1"/>
  <c r="M1612" i="1"/>
  <c r="N1612" i="1"/>
  <c r="O1612" i="1"/>
  <c r="P1612" i="1"/>
  <c r="Q1612" i="1"/>
  <c r="R1612" i="1"/>
  <c r="J1615" i="1"/>
  <c r="K1615" i="1"/>
  <c r="L1615" i="1"/>
  <c r="M1615" i="1"/>
  <c r="N1615" i="1"/>
  <c r="O1615" i="1"/>
  <c r="P1615" i="1"/>
  <c r="Q1615" i="1"/>
  <c r="R1615" i="1"/>
  <c r="J1627" i="1"/>
  <c r="K1627" i="1"/>
  <c r="L1627" i="1"/>
  <c r="M1627" i="1"/>
  <c r="N1627" i="1"/>
  <c r="O1627" i="1"/>
  <c r="P1627" i="1"/>
  <c r="Q1627" i="1"/>
  <c r="R1627" i="1"/>
  <c r="J1642" i="1"/>
  <c r="K1642" i="1"/>
  <c r="L1642" i="1"/>
  <c r="M1642" i="1"/>
  <c r="N1642" i="1"/>
  <c r="O1642" i="1"/>
  <c r="P1642" i="1"/>
  <c r="Q1642" i="1"/>
  <c r="R1642" i="1"/>
  <c r="J1781" i="1"/>
  <c r="K1781" i="1"/>
  <c r="L1781" i="1"/>
  <c r="M1781" i="1"/>
  <c r="N1781" i="1"/>
  <c r="O1781" i="1"/>
  <c r="P1781" i="1"/>
  <c r="Q1781" i="1"/>
  <c r="R1781" i="1"/>
  <c r="K1787" i="1"/>
  <c r="K1788" i="1"/>
  <c r="K1812" i="1"/>
  <c r="K1837" i="1"/>
  <c r="J1844" i="1"/>
  <c r="K1844" i="1"/>
  <c r="L1844" i="1"/>
  <c r="M1844" i="1"/>
  <c r="N1844" i="1"/>
  <c r="O1844" i="1"/>
  <c r="P1844" i="1"/>
  <c r="Q1844" i="1"/>
  <c r="R1844" i="1"/>
  <c r="J1846" i="1"/>
  <c r="K1846" i="1"/>
  <c r="L1846" i="1"/>
  <c r="M1846" i="1"/>
  <c r="N1846" i="1"/>
  <c r="O1846" i="1"/>
  <c r="P1846" i="1"/>
  <c r="Q1846" i="1"/>
  <c r="R1846" i="1"/>
  <c r="K1852" i="1"/>
  <c r="K1853" i="1"/>
  <c r="K1877" i="1"/>
  <c r="K1902" i="1"/>
  <c r="J1964" i="1"/>
  <c r="K1964" i="1"/>
  <c r="L1964" i="1"/>
  <c r="M1964" i="1"/>
  <c r="N1964" i="1"/>
  <c r="O1964" i="1"/>
  <c r="P1964" i="1"/>
  <c r="Q1964" i="1"/>
  <c r="R1964" i="1"/>
  <c r="J1909" i="1"/>
  <c r="K1909" i="1"/>
  <c r="L1909" i="1"/>
  <c r="M1909" i="1"/>
  <c r="N1909" i="1"/>
  <c r="O1909" i="1"/>
  <c r="P1909" i="1"/>
  <c r="Q1909" i="1"/>
  <c r="R1909" i="1"/>
  <c r="J1914" i="1"/>
  <c r="K1914" i="1"/>
  <c r="L1914" i="1"/>
  <c r="M1914" i="1"/>
  <c r="N1914" i="1"/>
  <c r="O1914" i="1"/>
  <c r="R1914" i="1"/>
  <c r="J1919" i="1"/>
  <c r="K1919" i="1"/>
  <c r="L1919" i="1"/>
  <c r="M1919" i="1"/>
  <c r="N1919" i="1"/>
  <c r="O1919" i="1"/>
  <c r="R1919" i="1"/>
  <c r="J1929" i="1"/>
  <c r="K1929" i="1"/>
  <c r="L1929" i="1"/>
  <c r="M1929" i="1"/>
  <c r="N1929" i="1"/>
  <c r="O1929" i="1"/>
  <c r="R1929" i="1"/>
  <c r="J1934" i="1"/>
  <c r="K1934" i="1"/>
  <c r="L1934" i="1"/>
  <c r="M1934" i="1"/>
  <c r="N1934" i="1"/>
  <c r="O1934" i="1"/>
  <c r="R1934" i="1"/>
  <c r="J1939" i="1"/>
  <c r="K1939" i="1"/>
  <c r="L1939" i="1"/>
  <c r="M1939" i="1"/>
  <c r="N1939" i="1"/>
  <c r="O1939" i="1"/>
  <c r="R1939" i="1"/>
  <c r="J1944" i="1"/>
  <c r="K1944" i="1"/>
  <c r="L1944" i="1"/>
  <c r="M1944" i="1"/>
  <c r="N1944" i="1"/>
  <c r="O1944" i="1"/>
  <c r="R1944" i="1"/>
  <c r="J1954" i="1"/>
  <c r="K1954" i="1"/>
  <c r="L1954" i="1"/>
  <c r="M1954" i="1"/>
  <c r="N1954" i="1"/>
  <c r="O1954" i="1"/>
  <c r="R1954" i="1"/>
  <c r="J1959" i="1"/>
  <c r="K1959" i="1"/>
  <c r="L1959" i="1"/>
  <c r="M1959" i="1"/>
  <c r="N1959" i="1"/>
  <c r="O1959" i="1"/>
  <c r="R1959" i="1"/>
  <c r="K115" i="19"/>
  <c r="Q1959" i="1" s="1"/>
  <c r="K114" i="19"/>
  <c r="Q1954" i="1" s="1"/>
  <c r="K112" i="19"/>
  <c r="Q1944" i="1" s="1"/>
  <c r="K111" i="19"/>
  <c r="Q1939" i="1" s="1"/>
  <c r="K110" i="19"/>
  <c r="Q1934" i="1" s="1"/>
  <c r="K109" i="19"/>
  <c r="Q1929" i="1" s="1"/>
  <c r="K107" i="19"/>
  <c r="Q1919" i="1" s="1"/>
  <c r="K106" i="19"/>
  <c r="Q1914" i="1" s="1"/>
  <c r="J115" i="19"/>
  <c r="P1959" i="1" s="1"/>
  <c r="J114" i="19"/>
  <c r="P1954" i="1" s="1"/>
  <c r="J112" i="19"/>
  <c r="P1944" i="1" s="1"/>
  <c r="J111" i="19"/>
  <c r="P1939" i="1" s="1"/>
  <c r="J110" i="19"/>
  <c r="P1934" i="1" s="1"/>
  <c r="J109" i="19"/>
  <c r="P1929" i="1" s="1"/>
  <c r="J107" i="19"/>
  <c r="P1919" i="1" s="1"/>
  <c r="J106" i="19"/>
  <c r="P1914" i="1" s="1"/>
  <c r="L104" i="19"/>
  <c r="R1902" i="1" s="1"/>
  <c r="K104" i="19"/>
  <c r="Q1902" i="1" s="1"/>
  <c r="J104" i="19"/>
  <c r="P1902" i="1" s="1"/>
  <c r="I104" i="19"/>
  <c r="H104" i="19"/>
  <c r="N1902" i="1" s="1"/>
  <c r="G104" i="19"/>
  <c r="M1902" i="1" s="1"/>
  <c r="F104" i="19"/>
  <c r="L1902" i="1" s="1"/>
  <c r="D104" i="19"/>
  <c r="J1902" i="1" s="1"/>
  <c r="L103" i="19"/>
  <c r="R1877" i="1" s="1"/>
  <c r="K103" i="19"/>
  <c r="Q1877" i="1" s="1"/>
  <c r="J103" i="19"/>
  <c r="P1877" i="1" s="1"/>
  <c r="I103" i="19"/>
  <c r="O1877" i="1" s="1"/>
  <c r="H103" i="19"/>
  <c r="N1877" i="1" s="1"/>
  <c r="G103" i="19"/>
  <c r="M1877" i="1" s="1"/>
  <c r="F103" i="19"/>
  <c r="L1877" i="1" s="1"/>
  <c r="D103" i="19"/>
  <c r="J1877" i="1" s="1"/>
  <c r="L102" i="19"/>
  <c r="R1876" i="1" s="1"/>
  <c r="K102" i="19"/>
  <c r="Q1876" i="1" s="1"/>
  <c r="J102" i="19"/>
  <c r="P1876" i="1" s="1"/>
  <c r="I102" i="19"/>
  <c r="O1876" i="1" s="1"/>
  <c r="H102" i="19"/>
  <c r="N1876" i="1" s="1"/>
  <c r="G102" i="19"/>
  <c r="M1876" i="1" s="1"/>
  <c r="F102" i="19"/>
  <c r="L1876" i="1" s="1"/>
  <c r="D102" i="19"/>
  <c r="J1876" i="1" s="1"/>
  <c r="L101" i="19"/>
  <c r="R1852" i="1" s="1"/>
  <c r="K101" i="19"/>
  <c r="Q1852" i="1" s="1"/>
  <c r="J101" i="19"/>
  <c r="P1852" i="1" s="1"/>
  <c r="I101" i="19"/>
  <c r="O1852" i="1" s="1"/>
  <c r="H101" i="19"/>
  <c r="N1852" i="1" s="1"/>
  <c r="G101" i="19"/>
  <c r="M1852" i="1" s="1"/>
  <c r="F101" i="19"/>
  <c r="L1852" i="1" s="1"/>
  <c r="D101" i="19"/>
  <c r="J1852" i="1" s="1"/>
  <c r="B101" i="19"/>
  <c r="B1852" i="1" s="1"/>
  <c r="B102" i="19"/>
  <c r="B1876" i="1" s="1"/>
  <c r="B103" i="19"/>
  <c r="B1877" i="1" s="1"/>
  <c r="B104" i="19"/>
  <c r="B1902" i="1" s="1"/>
  <c r="A102" i="19"/>
  <c r="A1876" i="1" s="1"/>
  <c r="A103" i="19"/>
  <c r="A1877" i="1" s="1"/>
  <c r="A104" i="19"/>
  <c r="A1902" i="1" s="1"/>
  <c r="A101" i="19"/>
  <c r="A1852" i="1" s="1"/>
  <c r="L97" i="19"/>
  <c r="R1837" i="1" s="1"/>
  <c r="K97" i="19"/>
  <c r="Q1837" i="1" s="1"/>
  <c r="J97" i="19"/>
  <c r="P1837" i="1" s="1"/>
  <c r="I97" i="19"/>
  <c r="O1837" i="1" s="1"/>
  <c r="H97" i="19"/>
  <c r="N1837" i="1" s="1"/>
  <c r="G97" i="19"/>
  <c r="M1837" i="1" s="1"/>
  <c r="F97" i="19"/>
  <c r="L1837" i="1" s="1"/>
  <c r="D97" i="19"/>
  <c r="J1837" i="1" s="1"/>
  <c r="L96" i="19"/>
  <c r="K96" i="19"/>
  <c r="J96" i="19"/>
  <c r="P1812" i="1" s="1"/>
  <c r="I96" i="19"/>
  <c r="O1812" i="1" s="1"/>
  <c r="H96" i="19"/>
  <c r="N1812" i="1" s="1"/>
  <c r="G96" i="19"/>
  <c r="M1812" i="1" s="1"/>
  <c r="F96" i="19"/>
  <c r="L1812" i="1" s="1"/>
  <c r="D96" i="19"/>
  <c r="J1812" i="1" s="1"/>
  <c r="L95" i="19"/>
  <c r="R1811" i="1" s="1"/>
  <c r="K95" i="19"/>
  <c r="Q1811" i="1" s="1"/>
  <c r="J95" i="19"/>
  <c r="P1811" i="1" s="1"/>
  <c r="I95" i="19"/>
  <c r="O1811" i="1" s="1"/>
  <c r="H95" i="19"/>
  <c r="N1811" i="1" s="1"/>
  <c r="G95" i="19"/>
  <c r="M1811" i="1" s="1"/>
  <c r="F95" i="19"/>
  <c r="L1811" i="1" s="1"/>
  <c r="D95" i="19"/>
  <c r="J1811" i="1" s="1"/>
  <c r="L94" i="19"/>
  <c r="R1787" i="1" s="1"/>
  <c r="K94" i="19"/>
  <c r="Q1787" i="1" s="1"/>
  <c r="J94" i="19"/>
  <c r="P1787" i="1" s="1"/>
  <c r="I94" i="19"/>
  <c r="O1787" i="1" s="1"/>
  <c r="H94" i="19"/>
  <c r="N1787" i="1" s="1"/>
  <c r="G94" i="19"/>
  <c r="M1787" i="1" s="1"/>
  <c r="F94" i="19"/>
  <c r="L1787" i="1" s="1"/>
  <c r="D94" i="19"/>
  <c r="J1787" i="1" s="1"/>
  <c r="B97" i="19"/>
  <c r="B1837" i="1" s="1"/>
  <c r="A97" i="19"/>
  <c r="A1837" i="1" s="1"/>
  <c r="B96" i="19"/>
  <c r="B1812" i="1" s="1"/>
  <c r="A96" i="19"/>
  <c r="A1812" i="1" s="1"/>
  <c r="B95" i="19"/>
  <c r="B1811" i="1" s="1"/>
  <c r="A95" i="19"/>
  <c r="A1811" i="1" s="1"/>
  <c r="B94" i="19"/>
  <c r="B1787" i="1" s="1"/>
  <c r="A94" i="19"/>
  <c r="A178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85" i="1"/>
  <c r="C1886" i="1"/>
  <c r="K1886" i="1" s="1"/>
  <c r="C1887" i="1"/>
  <c r="C1888" i="1"/>
  <c r="C1889" i="1"/>
  <c r="C1890" i="1"/>
  <c r="C1891" i="1"/>
  <c r="C1892" i="1"/>
  <c r="K1892" i="1" s="1"/>
  <c r="C1893" i="1"/>
  <c r="C1894" i="1"/>
  <c r="C1895" i="1"/>
  <c r="C1896" i="1"/>
  <c r="C1897" i="1"/>
  <c r="C1898" i="1"/>
  <c r="C1899" i="1"/>
  <c r="C1900" i="1"/>
  <c r="C1901" i="1"/>
  <c r="C1820" i="1"/>
  <c r="C1821" i="1"/>
  <c r="C1822" i="1"/>
  <c r="C1823" i="1"/>
  <c r="C1824" i="1"/>
  <c r="C1825" i="1"/>
  <c r="C1826" i="1"/>
  <c r="C1827" i="1"/>
  <c r="C1828" i="1"/>
  <c r="C1829" i="1"/>
  <c r="C1830" i="1"/>
  <c r="C1831" i="1"/>
  <c r="C1832" i="1"/>
  <c r="C1833" i="1"/>
  <c r="C1834" i="1"/>
  <c r="C1835" i="1"/>
  <c r="C1836" i="1"/>
  <c r="C1532" i="1"/>
  <c r="Q1532" i="1" s="1"/>
  <c r="C152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387" i="1"/>
  <c r="J1387" i="1" s="1"/>
  <c r="C1388" i="1"/>
  <c r="C1389" i="1"/>
  <c r="C1390" i="1"/>
  <c r="K1390" i="1" s="1"/>
  <c r="C1391" i="1"/>
  <c r="J1391" i="1" s="1"/>
  <c r="C1392" i="1"/>
  <c r="A1392" i="1" s="1"/>
  <c r="C1393" i="1"/>
  <c r="K1393" i="1" s="1"/>
  <c r="C1394" i="1"/>
  <c r="O1394" i="1" s="1"/>
  <c r="C1395" i="1"/>
  <c r="K1395" i="1" s="1"/>
  <c r="C1396" i="1"/>
  <c r="M1396" i="1" s="1"/>
  <c r="C1397" i="1"/>
  <c r="L1397" i="1" s="1"/>
  <c r="C1398" i="1"/>
  <c r="J1398" i="1" s="1"/>
  <c r="C1399" i="1"/>
  <c r="C1400" i="1"/>
  <c r="L1400" i="1" s="1"/>
  <c r="C1401" i="1"/>
  <c r="Q1401" i="1" s="1"/>
  <c r="C1402" i="1"/>
  <c r="A1402" i="1" s="1"/>
  <c r="C1403" i="1"/>
  <c r="P1403" i="1" s="1"/>
  <c r="C1404" i="1"/>
  <c r="N1404" i="1" s="1"/>
  <c r="C1405" i="1"/>
  <c r="B1405" i="1" s="1"/>
  <c r="C1406" i="1"/>
  <c r="J1406" i="1" s="1"/>
  <c r="C1407" i="1"/>
  <c r="Q1407" i="1" s="1"/>
  <c r="C1408" i="1"/>
  <c r="A1408" i="1" s="1"/>
  <c r="C1409" i="1"/>
  <c r="L1409" i="1" s="1"/>
  <c r="C1410" i="1"/>
  <c r="R1410" i="1" s="1"/>
  <c r="C1411" i="1"/>
  <c r="C1412" i="1"/>
  <c r="C1413" i="1"/>
  <c r="C1414" i="1"/>
  <c r="B1414" i="1" s="1"/>
  <c r="C1415" i="1"/>
  <c r="N1415" i="1" s="1"/>
  <c r="C1416" i="1"/>
  <c r="C1417" i="1"/>
  <c r="C1418" i="1"/>
  <c r="C1419" i="1"/>
  <c r="R1419" i="1" s="1"/>
  <c r="C1420" i="1"/>
  <c r="N1420" i="1" s="1"/>
  <c r="C1421" i="1"/>
  <c r="P1421" i="1" s="1"/>
  <c r="C1422" i="1"/>
  <c r="M1422" i="1" s="1"/>
  <c r="C1423" i="1"/>
  <c r="Q1423" i="1" s="1"/>
  <c r="C1424" i="1"/>
  <c r="L1424" i="1" s="1"/>
  <c r="C1425" i="1"/>
  <c r="Q1425" i="1" s="1"/>
  <c r="C1426" i="1"/>
  <c r="M1426" i="1" s="1"/>
  <c r="C1427" i="1"/>
  <c r="C1428" i="1"/>
  <c r="C1429" i="1"/>
  <c r="C1430" i="1"/>
  <c r="K1430" i="1" s="1"/>
  <c r="C1431" i="1"/>
  <c r="R1431" i="1" s="1"/>
  <c r="C1432" i="1"/>
  <c r="B1432" i="1" s="1"/>
  <c r="C1433" i="1"/>
  <c r="N1433" i="1" s="1"/>
  <c r="C1434" i="1"/>
  <c r="L1434" i="1" s="1"/>
  <c r="C1435" i="1"/>
  <c r="M1435" i="1" s="1"/>
  <c r="C1436" i="1"/>
  <c r="C1437" i="1"/>
  <c r="M1437" i="1" s="1"/>
  <c r="C1438" i="1"/>
  <c r="L1438" i="1" s="1"/>
  <c r="C1439" i="1"/>
  <c r="L1439" i="1" s="1"/>
  <c r="C1440" i="1"/>
  <c r="P1440" i="1" s="1"/>
  <c r="C1441" i="1"/>
  <c r="C1442" i="1"/>
  <c r="L1442" i="1" s="1"/>
  <c r="C1443" i="1"/>
  <c r="C1444" i="1"/>
  <c r="C1445" i="1"/>
  <c r="K1445" i="1" s="1"/>
  <c r="C1446" i="1"/>
  <c r="O1446" i="1" s="1"/>
  <c r="C1447" i="1"/>
  <c r="N1447" i="1" s="1"/>
  <c r="C1448" i="1"/>
  <c r="J1448" i="1" s="1"/>
  <c r="C1449" i="1"/>
  <c r="C1450" i="1"/>
  <c r="O1450" i="1" s="1"/>
  <c r="C1451" i="1"/>
  <c r="B1451" i="1" s="1"/>
  <c r="C1452" i="1"/>
  <c r="C1453" i="1"/>
  <c r="C1454" i="1"/>
  <c r="O1454" i="1" s="1"/>
  <c r="C1455" i="1"/>
  <c r="O1455" i="1" s="1"/>
  <c r="C1456" i="1"/>
  <c r="C1457" i="1"/>
  <c r="J1457" i="1" s="1"/>
  <c r="C1458" i="1"/>
  <c r="B1458" i="1" s="1"/>
  <c r="C1459" i="1"/>
  <c r="O1459" i="1" s="1"/>
  <c r="C1460" i="1"/>
  <c r="J1460" i="1" s="1"/>
  <c r="C1461" i="1"/>
  <c r="M1461" i="1" s="1"/>
  <c r="C1462" i="1"/>
  <c r="K1462" i="1" s="1"/>
  <c r="C1463" i="1"/>
  <c r="P1463" i="1" s="1"/>
  <c r="C1464" i="1"/>
  <c r="J1464" i="1" s="1"/>
  <c r="C1465" i="1"/>
  <c r="L1465" i="1" s="1"/>
  <c r="C1466" i="1"/>
  <c r="L1466" i="1" s="1"/>
  <c r="C1467" i="1"/>
  <c r="J1467" i="1" s="1"/>
  <c r="C1468" i="1"/>
  <c r="N1468" i="1" s="1"/>
  <c r="C1469" i="1"/>
  <c r="C1470" i="1"/>
  <c r="B1470" i="1" s="1"/>
  <c r="C1471" i="1"/>
  <c r="C1472" i="1"/>
  <c r="R1472" i="1" s="1"/>
  <c r="C1473" i="1"/>
  <c r="C1474" i="1"/>
  <c r="Q1474" i="1" s="1"/>
  <c r="C1475" i="1"/>
  <c r="O1475" i="1" s="1"/>
  <c r="C1476" i="1"/>
  <c r="Q1476" i="1" s="1"/>
  <c r="C1477" i="1"/>
  <c r="M1477" i="1" s="1"/>
  <c r="C1478" i="1"/>
  <c r="J1478" i="1" s="1"/>
  <c r="C1479" i="1"/>
  <c r="K1479" i="1" s="1"/>
  <c r="C1480" i="1"/>
  <c r="B1480" i="1" s="1"/>
  <c r="C1481" i="1"/>
  <c r="C1482" i="1"/>
  <c r="A1482" i="1" s="1"/>
  <c r="C1483" i="1"/>
  <c r="R1483" i="1" s="1"/>
  <c r="C1484" i="1"/>
  <c r="C1485" i="1"/>
  <c r="P1485" i="1" s="1"/>
  <c r="C1486" i="1"/>
  <c r="L1486" i="1" s="1"/>
  <c r="C1487" i="1"/>
  <c r="B1487" i="1" s="1"/>
  <c r="C1488" i="1"/>
  <c r="B1488" i="1" s="1"/>
  <c r="C1489" i="1"/>
  <c r="N1489" i="1" s="1"/>
  <c r="C1490" i="1"/>
  <c r="C1491" i="1"/>
  <c r="C1492" i="1"/>
  <c r="C1493" i="1"/>
  <c r="C1494" i="1"/>
  <c r="N1494" i="1" s="1"/>
  <c r="C1495" i="1"/>
  <c r="C1496" i="1"/>
  <c r="C1497" i="1"/>
  <c r="C1498" i="1"/>
  <c r="J1498" i="1" s="1"/>
  <c r="C1499" i="1"/>
  <c r="C1500" i="1"/>
  <c r="C1501" i="1"/>
  <c r="C1502" i="1"/>
  <c r="R1502" i="1" s="1"/>
  <c r="C1503" i="1"/>
  <c r="J1503" i="1" s="1"/>
  <c r="C1504" i="1"/>
  <c r="R1504" i="1" s="1"/>
  <c r="C1505" i="1"/>
  <c r="J1505" i="1" s="1"/>
  <c r="C1506" i="1"/>
  <c r="A1506" i="1" s="1"/>
  <c r="C1507" i="1"/>
  <c r="Q1507" i="1" s="1"/>
  <c r="C1508" i="1"/>
  <c r="B1508" i="1" s="1"/>
  <c r="C1509" i="1"/>
  <c r="C1510" i="1"/>
  <c r="L1510" i="1" s="1"/>
  <c r="C1511" i="1"/>
  <c r="C1512" i="1"/>
  <c r="O1512" i="1" s="1"/>
  <c r="C1513" i="1"/>
  <c r="M1513" i="1" s="1"/>
  <c r="C1514" i="1"/>
  <c r="N1514" i="1" s="1"/>
  <c r="C1515" i="1"/>
  <c r="B1515" i="1" s="1"/>
  <c r="C1516" i="1"/>
  <c r="C1517" i="1"/>
  <c r="R1517" i="1" s="1"/>
  <c r="C1518" i="1"/>
  <c r="C1519" i="1"/>
  <c r="L1519" i="1" s="1"/>
  <c r="C1520" i="1"/>
  <c r="K1520" i="1" s="1"/>
  <c r="C1521" i="1"/>
  <c r="P1521" i="1" s="1"/>
  <c r="C1522" i="1"/>
  <c r="C1523" i="1"/>
  <c r="L1381" i="1"/>
  <c r="Q1373" i="1"/>
  <c r="L1373" i="1"/>
  <c r="M137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17" i="1"/>
  <c r="A1617" i="1" s="1"/>
  <c r="C1618" i="1"/>
  <c r="P1618" i="1" s="1"/>
  <c r="C1619" i="1"/>
  <c r="M1619" i="1" s="1"/>
  <c r="C1620" i="1"/>
  <c r="R1620" i="1" s="1"/>
  <c r="C1621" i="1"/>
  <c r="O1621" i="1" s="1"/>
  <c r="C1622" i="1"/>
  <c r="A1622" i="1" s="1"/>
  <c r="C1623" i="1"/>
  <c r="L1623" i="1" s="1"/>
  <c r="C1624" i="1"/>
  <c r="C1625" i="1"/>
  <c r="P1625" i="1" s="1"/>
  <c r="C1626" i="1"/>
  <c r="K1626" i="1" s="1"/>
  <c r="C1616" i="1"/>
  <c r="O1616" i="1" s="1"/>
  <c r="P1333" i="1"/>
  <c r="Q1333" i="1"/>
  <c r="J1333" i="1"/>
  <c r="R1333" i="1"/>
  <c r="M1333" i="1"/>
  <c r="P1317" i="1"/>
  <c r="K1301" i="1"/>
  <c r="L1301" i="1"/>
  <c r="M1301" i="1"/>
  <c r="N1301" i="1"/>
  <c r="R1293" i="1"/>
  <c r="L1293" i="1"/>
  <c r="O1293" i="1"/>
  <c r="K1293" i="1"/>
  <c r="L1353" i="1"/>
  <c r="N1353" i="1"/>
  <c r="R135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16" i="1"/>
  <c r="B1916" i="1" s="1"/>
  <c r="C1917" i="1"/>
  <c r="C1918" i="1"/>
  <c r="M1918" i="1" s="1"/>
  <c r="C1915" i="1"/>
  <c r="B1915" i="1" s="1"/>
  <c r="C1921" i="1"/>
  <c r="N1921" i="1" s="1"/>
  <c r="C1922" i="1"/>
  <c r="L1922" i="1" s="1"/>
  <c r="C1923" i="1"/>
  <c r="C1920" i="1"/>
  <c r="C1931" i="1"/>
  <c r="M1931" i="1" s="1"/>
  <c r="C1932" i="1"/>
  <c r="M1932" i="1" s="1"/>
  <c r="C1933" i="1"/>
  <c r="L1933" i="1" s="1"/>
  <c r="C1930" i="1"/>
  <c r="A1930" i="1" s="1"/>
  <c r="C1936" i="1"/>
  <c r="C1937" i="1"/>
  <c r="N1937" i="1" s="1"/>
  <c r="C1938" i="1"/>
  <c r="J1938" i="1" s="1"/>
  <c r="C1935" i="1"/>
  <c r="B1935" i="1" s="1"/>
  <c r="C1941" i="1"/>
  <c r="O1941" i="1" s="1"/>
  <c r="C1942" i="1"/>
  <c r="C1943" i="1"/>
  <c r="B1943" i="1" s="1"/>
  <c r="C1940" i="1"/>
  <c r="O1940" i="1" s="1"/>
  <c r="C1946" i="1"/>
  <c r="R1946" i="1" s="1"/>
  <c r="C1947" i="1"/>
  <c r="O1947" i="1" s="1"/>
  <c r="C1948" i="1"/>
  <c r="B1948" i="1" s="1"/>
  <c r="C1945" i="1"/>
  <c r="C1956" i="1"/>
  <c r="J1956" i="1" s="1"/>
  <c r="C1957" i="1"/>
  <c r="C1958" i="1"/>
  <c r="O1958" i="1" s="1"/>
  <c r="C1955" i="1"/>
  <c r="B1955" i="1" s="1"/>
  <c r="C1960" i="1"/>
  <c r="C1961" i="1"/>
  <c r="A1961" i="1" s="1"/>
  <c r="C1962" i="1"/>
  <c r="K1962" i="1" s="1"/>
  <c r="C1963" i="1"/>
  <c r="C1910" i="1"/>
  <c r="J1910" i="1" s="1"/>
  <c r="C1911" i="1"/>
  <c r="K1911" i="1" s="1"/>
  <c r="C1912" i="1"/>
  <c r="C1913" i="1"/>
  <c r="P1913" i="1" s="1"/>
  <c r="B10" i="18"/>
  <c r="F47" i="8" s="1"/>
  <c r="B12" i="18"/>
  <c r="F81" i="8" s="1"/>
  <c r="B13" i="18"/>
  <c r="F80" i="8" s="1"/>
  <c r="B14" i="18"/>
  <c r="F67" i="8" s="1"/>
  <c r="B11" i="18"/>
  <c r="F53" i="8" s="1"/>
  <c r="B31" i="18"/>
  <c r="F167" i="8" s="1"/>
  <c r="B7" i="18"/>
  <c r="F34" i="8" s="1"/>
  <c r="B5" i="18"/>
  <c r="F9" i="8" s="1"/>
  <c r="B51" i="18"/>
  <c r="I45" i="19" s="1"/>
  <c r="O512" i="1" s="1"/>
  <c r="B50" i="18"/>
  <c r="I82"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908" i="1"/>
  <c r="C1843" i="1"/>
  <c r="C466" i="1"/>
  <c r="Q466" i="1" s="1"/>
  <c r="C1534" i="1"/>
  <c r="K1534" i="1" s="1"/>
  <c r="C1533" i="1"/>
  <c r="J1533" i="1" s="1"/>
  <c r="C1529" i="1"/>
  <c r="O1529" i="1" s="1"/>
  <c r="C1530" i="1"/>
  <c r="J1530" i="1" s="1"/>
  <c r="C1641" i="1"/>
  <c r="O1641" i="1" s="1"/>
  <c r="C1640" i="1"/>
  <c r="P1640" i="1" s="1"/>
  <c r="C1639" i="1"/>
  <c r="C1638" i="1"/>
  <c r="Q1638" i="1" s="1"/>
  <c r="C1637" i="1"/>
  <c r="C1636" i="1"/>
  <c r="C1635" i="1"/>
  <c r="J1635" i="1" s="1"/>
  <c r="C1634" i="1"/>
  <c r="L1634" i="1" s="1"/>
  <c r="C1633" i="1"/>
  <c r="N1633" i="1" s="1"/>
  <c r="C1632" i="1"/>
  <c r="R1632" i="1" s="1"/>
  <c r="C1631" i="1"/>
  <c r="C1630" i="1"/>
  <c r="O1630" i="1" s="1"/>
  <c r="C1629" i="1"/>
  <c r="C1628" i="1"/>
  <c r="C357" i="1"/>
  <c r="Q357" i="1" s="1"/>
  <c r="C356" i="1"/>
  <c r="N356" i="1" s="1"/>
  <c r="C355" i="1"/>
  <c r="N355" i="1" s="1"/>
  <c r="C255" i="1"/>
  <c r="K255" i="1" s="1"/>
  <c r="C254" i="1"/>
  <c r="R254" i="1" s="1"/>
  <c r="C253" i="1"/>
  <c r="C1614" i="1"/>
  <c r="K1614" i="1" s="1"/>
  <c r="C161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544" i="1"/>
  <c r="J1544" i="1" s="1"/>
  <c r="C1543" i="1"/>
  <c r="J1543" i="1" s="1"/>
  <c r="C1542" i="1"/>
  <c r="C1541" i="1"/>
  <c r="C1540" i="1"/>
  <c r="R1540" i="1" s="1"/>
  <c r="C1539" i="1"/>
  <c r="B1539" i="1" s="1"/>
  <c r="C1538" i="1"/>
  <c r="C1537" i="1"/>
  <c r="L1537" i="1" s="1"/>
  <c r="C1580" i="1"/>
  <c r="C1581" i="1"/>
  <c r="L1581" i="1" s="1"/>
  <c r="C1582" i="1"/>
  <c r="C1583" i="1"/>
  <c r="R1583" i="1" s="1"/>
  <c r="C1584" i="1"/>
  <c r="P1584" i="1" s="1"/>
  <c r="Q1654" i="1"/>
  <c r="B1656" i="1"/>
  <c r="Q165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526" i="1"/>
  <c r="K1526" i="1" s="1"/>
  <c r="C15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8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63" i="1"/>
  <c r="C252" i="1"/>
  <c r="K252" i="1" s="1"/>
  <c r="C354" i="1"/>
  <c r="Q354" i="1" s="1"/>
  <c r="C1862" i="1"/>
  <c r="C251" i="1"/>
  <c r="R251" i="1" s="1"/>
  <c r="C353" i="1"/>
  <c r="C1579" i="1"/>
  <c r="A1579" i="1" s="1"/>
  <c r="L1653" i="1"/>
  <c r="C163" i="1"/>
  <c r="C1578" i="1"/>
  <c r="K15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59" i="1"/>
  <c r="A1559" i="1" s="1"/>
  <c r="C1560" i="1"/>
  <c r="C1561" i="1"/>
  <c r="N1561" i="1" s="1"/>
  <c r="C1562" i="1"/>
  <c r="C1563" i="1"/>
  <c r="A156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907" i="1"/>
  <c r="C1906" i="1"/>
  <c r="C1905" i="1"/>
  <c r="C1904" i="1"/>
  <c r="C1903" i="1"/>
  <c r="C1884" i="1"/>
  <c r="C1883" i="1"/>
  <c r="C1882" i="1"/>
  <c r="C1881" i="1"/>
  <c r="C1880" i="1"/>
  <c r="C1879" i="1"/>
  <c r="C1878" i="1"/>
  <c r="C1860" i="1"/>
  <c r="K1860" i="1" s="1"/>
  <c r="C1859" i="1"/>
  <c r="C1858" i="1"/>
  <c r="C1857" i="1"/>
  <c r="C1856" i="1"/>
  <c r="C1855" i="1"/>
  <c r="C1854" i="1"/>
  <c r="C1842" i="1"/>
  <c r="C1841" i="1"/>
  <c r="K1841" i="1" s="1"/>
  <c r="C1840" i="1"/>
  <c r="C1839" i="1"/>
  <c r="C1838" i="1"/>
  <c r="C1851" i="1"/>
  <c r="C1850" i="1"/>
  <c r="N1850" i="1" s="1"/>
  <c r="C1849" i="1"/>
  <c r="N1849" i="1" s="1"/>
  <c r="C1848" i="1"/>
  <c r="B1848" i="1" s="1"/>
  <c r="C1847" i="1"/>
  <c r="N1847" i="1" s="1"/>
  <c r="C1819" i="1"/>
  <c r="C1818" i="1"/>
  <c r="C1817" i="1"/>
  <c r="C1816" i="1"/>
  <c r="C1815" i="1"/>
  <c r="C1814" i="1"/>
  <c r="K1814" i="1" s="1"/>
  <c r="C1813" i="1"/>
  <c r="C1789" i="1"/>
  <c r="C1783" i="1"/>
  <c r="C1784" i="1"/>
  <c r="A1784" i="1" s="1"/>
  <c r="C1785" i="1"/>
  <c r="C1786" i="1"/>
  <c r="C1782" i="1"/>
  <c r="C1577" i="1"/>
  <c r="C1566" i="1"/>
  <c r="C1567" i="1"/>
  <c r="P1567" i="1" s="1"/>
  <c r="C1568" i="1"/>
  <c r="B1568" i="1" s="1"/>
  <c r="C1569" i="1"/>
  <c r="J1569" i="1" s="1"/>
  <c r="C1570" i="1"/>
  <c r="A1570" i="1" s="1"/>
  <c r="C1571" i="1"/>
  <c r="Q1571" i="1" s="1"/>
  <c r="C1572" i="1"/>
  <c r="C1573" i="1"/>
  <c r="K1573" i="1" s="1"/>
  <c r="C1574" i="1"/>
  <c r="L1574" i="1" s="1"/>
  <c r="C1575" i="1"/>
  <c r="B1575" i="1" s="1"/>
  <c r="C1576" i="1"/>
  <c r="C1565" i="1"/>
  <c r="K156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650" i="1"/>
  <c r="O1649" i="1"/>
  <c r="B1648" i="1"/>
  <c r="L1647" i="1"/>
  <c r="N1644" i="1"/>
  <c r="C1643" i="1"/>
  <c r="R490"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25" i="1" l="1"/>
  <c r="O1325" i="1"/>
  <c r="N1381" i="1"/>
  <c r="K1285" i="1"/>
  <c r="O1277" i="1"/>
  <c r="J1285" i="1"/>
  <c r="R1377" i="1"/>
  <c r="Q1325" i="1"/>
  <c r="M1381" i="1"/>
  <c r="P1381" i="1"/>
  <c r="M1361" i="1"/>
  <c r="J1325" i="1"/>
  <c r="P1325" i="1"/>
  <c r="L1285" i="1"/>
  <c r="P1281" i="1"/>
  <c r="Q1357" i="1"/>
  <c r="R1285" i="1"/>
  <c r="R1357" i="1"/>
  <c r="M1357" i="1"/>
  <c r="L1357" i="1"/>
  <c r="M1317" i="1"/>
  <c r="O1317" i="1"/>
  <c r="O1377" i="1"/>
  <c r="L1277" i="1"/>
  <c r="K1277" i="1"/>
  <c r="N1317" i="1"/>
  <c r="J1277" i="1"/>
  <c r="Q1317" i="1"/>
  <c r="M1385" i="1"/>
  <c r="R1361" i="1"/>
  <c r="R1341" i="1"/>
  <c r="B690" i="1"/>
  <c r="Q1345" i="1"/>
  <c r="O1309" i="1"/>
  <c r="J1341" i="1"/>
  <c r="N1369" i="1"/>
  <c r="L1369" i="1"/>
  <c r="P1385" i="1"/>
  <c r="K1341" i="1"/>
  <c r="J1345" i="1"/>
  <c r="N1309" i="1"/>
  <c r="Q1341" i="1"/>
  <c r="A1476" i="1"/>
  <c r="L1309" i="1"/>
  <c r="K1309" i="1"/>
  <c r="L1345" i="1"/>
  <c r="P1309" i="1"/>
  <c r="N1349" i="1"/>
  <c r="K1365" i="1"/>
  <c r="L1349" i="1"/>
  <c r="N1365" i="1"/>
  <c r="M1369" i="1"/>
  <c r="R1349" i="1"/>
  <c r="L1365" i="1"/>
  <c r="J1349" i="1"/>
  <c r="P1923" i="1"/>
  <c r="N1858" i="1"/>
  <c r="N1862" i="1"/>
  <c r="F199" i="8"/>
  <c r="M1275"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53" i="1"/>
  <c r="Q1363" i="1"/>
  <c r="Q1355" i="1"/>
  <c r="J1363" i="1"/>
  <c r="P1371" i="1"/>
  <c r="R1299" i="1"/>
  <c r="K1307" i="1"/>
  <c r="L1300" i="1"/>
  <c r="L1315" i="1"/>
  <c r="N1340" i="1"/>
  <c r="J1371" i="1"/>
  <c r="O1323" i="1"/>
  <c r="R1379" i="1"/>
  <c r="K1316" i="1"/>
  <c r="N1331" i="1"/>
  <c r="N1356" i="1"/>
  <c r="M1276" i="1"/>
  <c r="P1283" i="1"/>
  <c r="P1339" i="1"/>
  <c r="J1372" i="1"/>
  <c r="P1291" i="1"/>
  <c r="O1347" i="1"/>
  <c r="J1291" i="1"/>
  <c r="P1284" i="1"/>
  <c r="L1276" i="1"/>
  <c r="O1284" i="1"/>
  <c r="R1300" i="1"/>
  <c r="Q1316" i="1"/>
  <c r="L1340" i="1"/>
  <c r="M1356" i="1"/>
  <c r="K1372" i="1"/>
  <c r="R1276" i="1"/>
  <c r="L1284" i="1"/>
  <c r="J1300" i="1"/>
  <c r="M1324" i="1"/>
  <c r="K1340" i="1"/>
  <c r="J1356" i="1"/>
  <c r="Q1372" i="1"/>
  <c r="Q1284" i="1"/>
  <c r="O1308" i="1"/>
  <c r="L1324" i="1"/>
  <c r="O1348" i="1"/>
  <c r="O1364" i="1"/>
  <c r="L1380" i="1"/>
  <c r="P1292" i="1"/>
  <c r="K1308" i="1"/>
  <c r="J1324" i="1"/>
  <c r="P1348" i="1"/>
  <c r="L1364" i="1"/>
  <c r="O1380" i="1"/>
  <c r="L1292" i="1"/>
  <c r="R1308" i="1"/>
  <c r="O1332" i="1"/>
  <c r="L1348" i="1"/>
  <c r="N1364" i="1"/>
  <c r="K1380" i="1"/>
  <c r="J1292" i="1"/>
  <c r="M1316" i="1"/>
  <c r="N1332" i="1"/>
  <c r="Q1348" i="1"/>
  <c r="Q1364" i="1"/>
  <c r="Q1292" i="1"/>
  <c r="N1316" i="1"/>
  <c r="R1332" i="1"/>
  <c r="R1372" i="1"/>
  <c r="F163" i="8"/>
  <c r="F176" i="8"/>
  <c r="F164" i="8"/>
  <c r="F157" i="8"/>
  <c r="F205" i="8"/>
  <c r="F170" i="8"/>
  <c r="F143" i="8"/>
  <c r="F140" i="8"/>
  <c r="F141" i="8"/>
  <c r="F200" i="8"/>
  <c r="F212" i="8"/>
  <c r="F160" i="8"/>
  <c r="F146" i="8"/>
  <c r="F168" i="8"/>
  <c r="F147" i="8"/>
  <c r="F188" i="8"/>
  <c r="F128" i="8"/>
  <c r="F159" i="8"/>
  <c r="F179" i="8"/>
  <c r="F100" i="8"/>
  <c r="F185" i="8"/>
  <c r="F144" i="8"/>
  <c r="F178" i="8"/>
  <c r="F42" i="8"/>
  <c r="L1275" i="1"/>
  <c r="O1283" i="1"/>
  <c r="O1291" i="1"/>
  <c r="Q1299" i="1"/>
  <c r="J1299" i="1"/>
  <c r="R1307" i="1"/>
  <c r="K1315" i="1"/>
  <c r="L1323" i="1"/>
  <c r="M1331" i="1"/>
  <c r="O1339" i="1"/>
  <c r="M1347" i="1"/>
  <c r="O1363" i="1"/>
  <c r="O1355" i="1"/>
  <c r="M1371" i="1"/>
  <c r="O1379" i="1"/>
  <c r="J1379" i="1"/>
  <c r="M1283" i="1"/>
  <c r="M1291" i="1"/>
  <c r="P1299" i="1"/>
  <c r="P1307" i="1"/>
  <c r="J1307" i="1"/>
  <c r="R1315" i="1"/>
  <c r="K1323" i="1"/>
  <c r="L1331" i="1"/>
  <c r="M1339" i="1"/>
  <c r="N1347" i="1"/>
  <c r="N1363" i="1"/>
  <c r="M1355" i="1"/>
  <c r="Q1371" i="1"/>
  <c r="M1379" i="1"/>
  <c r="L1283" i="1"/>
  <c r="Q1291" i="1"/>
  <c r="O1299" i="1"/>
  <c r="N1307" i="1"/>
  <c r="Q1315" i="1"/>
  <c r="J1315" i="1"/>
  <c r="R1323" i="1"/>
  <c r="K1331" i="1"/>
  <c r="L1339" i="1"/>
  <c r="P1347" i="1"/>
  <c r="P1363" i="1"/>
  <c r="N1355" i="1"/>
  <c r="O1371" i="1"/>
  <c r="K1379" i="1"/>
  <c r="J1275" i="1"/>
  <c r="R1275" i="1"/>
  <c r="K1283" i="1"/>
  <c r="N1291" i="1"/>
  <c r="M1299" i="1"/>
  <c r="O1307" i="1"/>
  <c r="P1315" i="1"/>
  <c r="N1323" i="1"/>
  <c r="J1323" i="1"/>
  <c r="R1331" i="1"/>
  <c r="K1339" i="1"/>
  <c r="L1347" i="1"/>
  <c r="M1363" i="1"/>
  <c r="P1355" i="1"/>
  <c r="N1371" i="1"/>
  <c r="Q1379" i="1"/>
  <c r="O1275" i="1"/>
  <c r="J1283" i="1"/>
  <c r="L1291" i="1"/>
  <c r="N1299" i="1"/>
  <c r="M1307" i="1"/>
  <c r="O1315" i="1"/>
  <c r="M1323" i="1"/>
  <c r="Q1331" i="1"/>
  <c r="J1331" i="1"/>
  <c r="R1339" i="1"/>
  <c r="K1347" i="1"/>
  <c r="K1363" i="1"/>
  <c r="L1355" i="1"/>
  <c r="K1371" i="1"/>
  <c r="P1379" i="1"/>
  <c r="Q1275" i="1"/>
  <c r="R1283" i="1"/>
  <c r="K1291" i="1"/>
  <c r="L1299" i="1"/>
  <c r="Q1307" i="1"/>
  <c r="N1315" i="1"/>
  <c r="Q1323" i="1"/>
  <c r="O1331" i="1"/>
  <c r="N1339" i="1"/>
  <c r="J1339" i="1"/>
  <c r="R1347" i="1"/>
  <c r="L1363" i="1"/>
  <c r="R1355" i="1"/>
  <c r="L1371" i="1"/>
  <c r="N1379" i="1"/>
  <c r="K1275" i="1"/>
  <c r="N1275" i="1"/>
  <c r="N1283" i="1"/>
  <c r="Q1347" i="1"/>
  <c r="K1355" i="1"/>
  <c r="Q650" i="1"/>
  <c r="K650" i="1"/>
  <c r="L650" i="1"/>
  <c r="M650" i="1"/>
  <c r="N650" i="1"/>
  <c r="O650" i="1"/>
  <c r="P650" i="1"/>
  <c r="J650" i="1"/>
  <c r="O1365" i="1"/>
  <c r="K1373" i="1"/>
  <c r="O1381" i="1"/>
  <c r="Q1285" i="1"/>
  <c r="J1293" i="1"/>
  <c r="R1301" i="1"/>
  <c r="M1309" i="1"/>
  <c r="L1317" i="1"/>
  <c r="M1325" i="1"/>
  <c r="K1333" i="1"/>
  <c r="N1341" i="1"/>
  <c r="P1341" i="1"/>
  <c r="Q1349" i="1"/>
  <c r="J1357" i="1"/>
  <c r="R1365" i="1"/>
  <c r="N1373" i="1"/>
  <c r="K1381" i="1"/>
  <c r="O1285" i="1"/>
  <c r="P1285" i="1"/>
  <c r="Q1293" i="1"/>
  <c r="J1301" i="1"/>
  <c r="R1309" i="1"/>
  <c r="K1317" i="1"/>
  <c r="L1325" i="1"/>
  <c r="O1333" i="1"/>
  <c r="O1341" i="1"/>
  <c r="M1349" i="1"/>
  <c r="P1349" i="1"/>
  <c r="N1357" i="1"/>
  <c r="P1357" i="1"/>
  <c r="J1365" i="1"/>
  <c r="R1373" i="1"/>
  <c r="Q1381" i="1"/>
  <c r="P1277" i="1"/>
  <c r="N1285" i="1"/>
  <c r="N1293" i="1"/>
  <c r="P1293" i="1"/>
  <c r="Q1301" i="1"/>
  <c r="J1309" i="1"/>
  <c r="R1317" i="1"/>
  <c r="K1325" i="1"/>
  <c r="L1333" i="1"/>
  <c r="M1341" i="1"/>
  <c r="K1349" i="1"/>
  <c r="K1357" i="1"/>
  <c r="Q1365" i="1"/>
  <c r="P1365" i="1"/>
  <c r="J1373" i="1"/>
  <c r="R1381" i="1"/>
  <c r="R1277" i="1"/>
  <c r="N1277" i="1"/>
  <c r="Q1277" i="1"/>
  <c r="M1277" i="1"/>
  <c r="M1285" i="1"/>
  <c r="M1293" i="1"/>
  <c r="O1301" i="1"/>
  <c r="P1301" i="1"/>
  <c r="Q1309" i="1"/>
  <c r="J1317" i="1"/>
  <c r="R1325" i="1"/>
  <c r="N1333" i="1"/>
  <c r="L1341" i="1"/>
  <c r="O1349" i="1"/>
  <c r="O1357" i="1"/>
  <c r="M1365" i="1"/>
  <c r="O1373" i="1"/>
  <c r="P1373" i="1"/>
  <c r="J1381" i="1"/>
  <c r="B1905" i="1"/>
  <c r="P1788" i="1"/>
  <c r="P1806" i="1"/>
  <c r="P1790" i="1"/>
  <c r="P1803" i="1"/>
  <c r="P1808" i="1"/>
  <c r="P1792" i="1"/>
  <c r="P1805" i="1"/>
  <c r="P1795" i="1"/>
  <c r="P1810" i="1"/>
  <c r="P1809" i="1"/>
  <c r="P1801" i="1"/>
  <c r="P1798" i="1"/>
  <c r="P1797" i="1"/>
  <c r="P1793" i="1"/>
  <c r="P1800" i="1"/>
  <c r="P1799" i="1"/>
  <c r="P1804" i="1"/>
  <c r="P1791" i="1"/>
  <c r="P1796" i="1"/>
  <c r="P1802" i="1"/>
  <c r="P1794" i="1"/>
  <c r="P1807" i="1"/>
  <c r="O1865" i="1"/>
  <c r="O1873" i="1"/>
  <c r="O1868" i="1"/>
  <c r="O1866" i="1"/>
  <c r="O1874" i="1"/>
  <c r="O1867" i="1"/>
  <c r="O1869" i="1"/>
  <c r="O1870" i="1"/>
  <c r="O1871" i="1"/>
  <c r="O1864" i="1"/>
  <c r="O1872" i="1"/>
  <c r="O1875" i="1"/>
  <c r="Q1788" i="1"/>
  <c r="Q1805" i="1"/>
  <c r="Q1798" i="1"/>
  <c r="Q1793" i="1"/>
  <c r="Q1792" i="1"/>
  <c r="Q1810" i="1"/>
  <c r="Q1797" i="1"/>
  <c r="Q1801" i="1"/>
  <c r="Q1802" i="1"/>
  <c r="Q1804" i="1"/>
  <c r="Q1794" i="1"/>
  <c r="Q1809" i="1"/>
  <c r="Q1808" i="1"/>
  <c r="Q1800" i="1"/>
  <c r="Q1807" i="1"/>
  <c r="Q1796" i="1"/>
  <c r="Q1799" i="1"/>
  <c r="Q1791" i="1"/>
  <c r="Q1803" i="1"/>
  <c r="Q1806" i="1"/>
  <c r="Q1790" i="1"/>
  <c r="Q1795" i="1"/>
  <c r="B1853" i="1"/>
  <c r="B1867" i="1"/>
  <c r="B1866" i="1"/>
  <c r="B1869" i="1"/>
  <c r="B1875" i="1"/>
  <c r="B1868" i="1"/>
  <c r="B1874" i="1"/>
  <c r="B1873" i="1"/>
  <c r="B1870" i="1"/>
  <c r="B1865" i="1"/>
  <c r="B1872" i="1"/>
  <c r="B1871" i="1"/>
  <c r="B1864" i="1"/>
  <c r="P1853" i="1"/>
  <c r="P1864" i="1"/>
  <c r="P1872" i="1"/>
  <c r="P1874" i="1"/>
  <c r="P1865" i="1"/>
  <c r="P1873" i="1"/>
  <c r="P1867" i="1"/>
  <c r="P1868" i="1"/>
  <c r="P1869" i="1"/>
  <c r="P1870" i="1"/>
  <c r="P1866" i="1"/>
  <c r="P1875" i="1"/>
  <c r="P1871" i="1"/>
  <c r="R1788" i="1"/>
  <c r="R1798" i="1"/>
  <c r="R1809" i="1"/>
  <c r="R1792" i="1"/>
  <c r="R1801" i="1"/>
  <c r="R1805" i="1"/>
  <c r="R1796" i="1"/>
  <c r="R1803" i="1"/>
  <c r="R1793" i="1"/>
  <c r="R1808" i="1"/>
  <c r="R1807" i="1"/>
  <c r="R1799" i="1"/>
  <c r="R1791" i="1"/>
  <c r="R1795" i="1"/>
  <c r="R1806" i="1"/>
  <c r="R1804" i="1"/>
  <c r="R1790" i="1"/>
  <c r="R1797" i="1"/>
  <c r="R1810" i="1"/>
  <c r="R1794" i="1"/>
  <c r="R1802" i="1"/>
  <c r="R1800" i="1"/>
  <c r="Q1853" i="1"/>
  <c r="Q1871" i="1"/>
  <c r="Q1865" i="1"/>
  <c r="Q1864" i="1"/>
  <c r="Q1872" i="1"/>
  <c r="Q1874" i="1"/>
  <c r="Q1867" i="1"/>
  <c r="Q1875" i="1"/>
  <c r="Q1868" i="1"/>
  <c r="Q1869" i="1"/>
  <c r="Q1873" i="1"/>
  <c r="Q1870" i="1"/>
  <c r="Q1866" i="1"/>
  <c r="J1788" i="1"/>
  <c r="J1792" i="1"/>
  <c r="J1797" i="1"/>
  <c r="J1805" i="1"/>
  <c r="J1804" i="1"/>
  <c r="J1794" i="1"/>
  <c r="J1809" i="1"/>
  <c r="J1798" i="1"/>
  <c r="J1801" i="1"/>
  <c r="J1802" i="1"/>
  <c r="J1800" i="1"/>
  <c r="J1796" i="1"/>
  <c r="J1806" i="1"/>
  <c r="J1803" i="1"/>
  <c r="J1793" i="1"/>
  <c r="J1807" i="1"/>
  <c r="J1799" i="1"/>
  <c r="J1791" i="1"/>
  <c r="J1790" i="1"/>
  <c r="J1795" i="1"/>
  <c r="J1810" i="1"/>
  <c r="J1808" i="1"/>
  <c r="J1853" i="1"/>
  <c r="J1870" i="1"/>
  <c r="J1872" i="1"/>
  <c r="J1871" i="1"/>
  <c r="J1864" i="1"/>
  <c r="J1865" i="1"/>
  <c r="J1866" i="1"/>
  <c r="J1874" i="1"/>
  <c r="J1867" i="1"/>
  <c r="J1875" i="1"/>
  <c r="J1868" i="1"/>
  <c r="J1873" i="1"/>
  <c r="J1869" i="1"/>
  <c r="R1853" i="1"/>
  <c r="R1870" i="1"/>
  <c r="R1871" i="1"/>
  <c r="R1866" i="1"/>
  <c r="R1874" i="1"/>
  <c r="R1867" i="1"/>
  <c r="R1875" i="1"/>
  <c r="R1868" i="1"/>
  <c r="R1865" i="1"/>
  <c r="R1869" i="1"/>
  <c r="R1864" i="1"/>
  <c r="R1872" i="1"/>
  <c r="R1873" i="1"/>
  <c r="O1788" i="1"/>
  <c r="O1807" i="1"/>
  <c r="O1806" i="1"/>
  <c r="O1796" i="1"/>
  <c r="O1810" i="1"/>
  <c r="O1802" i="1"/>
  <c r="O1808" i="1"/>
  <c r="O1800" i="1"/>
  <c r="O1798" i="1"/>
  <c r="O1794" i="1"/>
  <c r="O1801" i="1"/>
  <c r="O1799" i="1"/>
  <c r="O1790" i="1"/>
  <c r="O1795" i="1"/>
  <c r="O1804" i="1"/>
  <c r="O1803" i="1"/>
  <c r="O1805" i="1"/>
  <c r="O1793" i="1"/>
  <c r="O1792" i="1"/>
  <c r="O1791" i="1"/>
  <c r="O1797" i="1"/>
  <c r="O1809" i="1"/>
  <c r="O499" i="1"/>
  <c r="O503" i="1"/>
  <c r="O507" i="1"/>
  <c r="O508" i="1"/>
  <c r="O500" i="1"/>
  <c r="O491" i="1"/>
  <c r="O506" i="1"/>
  <c r="O495" i="1"/>
  <c r="O511" i="1"/>
  <c r="O501" i="1"/>
  <c r="O498" i="1"/>
  <c r="O492" i="1"/>
  <c r="O509" i="1"/>
  <c r="O493" i="1"/>
  <c r="O505" i="1"/>
  <c r="O497" i="1"/>
  <c r="O504" i="1"/>
  <c r="O502" i="1"/>
  <c r="O496" i="1"/>
  <c r="O510" i="1"/>
  <c r="O494" i="1"/>
  <c r="L1788" i="1"/>
  <c r="L1794" i="1"/>
  <c r="L1803" i="1"/>
  <c r="L1808" i="1"/>
  <c r="L1802" i="1"/>
  <c r="L1800" i="1"/>
  <c r="L1793" i="1"/>
  <c r="L1804" i="1"/>
  <c r="L1798" i="1"/>
  <c r="L1806" i="1"/>
  <c r="L1790" i="1"/>
  <c r="L1792" i="1"/>
  <c r="L1810" i="1"/>
  <c r="L1796" i="1"/>
  <c r="L1807" i="1"/>
  <c r="L1809" i="1"/>
  <c r="L1799" i="1"/>
  <c r="L1795" i="1"/>
  <c r="L1801" i="1"/>
  <c r="L1791" i="1"/>
  <c r="L1805" i="1"/>
  <c r="L1797" i="1"/>
  <c r="L1853" i="1"/>
  <c r="L1868" i="1"/>
  <c r="L1869" i="1"/>
  <c r="L1871" i="1"/>
  <c r="L1864" i="1"/>
  <c r="L1872" i="1"/>
  <c r="L1865" i="1"/>
  <c r="L1873" i="1"/>
  <c r="L1866" i="1"/>
  <c r="L1874" i="1"/>
  <c r="L1870" i="1"/>
  <c r="L1867" i="1"/>
  <c r="L1875" i="1"/>
  <c r="B1819" i="1"/>
  <c r="B1827" i="1"/>
  <c r="A1788" i="1"/>
  <c r="A1792" i="1"/>
  <c r="A1803" i="1"/>
  <c r="A1798" i="1"/>
  <c r="A1801" i="1"/>
  <c r="A1790" i="1"/>
  <c r="A1802" i="1"/>
  <c r="A1809" i="1"/>
  <c r="A1800" i="1"/>
  <c r="A1794" i="1"/>
  <c r="A1806" i="1"/>
  <c r="A1793" i="1"/>
  <c r="A1796" i="1"/>
  <c r="A1791" i="1"/>
  <c r="A1810" i="1"/>
  <c r="A1807" i="1"/>
  <c r="A1795" i="1"/>
  <c r="A1808" i="1"/>
  <c r="A1805" i="1"/>
  <c r="A1799" i="1"/>
  <c r="A1797" i="1"/>
  <c r="A1804" i="1"/>
  <c r="M1788" i="1"/>
  <c r="M1805" i="1"/>
  <c r="M1792" i="1"/>
  <c r="M1796" i="1"/>
  <c r="M1795" i="1"/>
  <c r="M1807" i="1"/>
  <c r="M1790" i="1"/>
  <c r="M1797" i="1"/>
  <c r="M1799" i="1"/>
  <c r="M1804" i="1"/>
  <c r="M1794" i="1"/>
  <c r="M1791" i="1"/>
  <c r="M1809" i="1"/>
  <c r="M1793" i="1"/>
  <c r="M1803" i="1"/>
  <c r="M1806" i="1"/>
  <c r="M1802" i="1"/>
  <c r="M1810" i="1"/>
  <c r="M1801" i="1"/>
  <c r="M1808" i="1"/>
  <c r="M1798" i="1"/>
  <c r="M1800" i="1"/>
  <c r="M1853" i="1"/>
  <c r="M1867" i="1"/>
  <c r="M1875" i="1"/>
  <c r="M1868" i="1"/>
  <c r="M1871" i="1"/>
  <c r="M1864" i="1"/>
  <c r="M1872" i="1"/>
  <c r="M1865" i="1"/>
  <c r="M1873" i="1"/>
  <c r="M1866" i="1"/>
  <c r="M1874" i="1"/>
  <c r="M1869" i="1"/>
  <c r="M1870" i="1"/>
  <c r="O1789" i="1"/>
  <c r="O1903" i="1"/>
  <c r="B1788" i="1"/>
  <c r="B1793" i="1"/>
  <c r="B1795" i="1"/>
  <c r="B1797" i="1"/>
  <c r="B1810" i="1"/>
  <c r="B1799" i="1"/>
  <c r="B1805" i="1"/>
  <c r="B1802" i="1"/>
  <c r="B1794" i="1"/>
  <c r="B1790" i="1"/>
  <c r="B1803" i="1"/>
  <c r="B1791" i="1"/>
  <c r="B1807" i="1"/>
  <c r="B1798" i="1"/>
  <c r="B1792" i="1"/>
  <c r="B1800" i="1"/>
  <c r="B1809" i="1"/>
  <c r="B1796" i="1"/>
  <c r="B1806" i="1"/>
  <c r="B1804" i="1"/>
  <c r="B1808" i="1"/>
  <c r="B1801" i="1"/>
  <c r="N1792" i="1"/>
  <c r="N1794" i="1"/>
  <c r="N1799" i="1"/>
  <c r="N1795" i="1"/>
  <c r="N1800" i="1"/>
  <c r="N1791" i="1"/>
  <c r="N1796" i="1"/>
  <c r="N1802" i="1"/>
  <c r="N1806" i="1"/>
  <c r="N1798" i="1"/>
  <c r="N1793" i="1"/>
  <c r="N1801" i="1"/>
  <c r="N1790" i="1"/>
  <c r="N1804" i="1"/>
  <c r="N1809" i="1"/>
  <c r="N1808" i="1"/>
  <c r="N1807" i="1"/>
  <c r="N1803" i="1"/>
  <c r="N1805" i="1"/>
  <c r="N1810" i="1"/>
  <c r="N1797" i="1"/>
  <c r="A1853" i="1"/>
  <c r="A1866" i="1"/>
  <c r="A1870" i="1"/>
  <c r="A1869" i="1"/>
  <c r="A1874" i="1"/>
  <c r="A1864" i="1"/>
  <c r="A1872" i="1"/>
  <c r="A1871" i="1"/>
  <c r="A1867" i="1"/>
  <c r="A1865" i="1"/>
  <c r="A1873" i="1"/>
  <c r="A1868" i="1"/>
  <c r="A1875" i="1"/>
  <c r="N1853" i="1"/>
  <c r="N1866" i="1"/>
  <c r="N1874" i="1"/>
  <c r="N1868" i="1"/>
  <c r="N1867" i="1"/>
  <c r="N1875" i="1"/>
  <c r="N1870" i="1"/>
  <c r="N1871" i="1"/>
  <c r="N1864" i="1"/>
  <c r="N1872" i="1"/>
  <c r="N1869" i="1"/>
  <c r="N1865" i="1"/>
  <c r="N1873" i="1"/>
  <c r="K1334" i="1"/>
  <c r="O1302" i="1"/>
  <c r="M1382" i="1"/>
  <c r="J634" i="1"/>
  <c r="P1632" i="1"/>
  <c r="L1918" i="1"/>
  <c r="K1933" i="1"/>
  <c r="O306" i="1"/>
  <c r="J1633" i="1"/>
  <c r="M656" i="1"/>
  <c r="M305" i="1"/>
  <c r="L668" i="1"/>
  <c r="O642" i="1"/>
  <c r="N630" i="1"/>
  <c r="K1302" i="1"/>
  <c r="M1326" i="1"/>
  <c r="O1294" i="1"/>
  <c r="Q376" i="1"/>
  <c r="J376" i="1"/>
  <c r="R376" i="1"/>
  <c r="K376" i="1"/>
  <c r="L376" i="1"/>
  <c r="M376" i="1"/>
  <c r="N376" i="1"/>
  <c r="O376" i="1"/>
  <c r="P376" i="1"/>
  <c r="Q368" i="1"/>
  <c r="J368" i="1"/>
  <c r="R368" i="1"/>
  <c r="K368" i="1"/>
  <c r="L368" i="1"/>
  <c r="M368" i="1"/>
  <c r="N368" i="1"/>
  <c r="O368" i="1"/>
  <c r="P368" i="1"/>
  <c r="Q1302" i="1"/>
  <c r="N1334" i="1"/>
  <c r="P1350" i="1"/>
  <c r="J375" i="1"/>
  <c r="R375" i="1"/>
  <c r="K375" i="1"/>
  <c r="L375" i="1"/>
  <c r="M375" i="1"/>
  <c r="N375" i="1"/>
  <c r="O375" i="1"/>
  <c r="P375" i="1"/>
  <c r="Q375" i="1"/>
  <c r="L1374" i="1"/>
  <c r="L1937" i="1"/>
  <c r="P1278" i="1"/>
  <c r="R1310" i="1"/>
  <c r="J1342" i="1"/>
  <c r="L381" i="1"/>
  <c r="M381" i="1"/>
  <c r="N381" i="1"/>
  <c r="O381" i="1"/>
  <c r="P381" i="1"/>
  <c r="Q381" i="1"/>
  <c r="J381" i="1"/>
  <c r="R381" i="1"/>
  <c r="K381" i="1"/>
  <c r="L373" i="1"/>
  <c r="M373" i="1"/>
  <c r="N373" i="1"/>
  <c r="O373" i="1"/>
  <c r="P373" i="1"/>
  <c r="Q373" i="1"/>
  <c r="J373" i="1"/>
  <c r="R373" i="1"/>
  <c r="K373" i="1"/>
  <c r="Q245" i="1"/>
  <c r="P1937" i="1"/>
  <c r="L1278" i="1"/>
  <c r="P1310" i="1"/>
  <c r="N1342" i="1"/>
  <c r="M128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961" i="1"/>
  <c r="K1318" i="1"/>
  <c r="K1286" i="1"/>
  <c r="N379" i="1"/>
  <c r="O379" i="1"/>
  <c r="P379" i="1"/>
  <c r="Q379" i="1"/>
  <c r="J379" i="1"/>
  <c r="R379" i="1"/>
  <c r="K379" i="1"/>
  <c r="L379" i="1"/>
  <c r="M379" i="1"/>
  <c r="N371" i="1"/>
  <c r="O371" i="1"/>
  <c r="P371" i="1"/>
  <c r="Q371" i="1"/>
  <c r="J371" i="1"/>
  <c r="R371" i="1"/>
  <c r="K371" i="1"/>
  <c r="L371" i="1"/>
  <c r="M371" i="1"/>
  <c r="K1961" i="1"/>
  <c r="Q1318" i="1"/>
  <c r="R1294" i="1"/>
  <c r="O378" i="1"/>
  <c r="P378" i="1"/>
  <c r="Q378" i="1"/>
  <c r="J378" i="1"/>
  <c r="R378" i="1"/>
  <c r="K378" i="1"/>
  <c r="L378" i="1"/>
  <c r="M378" i="1"/>
  <c r="N378" i="1"/>
  <c r="O370" i="1"/>
  <c r="P370" i="1"/>
  <c r="Q370" i="1"/>
  <c r="J370" i="1"/>
  <c r="R370" i="1"/>
  <c r="K370" i="1"/>
  <c r="L370" i="1"/>
  <c r="M370" i="1"/>
  <c r="N370" i="1"/>
  <c r="R1326" i="1"/>
  <c r="M1294" i="1"/>
  <c r="P377" i="1"/>
  <c r="Q377" i="1"/>
  <c r="J377" i="1"/>
  <c r="R377" i="1"/>
  <c r="K377" i="1"/>
  <c r="L377" i="1"/>
  <c r="M377" i="1"/>
  <c r="N377" i="1"/>
  <c r="O377" i="1"/>
  <c r="A369" i="1"/>
  <c r="P369" i="1"/>
  <c r="Q369" i="1"/>
  <c r="J369" i="1"/>
  <c r="R369" i="1"/>
  <c r="K369" i="1"/>
  <c r="L369" i="1"/>
  <c r="M369" i="1"/>
  <c r="N369" i="1"/>
  <c r="O369" i="1"/>
  <c r="O1278" i="1"/>
  <c r="P1302" i="1"/>
  <c r="Q1310" i="1"/>
  <c r="J1318" i="1"/>
  <c r="N1326" i="1"/>
  <c r="L1334" i="1"/>
  <c r="R1342" i="1"/>
  <c r="L1286" i="1"/>
  <c r="N1294" i="1"/>
  <c r="R1350" i="1"/>
  <c r="N1382" i="1"/>
  <c r="J1302" i="1"/>
  <c r="N1310" i="1"/>
  <c r="O1310" i="1"/>
  <c r="P1318" i="1"/>
  <c r="Q1326" i="1"/>
  <c r="J1334" i="1"/>
  <c r="M1342" i="1"/>
  <c r="R1286" i="1"/>
  <c r="L1294" i="1"/>
  <c r="O1350" i="1"/>
  <c r="N1358" i="1"/>
  <c r="J1278" i="1"/>
  <c r="R1302" i="1"/>
  <c r="L1310" i="1"/>
  <c r="R1318" i="1"/>
  <c r="O1318" i="1"/>
  <c r="P1326" i="1"/>
  <c r="Q1334" i="1"/>
  <c r="K1342" i="1"/>
  <c r="J1286" i="1"/>
  <c r="J1294" i="1"/>
  <c r="M1358" i="1"/>
  <c r="N1278" i="1"/>
  <c r="N1302" i="1"/>
  <c r="M1310" i="1"/>
  <c r="N1318" i="1"/>
  <c r="L1326" i="1"/>
  <c r="O1326" i="1"/>
  <c r="P1334" i="1"/>
  <c r="Q1342" i="1"/>
  <c r="Q1286" i="1"/>
  <c r="K1294" i="1"/>
  <c r="K1366" i="1"/>
  <c r="R1278" i="1"/>
  <c r="M1278" i="1"/>
  <c r="M1302" i="1"/>
  <c r="K1310" i="1"/>
  <c r="M1318" i="1"/>
  <c r="J1326" i="1"/>
  <c r="R1334" i="1"/>
  <c r="O1334" i="1"/>
  <c r="P1342" i="1"/>
  <c r="P1286" i="1"/>
  <c r="Q1294" i="1"/>
  <c r="R1366" i="1"/>
  <c r="K1278" i="1"/>
  <c r="Q1278" i="1"/>
  <c r="L1302" i="1"/>
  <c r="J1310" i="1"/>
  <c r="L1318" i="1"/>
  <c r="K1326" i="1"/>
  <c r="M1334" i="1"/>
  <c r="L1342" i="1"/>
  <c r="O1342" i="1"/>
  <c r="N1286" i="1"/>
  <c r="O1286" i="1"/>
  <c r="P1294" i="1"/>
  <c r="N1374" i="1"/>
  <c r="Q17" i="1"/>
  <c r="P67" i="1"/>
  <c r="P245" i="1"/>
  <c r="R198" i="1"/>
  <c r="N152" i="1"/>
  <c r="O67" i="1"/>
  <c r="J1559" i="1"/>
  <c r="K245" i="1"/>
  <c r="R216" i="1"/>
  <c r="Q1884" i="1"/>
  <c r="Q1854" i="1"/>
  <c r="Q1879" i="1"/>
  <c r="P1958" i="1"/>
  <c r="P1957" i="1"/>
  <c r="L1826" i="1"/>
  <c r="L1830" i="1"/>
  <c r="M306" i="1"/>
  <c r="M1633" i="1"/>
  <c r="B245" i="1"/>
  <c r="N1940" i="1"/>
  <c r="A306" i="1"/>
  <c r="J635" i="1"/>
  <c r="M1940" i="1"/>
  <c r="L1913" i="1"/>
  <c r="P1633" i="1"/>
  <c r="K189" i="1"/>
  <c r="A298" i="1"/>
  <c r="P635" i="1"/>
  <c r="R189" i="1"/>
  <c r="N1955" i="1"/>
  <c r="O635" i="1"/>
  <c r="J1913" i="1"/>
  <c r="M1955" i="1"/>
  <c r="N1930" i="1"/>
  <c r="Q1559" i="1"/>
  <c r="J216" i="1"/>
  <c r="A1955" i="1"/>
  <c r="Q681" i="1"/>
  <c r="Q149" i="1"/>
  <c r="J149" i="1"/>
  <c r="N1910" i="1"/>
  <c r="R638" i="1"/>
  <c r="N1288" i="1"/>
  <c r="L152" i="1"/>
  <c r="M1280" i="1"/>
  <c r="K1280" i="1"/>
  <c r="L1328" i="1"/>
  <c r="Q201" i="1"/>
  <c r="J1368" i="1"/>
  <c r="P152" i="1"/>
  <c r="K17" i="1"/>
  <c r="M1288" i="1"/>
  <c r="K1328" i="1"/>
  <c r="P1376" i="1"/>
  <c r="M1943" i="1"/>
  <c r="J654" i="1"/>
  <c r="N149" i="1"/>
  <c r="N67" i="1"/>
  <c r="P1559" i="1"/>
  <c r="O245" i="1"/>
  <c r="A245" i="1"/>
  <c r="J189" i="1"/>
  <c r="Q216" i="1"/>
  <c r="K1276" i="1"/>
  <c r="R1280" i="1"/>
  <c r="O1937" i="1"/>
  <c r="A1948" i="1"/>
  <c r="P466" i="1"/>
  <c r="Q644" i="1"/>
  <c r="K28" i="1"/>
  <c r="N1284" i="1"/>
  <c r="O1292" i="1"/>
  <c r="O1300" i="1"/>
  <c r="Q1300" i="1"/>
  <c r="J1308" i="1"/>
  <c r="R1316" i="1"/>
  <c r="K1324" i="1"/>
  <c r="L1332" i="1"/>
  <c r="M1340" i="1"/>
  <c r="N1348" i="1"/>
  <c r="O1296" i="1"/>
  <c r="O1356" i="1"/>
  <c r="P1364" i="1"/>
  <c r="N1372" i="1"/>
  <c r="P1380" i="1"/>
  <c r="Q1380" i="1"/>
  <c r="Q1376" i="1"/>
  <c r="A1943" i="1"/>
  <c r="M666" i="1"/>
  <c r="A149" i="1"/>
  <c r="M67" i="1"/>
  <c r="N1559" i="1"/>
  <c r="N245" i="1"/>
  <c r="Q189" i="1"/>
  <c r="B189" i="1"/>
  <c r="P216" i="1"/>
  <c r="J1276" i="1"/>
  <c r="Q1280" i="1"/>
  <c r="O643" i="1"/>
  <c r="R1947" i="1"/>
  <c r="R303" i="1"/>
  <c r="L1638" i="1"/>
  <c r="M1284" i="1"/>
  <c r="N1292" i="1"/>
  <c r="N1300" i="1"/>
  <c r="P1308" i="1"/>
  <c r="Q1308" i="1"/>
  <c r="J1316" i="1"/>
  <c r="R1324" i="1"/>
  <c r="K1332" i="1"/>
  <c r="O1340" i="1"/>
  <c r="M1348" i="1"/>
  <c r="N1296" i="1"/>
  <c r="P1344" i="1"/>
  <c r="L1356" i="1"/>
  <c r="R1364" i="1"/>
  <c r="L1372" i="1"/>
  <c r="N1380" i="1"/>
  <c r="L1384" i="1"/>
  <c r="R644" i="1"/>
  <c r="J303" i="1"/>
  <c r="J466" i="1"/>
  <c r="M245" i="1"/>
  <c r="P189" i="1"/>
  <c r="O216" i="1"/>
  <c r="J1304" i="1"/>
  <c r="J1384" i="1"/>
  <c r="R67" i="1"/>
  <c r="L245" i="1"/>
  <c r="O189" i="1"/>
  <c r="N216" i="1"/>
  <c r="P1276" i="1"/>
  <c r="O1280" i="1"/>
  <c r="R1922" i="1"/>
  <c r="N1947" i="1"/>
  <c r="L295" i="1"/>
  <c r="M1630" i="1"/>
  <c r="A1614" i="1"/>
  <c r="R664" i="1"/>
  <c r="P1312" i="1"/>
  <c r="K1284" i="1"/>
  <c r="M1292" i="1"/>
  <c r="P1300" i="1"/>
  <c r="N1308" i="1"/>
  <c r="L1316" i="1"/>
  <c r="P1324" i="1"/>
  <c r="Q1324" i="1"/>
  <c r="J1332" i="1"/>
  <c r="R1340" i="1"/>
  <c r="K1348" i="1"/>
  <c r="O1304" i="1"/>
  <c r="R1352" i="1"/>
  <c r="R1356" i="1"/>
  <c r="M1364" i="1"/>
  <c r="P1372" i="1"/>
  <c r="J1380" i="1"/>
  <c r="Q1360" i="1"/>
  <c r="P1400" i="1"/>
  <c r="L67" i="1"/>
  <c r="M1559" i="1"/>
  <c r="A189" i="1"/>
  <c r="O1922" i="1"/>
  <c r="K1638" i="1"/>
  <c r="M664" i="1"/>
  <c r="L1559" i="1"/>
  <c r="B216" i="1"/>
  <c r="J67" i="1"/>
  <c r="N1280" i="1"/>
  <c r="L1312" i="1"/>
  <c r="R1284" i="1"/>
  <c r="K1292" i="1"/>
  <c r="M1300" i="1"/>
  <c r="M1308" i="1"/>
  <c r="P1316" i="1"/>
  <c r="N1324" i="1"/>
  <c r="M1332" i="1"/>
  <c r="Q1332" i="1"/>
  <c r="J1340" i="1"/>
  <c r="R1348" i="1"/>
  <c r="R1320" i="1"/>
  <c r="Q1352" i="1"/>
  <c r="K1356" i="1"/>
  <c r="J1364" i="1"/>
  <c r="O1372" i="1"/>
  <c r="M1380" i="1"/>
  <c r="N1360" i="1"/>
  <c r="J1440" i="1"/>
  <c r="J1280" i="1"/>
  <c r="K67" i="1"/>
  <c r="P1280" i="1"/>
  <c r="J1947" i="1"/>
  <c r="K1344" i="1"/>
  <c r="P299" i="1"/>
  <c r="B67" i="1"/>
  <c r="A67" i="1"/>
  <c r="K1559" i="1"/>
  <c r="B1559" i="1"/>
  <c r="R245" i="1"/>
  <c r="N189" i="1"/>
  <c r="L216" i="1"/>
  <c r="Q1276" i="1"/>
  <c r="O1276" i="1"/>
  <c r="P1922" i="1"/>
  <c r="B1947" i="1"/>
  <c r="K295" i="1"/>
  <c r="L1630" i="1"/>
  <c r="P632" i="1"/>
  <c r="A670" i="1"/>
  <c r="K1918" i="1"/>
  <c r="M1634" i="1"/>
  <c r="A152" i="1"/>
  <c r="R1559" i="1"/>
  <c r="L189" i="1"/>
  <c r="K216" i="1"/>
  <c r="N1276" i="1"/>
  <c r="L1280" i="1"/>
  <c r="B1922" i="1"/>
  <c r="R1961" i="1"/>
  <c r="Q638" i="1"/>
  <c r="M676" i="1"/>
  <c r="O1312" i="1"/>
  <c r="J1284" i="1"/>
  <c r="R1292" i="1"/>
  <c r="K1300" i="1"/>
  <c r="L1308" i="1"/>
  <c r="O1316" i="1"/>
  <c r="O1324" i="1"/>
  <c r="P1332" i="1"/>
  <c r="P1340" i="1"/>
  <c r="Q1340" i="1"/>
  <c r="J1348" i="1"/>
  <c r="K1288" i="1"/>
  <c r="Q1320" i="1"/>
  <c r="P1356" i="1"/>
  <c r="Q1356" i="1"/>
  <c r="K1364" i="1"/>
  <c r="M1372" i="1"/>
  <c r="R1380" i="1"/>
  <c r="N1368" i="1"/>
  <c r="K152" i="1"/>
  <c r="P149" i="1"/>
  <c r="P343" i="1"/>
  <c r="K201" i="1"/>
  <c r="L17" i="1"/>
  <c r="A305" i="1"/>
  <c r="A1632" i="1"/>
  <c r="M630" i="1"/>
  <c r="P642" i="1"/>
  <c r="L656" i="1"/>
  <c r="Q668" i="1"/>
  <c r="R152" i="1"/>
  <c r="B152" i="1"/>
  <c r="O149" i="1"/>
  <c r="P1650" i="1"/>
  <c r="R201" i="1"/>
  <c r="N17" i="1"/>
  <c r="L297" i="1"/>
  <c r="K1640" i="1"/>
  <c r="P254" i="1"/>
  <c r="P630" i="1"/>
  <c r="B642" i="1"/>
  <c r="A656" i="1"/>
  <c r="N674" i="1"/>
  <c r="B1650" i="1"/>
  <c r="J201" i="1"/>
  <c r="M17" i="1"/>
  <c r="K297" i="1"/>
  <c r="O1640" i="1"/>
  <c r="L254" i="1"/>
  <c r="K636" i="1"/>
  <c r="A642" i="1"/>
  <c r="R662" i="1"/>
  <c r="M674" i="1"/>
  <c r="L674" i="1"/>
  <c r="J152" i="1"/>
  <c r="K149" i="1"/>
  <c r="B149" i="1"/>
  <c r="O201" i="1"/>
  <c r="B17" i="1"/>
  <c r="K305" i="1"/>
  <c r="N297" i="1"/>
  <c r="M1640" i="1"/>
  <c r="A254" i="1"/>
  <c r="R636" i="1"/>
  <c r="Q662" i="1"/>
  <c r="N1502" i="1"/>
  <c r="B1408" i="1"/>
  <c r="L305" i="1"/>
  <c r="O297" i="1"/>
  <c r="N1640" i="1"/>
  <c r="J254" i="1"/>
  <c r="J636" i="1"/>
  <c r="O662" i="1"/>
  <c r="Q152" i="1"/>
  <c r="L149" i="1"/>
  <c r="J305" i="1"/>
  <c r="M297" i="1"/>
  <c r="J1632" i="1"/>
  <c r="B254" i="1"/>
  <c r="Q642" i="1"/>
  <c r="B662" i="1"/>
  <c r="N646" i="1"/>
  <c r="N201" i="1"/>
  <c r="A201" i="1"/>
  <c r="Q305" i="1"/>
  <c r="Q1632" i="1"/>
  <c r="K630" i="1"/>
  <c r="R642" i="1"/>
  <c r="N656" i="1"/>
  <c r="A662" i="1"/>
  <c r="R650" i="1"/>
  <c r="M193" i="1"/>
  <c r="O1424" i="1"/>
  <c r="L1303" i="1"/>
  <c r="J1295" i="1"/>
  <c r="P1279" i="1"/>
  <c r="J56" i="1"/>
  <c r="N1932" i="1"/>
  <c r="K763" i="1"/>
  <c r="K1287" i="1"/>
  <c r="J1319" i="1"/>
  <c r="L1335" i="1"/>
  <c r="J1311" i="1"/>
  <c r="J1327"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40" i="1"/>
  <c r="L1955" i="1"/>
  <c r="K16" i="1"/>
  <c r="Q303" i="1"/>
  <c r="R295" i="1"/>
  <c r="O466" i="1"/>
  <c r="R1638" i="1"/>
  <c r="R1630" i="1"/>
  <c r="M1614" i="1"/>
  <c r="M632" i="1"/>
  <c r="P638" i="1"/>
  <c r="P644" i="1"/>
  <c r="Q664" i="1"/>
  <c r="N676" i="1"/>
  <c r="Q1913" i="1"/>
  <c r="R1345" i="1"/>
  <c r="O1353" i="1"/>
  <c r="R1290" i="1"/>
  <c r="Q1369" i="1"/>
  <c r="R1480" i="1"/>
  <c r="N1385" i="1"/>
  <c r="P1361" i="1"/>
  <c r="M1377" i="1"/>
  <c r="K1940" i="1"/>
  <c r="K1955" i="1"/>
  <c r="A1561" i="1"/>
  <c r="P303" i="1"/>
  <c r="P295" i="1"/>
  <c r="N466" i="1"/>
  <c r="J1638" i="1"/>
  <c r="J1630" i="1"/>
  <c r="R1614" i="1"/>
  <c r="L632" i="1"/>
  <c r="M638" i="1"/>
  <c r="K644" i="1"/>
  <c r="O664" i="1"/>
  <c r="L676" i="1"/>
  <c r="B1913" i="1"/>
  <c r="P1345" i="1"/>
  <c r="K1353" i="1"/>
  <c r="O1369" i="1"/>
  <c r="A1486" i="1"/>
  <c r="R1385" i="1"/>
  <c r="L1385" i="1"/>
  <c r="N1361" i="1"/>
  <c r="J1377" i="1"/>
  <c r="R1940" i="1"/>
  <c r="B1940" i="1"/>
  <c r="R1955" i="1"/>
  <c r="M1784" i="1"/>
  <c r="B303" i="1"/>
  <c r="O295" i="1"/>
  <c r="M466" i="1"/>
  <c r="P1638" i="1"/>
  <c r="Q1630" i="1"/>
  <c r="J1614" i="1"/>
  <c r="J632" i="1"/>
  <c r="J638" i="1"/>
  <c r="N644" i="1"/>
  <c r="A664" i="1"/>
  <c r="Q676" i="1"/>
  <c r="O1345" i="1"/>
  <c r="J1353" i="1"/>
  <c r="P1369" i="1"/>
  <c r="O1385" i="1"/>
  <c r="Q1361" i="1"/>
  <c r="L1361" i="1"/>
  <c r="N1377" i="1"/>
  <c r="J754" i="1"/>
  <c r="J1940" i="1"/>
  <c r="A1940" i="1"/>
  <c r="J1955" i="1"/>
  <c r="M303" i="1"/>
  <c r="A303" i="1"/>
  <c r="B295" i="1"/>
  <c r="L466" i="1"/>
  <c r="O1638" i="1"/>
  <c r="P1630" i="1"/>
  <c r="Q1614" i="1"/>
  <c r="K632" i="1"/>
  <c r="N638" i="1"/>
  <c r="A644" i="1"/>
  <c r="P670" i="1"/>
  <c r="K1345" i="1"/>
  <c r="Q1353" i="1"/>
  <c r="K1369" i="1"/>
  <c r="K1385" i="1"/>
  <c r="O1361" i="1"/>
  <c r="Q1377" i="1"/>
  <c r="L1377" i="1"/>
  <c r="O754" i="1"/>
  <c r="P1905" i="1"/>
  <c r="L303" i="1"/>
  <c r="N1638" i="1"/>
  <c r="N632" i="1"/>
  <c r="Q1337" i="1"/>
  <c r="N1345" i="1"/>
  <c r="P1353" i="1"/>
  <c r="Q1485" i="1"/>
  <c r="J1369" i="1"/>
  <c r="J1385" i="1"/>
  <c r="K1361" i="1"/>
  <c r="P1377" i="1"/>
  <c r="B780" i="1"/>
  <c r="Q1940" i="1"/>
  <c r="P1955" i="1"/>
  <c r="Q1955" i="1"/>
  <c r="N295" i="1"/>
  <c r="A295" i="1"/>
  <c r="A466" i="1"/>
  <c r="N1630" i="1"/>
  <c r="O1614" i="1"/>
  <c r="B638" i="1"/>
  <c r="K670" i="1"/>
  <c r="A1575" i="1"/>
  <c r="O1955" i="1"/>
  <c r="B1537" i="1"/>
  <c r="K303" i="1"/>
  <c r="M295" i="1"/>
  <c r="B466" i="1"/>
  <c r="A1638" i="1"/>
  <c r="B1630" i="1"/>
  <c r="N1614" i="1"/>
  <c r="A632" i="1"/>
  <c r="A638" i="1"/>
  <c r="J670" i="1"/>
  <c r="O1913" i="1"/>
  <c r="R1930" i="1"/>
  <c r="N1337" i="1"/>
  <c r="M1345" i="1"/>
  <c r="M1353" i="1"/>
  <c r="A1517" i="1"/>
  <c r="R1369" i="1"/>
  <c r="Q1385" i="1"/>
  <c r="J1361" i="1"/>
  <c r="K1377" i="1"/>
  <c r="N1386" i="1"/>
  <c r="R1537" i="1"/>
  <c r="N1656" i="1"/>
  <c r="N193" i="1"/>
  <c r="R32" i="1"/>
  <c r="O1938" i="1"/>
  <c r="J1279" i="1"/>
  <c r="L1279" i="1"/>
  <c r="Q1295" i="1"/>
  <c r="O1287" i="1"/>
  <c r="P1319" i="1"/>
  <c r="M1311" i="1"/>
  <c r="L1327" i="1"/>
  <c r="O1303" i="1"/>
  <c r="J1537" i="1"/>
  <c r="M1656" i="1"/>
  <c r="B193" i="1"/>
  <c r="N24" i="1"/>
  <c r="L1841" i="1"/>
  <c r="N1948" i="1"/>
  <c r="R1279" i="1"/>
  <c r="M1295" i="1"/>
  <c r="M1287" i="1"/>
  <c r="N1287" i="1"/>
  <c r="O1319" i="1"/>
  <c r="L1311" i="1"/>
  <c r="M1327" i="1"/>
  <c r="M1303" i="1"/>
  <c r="N1303" i="1"/>
  <c r="N1537" i="1"/>
  <c r="A1656" i="1"/>
  <c r="A193" i="1"/>
  <c r="M16" i="1"/>
  <c r="A1841" i="1"/>
  <c r="M1948" i="1"/>
  <c r="Q1279" i="1"/>
  <c r="R1295" i="1"/>
  <c r="L1287" i="1"/>
  <c r="K1319" i="1"/>
  <c r="N1319" i="1"/>
  <c r="K1311" i="1"/>
  <c r="K1327" i="1"/>
  <c r="K1303" i="1"/>
  <c r="M1393" i="1"/>
  <c r="A1649" i="1"/>
  <c r="R1656" i="1"/>
  <c r="L193" i="1"/>
  <c r="R56" i="1"/>
  <c r="L1569" i="1"/>
  <c r="N1923" i="1"/>
  <c r="L1962" i="1"/>
  <c r="O1279" i="1"/>
  <c r="P1295" i="1"/>
  <c r="R1287" i="1"/>
  <c r="R1319" i="1"/>
  <c r="J1335" i="1"/>
  <c r="P1311" i="1"/>
  <c r="R1327" i="1"/>
  <c r="J1303" i="1"/>
  <c r="Q1537" i="1"/>
  <c r="J1656" i="1"/>
  <c r="K193" i="1"/>
  <c r="K48" i="1"/>
  <c r="L1938" i="1"/>
  <c r="B1962" i="1"/>
  <c r="N1279" i="1"/>
  <c r="O1295" i="1"/>
  <c r="J1287" i="1"/>
  <c r="Q1319" i="1"/>
  <c r="O1311" i="1"/>
  <c r="P1327" i="1"/>
  <c r="R1303" i="1"/>
  <c r="R1359" i="1"/>
  <c r="M1537" i="1"/>
  <c r="Q1656" i="1"/>
  <c r="J193" i="1"/>
  <c r="L48" i="1"/>
  <c r="K1938" i="1"/>
  <c r="K1279" i="1"/>
  <c r="L1295" i="1"/>
  <c r="N1295" i="1"/>
  <c r="Q1287" i="1"/>
  <c r="M1319" i="1"/>
  <c r="Q1311" i="1"/>
  <c r="N1311" i="1"/>
  <c r="O1327" i="1"/>
  <c r="Q1303" i="1"/>
  <c r="K1537" i="1"/>
  <c r="P1656" i="1"/>
  <c r="P193" i="1"/>
  <c r="B40" i="1"/>
  <c r="Q1327" i="1"/>
  <c r="O1879" i="1"/>
  <c r="M210" i="1"/>
  <c r="K1290" i="1"/>
  <c r="P1854" i="1"/>
  <c r="M1298" i="1"/>
  <c r="L1306" i="1"/>
  <c r="Q1849" i="1"/>
  <c r="J220" i="1"/>
  <c r="P1330" i="1"/>
  <c r="M1314" i="1"/>
  <c r="O806" i="1"/>
  <c r="P1654" i="1"/>
  <c r="R1814" i="1"/>
  <c r="J252" i="1"/>
  <c r="J1322" i="1"/>
  <c r="Q1354" i="1"/>
  <c r="N58" i="1"/>
  <c r="L1789" i="1"/>
  <c r="L251" i="1"/>
  <c r="N1338" i="1"/>
  <c r="P1519" i="1"/>
  <c r="O1362" i="1"/>
  <c r="O34" i="1"/>
  <c r="O1567" i="1"/>
  <c r="Q1346" i="1"/>
  <c r="A1448" i="1"/>
  <c r="J1370" i="1"/>
  <c r="Q716" i="1"/>
  <c r="P722" i="1"/>
  <c r="N18" i="1"/>
  <c r="J1575" i="1"/>
  <c r="N1282" i="1"/>
  <c r="L1391" i="1"/>
  <c r="J1378" i="1"/>
  <c r="P190" i="1"/>
  <c r="K58" i="1"/>
  <c r="K34" i="1"/>
  <c r="B18" i="1"/>
  <c r="L1905" i="1"/>
  <c r="M1879" i="1"/>
  <c r="O1854" i="1"/>
  <c r="O1849" i="1"/>
  <c r="Q1814" i="1"/>
  <c r="K1789" i="1"/>
  <c r="N1567" i="1"/>
  <c r="Q1575" i="1"/>
  <c r="P252" i="1"/>
  <c r="B251" i="1"/>
  <c r="O247" i="1"/>
  <c r="L218" i="1"/>
  <c r="M349" i="1"/>
  <c r="L1298" i="1"/>
  <c r="M1330" i="1"/>
  <c r="M1282" i="1"/>
  <c r="Q1290" i="1"/>
  <c r="N1306" i="1"/>
  <c r="K1306" i="1"/>
  <c r="L1314" i="1"/>
  <c r="M1322" i="1"/>
  <c r="J1338" i="1"/>
  <c r="P1346" i="1"/>
  <c r="O1354" i="1"/>
  <c r="J1362" i="1"/>
  <c r="Q1370" i="1"/>
  <c r="R1378" i="1"/>
  <c r="J1386" i="1"/>
  <c r="K1905" i="1"/>
  <c r="L1879" i="1"/>
  <c r="N1854" i="1"/>
  <c r="M1849" i="1"/>
  <c r="N1814" i="1"/>
  <c r="J1789" i="1"/>
  <c r="M1567" i="1"/>
  <c r="P1575" i="1"/>
  <c r="Q252" i="1"/>
  <c r="L247" i="1"/>
  <c r="K218" i="1"/>
  <c r="Q1298" i="1"/>
  <c r="K1298" i="1"/>
  <c r="L1330" i="1"/>
  <c r="L1282" i="1"/>
  <c r="P1290" i="1"/>
  <c r="J1306" i="1"/>
  <c r="Q1314" i="1"/>
  <c r="K1314" i="1"/>
  <c r="L1322" i="1"/>
  <c r="M1338" i="1"/>
  <c r="N1346" i="1"/>
  <c r="M1354" i="1"/>
  <c r="Q1362" i="1"/>
  <c r="N1370" i="1"/>
  <c r="P1378" i="1"/>
  <c r="L1386" i="1"/>
  <c r="R1905" i="1"/>
  <c r="A1879" i="1"/>
  <c r="K1849" i="1"/>
  <c r="L1849" i="1"/>
  <c r="M1814" i="1"/>
  <c r="K1567" i="1"/>
  <c r="L1567" i="1"/>
  <c r="O1575" i="1"/>
  <c r="B252" i="1"/>
  <c r="P247" i="1"/>
  <c r="R218" i="1"/>
  <c r="P1298" i="1"/>
  <c r="O1330" i="1"/>
  <c r="K1330" i="1"/>
  <c r="K1282" i="1"/>
  <c r="N1290" i="1"/>
  <c r="R1306" i="1"/>
  <c r="O1314" i="1"/>
  <c r="R1322" i="1"/>
  <c r="K1322" i="1"/>
  <c r="L1338" i="1"/>
  <c r="M1346" i="1"/>
  <c r="P1354" i="1"/>
  <c r="K1354" i="1"/>
  <c r="M1362" i="1"/>
  <c r="L1370" i="1"/>
  <c r="O1378" i="1"/>
  <c r="R1386" i="1"/>
  <c r="B58" i="1"/>
  <c r="R34" i="1"/>
  <c r="M1539" i="1"/>
  <c r="B34" i="1"/>
  <c r="O1539" i="1"/>
  <c r="B190" i="1"/>
  <c r="A50" i="1"/>
  <c r="R26" i="1"/>
  <c r="K1854" i="1"/>
  <c r="J1849" i="1"/>
  <c r="B1849" i="1"/>
  <c r="B1814" i="1"/>
  <c r="R1567" i="1"/>
  <c r="B1567" i="1"/>
  <c r="N1575" i="1"/>
  <c r="A252" i="1"/>
  <c r="Q1561" i="1"/>
  <c r="N247" i="1"/>
  <c r="P218" i="1"/>
  <c r="N1298" i="1"/>
  <c r="J1330" i="1"/>
  <c r="P1282" i="1"/>
  <c r="J1290" i="1"/>
  <c r="Q1306" i="1"/>
  <c r="P1314" i="1"/>
  <c r="Q1322" i="1"/>
  <c r="R1338" i="1"/>
  <c r="K1338" i="1"/>
  <c r="L1346" i="1"/>
  <c r="J1414" i="1"/>
  <c r="N1354" i="1"/>
  <c r="L1362" i="1"/>
  <c r="K1362" i="1"/>
  <c r="M1370" i="1"/>
  <c r="L1378" i="1"/>
  <c r="Q1386" i="1"/>
  <c r="O1905" i="1"/>
  <c r="R190" i="1"/>
  <c r="J190" i="1"/>
  <c r="Q50" i="1"/>
  <c r="A1539" i="1"/>
  <c r="L200" i="1"/>
  <c r="O42" i="1"/>
  <c r="K26" i="1"/>
  <c r="K1879" i="1"/>
  <c r="J1854" i="1"/>
  <c r="R1849" i="1"/>
  <c r="A1849" i="1"/>
  <c r="A1814" i="1"/>
  <c r="J1567" i="1"/>
  <c r="A1567" i="1"/>
  <c r="M1575" i="1"/>
  <c r="M251" i="1"/>
  <c r="P1561" i="1"/>
  <c r="B247" i="1"/>
  <c r="A218" i="1"/>
  <c r="J1298" i="1"/>
  <c r="N1330" i="1"/>
  <c r="R1282" i="1"/>
  <c r="O1290" i="1"/>
  <c r="P1306" i="1"/>
  <c r="N1314" i="1"/>
  <c r="P1322" i="1"/>
  <c r="P1338" i="1"/>
  <c r="O1346" i="1"/>
  <c r="K1346" i="1"/>
  <c r="Q1454" i="1"/>
  <c r="Q1390" i="1"/>
  <c r="J1354" i="1"/>
  <c r="R1362" i="1"/>
  <c r="R1370" i="1"/>
  <c r="K1370" i="1"/>
  <c r="M1378" i="1"/>
  <c r="O1386" i="1"/>
  <c r="O200" i="1"/>
  <c r="N42" i="1"/>
  <c r="K18" i="1"/>
  <c r="R1879" i="1"/>
  <c r="L1814" i="1"/>
  <c r="N252" i="1"/>
  <c r="P251" i="1"/>
  <c r="M1561" i="1"/>
  <c r="Q210" i="1"/>
  <c r="R1298" i="1"/>
  <c r="R1330" i="1"/>
  <c r="J1282" i="1"/>
  <c r="M1290" i="1"/>
  <c r="O1306" i="1"/>
  <c r="J1314" i="1"/>
  <c r="O1322" i="1"/>
  <c r="Q1338" i="1"/>
  <c r="J1346" i="1"/>
  <c r="J1470" i="1"/>
  <c r="N1422" i="1"/>
  <c r="L1354" i="1"/>
  <c r="P1362" i="1"/>
  <c r="P1370" i="1"/>
  <c r="Q1378" i="1"/>
  <c r="K1378" i="1"/>
  <c r="M1386" i="1"/>
  <c r="M1654" i="1"/>
  <c r="R1854" i="1"/>
  <c r="P1849" i="1"/>
  <c r="P1789" i="1"/>
  <c r="Q1567" i="1"/>
  <c r="K1575" i="1"/>
  <c r="L1575" i="1"/>
  <c r="K1654" i="1"/>
  <c r="O58" i="1"/>
  <c r="L42" i="1"/>
  <c r="J18" i="1"/>
  <c r="Q620" i="1"/>
  <c r="R1575" i="1"/>
  <c r="L252" i="1"/>
  <c r="N251" i="1"/>
  <c r="B1561" i="1"/>
  <c r="P210" i="1"/>
  <c r="O1298" i="1"/>
  <c r="Q1330" i="1"/>
  <c r="O1282" i="1"/>
  <c r="L1290" i="1"/>
  <c r="M1306" i="1"/>
  <c r="R1314" i="1"/>
  <c r="N1322" i="1"/>
  <c r="O1338" i="1"/>
  <c r="R1346" i="1"/>
  <c r="B1494" i="1"/>
  <c r="M1446" i="1"/>
  <c r="R1354" i="1"/>
  <c r="N1362" i="1"/>
  <c r="O1370" i="1"/>
  <c r="N1378" i="1"/>
  <c r="P1386" i="1"/>
  <c r="K1386" i="1"/>
  <c r="P73" i="1"/>
  <c r="J65" i="1"/>
  <c r="L73" i="1"/>
  <c r="P65" i="1"/>
  <c r="Q65" i="1"/>
  <c r="K73" i="1"/>
  <c r="L65" i="1"/>
  <c r="R73" i="1"/>
  <c r="M65" i="1"/>
  <c r="J73" i="1"/>
  <c r="B65" i="1"/>
  <c r="B73" i="1"/>
  <c r="N73" i="1"/>
  <c r="N66" i="1"/>
  <c r="R65" i="1"/>
  <c r="P1843" i="1"/>
  <c r="B1879" i="1"/>
  <c r="Q1789" i="1"/>
  <c r="R1842" i="1"/>
  <c r="O1902" i="1"/>
  <c r="O1906" i="1"/>
  <c r="N1822" i="1"/>
  <c r="B1888" i="1"/>
  <c r="P1940" i="1"/>
  <c r="A1789" i="1"/>
  <c r="N1836" i="1"/>
  <c r="J1828" i="1"/>
  <c r="R299" i="1"/>
  <c r="A1843" i="1"/>
  <c r="A1530" i="1"/>
  <c r="O628" i="1"/>
  <c r="P648" i="1"/>
  <c r="R666" i="1"/>
  <c r="Q299" i="1"/>
  <c r="P1634" i="1"/>
  <c r="B628" i="1"/>
  <c r="K648" i="1"/>
  <c r="P666" i="1"/>
  <c r="B305" i="1"/>
  <c r="B297" i="1"/>
  <c r="B1632" i="1"/>
  <c r="O254" i="1"/>
  <c r="L636" i="1"/>
  <c r="P656" i="1"/>
  <c r="A212" i="1"/>
  <c r="M1414" i="1"/>
  <c r="A1454" i="1"/>
  <c r="M1390" i="1"/>
  <c r="J1430" i="1"/>
  <c r="L654" i="1"/>
  <c r="P1510" i="1"/>
  <c r="N1398" i="1"/>
  <c r="N1446" i="1"/>
  <c r="B1342" i="1"/>
  <c r="J307" i="1"/>
  <c r="B1634" i="1"/>
  <c r="J355" i="1"/>
  <c r="N1438" i="1"/>
  <c r="O1478" i="1"/>
  <c r="N1510" i="1"/>
  <c r="K1398" i="1"/>
  <c r="L1446" i="1"/>
  <c r="P307" i="1"/>
  <c r="K299" i="1"/>
  <c r="O355" i="1"/>
  <c r="K654" i="1"/>
  <c r="N307" i="1"/>
  <c r="A299" i="1"/>
  <c r="N1530" i="1"/>
  <c r="B355" i="1"/>
  <c r="A654" i="1"/>
  <c r="M668" i="1"/>
  <c r="J1438" i="1"/>
  <c r="N1478" i="1"/>
  <c r="L1406" i="1"/>
  <c r="N299" i="1"/>
  <c r="B634" i="1"/>
  <c r="M1935" i="1"/>
  <c r="K1438" i="1"/>
  <c r="M1478" i="1"/>
  <c r="O1406" i="1"/>
  <c r="P1486" i="1"/>
  <c r="M307" i="1"/>
  <c r="N1843" i="1"/>
  <c r="R1530" i="1"/>
  <c r="M628" i="1"/>
  <c r="R660" i="1"/>
  <c r="K307" i="1"/>
  <c r="K1843" i="1"/>
  <c r="B1530" i="1"/>
  <c r="L628" i="1"/>
  <c r="J648" i="1"/>
  <c r="M660" i="1"/>
  <c r="N680" i="1"/>
  <c r="M1454" i="1"/>
  <c r="M1494" i="1"/>
  <c r="B1406" i="1"/>
  <c r="O1486" i="1"/>
  <c r="P30" i="1"/>
  <c r="L720" i="1"/>
  <c r="Q720" i="1"/>
  <c r="N687" i="1"/>
  <c r="J687" i="1"/>
  <c r="J713" i="1"/>
  <c r="B713" i="1"/>
  <c r="J298" i="1"/>
  <c r="O1633" i="1"/>
  <c r="R681" i="1"/>
  <c r="R1910" i="1"/>
  <c r="B700" i="1"/>
  <c r="K1499" i="1"/>
  <c r="O1499" i="1"/>
  <c r="J236" i="1"/>
  <c r="R236" i="1"/>
  <c r="N1785" i="1"/>
  <c r="R1785" i="1"/>
  <c r="N158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632" i="1"/>
  <c r="K1632" i="1"/>
  <c r="M1632" i="1"/>
  <c r="N1632" i="1"/>
  <c r="O1632" i="1"/>
  <c r="Q1640" i="1"/>
  <c r="A1640" i="1"/>
  <c r="J1640" i="1"/>
  <c r="B1640" i="1"/>
  <c r="R1640" i="1"/>
  <c r="L1640" i="1"/>
  <c r="Q297" i="1"/>
  <c r="J297" i="1"/>
  <c r="A297" i="1"/>
  <c r="R297" i="1"/>
  <c r="N305" i="1"/>
  <c r="O305" i="1"/>
  <c r="P305" i="1"/>
  <c r="M1911" i="1"/>
  <c r="N1911" i="1"/>
  <c r="O1911" i="1"/>
  <c r="R1911" i="1"/>
  <c r="O1917" i="1"/>
  <c r="B1917" i="1"/>
  <c r="N1861" i="1"/>
  <c r="Q1861" i="1"/>
  <c r="J1861" i="1"/>
  <c r="P14" i="1"/>
  <c r="M14" i="1"/>
  <c r="M38" i="1"/>
  <c r="O38" i="1"/>
  <c r="J54" i="1"/>
  <c r="P54" i="1"/>
  <c r="L1525" i="1"/>
  <c r="A1525" i="1"/>
  <c r="B1525" i="1"/>
  <c r="K1658" i="1"/>
  <c r="R1658" i="1"/>
  <c r="B681" i="1"/>
  <c r="L681" i="1"/>
  <c r="M681" i="1"/>
  <c r="O681" i="1"/>
  <c r="R635" i="1"/>
  <c r="K635" i="1"/>
  <c r="M635" i="1"/>
  <c r="L1633" i="1"/>
  <c r="K1633" i="1"/>
  <c r="O298" i="1"/>
  <c r="N298" i="1"/>
  <c r="P298" i="1"/>
  <c r="Q298" i="1"/>
  <c r="L306" i="1"/>
  <c r="P306" i="1"/>
  <c r="J306" i="1"/>
  <c r="O1910" i="1"/>
  <c r="B1910" i="1"/>
  <c r="A1910" i="1"/>
  <c r="M1910" i="1"/>
  <c r="M1337" i="1"/>
  <c r="J1344" i="1"/>
  <c r="P1352" i="1"/>
  <c r="O1360" i="1"/>
  <c r="Q1368" i="1"/>
  <c r="L1376" i="1"/>
  <c r="P1384" i="1"/>
  <c r="K1337" i="1"/>
  <c r="L1337" i="1"/>
  <c r="R1344" i="1"/>
  <c r="L1352" i="1"/>
  <c r="P1360" i="1"/>
  <c r="M1360" i="1"/>
  <c r="O1368" i="1"/>
  <c r="K1376" i="1"/>
  <c r="N1384" i="1"/>
  <c r="P634" i="1"/>
  <c r="N648" i="1"/>
  <c r="L666" i="1"/>
  <c r="L680" i="1"/>
  <c r="M216" i="1"/>
  <c r="P24" i="1"/>
  <c r="K1561" i="1"/>
  <c r="L210" i="1"/>
  <c r="M218" i="1"/>
  <c r="P1614" i="1"/>
  <c r="R632" i="1"/>
  <c r="L638" i="1"/>
  <c r="O644" i="1"/>
  <c r="B650" i="1"/>
  <c r="N664" i="1"/>
  <c r="Q670" i="1"/>
  <c r="Q157" i="1"/>
  <c r="R1337" i="1"/>
  <c r="O1344" i="1"/>
  <c r="J1352" i="1"/>
  <c r="L1437" i="1"/>
  <c r="L1360" i="1"/>
  <c r="R1368" i="1"/>
  <c r="M1368" i="1"/>
  <c r="O1376" i="1"/>
  <c r="K1384" i="1"/>
  <c r="L1563" i="1"/>
  <c r="O157" i="1"/>
  <c r="P1337" i="1"/>
  <c r="N1344" i="1"/>
  <c r="O1352" i="1"/>
  <c r="J1360" i="1"/>
  <c r="P1368" i="1"/>
  <c r="N1376" i="1"/>
  <c r="M1376" i="1"/>
  <c r="O1384" i="1"/>
  <c r="B756" i="1"/>
  <c r="O1337" i="1"/>
  <c r="Q1344" i="1"/>
  <c r="M1344" i="1"/>
  <c r="N1352" i="1"/>
  <c r="P1461" i="1"/>
  <c r="K1360" i="1"/>
  <c r="L1368" i="1"/>
  <c r="J1376" i="1"/>
  <c r="R1384" i="1"/>
  <c r="M1384" i="1"/>
  <c r="Q794" i="1"/>
  <c r="J1337" i="1"/>
  <c r="L1344" i="1"/>
  <c r="K1352" i="1"/>
  <c r="M1352" i="1"/>
  <c r="R1360" i="1"/>
  <c r="K1368" i="1"/>
  <c r="R1376" i="1"/>
  <c r="Q1384" i="1"/>
  <c r="B1383" i="1"/>
  <c r="M1383" i="1"/>
  <c r="R1383" i="1"/>
  <c r="Q1383" i="1"/>
  <c r="K1383" i="1"/>
  <c r="N1383" i="1"/>
  <c r="O1383" i="1"/>
  <c r="P1383" i="1"/>
  <c r="J1383" i="1"/>
  <c r="B1375" i="1"/>
  <c r="J1375" i="1"/>
  <c r="K1375" i="1"/>
  <c r="O1375" i="1"/>
  <c r="L1375" i="1"/>
  <c r="M1375" i="1"/>
  <c r="N1375" i="1"/>
  <c r="Q1375" i="1"/>
  <c r="P1375" i="1"/>
  <c r="B1367" i="1"/>
  <c r="O1367" i="1"/>
  <c r="R1367" i="1"/>
  <c r="L1367" i="1"/>
  <c r="K1367" i="1"/>
  <c r="M1367" i="1"/>
  <c r="Q1367" i="1"/>
  <c r="N1367" i="1"/>
  <c r="J1367" i="1"/>
  <c r="B1359" i="1"/>
  <c r="P1359" i="1"/>
  <c r="L1359" i="1"/>
  <c r="O1359" i="1"/>
  <c r="Q1359" i="1"/>
  <c r="J1359" i="1"/>
  <c r="K1359" i="1"/>
  <c r="M1359" i="1"/>
  <c r="B1351" i="1"/>
  <c r="M1351" i="1"/>
  <c r="N1351" i="1"/>
  <c r="R1351" i="1"/>
  <c r="O1351" i="1"/>
  <c r="P1351" i="1"/>
  <c r="J1351" i="1"/>
  <c r="K1351" i="1"/>
  <c r="L1351" i="1"/>
  <c r="B1343" i="1"/>
  <c r="J1343" i="1"/>
  <c r="L1343" i="1"/>
  <c r="N1343" i="1"/>
  <c r="Q1343" i="1"/>
  <c r="O1343" i="1"/>
  <c r="P1343" i="1"/>
  <c r="M1343" i="1"/>
  <c r="R1343" i="1"/>
  <c r="B1336" i="1"/>
  <c r="L1336" i="1"/>
  <c r="Q1336" i="1"/>
  <c r="R1336" i="1"/>
  <c r="J1336" i="1"/>
  <c r="K1336" i="1"/>
  <c r="M1336" i="1"/>
  <c r="P1336" i="1"/>
  <c r="N1336" i="1"/>
  <c r="P236" i="1"/>
  <c r="O463" i="1"/>
  <c r="K463" i="1"/>
  <c r="B306" i="1"/>
  <c r="B298" i="1"/>
  <c r="B1633" i="1"/>
  <c r="B635" i="1"/>
  <c r="A681" i="1"/>
  <c r="R1649" i="1"/>
  <c r="Q1785" i="1"/>
  <c r="Q1910" i="1"/>
  <c r="M56" i="1"/>
  <c r="M24" i="1"/>
  <c r="R16" i="1"/>
  <c r="L463" i="1"/>
  <c r="M1903" i="1"/>
  <c r="L1847" i="1"/>
  <c r="R1784" i="1"/>
  <c r="M1565" i="1"/>
  <c r="K1648" i="1"/>
  <c r="Q1543" i="1"/>
  <c r="B1658" i="1"/>
  <c r="N54" i="1"/>
  <c r="M30" i="1"/>
  <c r="Q71" i="1"/>
  <c r="Q1563" i="1"/>
  <c r="N220" i="1"/>
  <c r="K1281" i="1"/>
  <c r="A157" i="1"/>
  <c r="J32" i="1"/>
  <c r="A32" i="1"/>
  <c r="M48" i="1"/>
  <c r="N48" i="1"/>
  <c r="R306" i="1"/>
  <c r="R298" i="1"/>
  <c r="R1633" i="1"/>
  <c r="L635" i="1"/>
  <c r="A635" i="1"/>
  <c r="J1649" i="1"/>
  <c r="M1884" i="1"/>
  <c r="P1785" i="1"/>
  <c r="P1910" i="1"/>
  <c r="L56" i="1"/>
  <c r="O40" i="1"/>
  <c r="K32" i="1"/>
  <c r="L24" i="1"/>
  <c r="J16" i="1"/>
  <c r="R463" i="1"/>
  <c r="B1903" i="1"/>
  <c r="P1847" i="1"/>
  <c r="P1784" i="1"/>
  <c r="L1565" i="1"/>
  <c r="P1543" i="1"/>
  <c r="R195" i="1"/>
  <c r="A54" i="1"/>
  <c r="K30" i="1"/>
  <c r="N71" i="1"/>
  <c r="M1579" i="1"/>
  <c r="L220" i="1"/>
  <c r="R128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329" i="1"/>
  <c r="L1329" i="1"/>
  <c r="J1329" i="1"/>
  <c r="M1329" i="1"/>
  <c r="N1329" i="1"/>
  <c r="K1329" i="1"/>
  <c r="O1329" i="1"/>
  <c r="P1329" i="1"/>
  <c r="Q1329" i="1"/>
  <c r="A1289" i="1"/>
  <c r="P1289" i="1"/>
  <c r="J1289" i="1"/>
  <c r="K1289" i="1"/>
  <c r="O1289" i="1"/>
  <c r="Q1289" i="1"/>
  <c r="L1289" i="1"/>
  <c r="R1289" i="1"/>
  <c r="M1289" i="1"/>
  <c r="Q1649" i="1"/>
  <c r="L1884" i="1"/>
  <c r="M1785" i="1"/>
  <c r="P40" i="1"/>
  <c r="P32" i="1"/>
  <c r="J24" i="1"/>
  <c r="B16" i="1"/>
  <c r="Q463" i="1"/>
  <c r="O1860" i="1"/>
  <c r="K1847" i="1"/>
  <c r="O1784" i="1"/>
  <c r="B1543" i="1"/>
  <c r="N195" i="1"/>
  <c r="M46" i="1"/>
  <c r="P22" i="1"/>
  <c r="R350" i="1"/>
  <c r="K1579" i="1"/>
  <c r="P250" i="1"/>
  <c r="B220" i="1"/>
  <c r="J1281" i="1"/>
  <c r="O234" i="1"/>
  <c r="K676" i="1"/>
  <c r="R676" i="1"/>
  <c r="O787" i="1"/>
  <c r="A1321" i="1"/>
  <c r="P1321" i="1"/>
  <c r="L1321" i="1"/>
  <c r="R1321" i="1"/>
  <c r="M1321" i="1"/>
  <c r="N1321" i="1"/>
  <c r="J1321" i="1"/>
  <c r="K1321" i="1"/>
  <c r="O1321" i="1"/>
  <c r="A1297" i="1"/>
  <c r="K1297" i="1"/>
  <c r="O1297" i="1"/>
  <c r="Q1297" i="1"/>
  <c r="R1297" i="1"/>
  <c r="L1297" i="1"/>
  <c r="J1297" i="1"/>
  <c r="M1297" i="1"/>
  <c r="N1297" i="1"/>
  <c r="J1565" i="1"/>
  <c r="N1565" i="1"/>
  <c r="R1569" i="1"/>
  <c r="N1569" i="1"/>
  <c r="N1820" i="1"/>
  <c r="K1820" i="1"/>
  <c r="Q1894" i="1"/>
  <c r="K1894" i="1"/>
  <c r="N1649" i="1"/>
  <c r="K1884" i="1"/>
  <c r="A1785" i="1"/>
  <c r="Q48" i="1"/>
  <c r="M32" i="1"/>
  <c r="P463" i="1"/>
  <c r="N1860" i="1"/>
  <c r="Q1847" i="1"/>
  <c r="N1784" i="1"/>
  <c r="Q1565" i="1"/>
  <c r="M1581" i="1"/>
  <c r="A195" i="1"/>
  <c r="Q250" i="1"/>
  <c r="Q1321" i="1"/>
  <c r="J1523" i="1"/>
  <c r="M1523" i="1"/>
  <c r="J1491" i="1"/>
  <c r="A1491" i="1"/>
  <c r="J1443" i="1"/>
  <c r="P1443" i="1"/>
  <c r="Q1443" i="1"/>
  <c r="K1411" i="1"/>
  <c r="Q1411" i="1"/>
  <c r="L1403" i="1"/>
  <c r="R1403" i="1"/>
  <c r="A1313" i="1"/>
  <c r="K1313" i="1"/>
  <c r="J1313" i="1"/>
  <c r="L1313" i="1"/>
  <c r="O1313" i="1"/>
  <c r="M1313" i="1"/>
  <c r="N1313" i="1"/>
  <c r="P1313" i="1"/>
  <c r="Q1313" i="1"/>
  <c r="A1305" i="1"/>
  <c r="O1305" i="1"/>
  <c r="P1305" i="1"/>
  <c r="Q1305" i="1"/>
  <c r="L1305" i="1"/>
  <c r="R1305" i="1"/>
  <c r="M1305" i="1"/>
  <c r="N1305" i="1"/>
  <c r="J1305" i="1"/>
  <c r="A1281" i="1"/>
  <c r="M1281" i="1"/>
  <c r="J1785" i="1"/>
  <c r="O1281" i="1"/>
  <c r="O71" i="1"/>
  <c r="J71" i="1"/>
  <c r="K24" i="1"/>
  <c r="A24" i="1"/>
  <c r="R40" i="1"/>
  <c r="L40" i="1"/>
  <c r="Q56" i="1"/>
  <c r="K56" i="1"/>
  <c r="N1289" i="1"/>
  <c r="K1649" i="1"/>
  <c r="R1884" i="1"/>
  <c r="P48" i="1"/>
  <c r="K40" i="1"/>
  <c r="L32" i="1"/>
  <c r="O16" i="1"/>
  <c r="B463" i="1"/>
  <c r="R1841" i="1"/>
  <c r="B1847" i="1"/>
  <c r="Q1569" i="1"/>
  <c r="B1565" i="1"/>
  <c r="R1819" i="1"/>
  <c r="J38" i="1"/>
  <c r="O14" i="1"/>
  <c r="L1861" i="1"/>
  <c r="K250" i="1"/>
  <c r="L1281" i="1"/>
  <c r="A668" i="1"/>
  <c r="J668" i="1"/>
  <c r="R1329" i="1"/>
  <c r="B1649" i="1"/>
  <c r="B1884" i="1"/>
  <c r="L1785" i="1"/>
  <c r="P56" i="1"/>
  <c r="J48" i="1"/>
  <c r="N40" i="1"/>
  <c r="Q24" i="1"/>
  <c r="P16" i="1"/>
  <c r="A463" i="1"/>
  <c r="O1841" i="1"/>
  <c r="M1569" i="1"/>
  <c r="A1565" i="1"/>
  <c r="M212" i="1"/>
  <c r="Q1281" i="1"/>
  <c r="O350" i="1"/>
  <c r="M350" i="1"/>
  <c r="R22" i="1"/>
  <c r="K22" i="1"/>
  <c r="L46" i="1"/>
  <c r="B46" i="1"/>
  <c r="Q1525" i="1"/>
  <c r="P1525" i="1"/>
  <c r="O1581" i="1"/>
  <c r="A1581" i="1"/>
  <c r="Q732" i="1"/>
  <c r="A802" i="1"/>
  <c r="N303" i="1"/>
  <c r="J295" i="1"/>
  <c r="M1638" i="1"/>
  <c r="B1638" i="1"/>
  <c r="O632" i="1"/>
  <c r="B632" i="1"/>
  <c r="K638" i="1"/>
  <c r="P664" i="1"/>
  <c r="L670" i="1"/>
  <c r="N1917" i="1"/>
  <c r="A1332" i="1"/>
  <c r="M9" i="1"/>
  <c r="N9" i="1"/>
  <c r="A9" i="1"/>
  <c r="O9" i="1"/>
  <c r="B9" i="1"/>
  <c r="P9" i="1"/>
  <c r="L9" i="1"/>
  <c r="Q9" i="1"/>
  <c r="J9" i="1"/>
  <c r="R9" i="1"/>
  <c r="K9" i="1"/>
  <c r="N625" i="1"/>
  <c r="R625" i="1"/>
  <c r="L1628" i="1"/>
  <c r="B1628" i="1"/>
  <c r="J1636" i="1"/>
  <c r="K1636" i="1"/>
  <c r="M205" i="1"/>
  <c r="J17" i="1"/>
  <c r="P1537" i="1"/>
  <c r="O1656" i="1"/>
  <c r="R193" i="1"/>
  <c r="N56" i="1"/>
  <c r="R48" i="1"/>
  <c r="B48" i="1"/>
  <c r="M40" i="1"/>
  <c r="N32" i="1"/>
  <c r="O24" i="1"/>
  <c r="Q16" i="1"/>
  <c r="A16" i="1"/>
  <c r="J463" i="1"/>
  <c r="Q247" i="1"/>
  <c r="J210" i="1"/>
  <c r="J218" i="1"/>
  <c r="P344" i="1"/>
  <c r="J1937" i="1"/>
  <c r="A1947" i="1"/>
  <c r="R1948" i="1"/>
  <c r="O1543" i="1"/>
  <c r="K1581" i="1"/>
  <c r="N1658" i="1"/>
  <c r="J195" i="1"/>
  <c r="M1525" i="1"/>
  <c r="Q54" i="1"/>
  <c r="K46" i="1"/>
  <c r="A46" i="1"/>
  <c r="B38" i="1"/>
  <c r="A30" i="1"/>
  <c r="B22" i="1"/>
  <c r="L14" i="1"/>
  <c r="Q350" i="1"/>
  <c r="N1543" i="1"/>
  <c r="J1581" i="1"/>
  <c r="M1658" i="1"/>
  <c r="Q195" i="1"/>
  <c r="K152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584" i="1"/>
  <c r="R1584" i="1"/>
  <c r="J676" i="1"/>
  <c r="B676" i="1"/>
  <c r="P676" i="1"/>
  <c r="B670" i="1"/>
  <c r="M670" i="1"/>
  <c r="N670" i="1"/>
  <c r="K664" i="1"/>
  <c r="L664" i="1"/>
  <c r="A650" i="1"/>
  <c r="M644" i="1"/>
  <c r="B644" i="1"/>
  <c r="J644" i="1"/>
  <c r="B1614" i="1"/>
  <c r="L1614" i="1"/>
  <c r="A1630" i="1"/>
  <c r="K1630" i="1"/>
  <c r="K466" i="1"/>
  <c r="R466" i="1"/>
  <c r="K1913" i="1"/>
  <c r="M1913" i="1"/>
  <c r="J1930" i="1"/>
  <c r="O1930" i="1"/>
  <c r="K1543" i="1"/>
  <c r="P1581" i="1"/>
  <c r="L1658" i="1"/>
  <c r="P195" i="1"/>
  <c r="R152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537" i="1"/>
  <c r="A1537" i="1"/>
  <c r="O193" i="1"/>
  <c r="O48" i="1"/>
  <c r="Q40" i="1"/>
  <c r="A40" i="1"/>
  <c r="R24" i="1"/>
  <c r="L16" i="1"/>
  <c r="O207" i="1"/>
  <c r="N1922" i="1"/>
  <c r="B1937" i="1"/>
  <c r="L1961" i="1"/>
  <c r="J1923" i="1"/>
  <c r="K1948" i="1"/>
  <c r="B664" i="1"/>
  <c r="O670" i="1"/>
  <c r="O676" i="1"/>
  <c r="O1861" i="1"/>
  <c r="R191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525" i="1"/>
  <c r="O1525" i="1"/>
  <c r="M195" i="1"/>
  <c r="B195" i="1"/>
  <c r="K195" i="1"/>
  <c r="A1658" i="1"/>
  <c r="O1658" i="1"/>
  <c r="P1658" i="1"/>
  <c r="Q1581" i="1"/>
  <c r="R1581" i="1"/>
  <c r="L1543" i="1"/>
  <c r="R1543" i="1"/>
  <c r="M1543" i="1"/>
  <c r="A1543" i="1"/>
  <c r="B1581" i="1"/>
  <c r="J1658" i="1"/>
  <c r="L195" i="1"/>
  <c r="N1525" i="1"/>
  <c r="O54" i="1"/>
  <c r="O46" i="1"/>
  <c r="P38" i="1"/>
  <c r="N30" i="1"/>
  <c r="O22" i="1"/>
  <c r="N14" i="1"/>
  <c r="L350" i="1"/>
  <c r="K1861" i="1"/>
  <c r="K1643" i="1"/>
  <c r="P1643" i="1"/>
  <c r="O7" i="1"/>
  <c r="B7" i="1"/>
  <c r="P7" i="1"/>
  <c r="Q7" i="1"/>
  <c r="J7" i="1"/>
  <c r="R7" i="1"/>
  <c r="K7" i="1"/>
  <c r="N7" i="1"/>
  <c r="L7" i="1"/>
  <c r="A7" i="1"/>
  <c r="M7" i="1"/>
  <c r="A8" i="1"/>
  <c r="N8" i="1"/>
  <c r="B8" i="1"/>
  <c r="O8" i="1"/>
  <c r="P8" i="1"/>
  <c r="Q8" i="1"/>
  <c r="J8" i="1"/>
  <c r="R8" i="1"/>
  <c r="M8" i="1"/>
  <c r="K8" i="1"/>
  <c r="L8" i="1"/>
  <c r="P653" i="1"/>
  <c r="O653" i="1"/>
  <c r="K1496" i="1"/>
  <c r="M1496" i="1"/>
  <c r="A1456" i="1"/>
  <c r="P1456" i="1"/>
  <c r="A1416" i="1"/>
  <c r="B1416" i="1"/>
  <c r="R1438" i="1"/>
  <c r="L1494" i="1"/>
  <c r="O1510" i="1"/>
  <c r="J1486" i="1"/>
  <c r="R1408" i="1"/>
  <c r="K1448" i="1"/>
  <c r="L1488" i="1"/>
  <c r="Q1930" i="1"/>
  <c r="L1496" i="1"/>
  <c r="O1518" i="1"/>
  <c r="K1518" i="1"/>
  <c r="K1502" i="1"/>
  <c r="P1502" i="1"/>
  <c r="P1478" i="1"/>
  <c r="L1478" i="1"/>
  <c r="O1470" i="1"/>
  <c r="N1470" i="1"/>
  <c r="J1462" i="1"/>
  <c r="O1462" i="1"/>
  <c r="L1454" i="1"/>
  <c r="R1454" i="1"/>
  <c r="O1430" i="1"/>
  <c r="R1430" i="1"/>
  <c r="N1414" i="1"/>
  <c r="A1414" i="1"/>
  <c r="P1406" i="1"/>
  <c r="Q1406" i="1"/>
  <c r="N1390" i="1"/>
  <c r="O1390" i="1"/>
  <c r="K758" i="1"/>
  <c r="Q758" i="1"/>
  <c r="P1416" i="1"/>
  <c r="O1456" i="1"/>
  <c r="N1504" i="1"/>
  <c r="R1493" i="1"/>
  <c r="B1493" i="1"/>
  <c r="A1405" i="1"/>
  <c r="L1405" i="1"/>
  <c r="B693" i="1"/>
  <c r="Q693" i="1"/>
  <c r="O1464" i="1"/>
  <c r="Q1504" i="1"/>
  <c r="A816" i="1"/>
  <c r="R1414" i="1"/>
  <c r="Q1438" i="1"/>
  <c r="R1470" i="1"/>
  <c r="B1478" i="1"/>
  <c r="M1502" i="1"/>
  <c r="P1398" i="1"/>
  <c r="J1422" i="1"/>
  <c r="K1446" i="1"/>
  <c r="R1518" i="1"/>
  <c r="B1424" i="1"/>
  <c r="B1464" i="1"/>
  <c r="M1512" i="1"/>
  <c r="J1459" i="1"/>
  <c r="A1459" i="1"/>
  <c r="R1387" i="1"/>
  <c r="M138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820" i="1"/>
  <c r="L1414" i="1"/>
  <c r="B1438" i="1"/>
  <c r="K1470" i="1"/>
  <c r="P1494" i="1"/>
  <c r="B1502" i="1"/>
  <c r="Q1398" i="1"/>
  <c r="A1422" i="1"/>
  <c r="A1446" i="1"/>
  <c r="J1518" i="1"/>
  <c r="J1392" i="1"/>
  <c r="P1432" i="1"/>
  <c r="J1472" i="1"/>
  <c r="J1512" i="1"/>
  <c r="A724" i="1"/>
  <c r="A694" i="1"/>
  <c r="A754" i="1"/>
  <c r="R754" i="1"/>
  <c r="L212" i="1"/>
  <c r="P212" i="1"/>
  <c r="R1563" i="1"/>
  <c r="N1563" i="1"/>
  <c r="J1579" i="1"/>
  <c r="Q1579" i="1"/>
  <c r="Q5" i="1"/>
  <c r="J5" i="1"/>
  <c r="R5" i="1"/>
  <c r="P5" i="1"/>
  <c r="A5" i="1"/>
  <c r="K5" i="1"/>
  <c r="B5" i="1"/>
  <c r="L5" i="1"/>
  <c r="M5" i="1"/>
  <c r="N5" i="1"/>
  <c r="O5" i="1"/>
  <c r="Q13" i="1"/>
  <c r="J13" i="1"/>
  <c r="R13" i="1"/>
  <c r="K13" i="1"/>
  <c r="P13" i="1"/>
  <c r="L13" i="1"/>
  <c r="M13" i="1"/>
  <c r="N13" i="1"/>
  <c r="O13" i="1"/>
  <c r="N1477" i="1"/>
  <c r="K1414" i="1"/>
  <c r="N1454" i="1"/>
  <c r="L1470" i="1"/>
  <c r="O1494" i="1"/>
  <c r="J1510" i="1"/>
  <c r="P1390" i="1"/>
  <c r="B1398" i="1"/>
  <c r="B1422" i="1"/>
  <c r="P1462" i="1"/>
  <c r="Q1403" i="1"/>
  <c r="B1523" i="1"/>
  <c r="K1400" i="1"/>
  <c r="L1440" i="1"/>
  <c r="K1480" i="1"/>
  <c r="R152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854" i="1"/>
  <c r="P1814" i="1"/>
  <c r="A1884" i="1"/>
  <c r="J1903" i="1"/>
  <c r="Q1841" i="1"/>
  <c r="N1828" i="1"/>
  <c r="N1903" i="1"/>
  <c r="N1905" i="1"/>
  <c r="N1879" i="1"/>
  <c r="A1854" i="1"/>
  <c r="N1789" i="1"/>
  <c r="M1905" i="1"/>
  <c r="M150" i="1"/>
  <c r="N1881" i="1"/>
  <c r="O1886" i="1"/>
  <c r="L1833" i="1"/>
  <c r="L1825" i="1"/>
  <c r="M1789" i="1"/>
  <c r="R1860" i="1"/>
  <c r="R1861" i="1"/>
  <c r="R1843" i="1"/>
  <c r="N1886" i="1"/>
  <c r="B1824" i="1"/>
  <c r="A1860" i="1"/>
  <c r="Q1947" i="1"/>
  <c r="A1883" i="1"/>
  <c r="Q1938" i="1"/>
  <c r="Q1905" i="1"/>
  <c r="J1905" i="1"/>
  <c r="P1861" i="1"/>
  <c r="A1861" i="1"/>
  <c r="P1841" i="1"/>
  <c r="Q1946" i="1"/>
  <c r="N1788" i="1"/>
  <c r="J1843" i="1"/>
  <c r="J1814" i="1"/>
  <c r="Q1835" i="1"/>
  <c r="A1901" i="1"/>
  <c r="N1893" i="1"/>
  <c r="N1885" i="1"/>
  <c r="J1879" i="1"/>
  <c r="M1854" i="1"/>
  <c r="R1789" i="1"/>
  <c r="P1884" i="1"/>
  <c r="A1908" i="1"/>
  <c r="M1860" i="1"/>
  <c r="B1861" i="1"/>
  <c r="B1840" i="1"/>
  <c r="P1879" i="1"/>
  <c r="Q1961" i="1"/>
  <c r="A1903" i="1"/>
  <c r="J1894" i="1"/>
  <c r="B1854" i="1"/>
  <c r="B1789" i="1"/>
  <c r="Q1922" i="1"/>
  <c r="M1861" i="1"/>
  <c r="Q1890" i="1"/>
  <c r="L1823" i="1"/>
  <c r="R1889" i="1"/>
  <c r="A1905" i="1"/>
  <c r="O1814" i="1"/>
  <c r="O1816" i="1"/>
  <c r="B1856" i="1"/>
  <c r="R1886" i="1"/>
  <c r="Q18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539" i="1"/>
  <c r="L190" i="1"/>
  <c r="L58" i="1"/>
  <c r="R50" i="1"/>
  <c r="N34" i="1"/>
  <c r="L18" i="1"/>
  <c r="M1649" i="1"/>
  <c r="N1884" i="1"/>
  <c r="O1884" i="1"/>
  <c r="K1785" i="1"/>
  <c r="B1785" i="1"/>
  <c r="Q1903" i="1"/>
  <c r="Q1860" i="1"/>
  <c r="J1860" i="1"/>
  <c r="N1841" i="1"/>
  <c r="J1847" i="1"/>
  <c r="A1847" i="1"/>
  <c r="J1784" i="1"/>
  <c r="P1569" i="1"/>
  <c r="B1569" i="1"/>
  <c r="P1565" i="1"/>
  <c r="N236" i="1"/>
  <c r="J1648" i="1"/>
  <c r="O1819" i="1"/>
  <c r="J1922" i="1"/>
  <c r="K1937" i="1"/>
  <c r="A1937" i="1"/>
  <c r="M1947" i="1"/>
  <c r="O1961" i="1"/>
  <c r="O1923" i="1"/>
  <c r="Q1948" i="1"/>
  <c r="R1962" i="1"/>
  <c r="M71" i="1"/>
  <c r="O1579" i="1"/>
  <c r="P1579" i="1"/>
  <c r="P1563" i="1"/>
  <c r="O250" i="1"/>
  <c r="O212" i="1"/>
  <c r="Q220" i="1"/>
  <c r="J157" i="1"/>
  <c r="R242" i="1"/>
  <c r="A248" i="1"/>
  <c r="N292" i="1"/>
  <c r="M357" i="1"/>
  <c r="L1649" i="1"/>
  <c r="P1903" i="1"/>
  <c r="P1860" i="1"/>
  <c r="B1860" i="1"/>
  <c r="M1841" i="1"/>
  <c r="R1847" i="1"/>
  <c r="Q1784" i="1"/>
  <c r="O1569" i="1"/>
  <c r="A1569" i="1"/>
  <c r="O1565" i="1"/>
  <c r="M236" i="1"/>
  <c r="O1648" i="1"/>
  <c r="M1819" i="1"/>
  <c r="K1922" i="1"/>
  <c r="R1937" i="1"/>
  <c r="K1947" i="1"/>
  <c r="L1947" i="1"/>
  <c r="N1961" i="1"/>
  <c r="K71" i="1"/>
  <c r="L71" i="1"/>
  <c r="N1579" i="1"/>
  <c r="B1579" i="1"/>
  <c r="B1563" i="1"/>
  <c r="M250" i="1"/>
  <c r="N212" i="1"/>
  <c r="P220" i="1"/>
  <c r="P157" i="1"/>
  <c r="K1908" i="1"/>
  <c r="A292" i="1"/>
  <c r="P1583" i="1"/>
  <c r="O600" i="1"/>
  <c r="B608" i="1"/>
  <c r="Q1509" i="1"/>
  <c r="J1509" i="1"/>
  <c r="N1501" i="1"/>
  <c r="O1501" i="1"/>
  <c r="A1469" i="1"/>
  <c r="O1469" i="1"/>
  <c r="J1453" i="1"/>
  <c r="R1453" i="1"/>
  <c r="N1453" i="1"/>
  <c r="B1429" i="1"/>
  <c r="J1429" i="1"/>
  <c r="O1429" i="1"/>
  <c r="R1413" i="1"/>
  <c r="L1413" i="1"/>
  <c r="O1389" i="1"/>
  <c r="P1389" i="1"/>
  <c r="J1389" i="1"/>
  <c r="R71" i="1"/>
  <c r="A71" i="1"/>
  <c r="L1579" i="1"/>
  <c r="M1563" i="1"/>
  <c r="L250" i="1"/>
  <c r="A250" i="1"/>
  <c r="K212" i="1"/>
  <c r="M220" i="1"/>
  <c r="N157" i="1"/>
  <c r="N1636" i="1"/>
  <c r="P28" i="1"/>
  <c r="N1863" i="1"/>
  <c r="L186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530" i="1"/>
  <c r="K1634" i="1"/>
  <c r="M355" i="1"/>
  <c r="K634" i="1"/>
  <c r="A648" i="1"/>
  <c r="P660" i="1"/>
  <c r="B666" i="1"/>
  <c r="J680" i="1"/>
  <c r="J1539" i="1"/>
  <c r="N1654" i="1"/>
  <c r="R200" i="1"/>
  <c r="P50" i="1"/>
  <c r="J42" i="1"/>
  <c r="O26" i="1"/>
  <c r="N620" i="1"/>
  <c r="P1649" i="1"/>
  <c r="P1544" i="1"/>
  <c r="J1884" i="1"/>
  <c r="O1785" i="1"/>
  <c r="J154" i="1"/>
  <c r="K1903" i="1"/>
  <c r="L1903" i="1"/>
  <c r="L1860" i="1"/>
  <c r="J1841" i="1"/>
  <c r="B1841" i="1"/>
  <c r="O1847" i="1"/>
  <c r="L1784" i="1"/>
  <c r="B1784" i="1"/>
  <c r="K1569" i="1"/>
  <c r="R1565" i="1"/>
  <c r="L344" i="1"/>
  <c r="P207" i="1"/>
  <c r="M1922" i="1"/>
  <c r="A1922" i="1"/>
  <c r="Q1937" i="1"/>
  <c r="P1947" i="1"/>
  <c r="J1961" i="1"/>
  <c r="B1961" i="1"/>
  <c r="K1923" i="1"/>
  <c r="M1938" i="1"/>
  <c r="O1962" i="1"/>
  <c r="P71" i="1"/>
  <c r="R1579" i="1"/>
  <c r="K1563" i="1"/>
  <c r="J212" i="1"/>
  <c r="B212" i="1"/>
  <c r="K220" i="1"/>
  <c r="K209" i="1"/>
  <c r="M157" i="1"/>
  <c r="B157" i="1"/>
  <c r="L619" i="1"/>
  <c r="N1628" i="1"/>
  <c r="B652" i="1"/>
  <c r="K609" i="1"/>
  <c r="B250" i="1"/>
  <c r="N250" i="1"/>
  <c r="A626" i="1"/>
  <c r="J626" i="1"/>
  <c r="Q1843" i="1"/>
  <c r="K1530" i="1"/>
  <c r="R1634" i="1"/>
  <c r="L355" i="1"/>
  <c r="L634" i="1"/>
  <c r="Q654" i="1"/>
  <c r="O660" i="1"/>
  <c r="A666" i="1"/>
  <c r="P680" i="1"/>
  <c r="R1539" i="1"/>
  <c r="B1654" i="1"/>
  <c r="J200" i="1"/>
  <c r="B42" i="1"/>
  <c r="R1903" i="1"/>
  <c r="M1847" i="1"/>
  <c r="K1784" i="1"/>
  <c r="R344" i="1"/>
  <c r="B207" i="1"/>
  <c r="M1937" i="1"/>
  <c r="P1961" i="1"/>
  <c r="R1923" i="1"/>
  <c r="B1938" i="1"/>
  <c r="N1962" i="1"/>
  <c r="J1563" i="1"/>
  <c r="J250" i="1"/>
  <c r="Q212" i="1"/>
  <c r="R220" i="1"/>
  <c r="A220" i="1"/>
  <c r="K157" i="1"/>
  <c r="J1628" i="1"/>
  <c r="B658" i="1"/>
  <c r="A1913" i="1"/>
  <c r="N1913" i="1"/>
  <c r="P1930" i="1"/>
  <c r="M1930" i="1"/>
  <c r="B809" i="1"/>
  <c r="N1400" i="1"/>
  <c r="N1416" i="1"/>
  <c r="A1424" i="1"/>
  <c r="O1440" i="1"/>
  <c r="R1456" i="1"/>
  <c r="A1464" i="1"/>
  <c r="J1480" i="1"/>
  <c r="J1496" i="1"/>
  <c r="K1512" i="1"/>
  <c r="R744" i="1"/>
  <c r="M780" i="1"/>
  <c r="A693" i="1"/>
  <c r="N815" i="1"/>
  <c r="M1489" i="1"/>
  <c r="P1392" i="1"/>
  <c r="B1400" i="1"/>
  <c r="L1416" i="1"/>
  <c r="K1432" i="1"/>
  <c r="B1440" i="1"/>
  <c r="Q1456" i="1"/>
  <c r="N1472" i="1"/>
  <c r="M1488" i="1"/>
  <c r="Q1496" i="1"/>
  <c r="R1512" i="1"/>
  <c r="O713" i="1"/>
  <c r="J1601" i="1"/>
  <c r="P1414" i="1"/>
  <c r="O1438" i="1"/>
  <c r="K1454" i="1"/>
  <c r="Q1470" i="1"/>
  <c r="R1494" i="1"/>
  <c r="O1502" i="1"/>
  <c r="K1510" i="1"/>
  <c r="J1390" i="1"/>
  <c r="M1398" i="1"/>
  <c r="R1422" i="1"/>
  <c r="A1430" i="1"/>
  <c r="L1462" i="1"/>
  <c r="Q1518" i="1"/>
  <c r="P1459" i="1"/>
  <c r="R1392" i="1"/>
  <c r="O1408" i="1"/>
  <c r="Q1432" i="1"/>
  <c r="P1448" i="1"/>
  <c r="K1464" i="1"/>
  <c r="O1472" i="1"/>
  <c r="R1488" i="1"/>
  <c r="M1504" i="1"/>
  <c r="N1520" i="1"/>
  <c r="Q711" i="1"/>
  <c r="P749" i="1"/>
  <c r="Q781" i="1"/>
  <c r="O716" i="1"/>
  <c r="P806" i="1"/>
  <c r="R807" i="1"/>
  <c r="B719" i="1"/>
  <c r="N694" i="1"/>
  <c r="R732" i="1"/>
  <c r="L1820" i="1"/>
  <c r="Q1392" i="1"/>
  <c r="L1408" i="1"/>
  <c r="P1424" i="1"/>
  <c r="O1432" i="1"/>
  <c r="Q1448" i="1"/>
  <c r="L1464" i="1"/>
  <c r="B1472" i="1"/>
  <c r="J1488" i="1"/>
  <c r="K1504" i="1"/>
  <c r="M1520" i="1"/>
  <c r="N751" i="1"/>
  <c r="K1408" i="1"/>
  <c r="N1424" i="1"/>
  <c r="B1448" i="1"/>
  <c r="L1480" i="1"/>
  <c r="L1520" i="1"/>
  <c r="M751" i="1"/>
  <c r="O1657" i="1"/>
  <c r="A1657" i="1"/>
  <c r="M1657" i="1"/>
  <c r="M1631" i="1"/>
  <c r="J1631" i="1"/>
  <c r="R1918" i="1"/>
  <c r="A1918" i="1"/>
  <c r="M1933" i="1"/>
  <c r="L1943" i="1"/>
  <c r="M1958" i="1"/>
  <c r="N1958" i="1"/>
  <c r="M66" i="1"/>
  <c r="O1544" i="1"/>
  <c r="N23" i="1"/>
  <c r="Q489" i="1"/>
  <c r="K489" i="1"/>
  <c r="Q1645" i="1"/>
  <c r="A1645" i="1"/>
  <c r="R347" i="1"/>
  <c r="B347" i="1"/>
  <c r="M347" i="1"/>
  <c r="P347" i="1"/>
  <c r="N463" i="1"/>
  <c r="M463" i="1"/>
  <c r="B32" i="1"/>
  <c r="Q32" i="1"/>
  <c r="A56" i="1"/>
  <c r="O56" i="1"/>
  <c r="L1656" i="1"/>
  <c r="K1656" i="1"/>
  <c r="P1911" i="1"/>
  <c r="A1911" i="1"/>
  <c r="Q1911" i="1"/>
  <c r="B1911" i="1"/>
  <c r="J1911" i="1"/>
  <c r="L1911" i="1"/>
  <c r="A1957" i="1"/>
  <c r="M1957" i="1"/>
  <c r="M1942" i="1"/>
  <c r="J1942" i="1"/>
  <c r="K1942" i="1"/>
  <c r="L66" i="1"/>
  <c r="M1544" i="1"/>
  <c r="M1517" i="1"/>
  <c r="N1517" i="1"/>
  <c r="O1517" i="1"/>
  <c r="P1517" i="1"/>
  <c r="Q1517" i="1"/>
  <c r="J1517" i="1"/>
  <c r="L1517" i="1"/>
  <c r="A1509" i="1"/>
  <c r="L1509" i="1"/>
  <c r="K1509" i="1"/>
  <c r="M1509" i="1"/>
  <c r="N1509" i="1"/>
  <c r="O1509" i="1"/>
  <c r="P1509" i="1"/>
  <c r="B1509" i="1"/>
  <c r="R1509" i="1"/>
  <c r="Q1501" i="1"/>
  <c r="A1501" i="1"/>
  <c r="J1501" i="1"/>
  <c r="B1501" i="1"/>
  <c r="R1501" i="1"/>
  <c r="L1501" i="1"/>
  <c r="K1501" i="1"/>
  <c r="M1501" i="1"/>
  <c r="P1501" i="1"/>
  <c r="N1493" i="1"/>
  <c r="O1493" i="1"/>
  <c r="P1493" i="1"/>
  <c r="Q1493" i="1"/>
  <c r="A1493" i="1"/>
  <c r="J1493" i="1"/>
  <c r="M1493" i="1"/>
  <c r="B1485" i="1"/>
  <c r="R1485" i="1"/>
  <c r="L1485" i="1"/>
  <c r="K1485" i="1"/>
  <c r="M1485" i="1"/>
  <c r="N1485" i="1"/>
  <c r="O1485" i="1"/>
  <c r="A1485" i="1"/>
  <c r="J1485" i="1"/>
  <c r="P1477" i="1"/>
  <c r="Q1477" i="1"/>
  <c r="A1477" i="1"/>
  <c r="J1477" i="1"/>
  <c r="B1477" i="1"/>
  <c r="R1477" i="1"/>
  <c r="L1477" i="1"/>
  <c r="K1477" i="1"/>
  <c r="O1477" i="1"/>
  <c r="R1469" i="1"/>
  <c r="M1469" i="1"/>
  <c r="K1469" i="1"/>
  <c r="L1469" i="1"/>
  <c r="N1469" i="1"/>
  <c r="J1469" i="1"/>
  <c r="Q1469" i="1"/>
  <c r="A1461" i="1"/>
  <c r="N1461" i="1"/>
  <c r="B1461" i="1"/>
  <c r="O1461" i="1"/>
  <c r="J1461" i="1"/>
  <c r="Q1461" i="1"/>
  <c r="R1461" i="1"/>
  <c r="L1461" i="1"/>
  <c r="K1461" i="1"/>
  <c r="M1453" i="1"/>
  <c r="P1453" i="1"/>
  <c r="O1453" i="1"/>
  <c r="A1453" i="1"/>
  <c r="Q1453" i="1"/>
  <c r="B1453" i="1"/>
  <c r="K1453" i="1"/>
  <c r="L1453" i="1"/>
  <c r="J1445" i="1"/>
  <c r="Q1445" i="1"/>
  <c r="R1445" i="1"/>
  <c r="L1445" i="1"/>
  <c r="M1445" i="1"/>
  <c r="P1445" i="1"/>
  <c r="B1445" i="1"/>
  <c r="O1445" i="1"/>
  <c r="O1437" i="1"/>
  <c r="A1437" i="1"/>
  <c r="Q1437" i="1"/>
  <c r="B1437" i="1"/>
  <c r="K1437" i="1"/>
  <c r="J1437" i="1"/>
  <c r="N1437" i="1"/>
  <c r="R1437" i="1"/>
  <c r="P1437" i="1"/>
  <c r="L1429" i="1"/>
  <c r="M1429" i="1"/>
  <c r="P1429" i="1"/>
  <c r="K1429" i="1"/>
  <c r="A1429" i="1"/>
  <c r="N1429" i="1"/>
  <c r="R1429" i="1"/>
  <c r="B1421" i="1"/>
  <c r="K1421" i="1"/>
  <c r="J1421" i="1"/>
  <c r="N1421" i="1"/>
  <c r="R1421" i="1"/>
  <c r="L1421" i="1"/>
  <c r="M1421" i="1"/>
  <c r="A1421" i="1"/>
  <c r="Q1421" i="1"/>
  <c r="P1413" i="1"/>
  <c r="K1413" i="1"/>
  <c r="A1413" i="1"/>
  <c r="N1413" i="1"/>
  <c r="B1413" i="1"/>
  <c r="O1413" i="1"/>
  <c r="J1413" i="1"/>
  <c r="Q1413" i="1"/>
  <c r="M1413" i="1"/>
  <c r="M1405" i="1"/>
  <c r="O1405" i="1"/>
  <c r="Q1405" i="1"/>
  <c r="K1405" i="1"/>
  <c r="J1405" i="1"/>
  <c r="P1405" i="1"/>
  <c r="R1405" i="1"/>
  <c r="A1397" i="1"/>
  <c r="K1397" i="1"/>
  <c r="B1397" i="1"/>
  <c r="M1397" i="1"/>
  <c r="P1397" i="1"/>
  <c r="Q1397" i="1"/>
  <c r="J1397" i="1"/>
  <c r="R1397" i="1"/>
  <c r="O1397" i="1"/>
  <c r="L1389" i="1"/>
  <c r="M1389" i="1"/>
  <c r="Q1389" i="1"/>
  <c r="A1389" i="1"/>
  <c r="K1389" i="1"/>
  <c r="B1389" i="1"/>
  <c r="N1389" i="1"/>
  <c r="R1389" i="1"/>
  <c r="L631" i="1"/>
  <c r="N631" i="1"/>
  <c r="J253" i="1"/>
  <c r="B253" i="1"/>
  <c r="K253" i="1"/>
  <c r="M1639" i="1"/>
  <c r="A1639" i="1"/>
  <c r="J1639" i="1"/>
  <c r="B304" i="1"/>
  <c r="J304" i="1"/>
  <c r="P1912" i="1"/>
  <c r="L1912" i="1"/>
  <c r="Q1918" i="1"/>
  <c r="Q1933" i="1"/>
  <c r="J1933" i="1"/>
  <c r="R1943" i="1"/>
  <c r="K1958" i="1"/>
  <c r="A1958" i="1"/>
  <c r="B66" i="1"/>
  <c r="L1544" i="1"/>
  <c r="A1880" i="1"/>
  <c r="Q1880" i="1"/>
  <c r="R657" i="1"/>
  <c r="N657" i="1"/>
  <c r="P1918" i="1"/>
  <c r="P1933" i="1"/>
  <c r="B1933" i="1"/>
  <c r="J1943" i="1"/>
  <c r="R1958" i="1"/>
  <c r="R66" i="1"/>
  <c r="K1544" i="1"/>
  <c r="O631" i="1"/>
  <c r="M346" i="1"/>
  <c r="J150" i="1"/>
  <c r="N1397" i="1"/>
  <c r="O1421" i="1"/>
  <c r="N1445" i="1"/>
  <c r="P1469" i="1"/>
  <c r="K1493" i="1"/>
  <c r="K1517" i="1"/>
  <c r="J1580" i="1"/>
  <c r="A1580" i="1"/>
  <c r="J1918" i="1"/>
  <c r="B1918" i="1"/>
  <c r="R1933" i="1"/>
  <c r="K1943" i="1"/>
  <c r="L1958" i="1"/>
  <c r="B1958" i="1"/>
  <c r="O1918" i="1"/>
  <c r="O1933" i="1"/>
  <c r="A1933" i="1"/>
  <c r="Q1943" i="1"/>
  <c r="J1958" i="1"/>
  <c r="K66" i="1"/>
  <c r="R1544" i="1"/>
  <c r="Q637" i="1"/>
  <c r="Q1580" i="1"/>
  <c r="L1645" i="1"/>
  <c r="A296" i="1"/>
  <c r="J296" i="1"/>
  <c r="M296" i="1"/>
  <c r="M1896" i="1"/>
  <c r="Q1896" i="1"/>
  <c r="N1896" i="1"/>
  <c r="N1918" i="1"/>
  <c r="N1933" i="1"/>
  <c r="O1943" i="1"/>
  <c r="P1943" i="1"/>
  <c r="Q1958" i="1"/>
  <c r="Q66" i="1"/>
  <c r="B1544" i="1"/>
  <c r="O637" i="1"/>
  <c r="O55" i="1"/>
  <c r="L1917" i="1"/>
  <c r="N1405" i="1"/>
  <c r="Q1429" i="1"/>
  <c r="A1445" i="1"/>
  <c r="B1469" i="1"/>
  <c r="L1493" i="1"/>
  <c r="B1517" i="1"/>
  <c r="N1566" i="1"/>
  <c r="M1566" i="1"/>
  <c r="N1943" i="1"/>
  <c r="P66" i="1"/>
  <c r="A1544" i="1"/>
  <c r="M154" i="1"/>
  <c r="A1631" i="1"/>
  <c r="Q643" i="1"/>
  <c r="B55" i="1"/>
  <c r="Q1312" i="1"/>
  <c r="Q1350" i="1"/>
  <c r="M1335" i="1"/>
  <c r="O1288" i="1"/>
  <c r="Q1296" i="1"/>
  <c r="K1304" i="1"/>
  <c r="J1320" i="1"/>
  <c r="P1328" i="1"/>
  <c r="J1358" i="1"/>
  <c r="J1366" i="1"/>
  <c r="R1374" i="1"/>
  <c r="R1382" i="1"/>
  <c r="O1382" i="1"/>
  <c r="M687" i="1"/>
  <c r="A789" i="1"/>
  <c r="Q653" i="1"/>
  <c r="Q70" i="1"/>
  <c r="P213" i="1"/>
  <c r="M1529" i="1"/>
  <c r="K1312" i="1"/>
  <c r="M1350" i="1"/>
  <c r="P1335" i="1"/>
  <c r="J1288" i="1"/>
  <c r="R1296" i="1"/>
  <c r="M1296" i="1"/>
  <c r="N1304" i="1"/>
  <c r="O1320" i="1"/>
  <c r="J1328" i="1"/>
  <c r="B167" i="1"/>
  <c r="K1358" i="1"/>
  <c r="P1366" i="1"/>
  <c r="M1374" i="1"/>
  <c r="J1382" i="1"/>
  <c r="M693" i="1"/>
  <c r="R719" i="1"/>
  <c r="Q751" i="1"/>
  <c r="K1350" i="1"/>
  <c r="O1335" i="1"/>
  <c r="R1288" i="1"/>
  <c r="P1296" i="1"/>
  <c r="R1304" i="1"/>
  <c r="M1304" i="1"/>
  <c r="N1320" i="1"/>
  <c r="O1328" i="1"/>
  <c r="Q1358" i="1"/>
  <c r="M1366" i="1"/>
  <c r="J1374" i="1"/>
  <c r="P1382" i="1"/>
  <c r="O344" i="1"/>
  <c r="N207" i="1"/>
  <c r="N1648" i="1"/>
  <c r="J1819" i="1"/>
  <c r="R1863" i="1"/>
  <c r="N1312" i="1"/>
  <c r="L1350" i="1"/>
  <c r="R1335" i="1"/>
  <c r="N1335" i="1"/>
  <c r="P1288" i="1"/>
  <c r="L1296" i="1"/>
  <c r="P1304" i="1"/>
  <c r="P1320" i="1"/>
  <c r="M1320" i="1"/>
  <c r="N1328" i="1"/>
  <c r="N576" i="1"/>
  <c r="R1358" i="1"/>
  <c r="O1358" i="1"/>
  <c r="Q1366" i="1"/>
  <c r="P1374" i="1"/>
  <c r="L1382" i="1"/>
  <c r="R699" i="1"/>
  <c r="Q725" i="1"/>
  <c r="A763" i="1"/>
  <c r="Q1836" i="1"/>
  <c r="K550" i="1"/>
  <c r="A344" i="1"/>
  <c r="L207" i="1"/>
  <c r="L1648" i="1"/>
  <c r="P1819" i="1"/>
  <c r="K1653" i="1"/>
  <c r="R679" i="1"/>
  <c r="A44" i="1"/>
  <c r="J1312" i="1"/>
  <c r="M1312" i="1"/>
  <c r="J1350" i="1"/>
  <c r="K1335" i="1"/>
  <c r="L1288" i="1"/>
  <c r="K1296" i="1"/>
  <c r="Q1304" i="1"/>
  <c r="K1320" i="1"/>
  <c r="Q1328" i="1"/>
  <c r="M1328" i="1"/>
  <c r="K167" i="1"/>
  <c r="P1358" i="1"/>
  <c r="N1366" i="1"/>
  <c r="O1366" i="1"/>
  <c r="Q1374" i="1"/>
  <c r="K1382" i="1"/>
  <c r="A699" i="1"/>
  <c r="B731" i="1"/>
  <c r="J768" i="1"/>
  <c r="A1836" i="1"/>
  <c r="Q236" i="1"/>
  <c r="R207" i="1"/>
  <c r="A1648" i="1"/>
  <c r="A1819" i="1"/>
  <c r="O679" i="1"/>
  <c r="R1312" i="1"/>
  <c r="N1350" i="1"/>
  <c r="Q1288" i="1"/>
  <c r="J1296" i="1"/>
  <c r="L1304" i="1"/>
  <c r="L1320" i="1"/>
  <c r="R1328" i="1"/>
  <c r="Q167" i="1"/>
  <c r="L1358" i="1"/>
  <c r="L1366" i="1"/>
  <c r="K1374" i="1"/>
  <c r="O1374" i="1"/>
  <c r="Q1382" i="1"/>
  <c r="P687" i="1"/>
  <c r="P789" i="1"/>
  <c r="O66" i="1"/>
  <c r="N1544" i="1"/>
  <c r="P154" i="1"/>
  <c r="Q154" i="1"/>
  <c r="P304" i="1"/>
  <c r="P296" i="1"/>
  <c r="P1639" i="1"/>
  <c r="Q1631" i="1"/>
  <c r="O253" i="1"/>
  <c r="J631" i="1"/>
  <c r="M637" i="1"/>
  <c r="P643" i="1"/>
  <c r="M657" i="1"/>
  <c r="M1580" i="1"/>
  <c r="J1657" i="1"/>
  <c r="J55" i="1"/>
  <c r="P1880" i="1"/>
  <c r="R209" i="1"/>
  <c r="P23" i="1"/>
  <c r="N594" i="1"/>
  <c r="K594" i="1"/>
  <c r="N154" i="1"/>
  <c r="B154" i="1"/>
  <c r="O304" i="1"/>
  <c r="O296" i="1"/>
  <c r="O1639" i="1"/>
  <c r="P1631" i="1"/>
  <c r="N253" i="1"/>
  <c r="R631" i="1"/>
  <c r="K637" i="1"/>
  <c r="N643" i="1"/>
  <c r="L657" i="1"/>
  <c r="L1580" i="1"/>
  <c r="Q1657" i="1"/>
  <c r="R55" i="1"/>
  <c r="B23" i="1"/>
  <c r="L154" i="1"/>
  <c r="A154" i="1"/>
  <c r="A304" i="1"/>
  <c r="N296" i="1"/>
  <c r="N1639" i="1"/>
  <c r="N1631" i="1"/>
  <c r="R253" i="1"/>
  <c r="P631" i="1"/>
  <c r="J637" i="1"/>
  <c r="K643" i="1"/>
  <c r="K657" i="1"/>
  <c r="R1580" i="1"/>
  <c r="P1657" i="1"/>
  <c r="P55" i="1"/>
  <c r="L1566" i="1"/>
  <c r="M1624" i="1"/>
  <c r="R1624" i="1"/>
  <c r="L1624" i="1"/>
  <c r="O154" i="1"/>
  <c r="K232" i="1"/>
  <c r="R232" i="1"/>
  <c r="P1574" i="1"/>
  <c r="J1574" i="1"/>
  <c r="K1574" i="1"/>
  <c r="J1566" i="1"/>
  <c r="A1566" i="1"/>
  <c r="R1566" i="1"/>
  <c r="B1566" i="1"/>
  <c r="K1566" i="1"/>
  <c r="O1566" i="1"/>
  <c r="P1566" i="1"/>
  <c r="Q1566" i="1"/>
  <c r="A1815" i="1"/>
  <c r="P1815" i="1"/>
  <c r="R1815" i="1"/>
  <c r="K1815" i="1"/>
  <c r="B1855" i="1"/>
  <c r="O1855" i="1"/>
  <c r="P1855" i="1"/>
  <c r="M1880" i="1"/>
  <c r="N1880" i="1"/>
  <c r="O1880" i="1"/>
  <c r="B1880" i="1"/>
  <c r="J1880" i="1"/>
  <c r="K1880" i="1"/>
  <c r="R1880" i="1"/>
  <c r="L188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526" i="1"/>
  <c r="Q1526" i="1"/>
  <c r="J1526" i="1"/>
  <c r="R1526" i="1"/>
  <c r="B1526" i="1"/>
  <c r="M1526" i="1"/>
  <c r="K1657" i="1"/>
  <c r="R1657" i="1"/>
  <c r="N1657" i="1"/>
  <c r="K1580" i="1"/>
  <c r="O1580" i="1"/>
  <c r="N1580" i="1"/>
  <c r="N663" i="1"/>
  <c r="Q663" i="1"/>
  <c r="R663" i="1"/>
  <c r="K663" i="1"/>
  <c r="L663" i="1"/>
  <c r="M663" i="1"/>
  <c r="B657" i="1"/>
  <c r="O657" i="1"/>
  <c r="J657" i="1"/>
  <c r="L643" i="1"/>
  <c r="M643" i="1"/>
  <c r="A637" i="1"/>
  <c r="N637" i="1"/>
  <c r="L637" i="1"/>
  <c r="Q631" i="1"/>
  <c r="A631" i="1"/>
  <c r="K631" i="1"/>
  <c r="P253" i="1"/>
  <c r="Q253" i="1"/>
  <c r="L253" i="1"/>
  <c r="B1631" i="1"/>
  <c r="K1631" i="1"/>
  <c r="O1631" i="1"/>
  <c r="Q1639" i="1"/>
  <c r="B1639" i="1"/>
  <c r="K1639" i="1"/>
  <c r="Q296" i="1"/>
  <c r="B296" i="1"/>
  <c r="K296" i="1"/>
  <c r="N304" i="1"/>
  <c r="M304" i="1"/>
  <c r="Q304" i="1"/>
  <c r="J1912" i="1"/>
  <c r="Q1912" i="1"/>
  <c r="R1912" i="1"/>
  <c r="M1912" i="1"/>
  <c r="N1912" i="1"/>
  <c r="A1912" i="1"/>
  <c r="O191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544" i="1"/>
  <c r="K154" i="1"/>
  <c r="K304" i="1"/>
  <c r="L296" i="1"/>
  <c r="L1639" i="1"/>
  <c r="L1631" i="1"/>
  <c r="A253" i="1"/>
  <c r="B631" i="1"/>
  <c r="B637" i="1"/>
  <c r="B643" i="1"/>
  <c r="P657" i="1"/>
  <c r="P1580" i="1"/>
  <c r="L1657" i="1"/>
  <c r="N55" i="1"/>
  <c r="K1912" i="1"/>
  <c r="K39" i="1"/>
  <c r="L74" i="1"/>
  <c r="L578" i="1"/>
  <c r="O578" i="1"/>
  <c r="A578" i="1"/>
  <c r="N808" i="1"/>
  <c r="R304" i="1"/>
  <c r="R296" i="1"/>
  <c r="R1639" i="1"/>
  <c r="R1631" i="1"/>
  <c r="M253" i="1"/>
  <c r="M631" i="1"/>
  <c r="P637" i="1"/>
  <c r="R643" i="1"/>
  <c r="A643" i="1"/>
  <c r="A657" i="1"/>
  <c r="B1580" i="1"/>
  <c r="B1657" i="1"/>
  <c r="M55" i="1"/>
  <c r="B1912" i="1"/>
  <c r="L39" i="1"/>
  <c r="O698" i="1"/>
  <c r="P776" i="1"/>
  <c r="A808" i="1"/>
  <c r="O167" i="1"/>
  <c r="P600" i="1"/>
  <c r="J601" i="1"/>
  <c r="L687" i="1"/>
  <c r="J699" i="1"/>
  <c r="A713" i="1"/>
  <c r="K731" i="1"/>
  <c r="O745" i="1"/>
  <c r="O763" i="1"/>
  <c r="A777" i="1"/>
  <c r="M816" i="1"/>
  <c r="N738" i="1"/>
  <c r="O784" i="1"/>
  <c r="K1836" i="1"/>
  <c r="B1602" i="1"/>
  <c r="N1597" i="1"/>
  <c r="Q601" i="1"/>
  <c r="L719" i="1"/>
  <c r="J731" i="1"/>
  <c r="A745" i="1"/>
  <c r="M763" i="1"/>
  <c r="M783" i="1"/>
  <c r="O809" i="1"/>
  <c r="R1836" i="1"/>
  <c r="P543" i="1"/>
  <c r="A1602" i="1"/>
  <c r="P1596" i="1"/>
  <c r="A12" i="1"/>
  <c r="M789" i="1"/>
  <c r="Q809" i="1"/>
  <c r="B1353" i="1"/>
  <c r="B1594" i="1"/>
  <c r="O1596" i="1"/>
  <c r="B1345" i="1"/>
  <c r="R1610" i="1"/>
  <c r="J1594" i="1"/>
  <c r="A1324" i="1"/>
  <c r="Q1610" i="1"/>
  <c r="K1592" i="1"/>
  <c r="P699" i="1"/>
  <c r="P713" i="1"/>
  <c r="N725" i="1"/>
  <c r="P751" i="1"/>
  <c r="N777" i="1"/>
  <c r="O795" i="1"/>
  <c r="Q815" i="1"/>
  <c r="B764" i="1"/>
  <c r="Q1820" i="1"/>
  <c r="A1894" i="1"/>
  <c r="R1609" i="1"/>
  <c r="K699" i="1"/>
  <c r="N713" i="1"/>
  <c r="L725" i="1"/>
  <c r="R757" i="1"/>
  <c r="M777" i="1"/>
  <c r="P795" i="1"/>
  <c r="Q796" i="1"/>
  <c r="M770" i="1"/>
  <c r="L1894" i="1"/>
  <c r="L1828" i="1"/>
  <c r="M1606" i="1"/>
  <c r="P366" i="1"/>
  <c r="O731" i="1"/>
  <c r="Q745" i="1"/>
  <c r="Q757" i="1"/>
  <c r="B777" i="1"/>
  <c r="B795" i="1"/>
  <c r="M784" i="1"/>
  <c r="M1641" i="1"/>
  <c r="N1643" i="1"/>
  <c r="A1643" i="1"/>
  <c r="J1643" i="1"/>
  <c r="R1643" i="1"/>
  <c r="L1643" i="1"/>
  <c r="M1643" i="1"/>
  <c r="L1651" i="1"/>
  <c r="A165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561" i="1"/>
  <c r="J1561" i="1"/>
  <c r="R1561" i="1"/>
  <c r="J251" i="1"/>
  <c r="O251" i="1"/>
  <c r="Q251" i="1"/>
  <c r="A251" i="1"/>
  <c r="K251" i="1"/>
  <c r="R252" i="1"/>
  <c r="M252" i="1"/>
  <c r="O252" i="1"/>
  <c r="N65" i="1"/>
  <c r="A65" i="1"/>
  <c r="K65" i="1"/>
  <c r="A73" i="1"/>
  <c r="O73" i="1"/>
  <c r="M73" i="1"/>
  <c r="Q170" i="1"/>
  <c r="J170" i="1"/>
  <c r="Q306" i="1"/>
  <c r="K298" i="1"/>
  <c r="L298" i="1"/>
  <c r="Q1633" i="1"/>
  <c r="A1633" i="1"/>
  <c r="N635" i="1"/>
  <c r="N681" i="1"/>
  <c r="L201" i="1"/>
  <c r="B201" i="1"/>
  <c r="R17" i="1"/>
  <c r="K1910" i="1"/>
  <c r="L1910" i="1"/>
  <c r="K244" i="1"/>
  <c r="K170" i="1"/>
  <c r="J41" i="1"/>
  <c r="B1646" i="1"/>
  <c r="A1646" i="1"/>
  <c r="N1646" i="1"/>
  <c r="Q1646" i="1"/>
  <c r="K1646" i="1"/>
  <c r="O204" i="1"/>
  <c r="A204" i="1"/>
  <c r="K204" i="1"/>
  <c r="N204" i="1"/>
  <c r="P204" i="1"/>
  <c r="R204" i="1"/>
  <c r="P238" i="1"/>
  <c r="K238" i="1"/>
  <c r="L238" i="1"/>
  <c r="O238" i="1"/>
  <c r="N238" i="1"/>
  <c r="B346" i="1"/>
  <c r="A346" i="1"/>
  <c r="N346" i="1"/>
  <c r="Q346" i="1"/>
  <c r="A1572" i="1"/>
  <c r="R1572" i="1"/>
  <c r="Q1782" i="1"/>
  <c r="A1782" i="1"/>
  <c r="M1782" i="1"/>
  <c r="J1817" i="1"/>
  <c r="N1817" i="1"/>
  <c r="P1838" i="1"/>
  <c r="N1838" i="1"/>
  <c r="L1838" i="1"/>
  <c r="K1857" i="1"/>
  <c r="J1857" i="1"/>
  <c r="R1857" i="1"/>
  <c r="B1882" i="1"/>
  <c r="R1882" i="1"/>
  <c r="M1882" i="1"/>
  <c r="A215" i="1"/>
  <c r="K215" i="1"/>
  <c r="B68" i="1"/>
  <c r="M68" i="1"/>
  <c r="N68" i="1"/>
  <c r="Q68" i="1"/>
  <c r="L68" i="1"/>
  <c r="A68" i="1"/>
  <c r="K1538" i="1"/>
  <c r="A1538" i="1"/>
  <c r="M1538" i="1"/>
  <c r="K655" i="1"/>
  <c r="M655" i="1"/>
  <c r="A649" i="1"/>
  <c r="B649" i="1"/>
  <c r="K649" i="1"/>
  <c r="N649" i="1"/>
  <c r="J238" i="1"/>
  <c r="B1857" i="1"/>
  <c r="N1516" i="1"/>
  <c r="B1516" i="1"/>
  <c r="M1516" i="1"/>
  <c r="O1516" i="1"/>
  <c r="P1516" i="1"/>
  <c r="R1516" i="1"/>
  <c r="K1516" i="1"/>
  <c r="A1516" i="1"/>
  <c r="L1516" i="1"/>
  <c r="N1500" i="1"/>
  <c r="K1500" i="1"/>
  <c r="L1500" i="1"/>
  <c r="B1500" i="1"/>
  <c r="O1500" i="1"/>
  <c r="Q1500" i="1"/>
  <c r="J1500" i="1"/>
  <c r="A1492" i="1"/>
  <c r="B1492" i="1"/>
  <c r="B1484" i="1"/>
  <c r="M1484" i="1"/>
  <c r="N1484" i="1"/>
  <c r="P1484" i="1"/>
  <c r="Q1484" i="1"/>
  <c r="R1484" i="1"/>
  <c r="L1484" i="1"/>
  <c r="A1484" i="1"/>
  <c r="J1468" i="1"/>
  <c r="Q1468" i="1"/>
  <c r="A1468" i="1"/>
  <c r="R1468" i="1"/>
  <c r="L1468" i="1"/>
  <c r="O1468" i="1"/>
  <c r="P1460" i="1"/>
  <c r="B1460" i="1"/>
  <c r="A1452" i="1"/>
  <c r="O1452" i="1"/>
  <c r="B1452" i="1"/>
  <c r="P1452" i="1"/>
  <c r="K1452" i="1"/>
  <c r="R1452" i="1"/>
  <c r="M1452" i="1"/>
  <c r="Q1452" i="1"/>
  <c r="J1452" i="1"/>
  <c r="L1452" i="1"/>
  <c r="A1444" i="1"/>
  <c r="B1444" i="1"/>
  <c r="M1444" i="1"/>
  <c r="P1444" i="1"/>
  <c r="R1444" i="1"/>
  <c r="L1444" i="1"/>
  <c r="A1436" i="1"/>
  <c r="O1436" i="1"/>
  <c r="B1436" i="1"/>
  <c r="K1436" i="1"/>
  <c r="K1428" i="1"/>
  <c r="R1428" i="1"/>
  <c r="J1420" i="1"/>
  <c r="B1420" i="1"/>
  <c r="K1420" i="1"/>
  <c r="M1420" i="1"/>
  <c r="L1420" i="1"/>
  <c r="O1420" i="1"/>
  <c r="R1420" i="1"/>
  <c r="O1412" i="1"/>
  <c r="B1412" i="1"/>
  <c r="J1412" i="1"/>
  <c r="L1412" i="1"/>
  <c r="O1404" i="1"/>
  <c r="P1404" i="1"/>
  <c r="J1404" i="1"/>
  <c r="A1404" i="1"/>
  <c r="L1404" i="1"/>
  <c r="Q1404" i="1"/>
  <c r="R1404" i="1"/>
  <c r="K1404" i="1"/>
  <c r="M1404" i="1"/>
  <c r="R1396" i="1"/>
  <c r="A1396" i="1"/>
  <c r="B1396" i="1"/>
  <c r="K1396" i="1"/>
  <c r="J1396" i="1"/>
  <c r="N1396" i="1"/>
  <c r="L1396" i="1"/>
  <c r="O1396" i="1"/>
  <c r="B1388" i="1"/>
  <c r="O1388" i="1"/>
  <c r="N1388" i="1"/>
  <c r="J204" i="1"/>
  <c r="Q649" i="1"/>
  <c r="Q1817" i="1"/>
  <c r="B1404" i="1"/>
  <c r="N1444" i="1"/>
  <c r="K306" i="1"/>
  <c r="P681" i="1"/>
  <c r="M1646" i="1"/>
  <c r="R649" i="1"/>
  <c r="Q231" i="1"/>
  <c r="N1452" i="1"/>
  <c r="M1500" i="1"/>
  <c r="P1646" i="1"/>
  <c r="M1572" i="1"/>
  <c r="R1651" i="1"/>
  <c r="J1516" i="1"/>
  <c r="J1484" i="1"/>
  <c r="K1492" i="1"/>
  <c r="P570" i="1"/>
  <c r="R600" i="1"/>
  <c r="P593" i="1"/>
  <c r="L611" i="1"/>
  <c r="B1518" i="1"/>
  <c r="O1387" i="1"/>
  <c r="A1443" i="1"/>
  <c r="P807" i="1"/>
  <c r="O693" i="1"/>
  <c r="O719" i="1"/>
  <c r="P731" i="1"/>
  <c r="R745" i="1"/>
  <c r="A751" i="1"/>
  <c r="B783" i="1"/>
  <c r="P815" i="1"/>
  <c r="J694" i="1"/>
  <c r="K738" i="1"/>
  <c r="P1894" i="1"/>
  <c r="B1828" i="1"/>
  <c r="Q1825" i="1"/>
  <c r="M543" i="1"/>
  <c r="A551" i="1"/>
  <c r="B1610" i="1"/>
  <c r="B1590" i="1"/>
  <c r="K1608" i="1"/>
  <c r="O1604" i="1"/>
  <c r="L1599" i="1"/>
  <c r="R1593" i="1"/>
  <c r="M1590" i="1"/>
  <c r="P1653" i="1"/>
  <c r="P242" i="1"/>
  <c r="P647" i="1"/>
  <c r="A35" i="1"/>
  <c r="N678" i="1"/>
  <c r="L44" i="1"/>
  <c r="K757" i="1"/>
  <c r="A783" i="1"/>
  <c r="L543" i="1"/>
  <c r="B551" i="1"/>
  <c r="A1385" i="1"/>
  <c r="B1314" i="1"/>
  <c r="B1606" i="1"/>
  <c r="A1590" i="1"/>
  <c r="M1607" i="1"/>
  <c r="Q1603" i="1"/>
  <c r="N1598" i="1"/>
  <c r="K1593" i="1"/>
  <c r="O1589" i="1"/>
  <c r="N240" i="1"/>
  <c r="L647" i="1"/>
  <c r="R19" i="1"/>
  <c r="M678" i="1"/>
  <c r="R44" i="1"/>
  <c r="R165" i="1"/>
  <c r="J581" i="1"/>
  <c r="Q1892" i="1"/>
  <c r="J543" i="1"/>
  <c r="K559" i="1"/>
  <c r="B1369" i="1"/>
  <c r="A1606" i="1"/>
  <c r="L1607" i="1"/>
  <c r="R1601" i="1"/>
  <c r="M1598" i="1"/>
  <c r="J1593" i="1"/>
  <c r="N1589" i="1"/>
  <c r="N1606" i="1"/>
  <c r="K1601" i="1"/>
  <c r="O1597" i="1"/>
  <c r="L1592" i="1"/>
  <c r="P1588" i="1"/>
  <c r="O1588" i="1"/>
  <c r="R1822" i="1"/>
  <c r="B1598" i="1"/>
  <c r="K1609" i="1"/>
  <c r="O1605" i="1"/>
  <c r="L1600" i="1"/>
  <c r="M1591" i="1"/>
  <c r="M1862" i="1"/>
  <c r="P1833" i="1"/>
  <c r="K551" i="1"/>
  <c r="A1598" i="1"/>
  <c r="J1609" i="1"/>
  <c r="N1605" i="1"/>
  <c r="K1600" i="1"/>
  <c r="L1591" i="1"/>
  <c r="R1862" i="1"/>
  <c r="M356" i="1"/>
  <c r="A199" i="1"/>
  <c r="O658" i="1"/>
  <c r="R1901" i="1"/>
  <c r="Q551" i="1"/>
  <c r="L1608" i="1"/>
  <c r="P1604" i="1"/>
  <c r="M1599" i="1"/>
  <c r="N1590" i="1"/>
  <c r="P1886" i="1"/>
  <c r="R1828" i="1"/>
  <c r="R1821" i="1"/>
  <c r="P1888" i="1"/>
  <c r="Q1812" i="1"/>
  <c r="Q1832" i="1"/>
  <c r="R1812" i="1"/>
  <c r="P1893" i="1"/>
  <c r="K1783" i="1"/>
  <c r="L1783" i="1"/>
  <c r="O1783" i="1"/>
  <c r="P1783" i="1"/>
  <c r="Q1783" i="1"/>
  <c r="M1783" i="1"/>
  <c r="J1783" i="1"/>
  <c r="A1783" i="1"/>
  <c r="N1783" i="1"/>
  <c r="Q1813" i="1"/>
  <c r="K1813" i="1"/>
  <c r="R1848" i="1"/>
  <c r="A1848" i="1"/>
  <c r="L1848" i="1"/>
  <c r="N1848" i="1"/>
  <c r="P1848" i="1"/>
  <c r="O1878" i="1"/>
  <c r="J1878" i="1"/>
  <c r="B1878" i="1"/>
  <c r="Q1878" i="1"/>
  <c r="K1878" i="1"/>
  <c r="A1878" i="1"/>
  <c r="R1878" i="1"/>
  <c r="L1878" i="1"/>
  <c r="M1878" i="1"/>
  <c r="N187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582" i="1"/>
  <c r="Q1582" i="1"/>
  <c r="R1582" i="1"/>
  <c r="J1582" i="1"/>
  <c r="K1582" i="1"/>
  <c r="L1582" i="1"/>
  <c r="A1582" i="1"/>
  <c r="B1582" i="1"/>
  <c r="M1582" i="1"/>
  <c r="N1582" i="1"/>
  <c r="M645" i="1"/>
  <c r="K645" i="1"/>
  <c r="A645" i="1"/>
  <c r="L645" i="1"/>
  <c r="J645" i="1"/>
  <c r="N645" i="1"/>
  <c r="O645" i="1"/>
  <c r="P645" i="1"/>
  <c r="Q645" i="1"/>
  <c r="R645" i="1"/>
  <c r="J1637" i="1"/>
  <c r="R1637" i="1"/>
  <c r="M1637" i="1"/>
  <c r="A1637" i="1"/>
  <c r="N1637" i="1"/>
  <c r="B1637" i="1"/>
  <c r="O1637" i="1"/>
  <c r="P1637" i="1"/>
  <c r="Q1637" i="1"/>
  <c r="K1637" i="1"/>
  <c r="J294" i="1"/>
  <c r="B294" i="1"/>
  <c r="N294" i="1"/>
  <c r="L294" i="1"/>
  <c r="M294" i="1"/>
  <c r="O294" i="1"/>
  <c r="A294" i="1"/>
  <c r="P294" i="1"/>
  <c r="Q294" i="1"/>
  <c r="R294" i="1"/>
  <c r="L1960" i="1"/>
  <c r="R1960" i="1"/>
  <c r="N1960" i="1"/>
  <c r="O1960" i="1"/>
  <c r="K1960" i="1"/>
  <c r="A1960" i="1"/>
  <c r="Q1960" i="1"/>
  <c r="B1921" i="1"/>
  <c r="O1921" i="1"/>
  <c r="L1921" i="1"/>
  <c r="J1921" i="1"/>
  <c r="K1921" i="1"/>
  <c r="M1921" i="1"/>
  <c r="O72" i="1"/>
  <c r="R1921" i="1"/>
  <c r="Q29" i="1"/>
  <c r="B1783" i="1"/>
  <c r="N490" i="1"/>
  <c r="B490" i="1"/>
  <c r="Q490" i="1"/>
  <c r="K490" i="1"/>
  <c r="L490" i="1"/>
  <c r="L1650" i="1"/>
  <c r="N1650" i="1"/>
  <c r="J1650" i="1"/>
  <c r="Q1650" i="1"/>
  <c r="R1650" i="1"/>
  <c r="J205" i="1"/>
  <c r="Q205" i="1"/>
  <c r="K205" i="1"/>
  <c r="N205" i="1"/>
  <c r="A205" i="1"/>
  <c r="O205" i="1"/>
  <c r="K343" i="1"/>
  <c r="B343" i="1"/>
  <c r="M343" i="1"/>
  <c r="Q343" i="1"/>
  <c r="J343" i="1"/>
  <c r="P1576" i="1"/>
  <c r="L1576" i="1"/>
  <c r="A1576" i="1"/>
  <c r="M1576" i="1"/>
  <c r="B1576" i="1"/>
  <c r="J1576" i="1"/>
  <c r="N1576" i="1"/>
  <c r="O157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542" i="1"/>
  <c r="R1542" i="1"/>
  <c r="L1542" i="1"/>
  <c r="N1542" i="1"/>
  <c r="O1542" i="1"/>
  <c r="P1542" i="1"/>
  <c r="A1542" i="1"/>
  <c r="B1542" i="1"/>
  <c r="M1542" i="1"/>
  <c r="J1542" i="1"/>
  <c r="B677" i="1"/>
  <c r="O677" i="1"/>
  <c r="A677" i="1"/>
  <c r="L677" i="1"/>
  <c r="J677" i="1"/>
  <c r="R677" i="1"/>
  <c r="K677" i="1"/>
  <c r="M677" i="1"/>
  <c r="N677" i="1"/>
  <c r="P677" i="1"/>
  <c r="N639" i="1"/>
  <c r="O639" i="1"/>
  <c r="M639" i="1"/>
  <c r="J639" i="1"/>
  <c r="R639" i="1"/>
  <c r="K639" i="1"/>
  <c r="L639" i="1"/>
  <c r="P639" i="1"/>
  <c r="A639" i="1"/>
  <c r="Q639" i="1"/>
  <c r="B1613" i="1"/>
  <c r="M1613" i="1"/>
  <c r="Q1613" i="1"/>
  <c r="A1613" i="1"/>
  <c r="O1613" i="1"/>
  <c r="P1613" i="1"/>
  <c r="J1613" i="1"/>
  <c r="R1613" i="1"/>
  <c r="K1613" i="1"/>
  <c r="L1613" i="1"/>
  <c r="A1629" i="1"/>
  <c r="L1629" i="1"/>
  <c r="K1629" i="1"/>
  <c r="N1629" i="1"/>
  <c r="B1629" i="1"/>
  <c r="O1629" i="1"/>
  <c r="P1629" i="1"/>
  <c r="Q1629" i="1"/>
  <c r="J1629" i="1"/>
  <c r="R1629" i="1"/>
  <c r="J1946" i="1"/>
  <c r="A1946" i="1"/>
  <c r="K1946" i="1"/>
  <c r="M1946" i="1"/>
  <c r="L1946" i="1"/>
  <c r="O1946" i="1"/>
  <c r="P1946" i="1"/>
  <c r="L343" i="1"/>
  <c r="R205" i="1"/>
  <c r="P490" i="1"/>
  <c r="L72" i="1"/>
  <c r="Q1921" i="1"/>
  <c r="N1946" i="1"/>
  <c r="L1637" i="1"/>
  <c r="B645" i="1"/>
  <c r="K1542" i="1"/>
  <c r="K1904" i="1"/>
  <c r="R1904" i="1"/>
  <c r="B1904" i="1"/>
  <c r="N211" i="1"/>
  <c r="J211" i="1"/>
  <c r="M211" i="1"/>
  <c r="Q211" i="1"/>
  <c r="A211" i="1"/>
  <c r="O211" i="1"/>
  <c r="R211" i="1"/>
  <c r="K211" i="1"/>
  <c r="B211" i="1"/>
  <c r="P211" i="1"/>
  <c r="L1562" i="1"/>
  <c r="A1562" i="1"/>
  <c r="N1562" i="1"/>
  <c r="B1562" i="1"/>
  <c r="P1562" i="1"/>
  <c r="Q1562" i="1"/>
  <c r="J1562" i="1"/>
  <c r="R156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534" i="1"/>
  <c r="O1534" i="1"/>
  <c r="J1534" i="1"/>
  <c r="M1534" i="1"/>
  <c r="N1534" i="1"/>
  <c r="A1534" i="1"/>
  <c r="B1534" i="1"/>
  <c r="Q1534" i="1"/>
  <c r="R1534" i="1"/>
  <c r="L1534" i="1"/>
  <c r="A302" i="1"/>
  <c r="N302" i="1"/>
  <c r="L302" i="1"/>
  <c r="K302" i="1"/>
  <c r="M302" i="1"/>
  <c r="O302" i="1"/>
  <c r="B302" i="1"/>
  <c r="P302" i="1"/>
  <c r="Q302" i="1"/>
  <c r="J302" i="1"/>
  <c r="R1936" i="1"/>
  <c r="Q1936" i="1"/>
  <c r="K1936" i="1"/>
  <c r="B1936" i="1"/>
  <c r="M1936" i="1"/>
  <c r="O1936" i="1"/>
  <c r="N1936" i="1"/>
  <c r="R343" i="1"/>
  <c r="B205" i="1"/>
  <c r="M490" i="1"/>
  <c r="Q1848" i="1"/>
  <c r="K72" i="1"/>
  <c r="A1921" i="1"/>
  <c r="B1946" i="1"/>
  <c r="O64" i="1"/>
  <c r="M1629" i="1"/>
  <c r="B651" i="1"/>
  <c r="O1582" i="1"/>
  <c r="O1848" i="1"/>
  <c r="A72" i="1"/>
  <c r="L1936" i="1"/>
  <c r="J1960" i="1"/>
  <c r="Q192" i="1"/>
  <c r="M623" i="1"/>
  <c r="L64" i="1"/>
  <c r="O343" i="1"/>
  <c r="O1650" i="1"/>
  <c r="J490" i="1"/>
  <c r="K1848" i="1"/>
  <c r="P1936" i="1"/>
  <c r="P1960" i="1"/>
  <c r="M1562" i="1"/>
  <c r="N665" i="1"/>
  <c r="M196" i="1"/>
  <c r="M1650" i="1"/>
  <c r="J1936" i="1"/>
  <c r="M1960" i="1"/>
  <c r="K1562" i="1"/>
  <c r="R302" i="1"/>
  <c r="P671" i="1"/>
  <c r="A343" i="1"/>
  <c r="A490" i="1"/>
  <c r="J1848" i="1"/>
  <c r="Q249" i="1"/>
  <c r="N1613" i="1"/>
  <c r="B61" i="1"/>
  <c r="P205" i="1"/>
  <c r="K1650" i="1"/>
  <c r="M1848" i="1"/>
  <c r="R72" i="1"/>
  <c r="P1921" i="1"/>
  <c r="A1936" i="1"/>
  <c r="B1960" i="1"/>
  <c r="A249" i="1"/>
  <c r="K294" i="1"/>
  <c r="P633" i="1"/>
  <c r="Q677" i="1"/>
  <c r="A53" i="1"/>
  <c r="J344" i="1"/>
  <c r="K236" i="1"/>
  <c r="B236" i="1"/>
  <c r="J207" i="1"/>
  <c r="Q1648" i="1"/>
  <c r="L1819" i="1"/>
  <c r="M1923" i="1"/>
  <c r="B1923" i="1"/>
  <c r="N1938" i="1"/>
  <c r="P1948" i="1"/>
  <c r="Q1962" i="1"/>
  <c r="J1962" i="1"/>
  <c r="P346" i="1"/>
  <c r="Q238" i="1"/>
  <c r="B238" i="1"/>
  <c r="M204" i="1"/>
  <c r="R1646" i="1"/>
  <c r="N653" i="1"/>
  <c r="P68" i="1"/>
  <c r="M649" i="1"/>
  <c r="P70" i="1"/>
  <c r="J1863" i="1"/>
  <c r="Q1862" i="1"/>
  <c r="B1653" i="1"/>
  <c r="M242" i="1"/>
  <c r="O213" i="1"/>
  <c r="R1838" i="1"/>
  <c r="R1782" i="1"/>
  <c r="L234" i="1"/>
  <c r="K1645" i="1"/>
  <c r="J1917" i="1"/>
  <c r="P1942" i="1"/>
  <c r="B1957" i="1"/>
  <c r="P1908" i="1"/>
  <c r="A647" i="1"/>
  <c r="N679" i="1"/>
  <c r="B19" i="1"/>
  <c r="J215" i="1"/>
  <c r="P629" i="1"/>
  <c r="O1916" i="1"/>
  <c r="O1856" i="1"/>
  <c r="J673" i="1"/>
  <c r="Q344" i="1"/>
  <c r="O236" i="1"/>
  <c r="A236" i="1"/>
  <c r="Q207" i="1"/>
  <c r="P1648" i="1"/>
  <c r="K1819" i="1"/>
  <c r="L1923" i="1"/>
  <c r="A1923" i="1"/>
  <c r="P1938" i="1"/>
  <c r="O1948" i="1"/>
  <c r="P1962" i="1"/>
  <c r="A1962" i="1"/>
  <c r="O346" i="1"/>
  <c r="M238" i="1"/>
  <c r="A238" i="1"/>
  <c r="L204" i="1"/>
  <c r="J1646" i="1"/>
  <c r="M653" i="1"/>
  <c r="O68" i="1"/>
  <c r="L649" i="1"/>
  <c r="O70" i="1"/>
  <c r="P1863" i="1"/>
  <c r="A1862" i="1"/>
  <c r="A1653" i="1"/>
  <c r="M213" i="1"/>
  <c r="B1908" i="1"/>
  <c r="O199" i="1"/>
  <c r="O35" i="1"/>
  <c r="R653" i="1"/>
  <c r="L653" i="1"/>
  <c r="N70" i="1"/>
  <c r="B1863" i="1"/>
  <c r="B1862" i="1"/>
  <c r="K240" i="1"/>
  <c r="R213" i="1"/>
  <c r="L248" i="1"/>
  <c r="N199" i="1"/>
  <c r="L35" i="1"/>
  <c r="Q158" i="1"/>
  <c r="P1635" i="1"/>
  <c r="N489" i="1"/>
  <c r="P489" i="1"/>
  <c r="J489" i="1"/>
  <c r="B489" i="1"/>
  <c r="M489" i="1"/>
  <c r="L489" i="1"/>
  <c r="B1645" i="1"/>
  <c r="M1645" i="1"/>
  <c r="P1645" i="1"/>
  <c r="J1645" i="1"/>
  <c r="O1645" i="1"/>
  <c r="R1645" i="1"/>
  <c r="K150" i="1"/>
  <c r="B150" i="1"/>
  <c r="P150" i="1"/>
  <c r="N150" i="1"/>
  <c r="O150" i="1"/>
  <c r="R150" i="1"/>
  <c r="A150" i="1"/>
  <c r="R234" i="1"/>
  <c r="Q234" i="1"/>
  <c r="B234" i="1"/>
  <c r="M234" i="1"/>
  <c r="N234" i="1"/>
  <c r="P234" i="1"/>
  <c r="J234" i="1"/>
  <c r="A347" i="1"/>
  <c r="O347" i="1"/>
  <c r="Q347" i="1"/>
  <c r="N347" i="1"/>
  <c r="J347" i="1"/>
  <c r="L347" i="1"/>
  <c r="J1573" i="1"/>
  <c r="L1573" i="1"/>
  <c r="M1573" i="1"/>
  <c r="J1577" i="1"/>
  <c r="O1577" i="1"/>
  <c r="K1577" i="1"/>
  <c r="A1816" i="1"/>
  <c r="R1816" i="1"/>
  <c r="M1816" i="1"/>
  <c r="B1816" i="1"/>
  <c r="O1851" i="1"/>
  <c r="B1851" i="1"/>
  <c r="R1851" i="1"/>
  <c r="K1851" i="1"/>
  <c r="N1856" i="1"/>
  <c r="M1856" i="1"/>
  <c r="K1856" i="1"/>
  <c r="J1856" i="1"/>
  <c r="L1881" i="1"/>
  <c r="J1881" i="1"/>
  <c r="O1881" i="1"/>
  <c r="P1881" i="1"/>
  <c r="Q1907" i="1"/>
  <c r="O1907" i="1"/>
  <c r="R1907" i="1"/>
  <c r="K1957" i="1"/>
  <c r="O1957" i="1"/>
  <c r="Q1957" i="1"/>
  <c r="L1957" i="1"/>
  <c r="N1957" i="1"/>
  <c r="J1957" i="1"/>
  <c r="R1942" i="1"/>
  <c r="B1942" i="1"/>
  <c r="O1942" i="1"/>
  <c r="Q1942" i="1"/>
  <c r="N1942" i="1"/>
  <c r="L1942" i="1"/>
  <c r="B1932" i="1"/>
  <c r="J1932" i="1"/>
  <c r="P1932" i="1"/>
  <c r="A1932" i="1"/>
  <c r="R1932" i="1"/>
  <c r="K1932" i="1"/>
  <c r="O1932" i="1"/>
  <c r="Q1917" i="1"/>
  <c r="P1917" i="1"/>
  <c r="R1917" i="1"/>
  <c r="A1917" i="1"/>
  <c r="M1917" i="1"/>
  <c r="K1917" i="1"/>
  <c r="J653" i="1"/>
  <c r="B653" i="1"/>
  <c r="O1862" i="1"/>
  <c r="M1653" i="1"/>
  <c r="R240" i="1"/>
  <c r="J248" i="1"/>
  <c r="P1529" i="1"/>
  <c r="O356" i="1"/>
  <c r="L199" i="1"/>
  <c r="K35" i="1"/>
  <c r="O1572" i="1"/>
  <c r="N1572" i="1"/>
  <c r="Q1572" i="1"/>
  <c r="J1572" i="1"/>
  <c r="K1572" i="1"/>
  <c r="B1572" i="1"/>
  <c r="L1782" i="1"/>
  <c r="B1782" i="1"/>
  <c r="N1782" i="1"/>
  <c r="J1782" i="1"/>
  <c r="K1782" i="1"/>
  <c r="P1782" i="1"/>
  <c r="A1817" i="1"/>
  <c r="P1817" i="1"/>
  <c r="R1817" i="1"/>
  <c r="K1817" i="1"/>
  <c r="M1817" i="1"/>
  <c r="B1817" i="1"/>
  <c r="J1838" i="1"/>
  <c r="A1838" i="1"/>
  <c r="K1838" i="1"/>
  <c r="O1838" i="1"/>
  <c r="Q1838" i="1"/>
  <c r="B1838" i="1"/>
  <c r="N1857" i="1"/>
  <c r="P1857" i="1"/>
  <c r="M1857" i="1"/>
  <c r="Q1857" i="1"/>
  <c r="A1857" i="1"/>
  <c r="L1857" i="1"/>
  <c r="A1882" i="1"/>
  <c r="N1882" i="1"/>
  <c r="Q1882" i="1"/>
  <c r="P1882" i="1"/>
  <c r="J1882" i="1"/>
  <c r="K1882" i="1"/>
  <c r="L215" i="1"/>
  <c r="Q215" i="1"/>
  <c r="N215" i="1"/>
  <c r="O215" i="1"/>
  <c r="B215" i="1"/>
  <c r="R215" i="1"/>
  <c r="M215" i="1"/>
  <c r="P215" i="1"/>
  <c r="B352" i="1"/>
  <c r="A352" i="1"/>
  <c r="Q352" i="1"/>
  <c r="K352" i="1"/>
  <c r="M244" i="1"/>
  <c r="B244" i="1"/>
  <c r="R244" i="1"/>
  <c r="J244" i="1"/>
  <c r="Q244" i="1"/>
  <c r="L244" i="1"/>
  <c r="O244" i="1"/>
  <c r="L1578" i="1"/>
  <c r="M1578" i="1"/>
  <c r="N1578" i="1"/>
  <c r="B1578" i="1"/>
  <c r="J1578" i="1"/>
  <c r="R1578" i="1"/>
  <c r="O1578" i="1"/>
  <c r="A157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655" i="1"/>
  <c r="Q1655" i="1"/>
  <c r="J1655" i="1"/>
  <c r="L1655" i="1"/>
  <c r="R1655" i="1"/>
  <c r="O1538" i="1"/>
  <c r="Q1538" i="1"/>
  <c r="R1538" i="1"/>
  <c r="L1538" i="1"/>
  <c r="B1538" i="1"/>
  <c r="N1538" i="1"/>
  <c r="P1538" i="1"/>
  <c r="J153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641" i="1"/>
  <c r="N1641" i="1"/>
  <c r="Q1641" i="1"/>
  <c r="P1641" i="1"/>
  <c r="K1641" i="1"/>
  <c r="R1956" i="1"/>
  <c r="A1956" i="1"/>
  <c r="L1956" i="1"/>
  <c r="M1956" i="1"/>
  <c r="N1956" i="1"/>
  <c r="B1956" i="1"/>
  <c r="K1956" i="1"/>
  <c r="R1941" i="1"/>
  <c r="A1941" i="1"/>
  <c r="Q1941" i="1"/>
  <c r="M1941" i="1"/>
  <c r="P1941" i="1"/>
  <c r="B1941" i="1"/>
  <c r="L1941" i="1"/>
  <c r="K1941" i="1"/>
  <c r="N1941" i="1"/>
  <c r="N1931" i="1"/>
  <c r="O1931" i="1"/>
  <c r="P1931" i="1"/>
  <c r="R1931" i="1"/>
  <c r="L1931" i="1"/>
  <c r="Q1931" i="1"/>
  <c r="Q1916" i="1"/>
  <c r="A1916" i="1"/>
  <c r="M1916" i="1"/>
  <c r="P1916" i="1"/>
  <c r="N1916" i="1"/>
  <c r="R1916" i="1"/>
  <c r="J1916" i="1"/>
  <c r="L1916" i="1"/>
  <c r="M344" i="1"/>
  <c r="N344" i="1"/>
  <c r="L236" i="1"/>
  <c r="M207" i="1"/>
  <c r="A207" i="1"/>
  <c r="M1648" i="1"/>
  <c r="Q1819" i="1"/>
  <c r="Q1923" i="1"/>
  <c r="R1938" i="1"/>
  <c r="A1938" i="1"/>
  <c r="L1948" i="1"/>
  <c r="M1962" i="1"/>
  <c r="K346" i="1"/>
  <c r="L346" i="1"/>
  <c r="R238" i="1"/>
  <c r="Q204" i="1"/>
  <c r="B204" i="1"/>
  <c r="O1646" i="1"/>
  <c r="K653" i="1"/>
  <c r="A653" i="1"/>
  <c r="R68" i="1"/>
  <c r="P649" i="1"/>
  <c r="J649" i="1"/>
  <c r="O1882" i="1"/>
  <c r="O1857" i="1"/>
  <c r="O1817" i="1"/>
  <c r="L1572" i="1"/>
  <c r="K347" i="1"/>
  <c r="Q150" i="1"/>
  <c r="R489" i="1"/>
  <c r="Q1932" i="1"/>
  <c r="A1942" i="1"/>
  <c r="P1578" i="1"/>
  <c r="N244" i="1"/>
  <c r="B655" i="1"/>
  <c r="L191" i="1"/>
  <c r="O1956" i="1"/>
  <c r="M1655" i="1"/>
  <c r="Q1840" i="1"/>
  <c r="K1840" i="1"/>
  <c r="M1840" i="1"/>
  <c r="O1840" i="1"/>
  <c r="A1840" i="1"/>
  <c r="L1840" i="1"/>
  <c r="P1840" i="1"/>
  <c r="R1840" i="1"/>
  <c r="P1859" i="1"/>
  <c r="M1859" i="1"/>
  <c r="L213" i="1"/>
  <c r="N213" i="1"/>
  <c r="J213" i="1"/>
  <c r="K213" i="1"/>
  <c r="A213" i="1"/>
  <c r="Q213" i="1"/>
  <c r="L240" i="1"/>
  <c r="O240" i="1"/>
  <c r="P240" i="1"/>
  <c r="B240" i="1"/>
  <c r="Q240" i="1"/>
  <c r="M240" i="1"/>
  <c r="J242" i="1"/>
  <c r="A242" i="1"/>
  <c r="L242" i="1"/>
  <c r="K242" i="1"/>
  <c r="O242" i="1"/>
  <c r="N242" i="1"/>
  <c r="O1653" i="1"/>
  <c r="N1653" i="1"/>
  <c r="Q1653" i="1"/>
  <c r="R1653" i="1"/>
  <c r="L1862" i="1"/>
  <c r="P1862" i="1"/>
  <c r="J1862" i="1"/>
  <c r="Q1863" i="1"/>
  <c r="A1863" i="1"/>
  <c r="M1863" i="1"/>
  <c r="O186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584" i="1"/>
  <c r="O1584" i="1"/>
  <c r="B1584" i="1"/>
  <c r="M1584" i="1"/>
  <c r="N1584" i="1"/>
  <c r="Q1584" i="1"/>
  <c r="A1584" i="1"/>
  <c r="L1540" i="1"/>
  <c r="J1540" i="1"/>
  <c r="P1540" i="1"/>
  <c r="N1540" i="1"/>
  <c r="O154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635" i="1"/>
  <c r="L1635" i="1"/>
  <c r="Q1635" i="1"/>
  <c r="N1635" i="1"/>
  <c r="O1635" i="1"/>
  <c r="A1635" i="1"/>
  <c r="A1529" i="1"/>
  <c r="L1529" i="1"/>
  <c r="J1529" i="1"/>
  <c r="B1529" i="1"/>
  <c r="R1529" i="1"/>
  <c r="N1529" i="1"/>
  <c r="Q1529" i="1"/>
  <c r="K1529" i="1"/>
  <c r="J1908" i="1"/>
  <c r="R1908" i="1"/>
  <c r="L1908" i="1"/>
  <c r="Q1908" i="1"/>
  <c r="M1908" i="1"/>
  <c r="O1908" i="1"/>
  <c r="L300" i="1"/>
  <c r="K300" i="1"/>
  <c r="P300" i="1"/>
  <c r="J300" i="1"/>
  <c r="N300" i="1"/>
  <c r="O300" i="1"/>
  <c r="M248" i="1"/>
  <c r="P248" i="1"/>
  <c r="Q248" i="1"/>
  <c r="R248" i="1"/>
  <c r="K248" i="1"/>
  <c r="N248" i="1"/>
  <c r="O248" i="1"/>
  <c r="B577" i="1"/>
  <c r="O577" i="1"/>
  <c r="Q577" i="1"/>
  <c r="R577" i="1"/>
  <c r="P569" i="1"/>
  <c r="A569" i="1"/>
  <c r="O569" i="1"/>
  <c r="L569" i="1"/>
  <c r="A1522" i="1"/>
  <c r="R1522" i="1"/>
  <c r="N1490" i="1"/>
  <c r="M1490" i="1"/>
  <c r="K344" i="1"/>
  <c r="R1648" i="1"/>
  <c r="N1819" i="1"/>
  <c r="J1948" i="1"/>
  <c r="J346" i="1"/>
  <c r="L1646" i="1"/>
  <c r="K68" i="1"/>
  <c r="O649" i="1"/>
  <c r="J70" i="1"/>
  <c r="K1863" i="1"/>
  <c r="K1862" i="1"/>
  <c r="J1653" i="1"/>
  <c r="Q242" i="1"/>
  <c r="A240" i="1"/>
  <c r="L1882" i="1"/>
  <c r="M1838" i="1"/>
  <c r="L1817" i="1"/>
  <c r="O1782" i="1"/>
  <c r="P1572" i="1"/>
  <c r="K234" i="1"/>
  <c r="N1645" i="1"/>
  <c r="A489" i="1"/>
  <c r="L1932" i="1"/>
  <c r="R1957" i="1"/>
  <c r="N1908" i="1"/>
  <c r="J356" i="1"/>
  <c r="N647" i="1"/>
  <c r="Q679" i="1"/>
  <c r="J1584" i="1"/>
  <c r="O51" i="1"/>
  <c r="M19" i="1"/>
  <c r="Q1578" i="1"/>
  <c r="A244" i="1"/>
  <c r="B667" i="1"/>
  <c r="R41" i="1"/>
  <c r="M619" i="1"/>
  <c r="J1840" i="1"/>
  <c r="P1956" i="1"/>
  <c r="K1907" i="1"/>
  <c r="B627" i="1"/>
  <c r="R43" i="1"/>
  <c r="R352" i="1"/>
  <c r="J232" i="1"/>
  <c r="P1652" i="1"/>
  <c r="A1652" i="1"/>
  <c r="O1574" i="1"/>
  <c r="B1574" i="1"/>
  <c r="N1574" i="1"/>
  <c r="M1574" i="1"/>
  <c r="O1815" i="1"/>
  <c r="B1815" i="1"/>
  <c r="Q1815" i="1"/>
  <c r="M1815" i="1"/>
  <c r="J1815" i="1"/>
  <c r="A1855" i="1"/>
  <c r="N1855" i="1"/>
  <c r="R1855" i="1"/>
  <c r="Q1855" i="1"/>
  <c r="J217" i="1"/>
  <c r="Q217" i="1"/>
  <c r="A217" i="1"/>
  <c r="N217" i="1"/>
  <c r="B376" i="1"/>
  <c r="A376" i="1"/>
  <c r="B368" i="1"/>
  <c r="P1623" i="1"/>
  <c r="O1623" i="1"/>
  <c r="B171" i="1"/>
  <c r="A171" i="1"/>
  <c r="N171" i="1"/>
  <c r="P171" i="1"/>
  <c r="O171" i="1"/>
  <c r="O622" i="1"/>
  <c r="Q622" i="1"/>
  <c r="K36" i="1"/>
  <c r="A36" i="1"/>
  <c r="N60" i="1"/>
  <c r="L60" i="1"/>
  <c r="N197" i="1"/>
  <c r="P197" i="1"/>
  <c r="M198" i="1"/>
  <c r="L622" i="1"/>
  <c r="N580" i="1"/>
  <c r="K580" i="1"/>
  <c r="R580" i="1"/>
  <c r="K1519" i="1"/>
  <c r="K1407" i="1"/>
  <c r="N1505" i="1"/>
  <c r="M1505" i="1"/>
  <c r="B1449" i="1"/>
  <c r="R1449" i="1"/>
  <c r="P1409" i="1"/>
  <c r="N1409" i="1"/>
  <c r="N1621" i="1"/>
  <c r="P167" i="1"/>
  <c r="N584" i="1"/>
  <c r="P608" i="1"/>
  <c r="L1489" i="1"/>
  <c r="M1431" i="1"/>
  <c r="N1495" i="1"/>
  <c r="R1495" i="1"/>
  <c r="L1393" i="1"/>
  <c r="B1463" i="1"/>
  <c r="K1833" i="1"/>
  <c r="M1833" i="1"/>
  <c r="N1833" i="1"/>
  <c r="B1833" i="1"/>
  <c r="Q1833" i="1"/>
  <c r="R1833" i="1"/>
  <c r="O1833" i="1"/>
  <c r="O1825" i="1"/>
  <c r="N1825" i="1"/>
  <c r="P1825" i="1"/>
  <c r="R1825" i="1"/>
  <c r="B1825" i="1"/>
  <c r="A1825" i="1"/>
  <c r="M1825" i="1"/>
  <c r="K1899" i="1"/>
  <c r="L1899" i="1"/>
  <c r="M1899" i="1"/>
  <c r="P1899" i="1"/>
  <c r="B1899" i="1"/>
  <c r="A1899" i="1"/>
  <c r="Q1899" i="1"/>
  <c r="R1899" i="1"/>
  <c r="N1899" i="1"/>
  <c r="R1891" i="1"/>
  <c r="L1891" i="1"/>
  <c r="M1891" i="1"/>
  <c r="P1891" i="1"/>
  <c r="K1891" i="1"/>
  <c r="N1891" i="1"/>
  <c r="O1891" i="1"/>
  <c r="A1891" i="1"/>
  <c r="A1282" i="1"/>
  <c r="B1282" i="1"/>
  <c r="L626" i="1"/>
  <c r="N1624" i="1"/>
  <c r="M602" i="1"/>
  <c r="P609" i="1"/>
  <c r="R609" i="1"/>
  <c r="Q593" i="1"/>
  <c r="N593" i="1"/>
  <c r="N585" i="1"/>
  <c r="L585" i="1"/>
  <c r="A1425" i="1"/>
  <c r="Q1891" i="1"/>
  <c r="B585" i="1"/>
  <c r="N601" i="1"/>
  <c r="L592" i="1"/>
  <c r="O592" i="1"/>
  <c r="Q1519" i="1"/>
  <c r="A1449" i="1"/>
  <c r="O1495" i="1"/>
  <c r="Q150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891" i="1"/>
  <c r="Q1516" i="1"/>
  <c r="O1414" i="1"/>
  <c r="M1438" i="1"/>
  <c r="P1454" i="1"/>
  <c r="B1454" i="1"/>
  <c r="A1470" i="1"/>
  <c r="A1478" i="1"/>
  <c r="K1494" i="1"/>
  <c r="L1502" i="1"/>
  <c r="A1510" i="1"/>
  <c r="O1484" i="1"/>
  <c r="A1390" i="1"/>
  <c r="N1406" i="1"/>
  <c r="P1422" i="1"/>
  <c r="L1430" i="1"/>
  <c r="Q1446" i="1"/>
  <c r="Q1486" i="1"/>
  <c r="P1518" i="1"/>
  <c r="P1396" i="1"/>
  <c r="Q1396" i="1"/>
  <c r="Q1444" i="1"/>
  <c r="R1500" i="1"/>
  <c r="A1500" i="1"/>
  <c r="P1420" i="1"/>
  <c r="A1420" i="1"/>
  <c r="K1468" i="1"/>
  <c r="L1492" i="1"/>
  <c r="P1412" i="1"/>
  <c r="M1388" i="1"/>
  <c r="M1508" i="1"/>
  <c r="R687" i="1"/>
  <c r="N693" i="1"/>
  <c r="O699" i="1"/>
  <c r="B699" i="1"/>
  <c r="Q713" i="1"/>
  <c r="P719" i="1"/>
  <c r="J719" i="1"/>
  <c r="M725" i="1"/>
  <c r="N731" i="1"/>
  <c r="A731" i="1"/>
  <c r="P745" i="1"/>
  <c r="O751" i="1"/>
  <c r="B751" i="1"/>
  <c r="J757" i="1"/>
  <c r="L763" i="1"/>
  <c r="O777" i="1"/>
  <c r="O783" i="1"/>
  <c r="N789" i="1"/>
  <c r="N795" i="1"/>
  <c r="A809" i="1"/>
  <c r="A815" i="1"/>
  <c r="N813" i="1"/>
  <c r="K813" i="1"/>
  <c r="N1428" i="1"/>
  <c r="K687" i="1"/>
  <c r="B687" i="1"/>
  <c r="L693" i="1"/>
  <c r="Q699" i="1"/>
  <c r="M713" i="1"/>
  <c r="K719" i="1"/>
  <c r="A719" i="1"/>
  <c r="R725" i="1"/>
  <c r="Q731" i="1"/>
  <c r="N745" i="1"/>
  <c r="L751" i="1"/>
  <c r="N757" i="1"/>
  <c r="P757" i="1"/>
  <c r="R763" i="1"/>
  <c r="K777" i="1"/>
  <c r="L783" i="1"/>
  <c r="L789" i="1"/>
  <c r="L795" i="1"/>
  <c r="M809" i="1"/>
  <c r="M815" i="1"/>
  <c r="L802" i="1"/>
  <c r="M1830" i="1"/>
  <c r="O1830" i="1"/>
  <c r="P1822" i="1"/>
  <c r="M1822" i="1"/>
  <c r="L1896" i="1"/>
  <c r="A1896" i="1"/>
  <c r="K1896" i="1"/>
  <c r="R1896" i="1"/>
  <c r="L1888" i="1"/>
  <c r="K1888" i="1"/>
  <c r="M1888" i="1"/>
  <c r="Q1414" i="1"/>
  <c r="J1454" i="1"/>
  <c r="P1470" i="1"/>
  <c r="Q1478" i="1"/>
  <c r="Q1494" i="1"/>
  <c r="J1502" i="1"/>
  <c r="Q1510" i="1"/>
  <c r="K1484" i="1"/>
  <c r="R1390" i="1"/>
  <c r="R1398" i="1"/>
  <c r="K1406" i="1"/>
  <c r="Q1422" i="1"/>
  <c r="B1430" i="1"/>
  <c r="N1462" i="1"/>
  <c r="N1486" i="1"/>
  <c r="A1518" i="1"/>
  <c r="M1491" i="1"/>
  <c r="O1444" i="1"/>
  <c r="K1444" i="1"/>
  <c r="P1500" i="1"/>
  <c r="Q1420" i="1"/>
  <c r="M1468" i="1"/>
  <c r="M1460" i="1"/>
  <c r="A1388" i="1"/>
  <c r="R1476" i="1"/>
  <c r="Q687" i="1"/>
  <c r="A687" i="1"/>
  <c r="R693" i="1"/>
  <c r="N699" i="1"/>
  <c r="L713" i="1"/>
  <c r="Q719" i="1"/>
  <c r="O725" i="1"/>
  <c r="J725" i="1"/>
  <c r="M731" i="1"/>
  <c r="M745" i="1"/>
  <c r="K751" i="1"/>
  <c r="O757" i="1"/>
  <c r="B757" i="1"/>
  <c r="J763" i="1"/>
  <c r="R777" i="1"/>
  <c r="R783" i="1"/>
  <c r="K789" i="1"/>
  <c r="K795" i="1"/>
  <c r="L809" i="1"/>
  <c r="L815" i="1"/>
  <c r="R802" i="1"/>
  <c r="R1602" i="1"/>
  <c r="Q1595" i="1"/>
  <c r="O687" i="1"/>
  <c r="P693" i="1"/>
  <c r="J693" i="1"/>
  <c r="M699" i="1"/>
  <c r="R713" i="1"/>
  <c r="N719" i="1"/>
  <c r="P725" i="1"/>
  <c r="B725" i="1"/>
  <c r="L731" i="1"/>
  <c r="J745" i="1"/>
  <c r="L745" i="1"/>
  <c r="R751" i="1"/>
  <c r="M757" i="1"/>
  <c r="A757" i="1"/>
  <c r="Q763" i="1"/>
  <c r="J777" i="1"/>
  <c r="J783" i="1"/>
  <c r="J789" i="1"/>
  <c r="R795" i="1"/>
  <c r="R809" i="1"/>
  <c r="K815" i="1"/>
  <c r="B1532" i="1"/>
  <c r="L1836" i="1"/>
  <c r="B1836" i="1"/>
  <c r="P1836" i="1"/>
  <c r="M1836" i="1"/>
  <c r="K1828" i="1"/>
  <c r="P1828" i="1"/>
  <c r="Q1828" i="1"/>
  <c r="M1828" i="1"/>
  <c r="R1820" i="1"/>
  <c r="O1820" i="1"/>
  <c r="P1820" i="1"/>
  <c r="M1820" i="1"/>
  <c r="N1894" i="1"/>
  <c r="B1894" i="1"/>
  <c r="M1894" i="1"/>
  <c r="R1894" i="1"/>
  <c r="B1886" i="1"/>
  <c r="A1886" i="1"/>
  <c r="M1886" i="1"/>
  <c r="Q1886" i="1"/>
  <c r="O555" i="1"/>
  <c r="Q1602" i="1"/>
  <c r="J1444" i="1"/>
  <c r="J143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587" i="1"/>
  <c r="R1587" i="1"/>
  <c r="A1587" i="1"/>
  <c r="K1587" i="1"/>
  <c r="B1587" i="1"/>
  <c r="L1587" i="1"/>
  <c r="M1587" i="1"/>
  <c r="N1587" i="1"/>
  <c r="O1587" i="1"/>
  <c r="J1603" i="1"/>
  <c r="R1603" i="1"/>
  <c r="A1603" i="1"/>
  <c r="K1603" i="1"/>
  <c r="B1603" i="1"/>
  <c r="L1603" i="1"/>
  <c r="M1603" i="1"/>
  <c r="N1603" i="1"/>
  <c r="O1603" i="1"/>
  <c r="J1595" i="1"/>
  <c r="R1595" i="1"/>
  <c r="A1595" i="1"/>
  <c r="K1595" i="1"/>
  <c r="B1595" i="1"/>
  <c r="L1595" i="1"/>
  <c r="M1595" i="1"/>
  <c r="N1595" i="1"/>
  <c r="O1595" i="1"/>
  <c r="Q1587" i="1"/>
  <c r="B815" i="1"/>
  <c r="O815" i="1"/>
  <c r="R815" i="1"/>
  <c r="K809" i="1"/>
  <c r="P809" i="1"/>
  <c r="N809" i="1"/>
  <c r="A795" i="1"/>
  <c r="M795" i="1"/>
  <c r="J795" i="1"/>
  <c r="R789" i="1"/>
  <c r="B789" i="1"/>
  <c r="O789" i="1"/>
  <c r="P783" i="1"/>
  <c r="N783" i="1"/>
  <c r="K783" i="1"/>
  <c r="L777" i="1"/>
  <c r="Q777" i="1"/>
  <c r="K1610" i="1"/>
  <c r="L1610" i="1"/>
  <c r="M1610" i="1"/>
  <c r="N1610" i="1"/>
  <c r="O1610" i="1"/>
  <c r="P1610" i="1"/>
  <c r="K1602" i="1"/>
  <c r="L1602" i="1"/>
  <c r="M1602" i="1"/>
  <c r="N1602" i="1"/>
  <c r="O1602" i="1"/>
  <c r="P1602" i="1"/>
  <c r="K1594" i="1"/>
  <c r="L1594" i="1"/>
  <c r="M1594" i="1"/>
  <c r="N1594" i="1"/>
  <c r="O1594" i="1"/>
  <c r="P1594" i="1"/>
  <c r="A1610" i="1"/>
  <c r="A1594" i="1"/>
  <c r="Q1594" i="1"/>
  <c r="P1587" i="1"/>
  <c r="R543" i="1"/>
  <c r="R551" i="1"/>
  <c r="A559" i="1"/>
  <c r="A1377" i="1"/>
  <c r="B1350" i="1"/>
  <c r="A1316" i="1"/>
  <c r="B1609" i="1"/>
  <c r="B1605" i="1"/>
  <c r="B1601" i="1"/>
  <c r="B1597" i="1"/>
  <c r="B1593" i="1"/>
  <c r="B1589" i="1"/>
  <c r="Q1609" i="1"/>
  <c r="R1608" i="1"/>
  <c r="J1608" i="1"/>
  <c r="K1607" i="1"/>
  <c r="L1606" i="1"/>
  <c r="M1605" i="1"/>
  <c r="N1604" i="1"/>
  <c r="Q1601" i="1"/>
  <c r="R1600" i="1"/>
  <c r="J1600" i="1"/>
  <c r="K1599" i="1"/>
  <c r="L1598" i="1"/>
  <c r="M1597" i="1"/>
  <c r="N1596" i="1"/>
  <c r="Q1593" i="1"/>
  <c r="R1592" i="1"/>
  <c r="J1592" i="1"/>
  <c r="K1591" i="1"/>
  <c r="L1590" i="1"/>
  <c r="M1589" i="1"/>
  <c r="N1588" i="1"/>
  <c r="A1609" i="1"/>
  <c r="A1605" i="1"/>
  <c r="A1601" i="1"/>
  <c r="A1597" i="1"/>
  <c r="A1593" i="1"/>
  <c r="A1589" i="1"/>
  <c r="P1609" i="1"/>
  <c r="Q1608" i="1"/>
  <c r="R1607" i="1"/>
  <c r="J1607" i="1"/>
  <c r="K1606" i="1"/>
  <c r="L1605" i="1"/>
  <c r="M1604" i="1"/>
  <c r="P1601" i="1"/>
  <c r="Q1600" i="1"/>
  <c r="R1599" i="1"/>
  <c r="J1599" i="1"/>
  <c r="K1598" i="1"/>
  <c r="L1597" i="1"/>
  <c r="M1596" i="1"/>
  <c r="P1593" i="1"/>
  <c r="Q1592" i="1"/>
  <c r="R1591" i="1"/>
  <c r="J1591" i="1"/>
  <c r="K1590" i="1"/>
  <c r="L1589" i="1"/>
  <c r="M1588" i="1"/>
  <c r="A1292" i="1"/>
  <c r="B1608" i="1"/>
  <c r="B1604" i="1"/>
  <c r="B1600" i="1"/>
  <c r="B1596" i="1"/>
  <c r="B1592" i="1"/>
  <c r="B1588" i="1"/>
  <c r="O1609" i="1"/>
  <c r="P1608" i="1"/>
  <c r="Q1607" i="1"/>
  <c r="R1606" i="1"/>
  <c r="J1606" i="1"/>
  <c r="K1605" i="1"/>
  <c r="L1604" i="1"/>
  <c r="O1601" i="1"/>
  <c r="P1600" i="1"/>
  <c r="Q1599" i="1"/>
  <c r="R1598" i="1"/>
  <c r="J1598" i="1"/>
  <c r="K1597" i="1"/>
  <c r="L1596" i="1"/>
  <c r="O1593" i="1"/>
  <c r="P1592" i="1"/>
  <c r="Q1591" i="1"/>
  <c r="R1590" i="1"/>
  <c r="J1590" i="1"/>
  <c r="K1589" i="1"/>
  <c r="L1588" i="1"/>
  <c r="A1608" i="1"/>
  <c r="A1604" i="1"/>
  <c r="A1600" i="1"/>
  <c r="A1596" i="1"/>
  <c r="A1592" i="1"/>
  <c r="A1588" i="1"/>
  <c r="N1609" i="1"/>
  <c r="O1608" i="1"/>
  <c r="P1607" i="1"/>
  <c r="Q1606" i="1"/>
  <c r="R1605" i="1"/>
  <c r="J1605" i="1"/>
  <c r="K1604" i="1"/>
  <c r="N1601" i="1"/>
  <c r="O1600" i="1"/>
  <c r="P1599" i="1"/>
  <c r="Q1598" i="1"/>
  <c r="R1597" i="1"/>
  <c r="J1597" i="1"/>
  <c r="K1596" i="1"/>
  <c r="N1593" i="1"/>
  <c r="O1592" i="1"/>
  <c r="P1591" i="1"/>
  <c r="Q1590" i="1"/>
  <c r="R1589" i="1"/>
  <c r="J1589" i="1"/>
  <c r="K1588" i="1"/>
  <c r="B543" i="1"/>
  <c r="M559" i="1"/>
  <c r="B1374" i="1"/>
  <c r="B1607" i="1"/>
  <c r="B1599" i="1"/>
  <c r="B1591" i="1"/>
  <c r="M1609" i="1"/>
  <c r="N1608" i="1"/>
  <c r="O1607" i="1"/>
  <c r="P1606" i="1"/>
  <c r="Q1605" i="1"/>
  <c r="R1604" i="1"/>
  <c r="J1604" i="1"/>
  <c r="M1601" i="1"/>
  <c r="N1600" i="1"/>
  <c r="O1599" i="1"/>
  <c r="P1598" i="1"/>
  <c r="Q1597" i="1"/>
  <c r="R1596" i="1"/>
  <c r="J1596" i="1"/>
  <c r="M1593" i="1"/>
  <c r="N1592" i="1"/>
  <c r="O1591" i="1"/>
  <c r="P1590" i="1"/>
  <c r="Q1589" i="1"/>
  <c r="R1588" i="1"/>
  <c r="J1588" i="1"/>
  <c r="M551" i="1"/>
  <c r="L559" i="1"/>
  <c r="A1607" i="1"/>
  <c r="A1599" i="1"/>
  <c r="A1591" i="1"/>
  <c r="N1647" i="1"/>
  <c r="O1647" i="1"/>
  <c r="P1647" i="1"/>
  <c r="Q1647" i="1"/>
  <c r="J1647" i="1"/>
  <c r="A1647" i="1"/>
  <c r="R1647" i="1"/>
  <c r="B1647" i="1"/>
  <c r="K1647" i="1"/>
  <c r="K208" i="1"/>
  <c r="B208" i="1"/>
  <c r="L208" i="1"/>
  <c r="A208" i="1"/>
  <c r="M208" i="1"/>
  <c r="O208" i="1"/>
  <c r="N208" i="1"/>
  <c r="P208" i="1"/>
  <c r="Q208" i="1"/>
  <c r="J208" i="1"/>
  <c r="B345" i="1"/>
  <c r="P345" i="1"/>
  <c r="Q345" i="1"/>
  <c r="B1786" i="1"/>
  <c r="R1786" i="1"/>
  <c r="L1786" i="1"/>
  <c r="K1786" i="1"/>
  <c r="M1786" i="1"/>
  <c r="N1786" i="1"/>
  <c r="O1786" i="1"/>
  <c r="P1786" i="1"/>
  <c r="Q1786" i="1"/>
  <c r="J1818" i="1"/>
  <c r="R1818" i="1"/>
  <c r="K1818" i="1"/>
  <c r="L1818" i="1"/>
  <c r="M1818" i="1"/>
  <c r="A1818" i="1"/>
  <c r="N1818" i="1"/>
  <c r="B1818" i="1"/>
  <c r="O1818" i="1"/>
  <c r="A1839" i="1"/>
  <c r="R1839" i="1"/>
  <c r="B1839" i="1"/>
  <c r="L1839" i="1"/>
  <c r="M1839" i="1"/>
  <c r="K1839" i="1"/>
  <c r="N1839" i="1"/>
  <c r="O1839" i="1"/>
  <c r="P1839" i="1"/>
  <c r="Q1839" i="1"/>
  <c r="P1883" i="1"/>
  <c r="O1883" i="1"/>
  <c r="Q1883" i="1"/>
  <c r="J1883" i="1"/>
  <c r="R1883" i="1"/>
  <c r="K1883" i="1"/>
  <c r="L1883" i="1"/>
  <c r="B1883" i="1"/>
  <c r="M188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963" i="1"/>
  <c r="A1963" i="1"/>
  <c r="N1963" i="1"/>
  <c r="B1963" i="1"/>
  <c r="O1963" i="1"/>
  <c r="Q1963" i="1"/>
  <c r="P1963" i="1"/>
  <c r="J1963" i="1"/>
  <c r="R1963" i="1"/>
  <c r="K1963" i="1"/>
  <c r="P1945" i="1"/>
  <c r="Q1945" i="1"/>
  <c r="J1945" i="1"/>
  <c r="R1945" i="1"/>
  <c r="A1945" i="1"/>
  <c r="K1945" i="1"/>
  <c r="B1945" i="1"/>
  <c r="L1945" i="1"/>
  <c r="N1945" i="1"/>
  <c r="M1945" i="1"/>
  <c r="L1920" i="1"/>
  <c r="N1920" i="1"/>
  <c r="A1920" i="1"/>
  <c r="O1920" i="1"/>
  <c r="B1920" i="1"/>
  <c r="P1920" i="1"/>
  <c r="J1920" i="1"/>
  <c r="Q1920" i="1"/>
  <c r="R1920" i="1"/>
  <c r="K1920" i="1"/>
  <c r="K591" i="1"/>
  <c r="P591" i="1"/>
  <c r="Q591" i="1"/>
  <c r="J591" i="1"/>
  <c r="R591" i="1"/>
  <c r="L591" i="1"/>
  <c r="L307" i="1"/>
  <c r="O299" i="1"/>
  <c r="O1843" i="1"/>
  <c r="B1843" i="1"/>
  <c r="P1530" i="1"/>
  <c r="Q1634" i="1"/>
  <c r="J1634" i="1"/>
  <c r="R355" i="1"/>
  <c r="K355" i="1"/>
  <c r="K628" i="1"/>
  <c r="Q634" i="1"/>
  <c r="A634" i="1"/>
  <c r="O648" i="1"/>
  <c r="R654" i="1"/>
  <c r="B654" i="1"/>
  <c r="N660" i="1"/>
  <c r="J666" i="1"/>
  <c r="O680" i="1"/>
  <c r="Q1539" i="1"/>
  <c r="L1654" i="1"/>
  <c r="A1654" i="1"/>
  <c r="Q190" i="1"/>
  <c r="Q200" i="1"/>
  <c r="Q58" i="1"/>
  <c r="M50" i="1"/>
  <c r="M42" i="1"/>
  <c r="A42" i="1"/>
  <c r="J34" i="1"/>
  <c r="L26" i="1"/>
  <c r="R18" i="1"/>
  <c r="O620" i="1"/>
  <c r="J243" i="1"/>
  <c r="J1839" i="1"/>
  <c r="O1945" i="1"/>
  <c r="B591" i="1"/>
  <c r="R307" i="1"/>
  <c r="B307" i="1"/>
  <c r="M299" i="1"/>
  <c r="M1843" i="1"/>
  <c r="M1530" i="1"/>
  <c r="O1634" i="1"/>
  <c r="A1634" i="1"/>
  <c r="Q355" i="1"/>
  <c r="A355" i="1"/>
  <c r="R628" i="1"/>
  <c r="N634" i="1"/>
  <c r="M648" i="1"/>
  <c r="P654" i="1"/>
  <c r="L660" i="1"/>
  <c r="K660" i="1"/>
  <c r="O666" i="1"/>
  <c r="M680" i="1"/>
  <c r="N1539" i="1"/>
  <c r="R1654" i="1"/>
  <c r="O190" i="1"/>
  <c r="N200" i="1"/>
  <c r="A200" i="1"/>
  <c r="R58" i="1"/>
  <c r="L50" i="1"/>
  <c r="P42" i="1"/>
  <c r="M34" i="1"/>
  <c r="A34" i="1"/>
  <c r="B26" i="1"/>
  <c r="Q18" i="1"/>
  <c r="L620" i="1"/>
  <c r="P1818" i="1"/>
  <c r="L1963" i="1"/>
  <c r="N163" i="1"/>
  <c r="K214" i="1"/>
  <c r="Q307" i="1"/>
  <c r="A307" i="1"/>
  <c r="L299" i="1"/>
  <c r="L1843" i="1"/>
  <c r="L1530" i="1"/>
  <c r="N1634" i="1"/>
  <c r="P355" i="1"/>
  <c r="Q628" i="1"/>
  <c r="J628" i="1"/>
  <c r="M634" i="1"/>
  <c r="L648" i="1"/>
  <c r="O654" i="1"/>
  <c r="Q660" i="1"/>
  <c r="B660" i="1"/>
  <c r="N666" i="1"/>
  <c r="Q680" i="1"/>
  <c r="K680" i="1"/>
  <c r="P1539" i="1"/>
  <c r="J1654" i="1"/>
  <c r="M190" i="1"/>
  <c r="M200" i="1"/>
  <c r="B200" i="1"/>
  <c r="J58" i="1"/>
  <c r="K50" i="1"/>
  <c r="Q42" i="1"/>
  <c r="P34" i="1"/>
  <c r="N26" i="1"/>
  <c r="A26" i="1"/>
  <c r="P18" i="1"/>
  <c r="M620" i="1"/>
  <c r="B620" i="1"/>
  <c r="Q1818" i="1"/>
  <c r="J299" i="1"/>
  <c r="Q1530" i="1"/>
  <c r="N628" i="1"/>
  <c r="R648" i="1"/>
  <c r="Q666" i="1"/>
  <c r="R680" i="1"/>
  <c r="K1539" i="1"/>
  <c r="O1654" i="1"/>
  <c r="K200" i="1"/>
  <c r="P58" i="1"/>
  <c r="A58" i="1"/>
  <c r="J50" i="1"/>
  <c r="R42" i="1"/>
  <c r="L34" i="1"/>
  <c r="J26" i="1"/>
  <c r="M18" i="1"/>
  <c r="A18" i="1"/>
  <c r="J620" i="1"/>
  <c r="R208" i="1"/>
  <c r="J1786" i="1"/>
  <c r="M1647" i="1"/>
  <c r="L151" i="1"/>
  <c r="K159" i="1"/>
  <c r="O575" i="1"/>
  <c r="J575" i="1"/>
  <c r="R575" i="1"/>
  <c r="L575" i="1"/>
  <c r="N575" i="1"/>
  <c r="O567" i="1"/>
  <c r="A567" i="1"/>
  <c r="R620" i="1"/>
  <c r="N1883" i="1"/>
  <c r="A1786" i="1"/>
  <c r="M1920" i="1"/>
  <c r="O69" i="1"/>
  <c r="B567" i="1"/>
  <c r="Q237" i="1"/>
  <c r="K237" i="1"/>
  <c r="L237" i="1"/>
  <c r="M237" i="1"/>
  <c r="N237" i="1"/>
  <c r="J237" i="1"/>
  <c r="B237" i="1"/>
  <c r="P237" i="1"/>
  <c r="J1571" i="1"/>
  <c r="R1571" i="1"/>
  <c r="K1571" i="1"/>
  <c r="L1571" i="1"/>
  <c r="A1571" i="1"/>
  <c r="M1571" i="1"/>
  <c r="B1571" i="1"/>
  <c r="N1571" i="1"/>
  <c r="P1571" i="1"/>
  <c r="O1571" i="1"/>
  <c r="O1858" i="1"/>
  <c r="P1858" i="1"/>
  <c r="Q1858" i="1"/>
  <c r="B1858" i="1"/>
  <c r="J1858" i="1"/>
  <c r="A1858" i="1"/>
  <c r="R1858" i="1"/>
  <c r="L1858" i="1"/>
  <c r="K1858" i="1"/>
  <c r="M1858" i="1"/>
  <c r="P351" i="1"/>
  <c r="J351" i="1"/>
  <c r="R351" i="1"/>
  <c r="K351" i="1"/>
  <c r="L351" i="1"/>
  <c r="A351" i="1"/>
  <c r="M351" i="1"/>
  <c r="B351" i="1"/>
  <c r="N351" i="1"/>
  <c r="O351" i="1"/>
  <c r="A190" i="1"/>
  <c r="N190" i="1"/>
  <c r="A1935" i="1"/>
  <c r="N1935" i="1"/>
  <c r="P1935" i="1"/>
  <c r="O1935" i="1"/>
  <c r="K1935" i="1"/>
  <c r="Q1935" i="1"/>
  <c r="J1935" i="1"/>
  <c r="R1935" i="1"/>
  <c r="L193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644" i="1"/>
  <c r="M1623" i="1"/>
  <c r="N577" i="1"/>
  <c r="B578" i="1"/>
  <c r="R569" i="1"/>
  <c r="O570" i="1"/>
  <c r="J585" i="1"/>
  <c r="K593" i="1"/>
  <c r="A593" i="1"/>
  <c r="M601" i="1"/>
  <c r="O609" i="1"/>
  <c r="R594" i="1"/>
  <c r="N1499" i="1"/>
  <c r="K1401" i="1"/>
  <c r="Q760" i="1"/>
  <c r="N810" i="1"/>
  <c r="J1644" i="1"/>
  <c r="R1622" i="1"/>
  <c r="B1623" i="1"/>
  <c r="N165" i="1"/>
  <c r="A577" i="1"/>
  <c r="R579" i="1"/>
  <c r="J569" i="1"/>
  <c r="N570" i="1"/>
  <c r="Q585" i="1"/>
  <c r="R593" i="1"/>
  <c r="L601" i="1"/>
  <c r="A601" i="1"/>
  <c r="M609" i="1"/>
  <c r="O1443" i="1"/>
  <c r="Q1491" i="1"/>
  <c r="O760" i="1"/>
  <c r="B810" i="1"/>
  <c r="K348" i="1"/>
  <c r="J352" i="1"/>
  <c r="K1651" i="1"/>
  <c r="J1859" i="1"/>
  <c r="J1622" i="1"/>
  <c r="A1623" i="1"/>
  <c r="R171" i="1"/>
  <c r="J366" i="1"/>
  <c r="O568" i="1"/>
  <c r="R578" i="1"/>
  <c r="Q569" i="1"/>
  <c r="M570" i="1"/>
  <c r="L608" i="1"/>
  <c r="P585" i="1"/>
  <c r="J593" i="1"/>
  <c r="R601" i="1"/>
  <c r="L609" i="1"/>
  <c r="B609" i="1"/>
  <c r="O602" i="1"/>
  <c r="B1387" i="1"/>
  <c r="L1443" i="1"/>
  <c r="P1491" i="1"/>
  <c r="R778" i="1"/>
  <c r="L696" i="1"/>
  <c r="B1829" i="1"/>
  <c r="L1829" i="1"/>
  <c r="M1829" i="1"/>
  <c r="P1821" i="1"/>
  <c r="K1821" i="1"/>
  <c r="M1821" i="1"/>
  <c r="N1821" i="1"/>
  <c r="P1895" i="1"/>
  <c r="Q1895" i="1"/>
  <c r="K1895" i="1"/>
  <c r="B1887" i="1"/>
  <c r="M1887" i="1"/>
  <c r="Q1622" i="1"/>
  <c r="Q578" i="1"/>
  <c r="L570" i="1"/>
  <c r="N602" i="1"/>
  <c r="R1523" i="1"/>
  <c r="A1523" i="1"/>
  <c r="A1427" i="1"/>
  <c r="M1427" i="1"/>
  <c r="O1411" i="1"/>
  <c r="L1411" i="1"/>
  <c r="Q778" i="1"/>
  <c r="L714" i="1"/>
  <c r="L792" i="1"/>
  <c r="L740" i="1"/>
  <c r="M232" i="1"/>
  <c r="L1906" i="1"/>
  <c r="J1915" i="1"/>
  <c r="J47" i="1"/>
  <c r="R1623" i="1"/>
  <c r="J168" i="1"/>
  <c r="N578" i="1"/>
  <c r="O610" i="1"/>
  <c r="O792" i="1"/>
  <c r="N766" i="1"/>
  <c r="B1652" i="1"/>
  <c r="B1850" i="1"/>
  <c r="J194" i="1"/>
  <c r="L155" i="1"/>
  <c r="P168" i="1"/>
  <c r="P577" i="1"/>
  <c r="M578" i="1"/>
  <c r="J570" i="1"/>
  <c r="K585" i="1"/>
  <c r="A585" i="1"/>
  <c r="M593" i="1"/>
  <c r="O601" i="1"/>
  <c r="J609" i="1"/>
  <c r="R586" i="1"/>
  <c r="J1403" i="1"/>
  <c r="N1459" i="1"/>
  <c r="O1523" i="1"/>
  <c r="N1411" i="1"/>
  <c r="A1435" i="1"/>
  <c r="J728" i="1"/>
  <c r="Q804" i="1"/>
  <c r="A798" i="1"/>
  <c r="P1887" i="1"/>
  <c r="B1378" i="1"/>
  <c r="P796" i="1"/>
  <c r="N816" i="1"/>
  <c r="B816" i="1"/>
  <c r="L688" i="1"/>
  <c r="P694" i="1"/>
  <c r="R700" i="1"/>
  <c r="Q700" i="1"/>
  <c r="M706" i="1"/>
  <c r="K720" i="1"/>
  <c r="J726" i="1"/>
  <c r="P732" i="1"/>
  <c r="B732" i="1"/>
  <c r="L738" i="1"/>
  <c r="M752" i="1"/>
  <c r="O752" i="1"/>
  <c r="J758" i="1"/>
  <c r="L764" i="1"/>
  <c r="A764" i="1"/>
  <c r="P770" i="1"/>
  <c r="N784" i="1"/>
  <c r="B784" i="1"/>
  <c r="Q790" i="1"/>
  <c r="K802" i="1"/>
  <c r="L813" i="1"/>
  <c r="P1532" i="1"/>
  <c r="B559" i="1"/>
  <c r="J1891" i="1"/>
  <c r="A1383" i="1"/>
  <c r="A1361" i="1"/>
  <c r="A1300" i="1"/>
  <c r="P1492" i="1"/>
  <c r="A1412" i="1"/>
  <c r="L1388" i="1"/>
  <c r="L150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532" i="1"/>
  <c r="L1822" i="1"/>
  <c r="R1888" i="1"/>
  <c r="R1830" i="1"/>
  <c r="R563" i="1"/>
  <c r="N542" i="1"/>
  <c r="B1382" i="1"/>
  <c r="B1366" i="1"/>
  <c r="B1346" i="1"/>
  <c r="A1284" i="1"/>
  <c r="M1492" i="1"/>
  <c r="L1460" i="1"/>
  <c r="R1388" i="1"/>
  <c r="N1508" i="1"/>
  <c r="K147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827" i="1"/>
  <c r="K1822" i="1"/>
  <c r="Q1830" i="1"/>
  <c r="N559" i="1"/>
  <c r="L552" i="1"/>
  <c r="A1376" i="1"/>
  <c r="B1370" i="1"/>
  <c r="K796" i="1"/>
  <c r="J816" i="1"/>
  <c r="J688" i="1"/>
  <c r="A688" i="1"/>
  <c r="K694" i="1"/>
  <c r="P700" i="1"/>
  <c r="N706" i="1"/>
  <c r="B706" i="1"/>
  <c r="J720" i="1"/>
  <c r="R726" i="1"/>
  <c r="Q726" i="1"/>
  <c r="J732" i="1"/>
  <c r="R738" i="1"/>
  <c r="A738" i="1"/>
  <c r="R752" i="1"/>
  <c r="N758" i="1"/>
  <c r="B758" i="1"/>
  <c r="Q764" i="1"/>
  <c r="K770" i="1"/>
  <c r="J784" i="1"/>
  <c r="L790" i="1"/>
  <c r="B790" i="1"/>
  <c r="P802" i="1"/>
  <c r="R1436" i="1"/>
  <c r="J1476" i="1"/>
  <c r="R796" i="1"/>
  <c r="Q816" i="1"/>
  <c r="P688" i="1"/>
  <c r="O694" i="1"/>
  <c r="Q694" i="1"/>
  <c r="M700" i="1"/>
  <c r="R706" i="1"/>
  <c r="A706" i="1"/>
  <c r="P720" i="1"/>
  <c r="P726" i="1"/>
  <c r="B726" i="1"/>
  <c r="L732" i="1"/>
  <c r="P738" i="1"/>
  <c r="J752" i="1"/>
  <c r="L758" i="1"/>
  <c r="A758" i="1"/>
  <c r="P764" i="1"/>
  <c r="R770" i="1"/>
  <c r="Q784" i="1"/>
  <c r="K790" i="1"/>
  <c r="M802" i="1"/>
  <c r="O802" i="1"/>
  <c r="Q813" i="1"/>
  <c r="M1885" i="1"/>
  <c r="P1896" i="1"/>
  <c r="Q1822" i="1"/>
  <c r="N1888" i="1"/>
  <c r="N1830" i="1"/>
  <c r="R694" i="1"/>
  <c r="O726" i="1"/>
  <c r="M764" i="1"/>
  <c r="N802" i="1"/>
  <c r="L1885" i="1"/>
  <c r="Q155" i="1"/>
  <c r="B1573" i="1"/>
  <c r="N1573" i="1"/>
  <c r="P1573" i="1"/>
  <c r="B1577" i="1"/>
  <c r="L1577" i="1"/>
  <c r="N1577" i="1"/>
  <c r="N1816" i="1"/>
  <c r="Q1816" i="1"/>
  <c r="J1816" i="1"/>
  <c r="M1851" i="1"/>
  <c r="N1851" i="1"/>
  <c r="P1856" i="1"/>
  <c r="L1856" i="1"/>
  <c r="A1856" i="1"/>
  <c r="K1881" i="1"/>
  <c r="A1881" i="1"/>
  <c r="M1907" i="1"/>
  <c r="B1907" i="1"/>
  <c r="P1907" i="1"/>
  <c r="A153" i="1"/>
  <c r="P153" i="1"/>
  <c r="M1855" i="1"/>
  <c r="N1815" i="1"/>
  <c r="Q1574" i="1"/>
  <c r="K231" i="1"/>
  <c r="A231" i="1"/>
  <c r="Q1643" i="1"/>
  <c r="M74" i="1"/>
  <c r="M217" i="1"/>
  <c r="B663" i="1"/>
  <c r="A1526" i="1"/>
  <c r="A390" i="1"/>
  <c r="L1907" i="1"/>
  <c r="R1881" i="1"/>
  <c r="L1851" i="1"/>
  <c r="L1816" i="1"/>
  <c r="P1577" i="1"/>
  <c r="A1573" i="1"/>
  <c r="P232" i="1"/>
  <c r="N1906" i="1"/>
  <c r="R1915" i="1"/>
  <c r="K153" i="1"/>
  <c r="K194" i="1"/>
  <c r="N1620" i="1"/>
  <c r="L1620" i="1"/>
  <c r="M1620" i="1"/>
  <c r="B1620" i="1"/>
  <c r="K1620" i="1"/>
  <c r="B381" i="1"/>
  <c r="A373" i="1"/>
  <c r="B373" i="1"/>
  <c r="J1855" i="1"/>
  <c r="L1815" i="1"/>
  <c r="L1930" i="1"/>
  <c r="R217" i="1"/>
  <c r="K390" i="1"/>
  <c r="Q348" i="1"/>
  <c r="A232" i="1"/>
  <c r="R1906" i="1"/>
  <c r="P1651" i="1"/>
  <c r="O1915" i="1"/>
  <c r="P574" i="1"/>
  <c r="J574" i="1"/>
  <c r="O348" i="1"/>
  <c r="O1652" i="1"/>
  <c r="Q1906" i="1"/>
  <c r="M1651" i="1"/>
  <c r="L246" i="1"/>
  <c r="M15" i="1"/>
  <c r="R206" i="1"/>
  <c r="B206" i="1"/>
  <c r="L206" i="1"/>
  <c r="R20" i="1"/>
  <c r="B20" i="1"/>
  <c r="L20" i="1"/>
  <c r="A52" i="1"/>
  <c r="R52" i="1"/>
  <c r="N52" i="1"/>
  <c r="B1541" i="1"/>
  <c r="K1541" i="1"/>
  <c r="M672" i="1"/>
  <c r="R672" i="1"/>
  <c r="O640" i="1"/>
  <c r="A640" i="1"/>
  <c r="Q640" i="1"/>
  <c r="K357" i="1"/>
  <c r="P357" i="1"/>
  <c r="P612" i="1"/>
  <c r="A612" i="1"/>
  <c r="P596" i="1"/>
  <c r="J596" i="1"/>
  <c r="R596" i="1"/>
  <c r="K596" i="1"/>
  <c r="B1643" i="1"/>
  <c r="O1643" i="1"/>
  <c r="Q1651" i="1"/>
  <c r="J1651" i="1"/>
  <c r="N1651" i="1"/>
  <c r="N155" i="1"/>
  <c r="K155" i="1"/>
  <c r="M155" i="1"/>
  <c r="J155" i="1"/>
  <c r="P1915" i="1"/>
  <c r="K1915" i="1"/>
  <c r="K1644" i="1"/>
  <c r="B1644" i="1"/>
  <c r="N1652" i="1"/>
  <c r="L1652" i="1"/>
  <c r="M1652" i="1"/>
  <c r="A348" i="1"/>
  <c r="R348" i="1"/>
  <c r="M1850" i="1"/>
  <c r="O1850" i="1"/>
  <c r="Q1850" i="1"/>
  <c r="A1850" i="1"/>
  <c r="L1560" i="1"/>
  <c r="K1560" i="1"/>
  <c r="Q1560" i="1"/>
  <c r="B74" i="1"/>
  <c r="P74" i="1"/>
  <c r="R462" i="1"/>
  <c r="P462" i="1"/>
  <c r="Q390" i="1"/>
  <c r="P390" i="1"/>
  <c r="J390" i="1"/>
  <c r="L15" i="1"/>
  <c r="J15" i="1"/>
  <c r="N1526" i="1"/>
  <c r="O1526" i="1"/>
  <c r="P1526" i="1"/>
  <c r="A194" i="1"/>
  <c r="B194" i="1"/>
  <c r="K675" i="1"/>
  <c r="M675" i="1"/>
  <c r="M669" i="1"/>
  <c r="N669" i="1"/>
  <c r="A669" i="1"/>
  <c r="P663" i="1"/>
  <c r="J663" i="1"/>
  <c r="M1622" i="1"/>
  <c r="B1621" i="1"/>
  <c r="P1621" i="1"/>
  <c r="P165" i="1"/>
  <c r="B576" i="1"/>
  <c r="Q575" i="1"/>
  <c r="M575" i="1"/>
  <c r="A575" i="1"/>
  <c r="K567" i="1"/>
  <c r="J567" i="1"/>
  <c r="L567" i="1"/>
  <c r="M567" i="1"/>
  <c r="O595" i="1"/>
  <c r="L1433" i="1"/>
  <c r="L1521" i="1"/>
  <c r="B168" i="1"/>
  <c r="R168" i="1"/>
  <c r="B372" i="1"/>
  <c r="B603" i="1"/>
  <c r="O603" i="1"/>
  <c r="J603" i="1"/>
  <c r="O1521" i="1"/>
  <c r="A1521" i="1"/>
  <c r="B1521" i="1"/>
  <c r="Q1521" i="1"/>
  <c r="N1513" i="1"/>
  <c r="A1513" i="1"/>
  <c r="Q1513" i="1"/>
  <c r="K1513" i="1"/>
  <c r="L1513" i="1"/>
  <c r="R1505" i="1"/>
  <c r="K1505" i="1"/>
  <c r="L1505" i="1"/>
  <c r="A1505" i="1"/>
  <c r="K1497" i="1"/>
  <c r="L1497" i="1"/>
  <c r="P1497" i="1"/>
  <c r="P1489" i="1"/>
  <c r="O1489" i="1"/>
  <c r="Q1489" i="1"/>
  <c r="J1489" i="1"/>
  <c r="B1481" i="1"/>
  <c r="A1481" i="1"/>
  <c r="R1481" i="1"/>
  <c r="L1481" i="1"/>
  <c r="N1481" i="1"/>
  <c r="P1473" i="1"/>
  <c r="A1473" i="1"/>
  <c r="N1473" i="1"/>
  <c r="R1473" i="1"/>
  <c r="R1465" i="1"/>
  <c r="A1465" i="1"/>
  <c r="J1465" i="1"/>
  <c r="B1465" i="1"/>
  <c r="K1465" i="1"/>
  <c r="M1457" i="1"/>
  <c r="B1457" i="1"/>
  <c r="N1457" i="1"/>
  <c r="Q1457" i="1"/>
  <c r="R1457" i="1"/>
  <c r="Q1449" i="1"/>
  <c r="L1449" i="1"/>
  <c r="J1449" i="1"/>
  <c r="L1441" i="1"/>
  <c r="K1441" i="1"/>
  <c r="O1441" i="1"/>
  <c r="R1441" i="1"/>
  <c r="R1433" i="1"/>
  <c r="K1433" i="1"/>
  <c r="O1433" i="1"/>
  <c r="B1433" i="1"/>
  <c r="B1425" i="1"/>
  <c r="R1425" i="1"/>
  <c r="N1425" i="1"/>
  <c r="J1425" i="1"/>
  <c r="P1425" i="1"/>
  <c r="A1417" i="1"/>
  <c r="P1417" i="1"/>
  <c r="K1417" i="1"/>
  <c r="K1409" i="1"/>
  <c r="J1409" i="1"/>
  <c r="A1409" i="1"/>
  <c r="M1409" i="1"/>
  <c r="P1401" i="1"/>
  <c r="B1401" i="1"/>
  <c r="J1401" i="1"/>
  <c r="N1393" i="1"/>
  <c r="P1393" i="1"/>
  <c r="R139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393" i="1"/>
  <c r="B1409" i="1"/>
  <c r="O1449" i="1"/>
  <c r="P1465" i="1"/>
  <c r="K1489" i="1"/>
  <c r="Q1505" i="1"/>
  <c r="A1457" i="1"/>
  <c r="N1401" i="1"/>
  <c r="O1619" i="1"/>
  <c r="M1621" i="1"/>
  <c r="N1622" i="1"/>
  <c r="O1618" i="1"/>
  <c r="N169" i="1"/>
  <c r="Q168" i="1"/>
  <c r="B170" i="1"/>
  <c r="M170" i="1"/>
  <c r="B575" i="1"/>
  <c r="J580" i="1"/>
  <c r="J586" i="1"/>
  <c r="M594" i="1"/>
  <c r="L602" i="1"/>
  <c r="A1393" i="1"/>
  <c r="O1425" i="1"/>
  <c r="M1449" i="1"/>
  <c r="O1465" i="1"/>
  <c r="R1489" i="1"/>
  <c r="P1505" i="1"/>
  <c r="M1473" i="1"/>
  <c r="P1441" i="1"/>
  <c r="B1519" i="1"/>
  <c r="J1519" i="1"/>
  <c r="A1511" i="1"/>
  <c r="L1511" i="1"/>
  <c r="O1511" i="1"/>
  <c r="N1503" i="1"/>
  <c r="B1503" i="1"/>
  <c r="R1487" i="1"/>
  <c r="L1487" i="1"/>
  <c r="M1487" i="1"/>
  <c r="Q1487" i="1"/>
  <c r="B1479" i="1"/>
  <c r="R1479" i="1"/>
  <c r="P1479" i="1"/>
  <c r="K1471" i="1"/>
  <c r="A1471" i="1"/>
  <c r="N1471" i="1"/>
  <c r="R1471" i="1"/>
  <c r="J1471" i="1"/>
  <c r="K1463" i="1"/>
  <c r="L1463" i="1"/>
  <c r="Q1463" i="1"/>
  <c r="N1455" i="1"/>
  <c r="A1455" i="1"/>
  <c r="K1455" i="1"/>
  <c r="Q1455" i="1"/>
  <c r="L1447" i="1"/>
  <c r="M1447" i="1"/>
  <c r="R1439" i="1"/>
  <c r="B1439" i="1"/>
  <c r="K1439" i="1"/>
  <c r="N1439" i="1"/>
  <c r="B1431" i="1"/>
  <c r="J1431" i="1"/>
  <c r="R1423" i="1"/>
  <c r="A1423" i="1"/>
  <c r="B1423" i="1"/>
  <c r="K1423" i="1"/>
  <c r="O1423" i="1"/>
  <c r="R1415" i="1"/>
  <c r="J1415" i="1"/>
  <c r="L1415" i="1"/>
  <c r="B1407" i="1"/>
  <c r="R1407" i="1"/>
  <c r="N1407" i="1"/>
  <c r="L1399" i="1"/>
  <c r="N1399" i="1"/>
  <c r="P1399" i="1"/>
  <c r="J1399" i="1"/>
  <c r="P1391" i="1"/>
  <c r="K1391" i="1"/>
  <c r="A1391" i="1"/>
  <c r="P352" i="1"/>
  <c r="R1641" i="1"/>
  <c r="B1641" i="1"/>
  <c r="P255" i="1"/>
  <c r="M661" i="1"/>
  <c r="O1655" i="1"/>
  <c r="J57" i="1"/>
  <c r="K33" i="1"/>
  <c r="P1813" i="1"/>
  <c r="P49" i="1"/>
  <c r="M353" i="1"/>
  <c r="L1621" i="1"/>
  <c r="P1624" i="1"/>
  <c r="K1624" i="1"/>
  <c r="K173" i="1"/>
  <c r="M169" i="1"/>
  <c r="R170" i="1"/>
  <c r="A168" i="1"/>
  <c r="R576" i="1"/>
  <c r="Q586" i="1"/>
  <c r="L594" i="1"/>
  <c r="R610" i="1"/>
  <c r="J1393" i="1"/>
  <c r="R1409" i="1"/>
  <c r="M1425" i="1"/>
  <c r="K1449" i="1"/>
  <c r="M1465" i="1"/>
  <c r="B1489" i="1"/>
  <c r="B1505" i="1"/>
  <c r="O1417" i="1"/>
  <c r="Q1473" i="1"/>
  <c r="A1441" i="1"/>
  <c r="O352" i="1"/>
  <c r="J1641" i="1"/>
  <c r="A1641" i="1"/>
  <c r="N255" i="1"/>
  <c r="J661" i="1"/>
  <c r="N1655" i="1"/>
  <c r="L57" i="1"/>
  <c r="A33" i="1"/>
  <c r="P438" i="1"/>
  <c r="N49" i="1"/>
  <c r="A353" i="1"/>
  <c r="R1616" i="1"/>
  <c r="K1621" i="1"/>
  <c r="O1624" i="1"/>
  <c r="Q1623" i="1"/>
  <c r="K1623" i="1"/>
  <c r="Q173" i="1"/>
  <c r="O170" i="1"/>
  <c r="B371" i="1"/>
  <c r="O576" i="1"/>
  <c r="N567" i="1"/>
  <c r="Q597" i="1"/>
  <c r="Q587" i="1"/>
  <c r="M586" i="1"/>
  <c r="A594" i="1"/>
  <c r="J610" i="1"/>
  <c r="Q1393" i="1"/>
  <c r="O1409" i="1"/>
  <c r="K1425" i="1"/>
  <c r="P1449" i="1"/>
  <c r="Q1465" i="1"/>
  <c r="A1489" i="1"/>
  <c r="Q1399" i="1"/>
  <c r="J1447" i="1"/>
  <c r="M1417" i="1"/>
  <c r="R1497" i="1"/>
  <c r="M1481" i="1"/>
  <c r="M168" i="1"/>
  <c r="K568" i="1"/>
  <c r="N568" i="1"/>
  <c r="R568" i="1"/>
  <c r="A586" i="1"/>
  <c r="B594" i="1"/>
  <c r="Q610" i="1"/>
  <c r="N614" i="1"/>
  <c r="A614" i="1"/>
  <c r="R590" i="1"/>
  <c r="B590" i="1"/>
  <c r="O1393" i="1"/>
  <c r="Q1409" i="1"/>
  <c r="L1425" i="1"/>
  <c r="N1449" i="1"/>
  <c r="N1465" i="1"/>
  <c r="O1505" i="1"/>
  <c r="J1417" i="1"/>
  <c r="J1497" i="1"/>
  <c r="N152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394" i="1"/>
  <c r="B1520" i="1"/>
  <c r="A1520" i="1"/>
  <c r="P1520" i="1"/>
  <c r="L1512" i="1"/>
  <c r="N1512" i="1"/>
  <c r="J1504" i="1"/>
  <c r="L1504" i="1"/>
  <c r="A1496" i="1"/>
  <c r="R1496" i="1"/>
  <c r="K1488" i="1"/>
  <c r="Q1488" i="1"/>
  <c r="Q1480" i="1"/>
  <c r="A1480" i="1"/>
  <c r="O1480" i="1"/>
  <c r="Q1472" i="1"/>
  <c r="K1472" i="1"/>
  <c r="R1464" i="1"/>
  <c r="M1464" i="1"/>
  <c r="B1456" i="1"/>
  <c r="J1456" i="1"/>
  <c r="M1448" i="1"/>
  <c r="O1448" i="1"/>
  <c r="Q1440" i="1"/>
  <c r="A1440" i="1"/>
  <c r="N1440" i="1"/>
  <c r="A1432" i="1"/>
  <c r="L1432" i="1"/>
  <c r="R1424" i="1"/>
  <c r="M1424" i="1"/>
  <c r="O1416" i="1"/>
  <c r="J1416" i="1"/>
  <c r="J1408" i="1"/>
  <c r="M1408" i="1"/>
  <c r="Q1400" i="1"/>
  <c r="A1400" i="1"/>
  <c r="R1400" i="1"/>
  <c r="B1392" i="1"/>
  <c r="K1392" i="1"/>
  <c r="Q366" i="1"/>
  <c r="K577" i="1"/>
  <c r="J578" i="1"/>
  <c r="K570" i="1"/>
  <c r="B570" i="1"/>
  <c r="A584" i="1"/>
  <c r="N600" i="1"/>
  <c r="M1470" i="1"/>
  <c r="J1494" i="1"/>
  <c r="A1494" i="1"/>
  <c r="M1510" i="1"/>
  <c r="L1390" i="1"/>
  <c r="B1390" i="1"/>
  <c r="O1398" i="1"/>
  <c r="M1406" i="1"/>
  <c r="O1422" i="1"/>
  <c r="P1430" i="1"/>
  <c r="J1446" i="1"/>
  <c r="B1446" i="1"/>
  <c r="Q1462" i="1"/>
  <c r="M1486" i="1"/>
  <c r="N1518" i="1"/>
  <c r="N1392" i="1"/>
  <c r="J1400" i="1"/>
  <c r="Q1408" i="1"/>
  <c r="M1416" i="1"/>
  <c r="K1424" i="1"/>
  <c r="M1432" i="1"/>
  <c r="K1440" i="1"/>
  <c r="N1448" i="1"/>
  <c r="L1456" i="1"/>
  <c r="Q1464" i="1"/>
  <c r="M1472" i="1"/>
  <c r="A1472" i="1"/>
  <c r="P1488" i="1"/>
  <c r="A1488" i="1"/>
  <c r="B1496" i="1"/>
  <c r="B1504" i="1"/>
  <c r="Q1512" i="1"/>
  <c r="J1520" i="1"/>
  <c r="J1442" i="1"/>
  <c r="J557" i="1"/>
  <c r="L1422" i="1"/>
  <c r="N1430" i="1"/>
  <c r="R1446" i="1"/>
  <c r="M1462" i="1"/>
  <c r="A1462" i="1"/>
  <c r="K1486" i="1"/>
  <c r="M1518" i="1"/>
  <c r="O1392" i="1"/>
  <c r="O1400" i="1"/>
  <c r="P1408" i="1"/>
  <c r="R1416" i="1"/>
  <c r="J1424" i="1"/>
  <c r="R1432" i="1"/>
  <c r="M1440" i="1"/>
  <c r="L1448" i="1"/>
  <c r="K1456" i="1"/>
  <c r="P1464" i="1"/>
  <c r="L1472" i="1"/>
  <c r="N1480" i="1"/>
  <c r="O1488" i="1"/>
  <c r="P1496" i="1"/>
  <c r="P1504" i="1"/>
  <c r="A1504" i="1"/>
  <c r="B1512" i="1"/>
  <c r="Q1520" i="1"/>
  <c r="J1508" i="1"/>
  <c r="O1508" i="1"/>
  <c r="J1492" i="1"/>
  <c r="R1492" i="1"/>
  <c r="N1476" i="1"/>
  <c r="O1476" i="1"/>
  <c r="B1468" i="1"/>
  <c r="P1468" i="1"/>
  <c r="K1460" i="1"/>
  <c r="A1460" i="1"/>
  <c r="N1436" i="1"/>
  <c r="P1436" i="1"/>
  <c r="A1428" i="1"/>
  <c r="P1428" i="1"/>
  <c r="R1412" i="1"/>
  <c r="N1412" i="1"/>
  <c r="P578" i="1"/>
  <c r="Q570" i="1"/>
  <c r="J608" i="1"/>
  <c r="R1510" i="1"/>
  <c r="B1510" i="1"/>
  <c r="R1406" i="1"/>
  <c r="A1406" i="1"/>
  <c r="K1422" i="1"/>
  <c r="P1446" i="1"/>
  <c r="R1486" i="1"/>
  <c r="B1486" i="1"/>
  <c r="L1518" i="1"/>
  <c r="M1392" i="1"/>
  <c r="M1400" i="1"/>
  <c r="N1408" i="1"/>
  <c r="Q1416" i="1"/>
  <c r="Q1424" i="1"/>
  <c r="J1432" i="1"/>
  <c r="R1440" i="1"/>
  <c r="R1448" i="1"/>
  <c r="M1456" i="1"/>
  <c r="N1464" i="1"/>
  <c r="P1472" i="1"/>
  <c r="M1480" i="1"/>
  <c r="N1488" i="1"/>
  <c r="O1496" i="1"/>
  <c r="O1504" i="1"/>
  <c r="P1512" i="1"/>
  <c r="A1512" i="1"/>
  <c r="K1466" i="1"/>
  <c r="R1508" i="1"/>
  <c r="Q1428" i="1"/>
  <c r="Q1499" i="1"/>
  <c r="L149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418" i="1"/>
  <c r="J141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532" i="1"/>
  <c r="K1532" i="1"/>
  <c r="P554" i="1"/>
  <c r="M554" i="1"/>
  <c r="M546" i="1"/>
  <c r="A546" i="1"/>
  <c r="K760" i="1"/>
  <c r="P778" i="1"/>
  <c r="R792" i="1"/>
  <c r="A792" i="1"/>
  <c r="N804" i="1"/>
  <c r="Q810" i="1"/>
  <c r="K682" i="1"/>
  <c r="J696" i="1"/>
  <c r="N702" i="1"/>
  <c r="M708" i="1"/>
  <c r="O708" i="1"/>
  <c r="R714" i="1"/>
  <c r="A734" i="1"/>
  <c r="Q740" i="1"/>
  <c r="P746" i="1"/>
  <c r="L766" i="1"/>
  <c r="B766" i="1"/>
  <c r="M772" i="1"/>
  <c r="P798" i="1"/>
  <c r="O1532" i="1"/>
  <c r="J546" i="1"/>
  <c r="J792" i="1"/>
  <c r="K804" i="1"/>
  <c r="M804" i="1"/>
  <c r="P810" i="1"/>
  <c r="R682" i="1"/>
  <c r="Q696" i="1"/>
  <c r="K702" i="1"/>
  <c r="P708" i="1"/>
  <c r="B708" i="1"/>
  <c r="J714" i="1"/>
  <c r="N734" i="1"/>
  <c r="B734" i="1"/>
  <c r="O740" i="1"/>
  <c r="O746" i="1"/>
  <c r="R766" i="1"/>
  <c r="K772" i="1"/>
  <c r="B772" i="1"/>
  <c r="O798" i="1"/>
  <c r="M1532" i="1"/>
  <c r="L804" i="1"/>
  <c r="J682" i="1"/>
  <c r="P696" i="1"/>
  <c r="O696" i="1"/>
  <c r="R702" i="1"/>
  <c r="L708" i="1"/>
  <c r="A708" i="1"/>
  <c r="Q714" i="1"/>
  <c r="L734" i="1"/>
  <c r="P740" i="1"/>
  <c r="A740" i="1"/>
  <c r="N746" i="1"/>
  <c r="J766" i="1"/>
  <c r="R772" i="1"/>
  <c r="N798" i="1"/>
  <c r="R813" i="1"/>
  <c r="O813" i="1"/>
  <c r="M801" i="1"/>
  <c r="B801" i="1"/>
  <c r="N1532" i="1"/>
  <c r="M696" i="1"/>
  <c r="P714" i="1"/>
  <c r="K734" i="1"/>
  <c r="N740" i="1"/>
  <c r="B740" i="1"/>
  <c r="M746" i="1"/>
  <c r="P766" i="1"/>
  <c r="J772" i="1"/>
  <c r="M798" i="1"/>
  <c r="R1532" i="1"/>
  <c r="P1829" i="1"/>
  <c r="Q1829" i="1"/>
  <c r="R1829" i="1"/>
  <c r="L1895" i="1"/>
  <c r="B1895" i="1"/>
  <c r="M1895" i="1"/>
  <c r="A1887" i="1"/>
  <c r="Q1887" i="1"/>
  <c r="K1887" i="1"/>
  <c r="O559" i="1"/>
  <c r="M560" i="1"/>
  <c r="A1351" i="1"/>
  <c r="B1322" i="1"/>
  <c r="B1290" i="1"/>
  <c r="J560" i="1"/>
  <c r="A1384" i="1"/>
  <c r="A1360" i="1"/>
  <c r="B1354" i="1"/>
  <c r="A1308" i="1"/>
  <c r="A1276" i="1"/>
  <c r="B1386" i="1"/>
  <c r="A1368" i="1"/>
  <c r="B1362" i="1"/>
  <c r="B1358" i="1"/>
  <c r="A1344" i="1"/>
  <c r="B1338" i="1"/>
  <c r="B1306" i="1"/>
  <c r="K544" i="1"/>
  <c r="L1886" i="1"/>
  <c r="B1896" i="1"/>
  <c r="B1822" i="1"/>
  <c r="B1830" i="1"/>
  <c r="Q543" i="1"/>
  <c r="J551" i="1"/>
  <c r="R559" i="1"/>
  <c r="J544" i="1"/>
  <c r="A1352" i="1"/>
  <c r="B1330" i="1"/>
  <c r="B1298" i="1"/>
  <c r="O1558" i="1"/>
  <c r="O1561" i="1"/>
  <c r="O1562" i="1"/>
  <c r="O1559" i="1"/>
  <c r="O1563" i="1"/>
  <c r="O490" i="1"/>
  <c r="O489" i="1"/>
  <c r="F57" i="8"/>
  <c r="F52" i="8"/>
  <c r="F60" i="8"/>
  <c r="F55" i="8"/>
  <c r="F87" i="8"/>
  <c r="F137" i="8"/>
  <c r="F23" i="8"/>
  <c r="F177" i="8"/>
  <c r="F85" i="8"/>
  <c r="F142" i="8"/>
  <c r="F145" i="8"/>
  <c r="F82" i="8"/>
  <c r="F26" i="8"/>
  <c r="F58" i="8"/>
  <c r="F84" i="8"/>
  <c r="F56" i="8"/>
  <c r="F86" i="8"/>
  <c r="F64" i="8"/>
  <c r="F54" i="8"/>
  <c r="L658" i="1"/>
  <c r="Q678" i="1"/>
  <c r="R1541" i="1"/>
  <c r="J1907" i="1"/>
  <c r="M1881" i="1"/>
  <c r="Q1856" i="1"/>
  <c r="P1851" i="1"/>
  <c r="A1851" i="1"/>
  <c r="K1816" i="1"/>
  <c r="M1577" i="1"/>
  <c r="R1573" i="1"/>
  <c r="N627" i="1"/>
  <c r="J659" i="1"/>
  <c r="J624" i="1"/>
  <c r="A1540" i="1"/>
  <c r="B43" i="1"/>
  <c r="R621" i="1"/>
  <c r="L1915" i="1"/>
  <c r="O153" i="1"/>
  <c r="K49" i="1"/>
  <c r="P353" i="1"/>
  <c r="R157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635" i="1"/>
  <c r="K1635" i="1"/>
  <c r="M300" i="1"/>
  <c r="A300" i="1"/>
  <c r="Q300" i="1"/>
  <c r="A1931" i="1"/>
  <c r="J1931" i="1"/>
  <c r="L36" i="1"/>
  <c r="Q36" i="1"/>
  <c r="J60" i="1"/>
  <c r="P60" i="1"/>
  <c r="N1583" i="1"/>
  <c r="B1583" i="1"/>
  <c r="L625" i="1"/>
  <c r="A625" i="1"/>
  <c r="Q672" i="1"/>
  <c r="K672" i="1"/>
  <c r="O652" i="1"/>
  <c r="L652" i="1"/>
  <c r="B1533" i="1"/>
  <c r="M1533" i="1"/>
  <c r="A301" i="1"/>
  <c r="K301" i="1"/>
  <c r="K1576" i="1"/>
  <c r="R1576" i="1"/>
  <c r="M1568" i="1"/>
  <c r="L1568" i="1"/>
  <c r="R1568" i="1"/>
  <c r="M1842" i="1"/>
  <c r="B1842" i="1"/>
  <c r="P1842" i="1"/>
  <c r="O1904" i="1"/>
  <c r="A1904" i="1"/>
  <c r="J1904" i="1"/>
  <c r="P219" i="1"/>
  <c r="L219" i="1"/>
  <c r="N219" i="1"/>
  <c r="R438" i="1"/>
  <c r="Q438" i="1"/>
  <c r="A438" i="1"/>
  <c r="L354" i="1"/>
  <c r="K354" i="1"/>
  <c r="J354" i="1"/>
  <c r="P1878" i="1"/>
  <c r="R1783" i="1"/>
  <c r="Q1576" i="1"/>
  <c r="O206" i="1"/>
  <c r="L211" i="1"/>
  <c r="N1840" i="1"/>
  <c r="K1916" i="1"/>
  <c r="K1931" i="1"/>
  <c r="B1931" i="1"/>
  <c r="J1941" i="1"/>
  <c r="Q1956" i="1"/>
  <c r="K292" i="1"/>
  <c r="B1636" i="1"/>
  <c r="O626" i="1"/>
  <c r="Q646" i="1"/>
  <c r="K197" i="1"/>
  <c r="P52" i="1"/>
  <c r="P20" i="1"/>
  <c r="R158" i="1"/>
  <c r="B158" i="1"/>
  <c r="Q1881" i="1"/>
  <c r="B1881" i="1"/>
  <c r="R1856" i="1"/>
  <c r="P1816" i="1"/>
  <c r="Q1577" i="1"/>
  <c r="B300" i="1"/>
  <c r="B1635" i="1"/>
  <c r="P627" i="1"/>
  <c r="P641" i="1"/>
  <c r="N659" i="1"/>
  <c r="O673" i="1"/>
  <c r="K624" i="1"/>
  <c r="Q1540" i="1"/>
  <c r="Q202" i="1"/>
  <c r="O59" i="1"/>
  <c r="L43" i="1"/>
  <c r="N27" i="1"/>
  <c r="O621" i="1"/>
  <c r="L352" i="1"/>
  <c r="J1850" i="1"/>
  <c r="R153" i="1"/>
  <c r="O1813" i="1"/>
  <c r="N15" i="1"/>
  <c r="O354" i="1"/>
  <c r="L1859" i="1"/>
  <c r="R675" i="1"/>
  <c r="O219" i="1"/>
  <c r="P202" i="1"/>
  <c r="P59" i="1"/>
  <c r="P43" i="1"/>
  <c r="P27" i="1"/>
  <c r="M621" i="1"/>
  <c r="N1813" i="1"/>
  <c r="B354" i="1"/>
  <c r="K1859" i="1"/>
  <c r="N1570" i="1"/>
  <c r="L1644" i="1"/>
  <c r="P1644" i="1"/>
  <c r="R1652" i="1"/>
  <c r="J1652" i="1"/>
  <c r="N232" i="1"/>
  <c r="Q232" i="1"/>
  <c r="N348" i="1"/>
  <c r="M348" i="1"/>
  <c r="A1574" i="1"/>
  <c r="R1574" i="1"/>
  <c r="K1855" i="1"/>
  <c r="L1855" i="1"/>
  <c r="M1906" i="1"/>
  <c r="A1906" i="1"/>
  <c r="B217" i="1"/>
  <c r="L217" i="1"/>
  <c r="Q246" i="1"/>
  <c r="J246" i="1"/>
  <c r="A74" i="1"/>
  <c r="O74" i="1"/>
  <c r="B31" i="1"/>
  <c r="K31" i="1"/>
  <c r="L31" i="1"/>
  <c r="L47" i="1"/>
  <c r="A47" i="1"/>
  <c r="Q47" i="1"/>
  <c r="P194" i="1"/>
  <c r="L194" i="1"/>
  <c r="L669" i="1"/>
  <c r="K669" i="1"/>
  <c r="A663" i="1"/>
  <c r="O663" i="1"/>
  <c r="O1568" i="1"/>
  <c r="A1859" i="1"/>
  <c r="M1570" i="1"/>
  <c r="O1573" i="1"/>
  <c r="Q1573" i="1"/>
  <c r="A1577" i="1"/>
  <c r="R1577" i="1"/>
  <c r="J1851" i="1"/>
  <c r="Q1851" i="1"/>
  <c r="A1907" i="1"/>
  <c r="N1907" i="1"/>
  <c r="B153" i="1"/>
  <c r="M153" i="1"/>
  <c r="B1930" i="1"/>
  <c r="K1930" i="1"/>
  <c r="Q1915" i="1"/>
  <c r="A1915" i="1"/>
  <c r="M1915" i="1"/>
  <c r="R673" i="1"/>
  <c r="A673" i="1"/>
  <c r="B624" i="1"/>
  <c r="K1540" i="1"/>
  <c r="M202" i="1"/>
  <c r="Q59" i="1"/>
  <c r="J43" i="1"/>
  <c r="K27" i="1"/>
  <c r="J621" i="1"/>
  <c r="N1915" i="1"/>
  <c r="P1904" i="1"/>
  <c r="N1568" i="1"/>
  <c r="O438" i="1"/>
  <c r="K1842" i="1"/>
  <c r="K353" i="1"/>
  <c r="L1570" i="1"/>
  <c r="N352" i="1"/>
  <c r="M352" i="1"/>
  <c r="L33" i="1"/>
  <c r="M33" i="1"/>
  <c r="Q49" i="1"/>
  <c r="L49" i="1"/>
  <c r="A57" i="1"/>
  <c r="O57" i="1"/>
  <c r="K57" i="1"/>
  <c r="B191" i="1"/>
  <c r="N191" i="1"/>
  <c r="P1655" i="1"/>
  <c r="A1655" i="1"/>
  <c r="K1655" i="1"/>
  <c r="J629" i="1"/>
  <c r="Q667" i="1"/>
  <c r="O255" i="1"/>
  <c r="A255" i="1"/>
  <c r="R661" i="1"/>
  <c r="Q1617" i="1"/>
  <c r="P172" i="1"/>
  <c r="L166" i="1"/>
  <c r="P166" i="1"/>
  <c r="J1625" i="1"/>
  <c r="P164" i="1"/>
  <c r="A377" i="1"/>
  <c r="B377" i="1"/>
  <c r="B369" i="1"/>
  <c r="P1616" i="1"/>
  <c r="K1616" i="1"/>
  <c r="L1616" i="1"/>
  <c r="M1616" i="1"/>
  <c r="N1616" i="1"/>
  <c r="N1619" i="1"/>
  <c r="B1619" i="1"/>
  <c r="Q1619" i="1"/>
  <c r="J1619" i="1"/>
  <c r="L1619" i="1"/>
  <c r="Q1625" i="1"/>
  <c r="A1625" i="1"/>
  <c r="B1625" i="1"/>
  <c r="M1625" i="1"/>
  <c r="N1625" i="1"/>
  <c r="O1625" i="1"/>
  <c r="L1617" i="1"/>
  <c r="M1617" i="1"/>
  <c r="N1617" i="1"/>
  <c r="O1617" i="1"/>
  <c r="P1617" i="1"/>
  <c r="Q164" i="1"/>
  <c r="M164" i="1"/>
  <c r="J164" i="1"/>
  <c r="R164" i="1"/>
  <c r="K164" i="1"/>
  <c r="O164" i="1"/>
  <c r="J172" i="1"/>
  <c r="L172" i="1"/>
  <c r="M172" i="1"/>
  <c r="N172" i="1"/>
  <c r="O172" i="1"/>
  <c r="J1620" i="1"/>
  <c r="A1621" i="1"/>
  <c r="P1622" i="1"/>
  <c r="J1623" i="1"/>
  <c r="J173" i="1"/>
  <c r="Q171" i="1"/>
  <c r="J169" i="1"/>
  <c r="J165" i="1"/>
  <c r="L170" i="1"/>
  <c r="O168" i="1"/>
  <c r="A366" i="1"/>
  <c r="A380" i="1"/>
  <c r="A368" i="1"/>
  <c r="M568" i="1"/>
  <c r="M576" i="1"/>
  <c r="A576" i="1"/>
  <c r="N579" i="1"/>
  <c r="N572" i="1"/>
  <c r="B580" i="1"/>
  <c r="L584" i="1"/>
  <c r="M592" i="1"/>
  <c r="A592" i="1"/>
  <c r="O608" i="1"/>
  <c r="A608" i="1"/>
  <c r="P588" i="1"/>
  <c r="L604" i="1"/>
  <c r="O589" i="1"/>
  <c r="Q1511" i="1"/>
  <c r="R1626" i="1"/>
  <c r="O162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622" i="1"/>
  <c r="B1622" i="1"/>
  <c r="N162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622" i="1"/>
  <c r="B378" i="1"/>
  <c r="P568" i="1"/>
  <c r="Q576" i="1"/>
  <c r="R571" i="1"/>
  <c r="P580" i="1"/>
  <c r="P584" i="1"/>
  <c r="P592" i="1"/>
  <c r="Q600" i="1"/>
  <c r="R608" i="1"/>
  <c r="P571" i="1"/>
  <c r="O566" i="1"/>
  <c r="N566" i="1"/>
  <c r="B613" i="1"/>
  <c r="O613" i="1"/>
  <c r="Q605" i="1"/>
  <c r="O605" i="1"/>
  <c r="M597" i="1"/>
  <c r="B597" i="1"/>
  <c r="M589" i="1"/>
  <c r="J589" i="1"/>
  <c r="B589" i="1"/>
  <c r="L581" i="1"/>
  <c r="Q581" i="1"/>
  <c r="A581" i="1"/>
  <c r="A1519" i="1"/>
  <c r="O1519" i="1"/>
  <c r="R1519" i="1"/>
  <c r="M1519" i="1"/>
  <c r="N1519" i="1"/>
  <c r="B1511" i="1"/>
  <c r="P1511" i="1"/>
  <c r="K1511" i="1"/>
  <c r="M1511" i="1"/>
  <c r="N1511" i="1"/>
  <c r="J1511" i="1"/>
  <c r="R1511" i="1"/>
  <c r="M1503" i="1"/>
  <c r="L1503" i="1"/>
  <c r="O1503" i="1"/>
  <c r="A1503" i="1"/>
  <c r="P1503" i="1"/>
  <c r="R1503" i="1"/>
  <c r="K1503" i="1"/>
  <c r="M1495" i="1"/>
  <c r="J1495" i="1"/>
  <c r="K1495" i="1"/>
  <c r="L1495" i="1"/>
  <c r="A1495" i="1"/>
  <c r="P1495" i="1"/>
  <c r="B1495" i="1"/>
  <c r="Q1495" i="1"/>
  <c r="K571" i="1"/>
  <c r="K572" i="1"/>
  <c r="A572" i="1"/>
  <c r="N613" i="1"/>
  <c r="M612" i="1"/>
  <c r="O612" i="1"/>
  <c r="B612" i="1"/>
  <c r="J612" i="1"/>
  <c r="J604" i="1"/>
  <c r="M604" i="1"/>
  <c r="N604" i="1"/>
  <c r="N596" i="1"/>
  <c r="B596" i="1"/>
  <c r="K588" i="1"/>
  <c r="M588" i="1"/>
  <c r="A588" i="1"/>
  <c r="B588" i="1"/>
  <c r="K601" i="1"/>
  <c r="R1391" i="1"/>
  <c r="N1391" i="1"/>
  <c r="R1399" i="1"/>
  <c r="L1407" i="1"/>
  <c r="A1407" i="1"/>
  <c r="J1423" i="1"/>
  <c r="N1431" i="1"/>
  <c r="O1439" i="1"/>
  <c r="Q1447" i="1"/>
  <c r="B1447" i="1"/>
  <c r="J1455" i="1"/>
  <c r="R1463" i="1"/>
  <c r="M1479" i="1"/>
  <c r="O1487" i="1"/>
  <c r="N1387" i="1"/>
  <c r="K1403" i="1"/>
  <c r="R1443" i="1"/>
  <c r="K1459" i="1"/>
  <c r="R1491" i="1"/>
  <c r="K1523" i="1"/>
  <c r="Q1415" i="1"/>
  <c r="B1415" i="1"/>
  <c r="P1471" i="1"/>
  <c r="J1411" i="1"/>
  <c r="J1499" i="1"/>
  <c r="L1458" i="1"/>
  <c r="M1482" i="1"/>
  <c r="N1506" i="1"/>
  <c r="N1451" i="1"/>
  <c r="M1391" i="1"/>
  <c r="B1391" i="1"/>
  <c r="O1399" i="1"/>
  <c r="J1407" i="1"/>
  <c r="L1423" i="1"/>
  <c r="P1423" i="1"/>
  <c r="K1431" i="1"/>
  <c r="M1439" i="1"/>
  <c r="O1447" i="1"/>
  <c r="A1447" i="1"/>
  <c r="B1455" i="1"/>
  <c r="J1463" i="1"/>
  <c r="L1479" i="1"/>
  <c r="N1487" i="1"/>
  <c r="O1415" i="1"/>
  <c r="L1471" i="1"/>
  <c r="B1471" i="1"/>
  <c r="N1394" i="1"/>
  <c r="Q1418" i="1"/>
  <c r="Q1442" i="1"/>
  <c r="O1506" i="1"/>
  <c r="P1523" i="1"/>
  <c r="Q1523" i="1"/>
  <c r="Q1515" i="1"/>
  <c r="O1515" i="1"/>
  <c r="J1507" i="1"/>
  <c r="N1507" i="1"/>
  <c r="P1507" i="1"/>
  <c r="M1507" i="1"/>
  <c r="P1499" i="1"/>
  <c r="B1499" i="1"/>
  <c r="M1499" i="1"/>
  <c r="B1491" i="1"/>
  <c r="O1491" i="1"/>
  <c r="O1483" i="1"/>
  <c r="L1483" i="1"/>
  <c r="M1483" i="1"/>
  <c r="P1475" i="1"/>
  <c r="A1475" i="1"/>
  <c r="N1475" i="1"/>
  <c r="R1475" i="1"/>
  <c r="A1467" i="1"/>
  <c r="Q1467" i="1"/>
  <c r="K1467" i="1"/>
  <c r="R1459" i="1"/>
  <c r="B1459" i="1"/>
  <c r="Q1459" i="1"/>
  <c r="J1451" i="1"/>
  <c r="M1451" i="1"/>
  <c r="N1443" i="1"/>
  <c r="M1443" i="1"/>
  <c r="L1435" i="1"/>
  <c r="B1435" i="1"/>
  <c r="R1435" i="1"/>
  <c r="K1435" i="1"/>
  <c r="B1427" i="1"/>
  <c r="O1427" i="1"/>
  <c r="J1427" i="1"/>
  <c r="K1427" i="1"/>
  <c r="L1419" i="1"/>
  <c r="A1419" i="1"/>
  <c r="B1419" i="1"/>
  <c r="K1419" i="1"/>
  <c r="B1411" i="1"/>
  <c r="M1411" i="1"/>
  <c r="A1403" i="1"/>
  <c r="N1403" i="1"/>
  <c r="P1395" i="1"/>
  <c r="M1395" i="1"/>
  <c r="P1387" i="1"/>
  <c r="L1387" i="1"/>
  <c r="O1522" i="1"/>
  <c r="M1522" i="1"/>
  <c r="B1522" i="1"/>
  <c r="K1514" i="1"/>
  <c r="O1514" i="1"/>
  <c r="P1514" i="1"/>
  <c r="R1514" i="1"/>
  <c r="Q1506" i="1"/>
  <c r="P1506" i="1"/>
  <c r="K1506" i="1"/>
  <c r="L1506" i="1"/>
  <c r="B1498" i="1"/>
  <c r="L1498" i="1"/>
  <c r="A1498" i="1"/>
  <c r="R1490" i="1"/>
  <c r="B1490" i="1"/>
  <c r="O1490" i="1"/>
  <c r="J1490" i="1"/>
  <c r="P1482" i="1"/>
  <c r="O1482" i="1"/>
  <c r="R1482" i="1"/>
  <c r="K1482" i="1"/>
  <c r="N1482" i="1"/>
  <c r="B1474" i="1"/>
  <c r="K1474" i="1"/>
  <c r="Q1466" i="1"/>
  <c r="B1466" i="1"/>
  <c r="A1466" i="1"/>
  <c r="O1466" i="1"/>
  <c r="M1458" i="1"/>
  <c r="A1458" i="1"/>
  <c r="K1458" i="1"/>
  <c r="R1458" i="1"/>
  <c r="N1458" i="1"/>
  <c r="L1450" i="1"/>
  <c r="J1450" i="1"/>
  <c r="R1450" i="1"/>
  <c r="P1442" i="1"/>
  <c r="B1442" i="1"/>
  <c r="O1442" i="1"/>
  <c r="A1434" i="1"/>
  <c r="B1434" i="1"/>
  <c r="P1434" i="1"/>
  <c r="K1434" i="1"/>
  <c r="N1434" i="1"/>
  <c r="R1426" i="1"/>
  <c r="K1426" i="1"/>
  <c r="N1426" i="1"/>
  <c r="Q1426" i="1"/>
  <c r="O1418" i="1"/>
  <c r="R1418" i="1"/>
  <c r="M1418" i="1"/>
  <c r="B1410" i="1"/>
  <c r="O1410" i="1"/>
  <c r="P1410" i="1"/>
  <c r="J1410" i="1"/>
  <c r="N1402" i="1"/>
  <c r="L1402" i="1"/>
  <c r="R1402" i="1"/>
  <c r="J1402" i="1"/>
  <c r="K1394" i="1"/>
  <c r="P1394" i="1"/>
  <c r="A1394" i="1"/>
  <c r="Q1391" i="1"/>
  <c r="M1399" i="1"/>
  <c r="B1399" i="1"/>
  <c r="P1407" i="1"/>
  <c r="M1423" i="1"/>
  <c r="Q1431" i="1"/>
  <c r="P1431" i="1"/>
  <c r="J1439" i="1"/>
  <c r="K1447" i="1"/>
  <c r="M1455" i="1"/>
  <c r="O1463" i="1"/>
  <c r="A1463" i="1"/>
  <c r="J1479" i="1"/>
  <c r="K1487" i="1"/>
  <c r="Q1387" i="1"/>
  <c r="A1387" i="1"/>
  <c r="B1403" i="1"/>
  <c r="B1443" i="1"/>
  <c r="L1459" i="1"/>
  <c r="N1491" i="1"/>
  <c r="N1523" i="1"/>
  <c r="K1415" i="1"/>
  <c r="Q1471" i="1"/>
  <c r="A1411" i="1"/>
  <c r="A1499" i="1"/>
  <c r="M1475" i="1"/>
  <c r="B1394" i="1"/>
  <c r="A1418" i="1"/>
  <c r="M1442" i="1"/>
  <c r="P1466" i="1"/>
  <c r="Q1490" i="1"/>
  <c r="J1514" i="1"/>
  <c r="R1395" i="1"/>
  <c r="N1483" i="1"/>
  <c r="L1515" i="1"/>
  <c r="R1521" i="1"/>
  <c r="J1521" i="1"/>
  <c r="K1521" i="1"/>
  <c r="M1521" i="1"/>
  <c r="J1513" i="1"/>
  <c r="B1513" i="1"/>
  <c r="O1513" i="1"/>
  <c r="P1513" i="1"/>
  <c r="R1513" i="1"/>
  <c r="B1497" i="1"/>
  <c r="M1497" i="1"/>
  <c r="A1497" i="1"/>
  <c r="O1497" i="1"/>
  <c r="Q1497" i="1"/>
  <c r="P1481" i="1"/>
  <c r="Q1481" i="1"/>
  <c r="J1481" i="1"/>
  <c r="K1481" i="1"/>
  <c r="J1473" i="1"/>
  <c r="K1473" i="1"/>
  <c r="L1473" i="1"/>
  <c r="B1473" i="1"/>
  <c r="O1473" i="1"/>
  <c r="P1457" i="1"/>
  <c r="L1457" i="1"/>
  <c r="K1457" i="1"/>
  <c r="O1457" i="1"/>
  <c r="M1441" i="1"/>
  <c r="B1441" i="1"/>
  <c r="J1441" i="1"/>
  <c r="N1441" i="1"/>
  <c r="Q1441" i="1"/>
  <c r="A1433" i="1"/>
  <c r="P1433" i="1"/>
  <c r="Q1433" i="1"/>
  <c r="J1433" i="1"/>
  <c r="L1417" i="1"/>
  <c r="B1417" i="1"/>
  <c r="R1417" i="1"/>
  <c r="N1417" i="1"/>
  <c r="Q1417" i="1"/>
  <c r="R1401" i="1"/>
  <c r="M1401" i="1"/>
  <c r="A1401" i="1"/>
  <c r="O1401" i="1"/>
  <c r="L1401" i="1"/>
  <c r="O1391" i="1"/>
  <c r="K1399" i="1"/>
  <c r="A1399" i="1"/>
  <c r="M1407" i="1"/>
  <c r="N1423" i="1"/>
  <c r="O1431" i="1"/>
  <c r="A1431" i="1"/>
  <c r="P1439" i="1"/>
  <c r="R1447" i="1"/>
  <c r="M1463" i="1"/>
  <c r="Q1479" i="1"/>
  <c r="J1487" i="1"/>
  <c r="O1471" i="1"/>
  <c r="K1475" i="1"/>
  <c r="M1402" i="1"/>
  <c r="P1426" i="1"/>
  <c r="K1450" i="1"/>
  <c r="R1474" i="1"/>
  <c r="K1498" i="1"/>
  <c r="L1522" i="1"/>
  <c r="M1419" i="1"/>
  <c r="B1483" i="1"/>
  <c r="P1515" i="1"/>
  <c r="K561" i="1"/>
  <c r="R561" i="1"/>
  <c r="N561" i="1"/>
  <c r="B553" i="1"/>
  <c r="A553" i="1"/>
  <c r="L553" i="1"/>
  <c r="P545" i="1"/>
  <c r="O545" i="1"/>
  <c r="J545" i="1"/>
  <c r="K545" i="1"/>
  <c r="A1479" i="1"/>
  <c r="O1479" i="1"/>
  <c r="P1455" i="1"/>
  <c r="L1455" i="1"/>
  <c r="A1415" i="1"/>
  <c r="M1415" i="1"/>
  <c r="O1407" i="1"/>
  <c r="L1431" i="1"/>
  <c r="Q1439" i="1"/>
  <c r="A1439" i="1"/>
  <c r="P1447" i="1"/>
  <c r="R1455" i="1"/>
  <c r="N1463" i="1"/>
  <c r="N1479" i="1"/>
  <c r="P1487" i="1"/>
  <c r="A1487" i="1"/>
  <c r="K1387" i="1"/>
  <c r="O1403" i="1"/>
  <c r="K1443" i="1"/>
  <c r="M1459" i="1"/>
  <c r="K1491" i="1"/>
  <c r="L1523" i="1"/>
  <c r="P1415" i="1"/>
  <c r="M1471" i="1"/>
  <c r="R1411" i="1"/>
  <c r="R1499" i="1"/>
  <c r="B1402" i="1"/>
  <c r="A1426" i="1"/>
  <c r="M1450" i="1"/>
  <c r="P1474" i="1"/>
  <c r="Q1498" i="1"/>
  <c r="J1522" i="1"/>
  <c r="O1451" i="1"/>
  <c r="B1311" i="1"/>
  <c r="A1311" i="1"/>
  <c r="B1279" i="1"/>
  <c r="A1279" i="1"/>
  <c r="M542" i="1"/>
  <c r="N546" i="1"/>
  <c r="Q1492" i="1"/>
  <c r="Q1412" i="1"/>
  <c r="R1460" i="1"/>
  <c r="J1388" i="1"/>
  <c r="L1436" i="1"/>
  <c r="K1508" i="1"/>
  <c r="A1508" i="1"/>
  <c r="M1428" i="1"/>
  <c r="P1476" i="1"/>
  <c r="N722" i="1"/>
  <c r="B722" i="1"/>
  <c r="M748" i="1"/>
  <c r="P768" i="1"/>
  <c r="Q786" i="1"/>
  <c r="K786" i="1"/>
  <c r="N800" i="1"/>
  <c r="R684" i="1"/>
  <c r="R710" i="1"/>
  <c r="R736" i="1"/>
  <c r="R1835" i="1"/>
  <c r="L1835" i="1"/>
  <c r="N1835" i="1"/>
  <c r="Q1827" i="1"/>
  <c r="R1827" i="1"/>
  <c r="B1901" i="1"/>
  <c r="O1901" i="1"/>
  <c r="P1901" i="1"/>
  <c r="M1901" i="1"/>
  <c r="K1893" i="1"/>
  <c r="M1893" i="1"/>
  <c r="A1893" i="1"/>
  <c r="A1885" i="1"/>
  <c r="P1885" i="1"/>
  <c r="R1885" i="1"/>
  <c r="B1335" i="1"/>
  <c r="A1335" i="1"/>
  <c r="B1303" i="1"/>
  <c r="A1303" i="1"/>
  <c r="R1834" i="1"/>
  <c r="Q1834" i="1"/>
  <c r="M1834" i="1"/>
  <c r="M1826" i="1"/>
  <c r="Q1826" i="1"/>
  <c r="J1826" i="1"/>
  <c r="B1900" i="1"/>
  <c r="Q1900" i="1"/>
  <c r="M1892" i="1"/>
  <c r="P1892" i="1"/>
  <c r="J558" i="1"/>
  <c r="L558" i="1"/>
  <c r="N558" i="1"/>
  <c r="O558" i="1"/>
  <c r="B558" i="1"/>
  <c r="A558" i="1"/>
  <c r="P550" i="1"/>
  <c r="Q550" i="1"/>
  <c r="J550" i="1"/>
  <c r="P542" i="1"/>
  <c r="J542" i="1"/>
  <c r="R542" i="1"/>
  <c r="A1359" i="1"/>
  <c r="O1492" i="1"/>
  <c r="M1412" i="1"/>
  <c r="Q1460" i="1"/>
  <c r="K1388" i="1"/>
  <c r="Q1436" i="1"/>
  <c r="Q1508" i="1"/>
  <c r="O1428" i="1"/>
  <c r="B1428" i="1"/>
  <c r="M1476" i="1"/>
  <c r="J722" i="1"/>
  <c r="Q748" i="1"/>
  <c r="K748" i="1"/>
  <c r="N768" i="1"/>
  <c r="J786" i="1"/>
  <c r="A786" i="1"/>
  <c r="L800" i="1"/>
  <c r="O710" i="1"/>
  <c r="K736" i="1"/>
  <c r="L1834" i="1"/>
  <c r="B1889" i="1"/>
  <c r="Q562" i="1"/>
  <c r="B1327" i="1"/>
  <c r="A1327" i="1"/>
  <c r="B1295" i="1"/>
  <c r="A1295" i="1"/>
  <c r="N1492" i="1"/>
  <c r="K1412" i="1"/>
  <c r="N1460" i="1"/>
  <c r="Q1388" i="1"/>
  <c r="M1436" i="1"/>
  <c r="P1508" i="1"/>
  <c r="L1428" i="1"/>
  <c r="L1476" i="1"/>
  <c r="B1476" i="1"/>
  <c r="R748" i="1"/>
  <c r="Q800" i="1"/>
  <c r="R801" i="1"/>
  <c r="K801" i="1"/>
  <c r="L801" i="1"/>
  <c r="N801" i="1"/>
  <c r="Q801" i="1"/>
  <c r="L1900" i="1"/>
  <c r="M1823" i="1"/>
  <c r="Q554" i="1"/>
  <c r="P562" i="1"/>
  <c r="A136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900" i="1"/>
  <c r="B1319" i="1"/>
  <c r="A1319" i="1"/>
  <c r="B1287" i="1"/>
  <c r="A128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375" i="1"/>
  <c r="A1343" i="1"/>
  <c r="B1333" i="1"/>
  <c r="B1325" i="1"/>
  <c r="B1317" i="1"/>
  <c r="B1309" i="1"/>
  <c r="B1301" i="1"/>
  <c r="B1293" i="1"/>
  <c r="B1285" i="1"/>
  <c r="B1277" i="1"/>
  <c r="R799" i="1"/>
  <c r="A805" i="1"/>
  <c r="J1532" i="1"/>
  <c r="K1825" i="1"/>
  <c r="B1337" i="1"/>
  <c r="B1329" i="1"/>
  <c r="B1321" i="1"/>
  <c r="B1313" i="1"/>
  <c r="B1305" i="1"/>
  <c r="B1297" i="1"/>
  <c r="B1289" i="1"/>
  <c r="B1281" i="1"/>
  <c r="B1381" i="1"/>
  <c r="B1373" i="1"/>
  <c r="B1365" i="1"/>
  <c r="B1357" i="1"/>
  <c r="B1349" i="1"/>
  <c r="B1341" i="1"/>
  <c r="N799" i="1"/>
  <c r="K811" i="1"/>
  <c r="A1336" i="1"/>
  <c r="A1328" i="1"/>
  <c r="A1320" i="1"/>
  <c r="A1312" i="1"/>
  <c r="A1304" i="1"/>
  <c r="A1296" i="1"/>
  <c r="A1288" i="1"/>
  <c r="A1280" i="1"/>
  <c r="A1831" i="1"/>
  <c r="B799" i="1"/>
  <c r="L811" i="1"/>
  <c r="J206" i="1"/>
  <c r="M301" i="1"/>
  <c r="P292" i="1"/>
  <c r="Q292" i="1"/>
  <c r="N1533" i="1"/>
  <c r="A1533" i="1"/>
  <c r="Q1636" i="1"/>
  <c r="K1628" i="1"/>
  <c r="R357" i="1"/>
  <c r="M626" i="1"/>
  <c r="N640" i="1"/>
  <c r="R646" i="1"/>
  <c r="A646" i="1"/>
  <c r="N652" i="1"/>
  <c r="Q658" i="1"/>
  <c r="P672" i="1"/>
  <c r="R678" i="1"/>
  <c r="J625" i="1"/>
  <c r="O625" i="1"/>
  <c r="M1541" i="1"/>
  <c r="A1541" i="1"/>
  <c r="M1583" i="1"/>
  <c r="M197" i="1"/>
  <c r="O198" i="1"/>
  <c r="B198" i="1"/>
  <c r="O60" i="1"/>
  <c r="K52" i="1"/>
  <c r="M44" i="1"/>
  <c r="P44" i="1"/>
  <c r="R36" i="1"/>
  <c r="O28" i="1"/>
  <c r="A28" i="1"/>
  <c r="O20" i="1"/>
  <c r="R622" i="1"/>
  <c r="Q1644" i="1"/>
  <c r="P1906" i="1"/>
  <c r="B1906" i="1"/>
  <c r="L1850" i="1"/>
  <c r="R246" i="1"/>
  <c r="A246" i="1"/>
  <c r="L1904" i="1"/>
  <c r="P1568" i="1"/>
  <c r="R235" i="1"/>
  <c r="A235" i="1"/>
  <c r="B669" i="1"/>
  <c r="N194" i="1"/>
  <c r="N31" i="1"/>
  <c r="P15" i="1"/>
  <c r="M462" i="1"/>
  <c r="B462" i="1"/>
  <c r="J438" i="1"/>
  <c r="N1859" i="1"/>
  <c r="N1560" i="1"/>
  <c r="N1842" i="1"/>
  <c r="N675" i="1"/>
  <c r="A675" i="1"/>
  <c r="M47" i="1"/>
  <c r="Q353" i="1"/>
  <c r="J219" i="1"/>
  <c r="P1570" i="1"/>
  <c r="M345" i="1"/>
  <c r="L345" i="1"/>
  <c r="P206" i="1"/>
  <c r="Q206" i="1"/>
  <c r="L301" i="1"/>
  <c r="O292" i="1"/>
  <c r="B292" i="1"/>
  <c r="L1533" i="1"/>
  <c r="O1636" i="1"/>
  <c r="P1636" i="1"/>
  <c r="R1628" i="1"/>
  <c r="J357" i="1"/>
  <c r="K626" i="1"/>
  <c r="M640" i="1"/>
  <c r="J646" i="1"/>
  <c r="K652" i="1"/>
  <c r="M652" i="1"/>
  <c r="P658" i="1"/>
  <c r="O672" i="1"/>
  <c r="J678" i="1"/>
  <c r="K625" i="1"/>
  <c r="B625" i="1"/>
  <c r="L1541" i="1"/>
  <c r="K1583" i="1"/>
  <c r="L1583" i="1"/>
  <c r="L197" i="1"/>
  <c r="N198" i="1"/>
  <c r="A198" i="1"/>
  <c r="Q60" i="1"/>
  <c r="O52" i="1"/>
  <c r="K44" i="1"/>
  <c r="B44" i="1"/>
  <c r="J36" i="1"/>
  <c r="J28" i="1"/>
  <c r="K20" i="1"/>
  <c r="N20" i="1"/>
  <c r="P622" i="1"/>
  <c r="J622" i="1"/>
  <c r="P246" i="1"/>
  <c r="B246" i="1"/>
  <c r="L235" i="1"/>
  <c r="M31" i="1"/>
  <c r="O15" i="1"/>
  <c r="L462" i="1"/>
  <c r="M1560" i="1"/>
  <c r="L1842" i="1"/>
  <c r="O675" i="1"/>
  <c r="P47" i="1"/>
  <c r="B47" i="1"/>
  <c r="Q219" i="1"/>
  <c r="B1570" i="1"/>
  <c r="O1570" i="1"/>
  <c r="K621" i="1"/>
  <c r="N621" i="1"/>
  <c r="Q43" i="1"/>
  <c r="O43" i="1"/>
  <c r="B1540" i="1"/>
  <c r="M1540" i="1"/>
  <c r="A659" i="1"/>
  <c r="K659" i="1"/>
  <c r="K627" i="1"/>
  <c r="Q627" i="1"/>
  <c r="N206" i="1"/>
  <c r="A206" i="1"/>
  <c r="R301" i="1"/>
  <c r="M292" i="1"/>
  <c r="K1533" i="1"/>
  <c r="M1636" i="1"/>
  <c r="A1636" i="1"/>
  <c r="Q1628" i="1"/>
  <c r="O357" i="1"/>
  <c r="B357" i="1"/>
  <c r="R626" i="1"/>
  <c r="J640" i="1"/>
  <c r="L640" i="1"/>
  <c r="P646" i="1"/>
  <c r="R652" i="1"/>
  <c r="A652" i="1"/>
  <c r="N658" i="1"/>
  <c r="N672" i="1"/>
  <c r="B672" i="1"/>
  <c r="P678" i="1"/>
  <c r="Q625" i="1"/>
  <c r="Q1541" i="1"/>
  <c r="J1583" i="1"/>
  <c r="A1583" i="1"/>
  <c r="R197" i="1"/>
  <c r="L198" i="1"/>
  <c r="R60" i="1"/>
  <c r="B60" i="1"/>
  <c r="J52" i="1"/>
  <c r="N44" i="1"/>
  <c r="M36" i="1"/>
  <c r="P36" i="1"/>
  <c r="M28" i="1"/>
  <c r="Q20" i="1"/>
  <c r="A20" i="1"/>
  <c r="N622" i="1"/>
  <c r="A622" i="1"/>
  <c r="N235" i="1"/>
  <c r="R1560" i="1"/>
  <c r="B1560" i="1"/>
  <c r="A1813" i="1"/>
  <c r="L1813" i="1"/>
  <c r="A354" i="1"/>
  <c r="R354" i="1"/>
  <c r="M206" i="1"/>
  <c r="J301" i="1"/>
  <c r="L292" i="1"/>
  <c r="R1533" i="1"/>
  <c r="L1636" i="1"/>
  <c r="O1628" i="1"/>
  <c r="P1628" i="1"/>
  <c r="N357" i="1"/>
  <c r="A357" i="1"/>
  <c r="Q626" i="1"/>
  <c r="K640" i="1"/>
  <c r="B640" i="1"/>
  <c r="O646" i="1"/>
  <c r="J652" i="1"/>
  <c r="K658" i="1"/>
  <c r="M658" i="1"/>
  <c r="L672" i="1"/>
  <c r="A672" i="1"/>
  <c r="O678" i="1"/>
  <c r="P625" i="1"/>
  <c r="N1541" i="1"/>
  <c r="Q1583" i="1"/>
  <c r="Q197" i="1"/>
  <c r="J197" i="1"/>
  <c r="K198" i="1"/>
  <c r="M60" i="1"/>
  <c r="A60" i="1"/>
  <c r="Q52" i="1"/>
  <c r="O44" i="1"/>
  <c r="N36" i="1"/>
  <c r="B36" i="1"/>
  <c r="L28" i="1"/>
  <c r="M20" i="1"/>
  <c r="M622" i="1"/>
  <c r="J348" i="1"/>
  <c r="K1652" i="1"/>
  <c r="K1906" i="1"/>
  <c r="M246" i="1"/>
  <c r="Q1904" i="1"/>
  <c r="M1813" i="1"/>
  <c r="B1813" i="1"/>
  <c r="K1568" i="1"/>
  <c r="M235" i="1"/>
  <c r="R194" i="1"/>
  <c r="O31" i="1"/>
  <c r="K15" i="1"/>
  <c r="Q462" i="1"/>
  <c r="P354" i="1"/>
  <c r="N438" i="1"/>
  <c r="R1859" i="1"/>
  <c r="B1859" i="1"/>
  <c r="N345" i="1"/>
  <c r="J1560" i="1"/>
  <c r="A1560" i="1"/>
  <c r="J1842" i="1"/>
  <c r="K47" i="1"/>
  <c r="L353" i="1"/>
  <c r="B353" i="1"/>
  <c r="M219" i="1"/>
  <c r="K1570" i="1"/>
  <c r="B1651" i="1"/>
  <c r="O1651" i="1"/>
  <c r="A155" i="1"/>
  <c r="O155" i="1"/>
  <c r="K235" i="1"/>
  <c r="A1644" i="1"/>
  <c r="M1644" i="1"/>
  <c r="L232" i="1"/>
  <c r="O232" i="1"/>
  <c r="K1850" i="1"/>
  <c r="R1850" i="1"/>
  <c r="A31" i="1"/>
  <c r="Q31" i="1"/>
  <c r="P675" i="1"/>
  <c r="Q675" i="1"/>
  <c r="P669" i="1"/>
  <c r="Q669" i="1"/>
  <c r="K206" i="1"/>
  <c r="O301" i="1"/>
  <c r="B301" i="1"/>
  <c r="R292" i="1"/>
  <c r="P1533" i="1"/>
  <c r="Q1533" i="1"/>
  <c r="R1636" i="1"/>
  <c r="M1628" i="1"/>
  <c r="A1628" i="1"/>
  <c r="L357" i="1"/>
  <c r="P626" i="1"/>
  <c r="B626" i="1"/>
  <c r="P640" i="1"/>
  <c r="K646" i="1"/>
  <c r="M646" i="1"/>
  <c r="P652" i="1"/>
  <c r="R658" i="1"/>
  <c r="A658" i="1"/>
  <c r="J672" i="1"/>
  <c r="K678" i="1"/>
  <c r="B678" i="1"/>
  <c r="M625" i="1"/>
  <c r="P1541" i="1"/>
  <c r="J1541" i="1"/>
  <c r="O1583" i="1"/>
  <c r="O197" i="1"/>
  <c r="A197" i="1"/>
  <c r="J198" i="1"/>
  <c r="K60" i="1"/>
  <c r="M52" i="1"/>
  <c r="B52" i="1"/>
  <c r="J44" i="1"/>
  <c r="O36" i="1"/>
  <c r="Q28" i="1"/>
  <c r="N28" i="1"/>
  <c r="J20" i="1"/>
  <c r="K622" i="1"/>
  <c r="P348" i="1"/>
  <c r="B348" i="1"/>
  <c r="B232" i="1"/>
  <c r="Q1652" i="1"/>
  <c r="R1644" i="1"/>
  <c r="J1906" i="1"/>
  <c r="P1850" i="1"/>
  <c r="K246" i="1"/>
  <c r="N1904" i="1"/>
  <c r="R1813" i="1"/>
  <c r="J1568" i="1"/>
  <c r="A1568" i="1"/>
  <c r="Q235" i="1"/>
  <c r="R669" i="1"/>
  <c r="Q194" i="1"/>
  <c r="J31" i="1"/>
  <c r="Q15" i="1"/>
  <c r="A15" i="1"/>
  <c r="O462" i="1"/>
  <c r="N354" i="1"/>
  <c r="M438" i="1"/>
  <c r="Q1859" i="1"/>
  <c r="K345" i="1"/>
  <c r="A345" i="1"/>
  <c r="P1560" i="1"/>
  <c r="Q1842" i="1"/>
  <c r="A1842" i="1"/>
  <c r="J675" i="1"/>
  <c r="O47" i="1"/>
  <c r="R353" i="1"/>
  <c r="K219" i="1"/>
  <c r="B219" i="1"/>
  <c r="J1570" i="1"/>
  <c r="J153" i="1"/>
  <c r="Q153" i="1"/>
  <c r="N301" i="1"/>
  <c r="O1533" i="1"/>
  <c r="N626" i="1"/>
  <c r="L646" i="1"/>
  <c r="L678" i="1"/>
  <c r="O1541" i="1"/>
  <c r="P198" i="1"/>
  <c r="L52" i="1"/>
  <c r="R28" i="1"/>
  <c r="N153" i="1"/>
  <c r="O246" i="1"/>
  <c r="M1904" i="1"/>
  <c r="J1813" i="1"/>
  <c r="Q1568" i="1"/>
  <c r="J235" i="1"/>
  <c r="B235" i="1"/>
  <c r="J669" i="1"/>
  <c r="O194" i="1"/>
  <c r="P31" i="1"/>
  <c r="R15" i="1"/>
  <c r="N462" i="1"/>
  <c r="A462" i="1"/>
  <c r="M354" i="1"/>
  <c r="L438" i="1"/>
  <c r="O1859" i="1"/>
  <c r="R345" i="1"/>
  <c r="O1560" i="1"/>
  <c r="O1842" i="1"/>
  <c r="B675" i="1"/>
  <c r="N47" i="1"/>
  <c r="R155" i="1"/>
  <c r="J353" i="1"/>
  <c r="R219" i="1"/>
  <c r="A219" i="1"/>
  <c r="Q1570" i="1"/>
  <c r="Q1621" i="1"/>
  <c r="L1626" i="1"/>
  <c r="Q1618" i="1"/>
  <c r="A1618" i="1"/>
  <c r="B1624" i="1"/>
  <c r="P1620" i="1"/>
  <c r="O1620" i="1"/>
  <c r="Q1620" i="1"/>
  <c r="M166" i="1"/>
  <c r="M171" i="1"/>
  <c r="R169" i="1"/>
  <c r="L164" i="1"/>
  <c r="N164" i="1"/>
  <c r="R172" i="1"/>
  <c r="K172" i="1"/>
  <c r="A381" i="1"/>
  <c r="M573" i="1"/>
  <c r="O574" i="1"/>
  <c r="M590" i="1"/>
  <c r="Q614" i="1"/>
  <c r="Q1616" i="1"/>
  <c r="A1616" i="1"/>
  <c r="J1616" i="1"/>
  <c r="R1619" i="1"/>
  <c r="K1619" i="1"/>
  <c r="K165" i="1"/>
  <c r="M165" i="1"/>
  <c r="Q165" i="1"/>
  <c r="A173" i="1"/>
  <c r="P173" i="1"/>
  <c r="B173" i="1"/>
  <c r="R173" i="1"/>
  <c r="B380" i="1"/>
  <c r="A372" i="1"/>
  <c r="R574" i="1"/>
  <c r="A1626" i="1"/>
  <c r="O1626" i="1"/>
  <c r="B1626" i="1"/>
  <c r="P1626" i="1"/>
  <c r="K1618" i="1"/>
  <c r="L161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619" i="1"/>
  <c r="A1619" i="1"/>
  <c r="B1616" i="1"/>
  <c r="A1620" i="1"/>
  <c r="J1626" i="1"/>
  <c r="N1618" i="1"/>
  <c r="K1625" i="1"/>
  <c r="R1625" i="1"/>
  <c r="L1625" i="1"/>
  <c r="B1617" i="1"/>
  <c r="J1617" i="1"/>
  <c r="K1617" i="1"/>
  <c r="R1617" i="1"/>
  <c r="Q172" i="1"/>
  <c r="A172" i="1"/>
  <c r="B164" i="1"/>
  <c r="B166" i="1"/>
  <c r="L165" i="1"/>
  <c r="M598" i="1"/>
  <c r="M1618" i="1"/>
  <c r="Q1624" i="1"/>
  <c r="A1624" i="1"/>
  <c r="J1624" i="1"/>
  <c r="B574" i="1"/>
  <c r="M574" i="1"/>
  <c r="A574" i="1"/>
  <c r="N574" i="1"/>
  <c r="Q574" i="1"/>
  <c r="K574" i="1"/>
  <c r="L574" i="1"/>
  <c r="Q598" i="1"/>
  <c r="Q1626" i="1"/>
  <c r="R161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626" i="1"/>
  <c r="J1618" i="1"/>
  <c r="O166" i="1"/>
  <c r="A375" i="1"/>
  <c r="B375" i="1"/>
  <c r="R582" i="1"/>
  <c r="L606" i="1"/>
  <c r="M1626" i="1"/>
  <c r="B1618" i="1"/>
  <c r="J1621" i="1"/>
  <c r="R162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502" i="1"/>
  <c r="Q1502" i="1"/>
  <c r="K1478" i="1"/>
  <c r="R1478" i="1"/>
  <c r="B1462" i="1"/>
  <c r="R1462" i="1"/>
  <c r="A1438" i="1"/>
  <c r="P1438" i="1"/>
  <c r="Q1430" i="1"/>
  <c r="M1430" i="1"/>
  <c r="A1398" i="1"/>
  <c r="L139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528" i="1"/>
  <c r="K1528" i="1"/>
  <c r="L1528" i="1"/>
  <c r="O1528" i="1"/>
  <c r="R1528" i="1"/>
  <c r="N1832" i="1"/>
  <c r="J1832" i="1"/>
  <c r="A1832" i="1"/>
  <c r="R1832" i="1"/>
  <c r="B1832" i="1"/>
  <c r="M1832" i="1"/>
  <c r="K1824" i="1"/>
  <c r="P1824" i="1"/>
  <c r="Q1824" i="1"/>
  <c r="R1824" i="1"/>
  <c r="L1824" i="1"/>
  <c r="B1898" i="1"/>
  <c r="M1898" i="1"/>
  <c r="N1898" i="1"/>
  <c r="P1898" i="1"/>
  <c r="R1898" i="1"/>
  <c r="A1890" i="1"/>
  <c r="O1890" i="1"/>
  <c r="M1890" i="1"/>
  <c r="N1890" i="1"/>
  <c r="P1890" i="1"/>
  <c r="R189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832" i="1"/>
  <c r="B1890" i="1"/>
  <c r="A1824" i="1"/>
  <c r="R1831" i="1"/>
  <c r="Q1831" i="1"/>
  <c r="K1831" i="1"/>
  <c r="M1831" i="1"/>
  <c r="R1823" i="1"/>
  <c r="K1823" i="1"/>
  <c r="B1823" i="1"/>
  <c r="N1823" i="1"/>
  <c r="N1897" i="1"/>
  <c r="P1897" i="1"/>
  <c r="A1897" i="1"/>
  <c r="Q1897" i="1"/>
  <c r="B1897" i="1"/>
  <c r="L1897" i="1"/>
  <c r="L1889" i="1"/>
  <c r="P1889" i="1"/>
  <c r="Q1889" i="1"/>
  <c r="A1889" i="1"/>
  <c r="K1889" i="1"/>
  <c r="P548" i="1"/>
  <c r="J556" i="1"/>
  <c r="P563" i="1"/>
  <c r="L563" i="1"/>
  <c r="M563" i="1"/>
  <c r="N563" i="1"/>
  <c r="A563" i="1"/>
  <c r="J563" i="1"/>
  <c r="M555" i="1"/>
  <c r="A555" i="1"/>
  <c r="R555" i="1"/>
  <c r="K555" i="1"/>
  <c r="L555" i="1"/>
  <c r="P555" i="1"/>
  <c r="B547" i="1"/>
  <c r="J547" i="1"/>
  <c r="Q547" i="1"/>
  <c r="A547" i="1"/>
  <c r="R547" i="1"/>
  <c r="K547" i="1"/>
  <c r="N547" i="1"/>
  <c r="R1427" i="1"/>
  <c r="L1475" i="1"/>
  <c r="B1475" i="1"/>
  <c r="L1394" i="1"/>
  <c r="O1402" i="1"/>
  <c r="K1402" i="1"/>
  <c r="K1410" i="1"/>
  <c r="N1418" i="1"/>
  <c r="B1418" i="1"/>
  <c r="O1426" i="1"/>
  <c r="J1434" i="1"/>
  <c r="N1442" i="1"/>
  <c r="A1442" i="1"/>
  <c r="P1450" i="1"/>
  <c r="J1458" i="1"/>
  <c r="N1466" i="1"/>
  <c r="M1466" i="1"/>
  <c r="J1474" i="1"/>
  <c r="L1482" i="1"/>
  <c r="B1482" i="1"/>
  <c r="P1490" i="1"/>
  <c r="R1498" i="1"/>
  <c r="M1506" i="1"/>
  <c r="B1506" i="1"/>
  <c r="Q1514" i="1"/>
  <c r="K1522" i="1"/>
  <c r="L1395" i="1"/>
  <c r="Q1419" i="1"/>
  <c r="P1451" i="1"/>
  <c r="L1451" i="1"/>
  <c r="R1467" i="1"/>
  <c r="K1483" i="1"/>
  <c r="A1483" i="1"/>
  <c r="O1507" i="1"/>
  <c r="Q1435" i="1"/>
  <c r="M1515" i="1"/>
  <c r="N1515" i="1"/>
  <c r="N689" i="1"/>
  <c r="Q695" i="1"/>
  <c r="M701" i="1"/>
  <c r="A701" i="1"/>
  <c r="A707" i="1"/>
  <c r="B721" i="1"/>
  <c r="B727" i="1"/>
  <c r="B733" i="1"/>
  <c r="A739" i="1"/>
  <c r="M753" i="1"/>
  <c r="K759" i="1"/>
  <c r="J765" i="1"/>
  <c r="P771" i="1"/>
  <c r="A785" i="1"/>
  <c r="L797" i="1"/>
  <c r="K803" i="1"/>
  <c r="P817" i="1"/>
  <c r="Q1528" i="1"/>
  <c r="L1832" i="1"/>
  <c r="O1897" i="1"/>
  <c r="P1831" i="1"/>
  <c r="L1898" i="1"/>
  <c r="N555" i="1"/>
  <c r="O548" i="1"/>
  <c r="B556" i="1"/>
  <c r="Q560" i="1"/>
  <c r="O689" i="1"/>
  <c r="O695" i="1"/>
  <c r="Q701" i="1"/>
  <c r="N707" i="1"/>
  <c r="Q721" i="1"/>
  <c r="M727" i="1"/>
  <c r="L733" i="1"/>
  <c r="A733" i="1"/>
  <c r="K753" i="1"/>
  <c r="J759" i="1"/>
  <c r="P765" i="1"/>
  <c r="N771" i="1"/>
  <c r="L791" i="1"/>
  <c r="K797" i="1"/>
  <c r="J803" i="1"/>
  <c r="O817" i="1"/>
  <c r="M1528" i="1"/>
  <c r="K1832" i="1"/>
  <c r="M1897" i="1"/>
  <c r="N1831" i="1"/>
  <c r="K1898" i="1"/>
  <c r="P547" i="1"/>
  <c r="B555" i="1"/>
  <c r="K548" i="1"/>
  <c r="N564" i="1"/>
  <c r="Q561" i="1"/>
  <c r="O561" i="1"/>
  <c r="P561" i="1"/>
  <c r="J561" i="1"/>
  <c r="A561" i="1"/>
  <c r="L561" i="1"/>
  <c r="N553" i="1"/>
  <c r="M553" i="1"/>
  <c r="O553" i="1"/>
  <c r="P553" i="1"/>
  <c r="R553" i="1"/>
  <c r="B545" i="1"/>
  <c r="R545" i="1"/>
  <c r="A545" i="1"/>
  <c r="L545" i="1"/>
  <c r="M545" i="1"/>
  <c r="N545" i="1"/>
  <c r="Q545" i="1"/>
  <c r="N1395" i="1"/>
  <c r="J1395" i="1"/>
  <c r="J1419" i="1"/>
  <c r="K1451" i="1"/>
  <c r="A1451" i="1"/>
  <c r="O1467" i="1"/>
  <c r="J1483" i="1"/>
  <c r="L1507" i="1"/>
  <c r="B1507" i="1"/>
  <c r="J1435" i="1"/>
  <c r="K1515" i="1"/>
  <c r="A1515" i="1"/>
  <c r="M689" i="1"/>
  <c r="M695" i="1"/>
  <c r="N701" i="1"/>
  <c r="M707" i="1"/>
  <c r="N721" i="1"/>
  <c r="N727" i="1"/>
  <c r="Q733" i="1"/>
  <c r="N739" i="1"/>
  <c r="J753" i="1"/>
  <c r="P759" i="1"/>
  <c r="O765" i="1"/>
  <c r="B771" i="1"/>
  <c r="L785" i="1"/>
  <c r="K791" i="1"/>
  <c r="J797" i="1"/>
  <c r="Q803" i="1"/>
  <c r="B817" i="1"/>
  <c r="J1528" i="1"/>
  <c r="K1897" i="1"/>
  <c r="L1831" i="1"/>
  <c r="Q1898" i="1"/>
  <c r="R548" i="1"/>
  <c r="M564" i="1"/>
  <c r="A560" i="1"/>
  <c r="K560" i="1"/>
  <c r="L560" i="1"/>
  <c r="N560" i="1"/>
  <c r="O560" i="1"/>
  <c r="P560" i="1"/>
  <c r="R560" i="1"/>
  <c r="Q552" i="1"/>
  <c r="R552" i="1"/>
  <c r="B552" i="1"/>
  <c r="N552" i="1"/>
  <c r="O552" i="1"/>
  <c r="K552" i="1"/>
  <c r="N544" i="1"/>
  <c r="M544" i="1"/>
  <c r="Q544" i="1"/>
  <c r="A544" i="1"/>
  <c r="B544" i="1"/>
  <c r="O544" i="1"/>
  <c r="R544" i="1"/>
  <c r="O1823" i="1"/>
  <c r="N1427" i="1"/>
  <c r="J1475" i="1"/>
  <c r="Q1394" i="1"/>
  <c r="P1402" i="1"/>
  <c r="Q1410" i="1"/>
  <c r="M1410" i="1"/>
  <c r="K1418" i="1"/>
  <c r="L1426" i="1"/>
  <c r="B1426" i="1"/>
  <c r="O1434" i="1"/>
  <c r="R1442" i="1"/>
  <c r="Q1450" i="1"/>
  <c r="A1450" i="1"/>
  <c r="P1458" i="1"/>
  <c r="J1466" i="1"/>
  <c r="N1474" i="1"/>
  <c r="O1474" i="1"/>
  <c r="J1482" i="1"/>
  <c r="L1490" i="1"/>
  <c r="A1490" i="1"/>
  <c r="P1498" i="1"/>
  <c r="R1506" i="1"/>
  <c r="M1514" i="1"/>
  <c r="B1514" i="1"/>
  <c r="Q1522" i="1"/>
  <c r="Q1395" i="1"/>
  <c r="B1395" i="1"/>
  <c r="O1419" i="1"/>
  <c r="Q1451" i="1"/>
  <c r="P1467" i="1"/>
  <c r="L1467" i="1"/>
  <c r="Q1483" i="1"/>
  <c r="K1507" i="1"/>
  <c r="A1507" i="1"/>
  <c r="O1435" i="1"/>
  <c r="R1515" i="1"/>
  <c r="K689" i="1"/>
  <c r="L695" i="1"/>
  <c r="L701" i="1"/>
  <c r="L707" i="1"/>
  <c r="O721" i="1"/>
  <c r="O727" i="1"/>
  <c r="O733" i="1"/>
  <c r="M739" i="1"/>
  <c r="Q753" i="1"/>
  <c r="O759" i="1"/>
  <c r="B765" i="1"/>
  <c r="K785" i="1"/>
  <c r="R791" i="1"/>
  <c r="Q797" i="1"/>
  <c r="O803" i="1"/>
  <c r="P1528" i="1"/>
  <c r="R1897" i="1"/>
  <c r="B1831" i="1"/>
  <c r="A1898" i="1"/>
  <c r="B1835" i="1"/>
  <c r="O1835" i="1"/>
  <c r="K1835" i="1"/>
  <c r="M1835" i="1"/>
  <c r="P1835" i="1"/>
  <c r="N1827" i="1"/>
  <c r="K1827" i="1"/>
  <c r="M1827" i="1"/>
  <c r="P1827" i="1"/>
  <c r="K1901" i="1"/>
  <c r="Q1901" i="1"/>
  <c r="L1901" i="1"/>
  <c r="N1901" i="1"/>
  <c r="R1893" i="1"/>
  <c r="Q1893" i="1"/>
  <c r="L1893" i="1"/>
  <c r="B1893" i="1"/>
  <c r="Q1885" i="1"/>
  <c r="J1885" i="1"/>
  <c r="K1885" i="1"/>
  <c r="B1885" i="1"/>
  <c r="M547" i="1"/>
  <c r="Q563" i="1"/>
  <c r="A548" i="1"/>
  <c r="K564" i="1"/>
  <c r="K553" i="1"/>
  <c r="M561" i="1"/>
  <c r="J552" i="1"/>
  <c r="Q1427" i="1"/>
  <c r="L1427" i="1"/>
  <c r="Q1475" i="1"/>
  <c r="M1394" i="1"/>
  <c r="Q1402" i="1"/>
  <c r="N1410" i="1"/>
  <c r="A1410" i="1"/>
  <c r="P1418" i="1"/>
  <c r="J1426" i="1"/>
  <c r="R1434" i="1"/>
  <c r="M1434" i="1"/>
  <c r="K1442" i="1"/>
  <c r="N1450" i="1"/>
  <c r="B1450" i="1"/>
  <c r="O1458" i="1"/>
  <c r="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528" i="1"/>
  <c r="N1889" i="1"/>
  <c r="Q1823" i="1"/>
  <c r="L1890" i="1"/>
  <c r="N1824" i="1"/>
  <c r="N1834" i="1"/>
  <c r="P1834" i="1"/>
  <c r="B1834" i="1"/>
  <c r="K1834" i="1"/>
  <c r="R1826" i="1"/>
  <c r="N1826" i="1"/>
  <c r="P1826" i="1"/>
  <c r="B1826" i="1"/>
  <c r="K1826" i="1"/>
  <c r="A1900" i="1"/>
  <c r="N1900" i="1"/>
  <c r="P1900" i="1"/>
  <c r="R1900" i="1"/>
  <c r="M1900" i="1"/>
  <c r="L1892" i="1"/>
  <c r="N1892" i="1"/>
  <c r="A1892" i="1"/>
  <c r="B1892" i="1"/>
  <c r="R1892" i="1"/>
  <c r="L547" i="1"/>
  <c r="O563" i="1"/>
  <c r="Q556" i="1"/>
  <c r="R564" i="1"/>
  <c r="J553" i="1"/>
  <c r="B561" i="1"/>
  <c r="P552" i="1"/>
  <c r="M1403" i="1"/>
  <c r="L1491" i="1"/>
  <c r="P1411" i="1"/>
  <c r="L1392" i="1"/>
  <c r="K1416" i="1"/>
  <c r="N1432" i="1"/>
  <c r="N1456" i="1"/>
  <c r="P1480" i="1"/>
  <c r="N1496" i="1"/>
  <c r="O1520" i="1"/>
  <c r="M1433" i="1"/>
  <c r="N1497" i="1"/>
  <c r="O1481" i="1"/>
  <c r="P1427" i="1"/>
  <c r="O1460" i="1"/>
  <c r="R1394" i="1"/>
  <c r="L1410" i="1"/>
  <c r="Q1434" i="1"/>
  <c r="Q1458" i="1"/>
  <c r="L1474" i="1"/>
  <c r="M1498" i="1"/>
  <c r="N1522" i="1"/>
  <c r="P1419" i="1"/>
  <c r="M1467" i="1"/>
  <c r="P1388" i="1"/>
  <c r="P1435" i="1"/>
  <c r="J142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528" i="1"/>
  <c r="M1889" i="1"/>
  <c r="P1823" i="1"/>
  <c r="K1890" i="1"/>
  <c r="M1824" i="1"/>
  <c r="J555" i="1"/>
  <c r="K563" i="1"/>
  <c r="M556" i="1"/>
  <c r="Q553" i="1"/>
  <c r="L544" i="1"/>
  <c r="A552" i="1"/>
  <c r="A801" i="1"/>
  <c r="O801" i="1"/>
  <c r="R1887" i="1"/>
  <c r="R1895" i="1"/>
  <c r="L1821" i="1"/>
  <c r="K1829" i="1"/>
  <c r="P1830" i="1"/>
  <c r="M558" i="1"/>
  <c r="N543" i="1"/>
  <c r="A543" i="1"/>
  <c r="Q559" i="1"/>
  <c r="K542" i="1"/>
  <c r="R550" i="1"/>
  <c r="N1887" i="1"/>
  <c r="N1895" i="1"/>
  <c r="Q1821" i="1"/>
  <c r="N1829" i="1"/>
  <c r="A1888" i="1"/>
  <c r="J1888" i="1"/>
  <c r="R558" i="1"/>
  <c r="O551" i="1"/>
  <c r="N551" i="1"/>
  <c r="J1825" i="1"/>
  <c r="B550" i="1"/>
  <c r="N550" i="1"/>
  <c r="L550" i="1"/>
  <c r="L542" i="1"/>
  <c r="Q542" i="1"/>
  <c r="L1887" i="1"/>
  <c r="A1895" i="1"/>
  <c r="B1821" i="1"/>
  <c r="K1830" i="1"/>
  <c r="P558" i="1"/>
  <c r="O542" i="1"/>
  <c r="A542" i="1"/>
  <c r="O550" i="1"/>
  <c r="B19" i="10" a="1"/>
  <c r="B19" i="10" s="1"/>
  <c r="A1379" i="1"/>
  <c r="B1379" i="1"/>
  <c r="A1371" i="1"/>
  <c r="B1371" i="1"/>
  <c r="A1363" i="1"/>
  <c r="B1363" i="1"/>
  <c r="A1355" i="1"/>
  <c r="B1355" i="1"/>
  <c r="A1347" i="1"/>
  <c r="B1347" i="1"/>
  <c r="A1339" i="1"/>
  <c r="B1339" i="1"/>
  <c r="A1331" i="1"/>
  <c r="B1331" i="1"/>
  <c r="A1323" i="1"/>
  <c r="B1323" i="1"/>
  <c r="A1315" i="1"/>
  <c r="B1315" i="1"/>
  <c r="A1307" i="1"/>
  <c r="B1307" i="1"/>
  <c r="A1299" i="1"/>
  <c r="B1299" i="1"/>
  <c r="A1291" i="1"/>
  <c r="B1291" i="1"/>
  <c r="A1283" i="1"/>
  <c r="B1283" i="1"/>
  <c r="A1275" i="1"/>
  <c r="B1275" i="1"/>
  <c r="O1889" i="1"/>
  <c r="B1380" i="1"/>
  <c r="B1372" i="1"/>
  <c r="B1364" i="1"/>
  <c r="B1356" i="1"/>
  <c r="B1348" i="1"/>
  <c r="B1340" i="1"/>
  <c r="B1334" i="1"/>
  <c r="B1326" i="1"/>
  <c r="B1318" i="1"/>
  <c r="B1310" i="1"/>
  <c r="B1302" i="1"/>
  <c r="B1294" i="1"/>
  <c r="B1286" i="1"/>
  <c r="B1278" i="1"/>
  <c r="A1835" i="1"/>
  <c r="O1900" i="1"/>
  <c r="O1887" i="1"/>
  <c r="J1895" i="1"/>
  <c r="O1821" i="1"/>
  <c r="J1829" i="1"/>
  <c r="J1896" i="1"/>
  <c r="O1822" i="1"/>
  <c r="O1892" i="1"/>
  <c r="O1826" i="1"/>
  <c r="O1831" i="1"/>
  <c r="J1898" i="1"/>
  <c r="O1824" i="1"/>
  <c r="J1899" i="1"/>
  <c r="O1885" i="1"/>
  <c r="J1893" i="1"/>
  <c r="J1827" i="1"/>
  <c r="A1820" i="1"/>
  <c r="O1832" i="1"/>
  <c r="A1826" i="1"/>
  <c r="O1894" i="1"/>
  <c r="O1828" i="1"/>
  <c r="J1836" i="1"/>
  <c r="A1821" i="1"/>
  <c r="J1834" i="1"/>
  <c r="O1888" i="1"/>
  <c r="J1889" i="1"/>
  <c r="J1823" i="1"/>
  <c r="A1823" i="1"/>
  <c r="O1898" i="1"/>
  <c r="O1899" i="1"/>
  <c r="O1827" i="1"/>
  <c r="O1895" i="1"/>
  <c r="O1829" i="1"/>
  <c r="O1896" i="1"/>
  <c r="A1830" i="1"/>
  <c r="O1893" i="1"/>
  <c r="J1901" i="1"/>
  <c r="J1835" i="1"/>
  <c r="J1886" i="1"/>
  <c r="J1820" i="1"/>
  <c r="A1828" i="1"/>
  <c r="A1822" i="1"/>
  <c r="O1834" i="1"/>
  <c r="J1830" i="1"/>
  <c r="J1833" i="1"/>
  <c r="A1827" i="1"/>
  <c r="O1836" i="1"/>
  <c r="J1900" i="1"/>
  <c r="J1887" i="1"/>
  <c r="J1821" i="1"/>
  <c r="A1829" i="1"/>
  <c r="J1822" i="1"/>
  <c r="J1892" i="1"/>
  <c r="A1834" i="1"/>
  <c r="A1833" i="1"/>
  <c r="J1897" i="1"/>
  <c r="J1831" i="1"/>
  <c r="J1890" i="1"/>
  <c r="J182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<sst xmlns="http://schemas.openxmlformats.org/spreadsheetml/2006/main" count="18751" uniqueCount="3837">
  <si>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</si>
  <si>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</si>
  <si>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</si>
  <si>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</si>
  <si>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</si>
  <si>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</si>
  <si>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</si>
  <si>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</si>
  <si>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</si>
  <si>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</si>
  <si>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</si>
  <si>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</si>
  <si>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</si>
  <si>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</si>
  <si>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</si>
  <si>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</si>
  <si>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</si>
  <si>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</si>
  <si>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</si>
  <si>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</si>
  <si>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</si>
  <si>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</si>
  <si>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</si>
  <si>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</si>
  <si>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</si>
  <si>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</si>
  <si>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</si>
  <si>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</si>
  <si>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</si>
  <si>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</si>
  <si>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</si>
  <si>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</si>
  <si>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</si>
  <si>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</si>
  <si>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</si>
  <si>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</si>
  <si>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</si>
  <si>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</si>
  <si>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</si>
  <si>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</si>
  <si>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</si>
  <si>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</si>
  <si>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</si>
  <si>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</si>
  <si>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</si>
  <si>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</si>
  <si>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</si>
  <si>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</si>
  <si>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</si>
  <si>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</si>
  <si>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</si>
  <si>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</si>
  <si>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</si>
  <si>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</si>
  <si>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</si>
  <si>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</si>
  <si>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</si>
  <si>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</si>
  <si>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</si>
  <si>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</si>
  <si>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</si>
  <si>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</si>
  <si>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</si>
  <si>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</si>
  <si>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</si>
  <si>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</si>
  <si>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</si>
  <si>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</si>
  <si>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</si>
  <si>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</si>
  <si>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</si>
  <si>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</si>
  <si>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</si>
  <si>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</si>
  <si>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</si>
  <si>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</si>
  <si>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</si>
  <si>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</si>
  <si>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</si>
  <si>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</si>
  <si>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</si>
  <si>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</si>
  <si>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</si>
  <si>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</si>
  <si>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</si>
  <si>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</si>
  <si>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</si>
  <si>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</si>
  <si>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</si>
  <si>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</si>
  <si>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</si>
  <si>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</si>
  <si>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</si>
  <si>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</si>
  <si>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</si>
  <si>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</si>
  <si>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</si>
  <si>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</si>
  <si>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</si>
  <si>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</si>
  <si>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</si>
  <si>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</si>
  <si>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</si>
  <si>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</si>
  <si>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</si>
  <si>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</si>
  <si>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</si>
  <si>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</si>
  <si>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</si>
  <si>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</si>
  <si>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</si>
  <si>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</si>
  <si>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</si>
  <si>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</si>
  <si>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</si>
  <si>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</si>
  <si>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</si>
  <si>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</si>
  <si>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</si>
  <si>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</si>
  <si>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</si>
  <si>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</si>
  <si>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</si>
  <si>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</si>
  <si>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</si>
  <si>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</si>
  <si>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</si>
  <si>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</si>
  <si>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</si>
  <si>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</si>
  <si>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</si>
  <si>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</si>
  <si>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</si>
  <si>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</si>
  <si>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</si>
  <si>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</si>
  <si>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</si>
  <si>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</si>
  <si>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</si>
  <si>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</si>
  <si>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</si>
  <si>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</si>
  <si>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</si>
  <si>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</si>
  <si>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</si>
  <si>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</si>
  <si>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</si>
  <si>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</si>
  <si>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</si>
  <si>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</si>
  <si>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</si>
  <si>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</si>
  <si>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</si>
  <si>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</si>
  <si>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</si>
  <si>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</si>
  <si>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</si>
  <si>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</si>
  <si>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</si>
  <si>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</si>
  <si>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</si>
  <si>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</si>
  <si>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</si>
  <si>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</si>
  <si>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</si>
  <si>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</si>
  <si>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</si>
  <si>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</si>
  <si>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</si>
  <si>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</si>
  <si>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</si>
  <si>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</si>
  <si>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</si>
  <si>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</si>
  <si>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</si>
  <si>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</si>
  <si>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</si>
  <si>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</si>
  <si>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</si>
  <si>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</si>
  <si>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</si>
  <si>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</si>
  <si>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</si>
  <si>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</si>
  <si>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</si>
  <si>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</si>
  <si>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</si>
  <si>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</si>
  <si>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</si>
  <si>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</si>
  <si>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</si>
  <si>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</si>
  <si>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</si>
  <si>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</si>
  <si>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</si>
  <si>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</si>
  <si>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</si>
  <si>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</si>
  <si>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</si>
  <si>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</si>
  <si>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</si>
  <si>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</si>
  <si>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</si>
  <si>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</si>
  <si>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</si>
  <si>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</si>
  <si>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</si>
  <si>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</si>
  <si>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</si>
  <si>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</si>
  <si>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</si>
  <si>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</si>
  <si>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</si>
  <si>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</si>
  <si>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</si>
  <si>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</si>
  <si>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</si>
  <si>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</si>
  <si>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</si>
  <si>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</si>
  <si>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</si>
  <si>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</si>
  <si>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</si>
  <si>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</si>
  <si>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</si>
  <si>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</si>
  <si>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</si>
  <si>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</si>
  <si>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</si>
  <si>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</si>
  <si>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</si>
  <si>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</si>
  <si>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</si>
  <si>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</si>
  <si>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</si>
  <si>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</si>
  <si>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</si>
  <si>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</si>
  <si>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</si>
  <si>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</si>
  <si>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</si>
  <si>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</si>
  <si>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</si>
  <si>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</si>
  <si>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</si>
  <si>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</si>
  <si>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</si>
  <si>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</si>
  <si>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</si>
  <si>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</si>
  <si>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</si>
  <si>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</si>
  <si>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</si>
  <si>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</si>
  <si>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</si>
  <si>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</si>
  <si>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</si>
  <si>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</si>
  <si>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</si>
  <si>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</si>
  <si>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</si>
  <si>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</si>
  <si>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</si>
  <si>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</si>
  <si>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</si>
  <si>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</si>
  <si>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</si>
  <si>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</si>
  <si>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</si>
  <si>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</si>
  <si>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</si>
  <si>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</si>
  <si>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</si>
  <si>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</si>
  <si>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</si>
  <si>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</si>
  <si>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</si>
  <si>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</si>
  <si>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</si>
  <si>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</si>
  <si>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</si>
  <si>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</si>
  <si>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</si>
  <si>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</si>
  <si>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</si>
  <si>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</si>
  <si>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</si>
  <si>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</si>
  <si>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</si>
  <si>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</si>
  <si>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</si>
  <si>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</si>
  <si>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</si>
  <si>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</si>
  <si>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</si>
  <si>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</si>
  <si>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</si>
  <si>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</si>
  <si>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</si>
  <si>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</si>
  <si>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</si>
  <si>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</si>
  <si>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</si>
  <si>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</si>
  <si>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</si>
  <si>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</si>
  <si>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</si>
  <si>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</si>
  <si>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</si>
  <si>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</si>
  <si>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</si>
  <si>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</si>
  <si>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</si>
  <si>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</si>
  <si>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</si>
  <si>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</si>
  <si>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</si>
  <si>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</si>
  <si>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</si>
  <si>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</si>
  <si>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</si>
  <si>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</si>
  <si>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</si>
  <si>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</si>
  <si>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</si>
  <si>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</si>
  <si>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</si>
  <si>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</si>
  <si>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</si>
  <si>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</si>
  <si>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</si>
  <si>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</si>
  <si>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</si>
  <si>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</si>
  <si>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</si>
  <si>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</si>
  <si>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</si>
  <si>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</si>
  <si>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</si>
  <si>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</si>
  <si>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</si>
  <si>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</si>
  <si>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</si>
  <si>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</si>
  <si>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</si>
  <si>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</si>
  <si>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</si>
  <si>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</si>
  <si>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</si>
  <si>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</si>
  <si>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</si>
  <si>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</si>
  <si>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</si>
  <si>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</si>
  <si>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</si>
  <si>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</si>
  <si>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</si>
  <si>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</si>
  <si>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</si>
  <si>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</si>
  <si>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</si>
  <si>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</si>
  <si>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</si>
  <si>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</si>
  <si>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</si>
  <si>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</si>
  <si>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</si>
  <si>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</si>
  <si>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</si>
  <si>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</si>
  <si>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</si>
  <si>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</si>
  <si>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</si>
  <si>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</si>
  <si>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</si>
  <si>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</si>
  <si>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</si>
  <si>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</si>
  <si>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</si>
  <si>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</si>
  <si>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</si>
  <si>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</si>
  <si>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</si>
  <si>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</si>
  <si>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</si>
  <si>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</si>
  <si>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</si>
  <si>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</si>
  <si>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</si>
  <si>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</si>
  <si>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</si>
  <si>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</si>
  <si>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</si>
  <si>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</si>
  <si>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</si>
  <si>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</si>
  <si>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</si>
  <si>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</si>
  <si>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</si>
  <si>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</si>
  <si>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</si>
  <si>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</si>
  <si>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</si>
  <si>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</si>
  <si>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</si>
  <si>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</si>
  <si>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</si>
  <si>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</si>
  <si>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</si>
  <si>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</si>
  <si>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</si>
  <si>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</si>
  <si>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</si>
  <si>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</si>
  <si>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</si>
  <si>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</si>
  <si>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</si>
  <si>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</si>
  <si>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</si>
  <si>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</si>
  <si>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</si>
  <si>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</si>
  <si>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</si>
  <si>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</si>
  <si>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</si>
  <si>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</si>
  <si>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</si>
  <si>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</si>
  <si>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</si>
  <si>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</si>
  <si>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</si>
  <si>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</si>
  <si>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</si>
  <si>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</si>
  <si>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</si>
  <si>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</si>
  <si>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</si>
  <si>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</si>
  <si>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</si>
  <si>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</si>
  <si>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</si>
  <si>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</si>
  <si>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</si>
  <si>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</si>
  <si>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</si>
  <si>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</si>
  <si>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</si>
  <si>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</si>
  <si>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</si>
  <si>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</si>
  <si>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</si>
  <si>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</si>
  <si>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</si>
  <si>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</si>
  <si>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</si>
  <si>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</si>
  <si>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</si>
  <si>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</si>
  <si>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</si>
  <si>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</si>
  <si>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</si>
  <si>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</si>
  <si>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</si>
  <si>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</si>
  <si>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</si>
  <si>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</si>
  <si>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</si>
  <si>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</si>
  <si>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</si>
  <si>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</si>
  <si>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</si>
  <si>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</si>
  <si>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</si>
  <si>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</si>
  <si>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</si>
  <si>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</si>
  <si>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</si>
  <si>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</si>
  <si>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</si>
  <si>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</si>
  <si>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</si>
  <si>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</si>
  <si>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</si>
  <si>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</si>
  <si>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</si>
  <si>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</si>
  <si>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</si>
  <si>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</si>
  <si>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</si>
  <si>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</si>
  <si>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</si>
  <si>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</si>
  <si>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</si>
  <si>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</si>
  <si>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</si>
  <si>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</si>
  <si>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</si>
  <si>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</si>
  <si>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</si>
  <si>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</si>
  <si>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</si>
  <si>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</si>
  <si>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</si>
  <si>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</si>
  <si>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</si>
  <si>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</si>
  <si>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</si>
  <si>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</si>
  <si>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</si>
  <si>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</si>
  <si>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</si>
  <si>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</si>
  <si>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</si>
  <si>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</si>
  <si>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</si>
  <si>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</si>
  <si>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</si>
  <si>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</si>
  <si>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</si>
  <si>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</si>
  <si>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</si>
  <si>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</si>
  <si>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</si>
  <si>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</si>
  <si>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</si>
  <si>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</si>
  <si>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</si>
  <si>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</si>
  <si>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</si>
  <si>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</si>
  <si>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</si>
  <si>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</si>
  <si>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</si>
  <si>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</si>
  <si>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</si>
  <si>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</si>
  <si>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</si>
  <si>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</si>
  <si>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</si>
  <si>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</si>
  <si>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</si>
  <si>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</si>
  <si>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</si>
  <si>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</si>
  <si>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</si>
  <si>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</si>
  <si>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</si>
  <si>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</si>
  <si>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</si>
  <si>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</si>
  <si>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</si>
  <si>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</si>
  <si>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</si>
  <si>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</si>
  <si>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</si>
  <si>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</si>
  <si>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</si>
  <si>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</si>
  <si>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</si>
  <si>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</si>
  <si>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</si>
  <si>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</si>
  <si>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</si>
  <si>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</si>
  <si>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</si>
  <si>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</si>
  <si>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</si>
  <si>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</si>
  <si>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</si>
  <si>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</si>
  <si>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</si>
  <si>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</si>
  <si>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</si>
  <si>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</si>
  <si>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</si>
  <si>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</si>
  <si>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</si>
  <si>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</si>
  <si>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</si>
  <si>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</si>
  <si>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</si>
  <si>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</si>
  <si>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</si>
  <si>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</si>
  <si>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</si>
  <si>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</si>
  <si>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</si>
  <si>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</si>
  <si>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</si>
  <si>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</si>
  <si>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</si>
  <si>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</si>
  <si>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</si>
  <si>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</si>
  <si>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</si>
  <si>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</si>
  <si>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</si>
  <si>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</si>
  <si>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</si>
  <si>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</si>
  <si>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</si>
  <si>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</si>
  <si>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</si>
  <si>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</si>
  <si>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</si>
  <si>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</si>
  <si>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</si>
  <si>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</si>
  <si>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</si>
  <si>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</si>
  <si>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</si>
  <si>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</si>
  <si>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</si>
  <si>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</si>
  <si>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</si>
  <si>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</si>
  <si>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</si>
  <si>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</si>
  <si>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</si>
  <si>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</si>
  <si>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</si>
  <si>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</si>
  <si>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</si>
  <si>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</si>
  <si>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</si>
  <si>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</si>
  <si>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</si>
  <si>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</si>
  <si>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</si>
  <si>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</si>
  <si>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</si>
  <si>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</si>
  <si>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</si>
  <si>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</si>
  <si>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</si>
  <si>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</si>
  <si>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</si>
  <si>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</si>
  <si>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</si>
  <si>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</si>
  <si>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</si>
  <si>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</si>
  <si>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</si>
  <si>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</si>
  <si>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</si>
  <si>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</si>
  <si>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</si>
  <si>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</si>
  <si>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</si>
  <si>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</si>
  <si>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</si>
  <si>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</si>
  <si>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</si>
  <si>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</si>
  <si>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</si>
  <si>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</si>
  <si>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</si>
  <si>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</si>
  <si>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</si>
  <si>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</si>
  <si>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</si>
  <si>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</si>
  <si>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</si>
  <si>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</si>
  <si>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</si>
  <si>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</si>
  <si>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</si>
  <si>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</si>
  <si>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</si>
  <si>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</si>
  <si>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</si>
  <si>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</si>
  <si>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</si>
  <si>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</si>
  <si>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</si>
  <si>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</si>
  <si>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</si>
  <si>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</si>
  <si>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</si>
  <si>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</si>
  <si>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</si>
  <si>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</si>
  <si>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</si>
  <si>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</si>
  <si>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</si>
  <si>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</si>
  <si>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</si>
  <si>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</si>
  <si>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</si>
  <si>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</si>
  <si>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</si>
  <si>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</si>
  <si>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</si>
  <si>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</si>
  <si>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</si>
  <si>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</si>
  <si>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</si>
  <si>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</si>
  <si>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</si>
  <si>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</si>
  <si>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</si>
  <si>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</si>
  <si>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</si>
  <si>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</si>
  <si>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</si>
  <si>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</si>
  <si>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</si>
  <si>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</si>
  <si>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</si>
  <si>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</si>
  <si>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</si>
  <si>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</si>
  <si>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</si>
  <si>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</si>
  <si>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</si>
  <si>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</si>
  <si>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</si>
  <si>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</si>
  <si>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</si>
  <si>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</si>
  <si>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</si>
  <si>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</si>
  <si>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</si>
  <si>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</si>
  <si>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</si>
  <si>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</si>
  <si>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</si>
  <si>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</si>
  <si>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</si>
  <si>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</si>
  <si>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</si>
  <si>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</si>
  <si>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</si>
  <si>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</si>
  <si>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</si>
  <si>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</si>
  <si>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</si>
  <si>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</si>
  <si>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</si>
  <si>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</si>
  <si>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</si>
  <si>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</si>
  <si>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</si>
  <si>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</si>
  <si>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</si>
  <si>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</si>
  <si>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</si>
  <si>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</si>
  <si>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</si>
  <si>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</si>
  <si>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</si>
  <si>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</si>
  <si>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</si>
  <si>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</si>
  <si>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</si>
  <si>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</si>
  <si>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</si>
  <si>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</si>
  <si>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</si>
  <si>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</si>
  <si>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</si>
  <si>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</si>
  <si>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</si>
  <si>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</si>
  <si>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</si>
  <si>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</si>
  <si>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</si>
  <si>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</si>
  <si>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</si>
  <si>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</si>
  <si>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</si>
  <si>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</si>
  <si>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</si>
  <si>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</si>
  <si>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</si>
  <si>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</si>
  <si>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</si>
  <si>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</si>
  <si>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</si>
  <si>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</si>
  <si>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</si>
  <si>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</si>
  <si>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</si>
  <si>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</si>
  <si>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</si>
  <si>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</si>
  <si>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</si>
  <si>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</si>
  <si>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</si>
  <si>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</si>
  <si>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</si>
  <si>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</si>
  <si>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</si>
  <si>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</si>
  <si>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</si>
  <si>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</si>
  <si>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</si>
  <si>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</si>
  <si>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</si>
  <si>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</si>
  <si>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</si>
  <si>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</si>
  <si>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</si>
  <si>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</si>
  <si>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</si>
  <si>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</si>
  <si>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</si>
  <si>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</si>
  <si>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</si>
  <si>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</si>
  <si>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</si>
  <si>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</si>
  <si>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</si>
  <si>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</si>
  <si>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</si>
  <si>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</si>
  <si>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</si>
  <si>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</si>
  <si>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</si>
  <si>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</si>
  <si>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</si>
  <si>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</si>
  <si>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</si>
  <si>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</si>
  <si>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</si>
  <si>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</si>
  <si>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</si>
  <si>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</si>
  <si>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</si>
  <si>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</si>
  <si>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</si>
  <si>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</si>
  <si>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</si>
  <si>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</si>
  <si>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</si>
  <si>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</si>
  <si>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</si>
  <si>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</si>
  <si>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</si>
  <si>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</si>
  <si>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</si>
  <si>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</si>
  <si>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</si>
  <si>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</si>
  <si>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</si>
  <si>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</si>
  <si>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</si>
  <si>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</si>
  <si>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</si>
  <si>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</si>
  <si>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</si>
  <si>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</si>
  <si>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</si>
  <si>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</si>
  <si>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</si>
  <si>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</si>
  <si>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</si>
  <si>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</si>
  <si>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</si>
  <si>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</si>
  <si>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</si>
  <si>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</si>
  <si>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</si>
  <si>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</si>
  <si>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</si>
  <si>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</si>
  <si>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</si>
  <si>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</si>
  <si>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</si>
  <si>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</si>
  <si>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</si>
  <si>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</si>
  <si>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</si>
  <si>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</si>
  <si>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</si>
  <si>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</si>
  <si>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</si>
  <si>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</si>
  <si>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</si>
  <si>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</si>
  <si>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</si>
  <si>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</si>
  <si>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</si>
  <si>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</si>
  <si>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</si>
  <si>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</si>
  <si>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</si>
  <si>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</si>
  <si>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</si>
  <si>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</si>
  <si>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</si>
  <si>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</si>
  <si>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</si>
  <si>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</si>
  <si>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</si>
  <si>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</si>
  <si>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</si>
  <si>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</si>
  <si>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</si>
  <si>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</si>
  <si>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</si>
  <si>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</si>
  <si>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</si>
  <si>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</si>
  <si>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</si>
  <si>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</si>
  <si>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</si>
  <si>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</si>
  <si>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</si>
  <si>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</si>
  <si>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</si>
  <si>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</si>
  <si>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</si>
  <si>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</si>
  <si>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</si>
  <si>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</si>
  <si>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</si>
  <si>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</si>
  <si>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</si>
  <si>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</si>
  <si>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</si>
  <si>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</si>
  <si>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</si>
  <si>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</si>
  <si>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</si>
  <si>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</si>
  <si>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</si>
  <si>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</si>
  <si>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</si>
  <si>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</si>
  <si>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</si>
  <si>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</si>
  <si>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</si>
  <si>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</si>
  <si>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</si>
  <si>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</si>
  <si>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</si>
  <si>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</si>
  <si>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</si>
  <si>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</si>
  <si>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</si>
  <si>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</si>
  <si>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</si>
  <si>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</si>
  <si>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</si>
  <si>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</si>
  <si>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</si>
  <si>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</si>
  <si>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</si>
  <si>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</si>
  <si>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</si>
  <si>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</si>
  <si>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</si>
  <si>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</si>
  <si>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</si>
  <si>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</si>
  <si>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</si>
  <si>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</si>
  <si>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</si>
  <si>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</si>
  <si>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</si>
  <si>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</si>
  <si>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</si>
  <si>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</si>
  <si>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</si>
  <si>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</si>
  <si>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</si>
  <si>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</si>
  <si>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</si>
  <si>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</si>
  <si>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</si>
  <si>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</si>
  <si>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</si>
  <si>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</si>
  <si>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</si>
  <si>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</si>
  <si>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</si>
  <si>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</si>
  <si>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</si>
  <si>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</si>
  <si>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</si>
  <si>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</si>
  <si>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</si>
  <si>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</si>
  <si>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</si>
  <si>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</si>
  <si>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</si>
  <si>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</si>
  <si>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</si>
  <si>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</si>
  <si>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</si>
  <si>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</si>
  <si>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</si>
  <si>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</si>
  <si>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</si>
  <si>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</si>
  <si>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</si>
  <si>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</si>
  <si>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</si>
  <si>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</si>
  <si>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</si>
  <si>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</si>
  <si>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</si>
  <si>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</si>
  <si>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</si>
  <si>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</si>
  <si>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</si>
  <si>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</si>
  <si>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</si>
  <si>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</si>
  <si>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</si>
  <si>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</si>
  <si>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</si>
  <si>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</si>
  <si>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</si>
  <si>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</si>
  <si>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</si>
  <si>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</si>
  <si>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</si>
  <si>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</si>
  <si>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</si>
  <si>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</si>
  <si>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</si>
  <si>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</si>
  <si>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</si>
  <si>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</si>
  <si>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</si>
  <si>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</si>
  <si>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</si>
  <si>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</si>
  <si>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</si>
  <si>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</si>
  <si>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</si>
  <si>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</si>
  <si>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</si>
  <si>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</si>
  <si>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</si>
  <si>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</si>
  <si>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</si>
  <si>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</si>
  <si>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</si>
  <si>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</si>
  <si>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</si>
  <si>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</si>
  <si>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</si>
  <si>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</si>
  <si>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</si>
  <si>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</si>
  <si>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</si>
  <si>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</si>
  <si>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</si>
  <si>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</si>
  <si>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</si>
  <si>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</si>
  <si>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</si>
  <si>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</si>
  <si>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</si>
  <si>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</si>
  <si>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</si>
  <si>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</si>
  <si>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</si>
  <si>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</si>
  <si>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</si>
  <si>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</si>
  <si>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</si>
  <si>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</si>
  <si>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</si>
  <si>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</si>
  <si>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</si>
  <si>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</si>
  <si>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</si>
  <si>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</si>
  <si>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</si>
  <si>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</si>
  <si>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</si>
  <si>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</si>
  <si>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</si>
  <si>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</si>
  <si>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</si>
  <si>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</si>
  <si>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</si>
  <si>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</si>
  <si>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</si>
  <si>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</si>
  <si>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</si>
  <si>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</si>
  <si>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</si>
  <si>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</si>
  <si>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</si>
  <si>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</si>
  <si>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</si>
  <si>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</si>
  <si>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</si>
  <si>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</si>
  <si>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</si>
  <si>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</si>
  <si>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</si>
  <si>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</si>
  <si>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</si>
  <si>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</si>
  <si>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</si>
  <si>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</si>
  <si>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</si>
  <si>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</si>
  <si>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</si>
  <si>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</si>
  <si>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</si>
  <si>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</si>
  <si>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</si>
  <si>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</si>
  <si>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</si>
  <si>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</si>
  <si>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</si>
  <si>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</si>
  <si>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</si>
  <si>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</si>
  <si>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</si>
  <si>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</si>
  <si>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</si>
  <si>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</si>
  <si>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</si>
  <si>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</si>
  <si>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</si>
  <si>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</si>
  <si>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</si>
  <si>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</si>
  <si>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</si>
  <si>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</si>
  <si>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</si>
  <si>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</si>
  <si>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</si>
  <si>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</si>
  <si>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</si>
  <si>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</si>
  <si>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</si>
  <si>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</si>
  <si>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</si>
  <si>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</si>
  <si>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</si>
  <si>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</si>
  <si>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</si>
  <si>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</si>
  <si>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</si>
  <si>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</si>
  <si>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</si>
  <si>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</si>
  <si>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</si>
  <si>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</si>
  <si>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</si>
  <si>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</si>
  <si>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</si>
  <si>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</si>
  <si>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</si>
  <si>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</si>
  <si>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</si>
  <si>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</si>
  <si>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</si>
  <si>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</si>
  <si>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</si>
  <si>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</si>
  <si>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</si>
  <si>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</si>
  <si>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</si>
  <si>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</si>
  <si>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</si>
  <si>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</si>
  <si>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</si>
  <si>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</si>
  <si>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</si>
  <si>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</si>
  <si>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</si>
  <si>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</si>
  <si>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</si>
  <si>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</si>
  <si>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</si>
  <si>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</si>
  <si>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</si>
  <si>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</si>
  <si>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</si>
  <si>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</si>
  <si>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</si>
  <si>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</si>
  <si>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</si>
  <si>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</si>
  <si>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</si>
  <si>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</si>
  <si>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</si>
  <si>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</si>
  <si>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</si>
  <si>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</si>
  <si>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</si>
  <si>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</si>
  <si>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</si>
  <si>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</si>
  <si>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</si>
  <si>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</si>
  <si>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</si>
  <si>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</si>
  <si>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</si>
  <si>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</si>
  <si>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</si>
  <si>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</si>
  <si>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</si>
  <si>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</si>
  <si>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</si>
  <si>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</si>
  <si>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</si>
  <si>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</si>
  <si>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</si>
  <si>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</si>
  <si>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</si>
  <si>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</si>
  <si>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</si>
  <si>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</si>
  <si>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</si>
  <si>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</si>
  <si>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</si>
  <si>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</si>
  <si>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</si>
  <si>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</si>
  <si>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</si>
  <si>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</si>
  <si>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</si>
  <si>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</si>
  <si>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</si>
  <si>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</si>
  <si>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</si>
  <si>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</si>
  <si>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</si>
  <si>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</si>
  <si>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</si>
  <si>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</si>
  <si>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</si>
  <si>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</si>
  <si>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</si>
  <si>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</si>
  <si>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</si>
  <si>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</si>
  <si>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</si>
  <si>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</si>
  <si>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</si>
  <si>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</si>
  <si>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</si>
  <si>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</si>
  <si>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</si>
  <si>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</si>
  <si>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</si>
  <si>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</si>
  <si>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</si>
  <si>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</si>
  <si>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</si>
  <si>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</si>
  <si>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</si>
  <si>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</si>
  <si>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</si>
  <si>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</si>
  <si>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</si>
  <si>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</si>
  <si>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</si>
  <si>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</si>
  <si>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</si>
  <si>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</si>
  <si>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</si>
  <si>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</si>
  <si>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</si>
  <si>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</si>
  <si>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</si>
  <si>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</si>
  <si>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</si>
  <si>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</si>
  <si>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</si>
  <si>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</si>
  <si>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</si>
  <si>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</si>
  <si>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</si>
  <si>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</si>
  <si>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</si>
  <si>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</si>
  <si>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</si>
  <si>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</si>
  <si>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</si>
  <si>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</si>
  <si>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</si>
  <si>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</si>
  <si>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</si>
  <si>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</si>
  <si>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</si>
  <si>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</si>
  <si>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</si>
  <si>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</si>
  <si>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</si>
  <si>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</si>
  <si>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</si>
  <si>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</si>
  <si>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</si>
  <si>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</si>
  <si>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</si>
  <si>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</si>
  <si>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</si>
  <si>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</si>
  <si>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</si>
  <si>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</si>
  <si>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</si>
  <si>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</si>
  <si>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</si>
  <si>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</si>
  <si>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</si>
  <si>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</si>
  <si>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</si>
  <si>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</si>
  <si>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</si>
  <si>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</si>
  <si>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</si>
  <si>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</si>
  <si>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</si>
  <si>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</si>
  <si>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</si>
  <si>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</si>
  <si>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</si>
  <si>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</si>
  <si>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</si>
  <si>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</si>
  <si>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</si>
  <si>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</si>
  <si>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</si>
  <si>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</si>
  <si>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</si>
  <si>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</si>
  <si>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</si>
  <si>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</si>
  <si>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</si>
  <si>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</si>
  <si>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</si>
  <si>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</si>
  <si>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</si>
  <si>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</si>
  <si>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</si>
  <si>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</si>
  <si>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</si>
  <si>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</si>
  <si>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</si>
  <si>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</si>
  <si>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</si>
  <si>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</si>
  <si>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</si>
  <si>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</si>
  <si>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</si>
  <si>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</si>
  <si>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</si>
  <si>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</si>
  <si>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</si>
  <si>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</si>
  <si>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</si>
  <si>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</si>
  <si>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</si>
  <si>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</si>
  <si>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</si>
  <si>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</si>
  <si>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</si>
  <si>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</si>
  <si>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</si>
  <si>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</si>
  <si>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</si>
  <si>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</si>
  <si>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</si>
  <si>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</si>
  <si>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</si>
  <si>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</si>
  <si>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</si>
  <si>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</si>
  <si>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</si>
  <si>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</si>
  <si>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</si>
  <si>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</si>
  <si>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</si>
  <si>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</si>
  <si>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</si>
  <si>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</si>
  <si>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</si>
  <si>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</si>
  <si>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</si>
  <si>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</si>
  <si>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</si>
  <si>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</si>
  <si>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</si>
  <si>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</si>
  <si>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</si>
  <si>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</si>
  <si>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</si>
  <si>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</si>
  <si>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</si>
  <si>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</si>
  <si>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</si>
  <si>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</si>
  <si>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</si>
  <si>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</si>
  <si>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</si>
  <si>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</si>
  <si>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</si>
  <si>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</si>
  <si>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</si>
  <si>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</si>
  <si>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</si>
  <si>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</si>
  <si>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</si>
  <si>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</si>
  <si>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</si>
  <si>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</si>
  <si>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</si>
  <si>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</si>
  <si>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</si>
  <si>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</si>
  <si>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</si>
  <si>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</si>
  <si>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</si>
  <si>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</si>
  <si>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</si>
  <si>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</si>
  <si>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</si>
  <si>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</si>
  <si>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</si>
  <si>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</si>
  <si>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</si>
  <si>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</si>
  <si>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</si>
  <si>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</si>
  <si>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</si>
  <si>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</si>
  <si>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</si>
  <si>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</si>
  <si>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</si>
  <si>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</si>
  <si>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</si>
  <si>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</si>
  <si>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</si>
  <si>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</si>
  <si>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</si>
  <si>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</si>
  <si>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</si>
  <si>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</si>
  <si>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</si>
  <si>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</si>
  <si>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</si>
  <si>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</si>
  <si>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</si>
  <si>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</si>
  <si>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</si>
  <si>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</si>
  <si>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</si>
  <si>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</si>
  <si>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</si>
  <si>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</si>
  <si>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</si>
  <si>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</si>
  <si>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</si>
  <si>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</si>
  <si>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</si>
  <si>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</si>
  <si>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</si>
  <si>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</si>
  <si>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</si>
  <si>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</si>
  <si>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</si>
  <si>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</si>
  <si>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</si>
  <si>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</si>
  <si>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</si>
  <si>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</si>
  <si>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</si>
  <si>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</si>
  <si>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</si>
  <si>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</si>
  <si>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</si>
  <si>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</si>
  <si>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</si>
  <si>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</si>
  <si>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</si>
  <si>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</si>
  <si>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</si>
  <si>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</si>
  <si>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</si>
  <si>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</si>
  <si>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</si>
  <si>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</si>
  <si>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</si>
  <si>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</si>
  <si>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</si>
  <si>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</si>
  <si>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</si>
  <si>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</si>
  <si>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</si>
  <si>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</si>
  <si>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</si>
  <si>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</si>
  <si>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</si>
  <si>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</si>
  <si>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</si>
  <si>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</si>
  <si>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</si>
  <si>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</si>
  <si>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</si>
  <si>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</si>
  <si>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</si>
  <si>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</si>
  <si>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</si>
  <si>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</si>
  <si>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</si>
  <si>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</si>
  <si>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</si>
  <si>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</si>
  <si>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</si>
  <si>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</si>
  <si>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</si>
  <si>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</si>
  <si>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</si>
  <si>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</si>
  <si>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</si>
  <si>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</si>
  <si>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</si>
  <si>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</si>
  <si>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</si>
  <si>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</si>
  <si>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</si>
  <si>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</si>
  <si>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</si>
  <si>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</si>
  <si>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</si>
  <si>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</si>
  <si>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</si>
  <si>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</si>
  <si>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</si>
  <si>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</si>
  <si>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</si>
  <si>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</si>
  <si>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</si>
  <si>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</si>
  <si>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</si>
  <si>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</si>
  <si>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</si>
  <si>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</si>
  <si>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</si>
  <si>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</si>
  <si>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</si>
  <si>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</si>
  <si>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</si>
  <si>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</si>
  <si>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</si>
  <si>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</si>
  <si>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</si>
  <si>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</si>
  <si>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</si>
  <si>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</si>
  <si>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</si>
  <si>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</si>
  <si>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</si>
  <si>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</si>
  <si>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</si>
  <si>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</si>
  <si>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</si>
  <si>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</si>
  <si>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</si>
  <si>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</si>
  <si>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</si>
  <si>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</si>
  <si>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</si>
  <si>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</si>
  <si>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</si>
  <si>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</si>
  <si>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</si>
  <si>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</si>
  <si>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</si>
  <si>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</si>
  <si>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</si>
  <si>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</si>
  <si>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</si>
  <si>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</si>
  <si>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</si>
  <si>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</si>
  <si>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</si>
  <si>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</si>
  <si>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</si>
  <si>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</si>
  <si>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</si>
  <si>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</si>
  <si>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</si>
  <si>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</si>
  <si>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</si>
  <si>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</si>
  <si>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</si>
  <si>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</si>
  <si>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</si>
  <si>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</si>
  <si>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</si>
  <si>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</si>
  <si>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</si>
  <si>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</si>
  <si>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</si>
  <si>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</si>
  <si>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</si>
  <si>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</si>
  <si>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</si>
  <si>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</si>
  <si>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</si>
  <si>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</si>
  <si>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</si>
  <si>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</si>
  <si>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</si>
  <si>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</si>
  <si>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</si>
  <si>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</si>
  <si>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</si>
  <si>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</si>
  <si>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</si>
  <si>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</si>
  <si>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</si>
  <si>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</si>
  <si>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</si>
  <si>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</si>
  <si>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</si>
  <si>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</si>
  <si>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</si>
  <si>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</si>
  <si>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</si>
  <si>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</si>
  <si>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</si>
  <si>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</si>
  <si>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</si>
  <si>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</si>
  <si>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</si>
  <si>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</si>
  <si>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</si>
  <si>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</si>
  <si>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</si>
  <si>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</si>
  <si>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</si>
  <si>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</si>
  <si>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</si>
  <si>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</si>
  <si>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</si>
  <si>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</si>
  <si>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</si>
  <si>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</si>
  <si>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</si>
  <si>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</si>
  <si>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</si>
  <si>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</si>
  <si>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</si>
  <si>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</si>
  <si>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</si>
  <si>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</si>
  <si>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</si>
  <si>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</si>
  <si>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</si>
  <si>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</si>
  <si>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</si>
  <si>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</si>
  <si>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</si>
  <si>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</si>
  <si>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</si>
  <si>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</si>
  <si>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</si>
  <si>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</si>
  <si>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</si>
  <si>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</si>
  <si>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</si>
  <si>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</si>
  <si>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</si>
  <si>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</si>
  <si>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</si>
  <si>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</si>
  <si>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</si>
  <si>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</si>
  <si>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</si>
  <si>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</si>
  <si>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</si>
  <si>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</si>
  <si>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</si>
  <si>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</si>
  <si>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</si>
  <si>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</si>
  <si>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</si>
  <si>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</si>
  <si>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</si>
  <si>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</si>
  <si>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</si>
  <si>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</si>
  <si>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</si>
  <si>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</si>
  <si>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</si>
  <si>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</si>
  <si>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</si>
  <si>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</si>
  <si>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</si>
  <si>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</si>
  <si>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</si>
  <si>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</si>
  <si>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</si>
  <si>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</si>
  <si>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</si>
  <si>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</si>
  <si>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</si>
  <si>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</si>
  <si>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</si>
  <si>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</si>
  <si>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</si>
  <si>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</si>
  <si>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</si>
  <si>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</si>
  <si>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</si>
  <si>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</si>
  <si>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</si>
  <si>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</si>
  <si>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</si>
  <si>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</si>
  <si>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</si>
  <si>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</si>
  <si>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</si>
  <si>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</si>
  <si>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</si>
  <si>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</si>
  <si>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</si>
  <si>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</si>
  <si>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</si>
  <si>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</si>
  <si>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</si>
  <si>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</si>
  <si>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</si>
  <si>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</si>
  <si>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</si>
  <si>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</si>
  <si>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</si>
  <si>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</si>
  <si>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</si>
  <si>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</si>
  <si>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</si>
  <si>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</si>
  <si>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</si>
  <si>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</si>
  <si>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</si>
  <si>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</si>
  <si>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</si>
  <si>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</si>
  <si>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</si>
  <si>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</si>
  <si>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</si>
  <si>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</si>
  <si>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</si>
  <si>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</si>
  <si>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</si>
  <si>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</si>
  <si>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</si>
  <si>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</si>
  <si>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</si>
  <si>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</si>
  <si>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</si>
  <si>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</si>
  <si>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</si>
  <si>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</si>
  <si>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</si>
  <si>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</si>
  <si>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</si>
  <si>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</si>
  <si>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</si>
  <si>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</si>
  <si>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</si>
  <si>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</si>
  <si>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</si>
  <si>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</si>
  <si>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</si>
  <si>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</si>
  <si>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</si>
  <si>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</si>
  <si>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</si>
  <si>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</si>
  <si>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</si>
  <si>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</si>
  <si>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</si>
  <si>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</si>
  <si>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</si>
  <si>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</si>
  <si>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</si>
  <si>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</si>
  <si>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</si>
  <si>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</si>
  <si>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</si>
  <si>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</si>
  <si>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</si>
  <si>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</si>
  <si>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</si>
  <si>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</si>
  <si>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</si>
  <si>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</si>
  <si>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</si>
  <si>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</si>
  <si>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</si>
  <si>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</si>
  <si>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</si>
  <si>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</si>
  <si>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</si>
  <si>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</si>
  <si>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</si>
  <si>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</si>
  <si>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</si>
  <si>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</si>
  <si>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</si>
  <si>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</si>
  <si>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</si>
  <si>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</si>
  <si>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</si>
  <si>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</si>
  <si>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</si>
  <si>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</si>
  <si>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</si>
  <si>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</si>
  <si>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</si>
  <si>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</si>
  <si>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</si>
  <si>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</si>
  <si>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</si>
  <si>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</si>
  <si>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</si>
  <si>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</si>
  <si>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</si>
  <si>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</si>
  <si>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</si>
  <si>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</si>
  <si>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</si>
  <si>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</si>
  <si>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</si>
  <si>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</si>
  <si>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</si>
  <si>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</si>
  <si>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</si>
  <si>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</si>
  <si>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</si>
  <si>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</si>
  <si>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</si>
  <si>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</si>
  <si>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</si>
  <si>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</si>
  <si>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</si>
  <si>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</si>
  <si>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</si>
  <si>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</si>
  <si>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</si>
  <si>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</si>
  <si>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</si>
  <si>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</si>
  <si>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</si>
  <si>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</si>
  <si>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</si>
  <si>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</si>
  <si>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</si>
  <si>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</si>
  <si>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</si>
  <si>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</si>
  <si>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</si>
  <si>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</si>
  <si>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</si>
  <si>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</si>
  <si>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</si>
  <si>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</si>
  <si>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</si>
  <si>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</si>
  <si>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</si>
  <si>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</si>
  <si>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</si>
  <si>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</si>
  <si>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</si>
  <si>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</si>
  <si>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</si>
  <si>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</si>
  <si>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</si>
  <si>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</si>
  <si>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</si>
  <si>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</si>
  <si>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</si>
  <si>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</si>
  <si>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</si>
  <si>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</si>
  <si>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</si>
  <si>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</si>
  <si>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</si>
  <si>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</si>
  <si>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</si>
  <si>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</si>
  <si>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</si>
  <si>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</si>
  <si>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</si>
  <si>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</si>
  <si>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</si>
  <si>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</si>
  <si>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</si>
  <si>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</si>
  <si>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</si>
  <si>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</si>
  <si>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</si>
  <si>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</si>
  <si>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</si>
  <si>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</si>
  <si>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</si>
  <si>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</si>
  <si>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</si>
  <si>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</si>
  <si>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</si>
  <si>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</si>
  <si>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</si>
  <si>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</si>
  <si>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</si>
  <si>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</si>
  <si>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</si>
  <si>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</si>
  <si>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</si>
  <si>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</si>
  <si>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</si>
  <si>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</si>
  <si>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</si>
  <si>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</si>
  <si>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</si>
  <si>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</si>
  <si>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</si>
  <si>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</si>
  <si>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</si>
  <si>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</si>
  <si>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</si>
  <si>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</si>
  <si>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</si>
  <si>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</si>
  <si>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</si>
  <si>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</si>
  <si>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</si>
  <si>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</si>
  <si>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</si>
  <si>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</si>
  <si>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</si>
  <si>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</si>
  <si>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</si>
  <si>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</si>
  <si>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</si>
  <si>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</si>
  <si>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</si>
  <si>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</si>
  <si>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</si>
  <si>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</si>
  <si>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</si>
  <si>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</si>
  <si>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</si>
  <si>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</si>
  <si>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</si>
  <si>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</si>
  <si>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</si>
  <si>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</si>
  <si>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</si>
  <si>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</si>
  <si>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</si>
  <si>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</si>
  <si>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</si>
  <si>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</si>
  <si>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</si>
  <si>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</si>
  <si>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</si>
  <si>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</si>
  <si>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</si>
  <si>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</si>
  <si>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</si>
  <si>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</si>
  <si>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</si>
  <si>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</si>
  <si>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</si>
  <si>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</si>
  <si>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</si>
  <si>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</si>
  <si>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</si>
  <si>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</si>
  <si>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</si>
  <si>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</si>
  <si>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</si>
  <si>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</si>
  <si>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</si>
  <si>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</si>
  <si>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</si>
  <si>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</si>
  <si>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</si>
  <si>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</si>
  <si>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</si>
  <si>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</si>
  <si>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</si>
  <si>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</si>
  <si>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</si>
  <si>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</si>
  <si>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</si>
  <si>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</si>
  <si>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</si>
  <si>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</si>
  <si>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</si>
  <si>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</si>
  <si>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</si>
  <si>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</si>
  <si>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</si>
  <si>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</si>
  <si>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</si>
  <si>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</si>
  <si>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</si>
  <si>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</si>
  <si>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</si>
  <si>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</si>
  <si>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</si>
  <si>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</si>
  <si>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</si>
  <si>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</si>
  <si>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</si>
  <si>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</si>
  <si>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</si>
  <si>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</si>
  <si>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</si>
  <si>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</si>
  <si>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</si>
  <si>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</si>
  <si>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</si>
  <si>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</si>
  <si>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</si>
  <si>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</si>
  <si>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</si>
  <si>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</si>
  <si>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</si>
  <si>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</si>
  <si>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</si>
  <si>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</si>
  <si>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</si>
  <si>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</si>
  <si>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</si>
  <si>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</si>
  <si>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</si>
  <si>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</si>
  <si>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</si>
  <si>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</si>
  <si>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</si>
  <si>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</si>
  <si>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</si>
  <si>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</si>
  <si>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</si>
  <si>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</si>
  <si>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</si>
  <si>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</si>
  <si>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</si>
  <si>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</si>
  <si>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</si>
  <si>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</si>
  <si>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</si>
  <si>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</si>
  <si>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</si>
  <si>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</si>
  <si>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</si>
  <si>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</si>
  <si>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</si>
  <si>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</si>
  <si>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</si>
  <si>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</si>
  <si>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</si>
  <si>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</si>
  <si>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</si>
  <si>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</si>
  <si>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</si>
  <si>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</si>
  <si>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</si>
  <si>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</si>
  <si>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</si>
  <si>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</si>
  <si>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</si>
  <si>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</si>
  <si>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</si>
  <si>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</si>
  <si>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</si>
  <si>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</si>
  <si>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</si>
  <si>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</si>
  <si>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</si>
  <si>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</si>
  <si>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</si>
  <si>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</si>
  <si>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</si>
  <si>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</si>
  <si>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</si>
  <si>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</si>
  <si>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</si>
  <si>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</si>
  <si>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</si>
  <si>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</si>
  <si>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</si>
  <si>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</si>
  <si>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</si>
  <si>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</si>
  <si>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</si>
  <si>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</si>
  <si>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</si>
  <si>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</si>
  <si>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</si>
  <si>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</si>
  <si>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</si>
  <si>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</si>
  <si>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</si>
  <si>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</si>
  <si>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</si>
  <si>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</si>
  <si>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</si>
  <si>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</si>
  <si>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</si>
  <si>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</si>
  <si>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</si>
  <si>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</si>
  <si>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</si>
  <si>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</si>
  <si>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</si>
  <si>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</si>
  <si>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</si>
  <si>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</si>
  <si>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</si>
  <si>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</si>
  <si>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</si>
  <si>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</si>
  <si>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</si>
  <si>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</si>
  <si>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</si>
  <si>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</si>
  <si>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</si>
  <si>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</si>
  <si>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</si>
  <si>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</si>
  <si>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</si>
  <si>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</si>
  <si>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</si>
  <si>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</si>
  <si>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</si>
  <si>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</si>
  <si>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</si>
  <si>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</si>
  <si>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</si>
  <si>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</si>
  <si>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</si>
  <si>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</si>
  <si>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</si>
  <si>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</si>
  <si>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</si>
  <si>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</si>
  <si>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</si>
  <si>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</si>
  <si>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</si>
  <si>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</si>
  <si>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</si>
  <si>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</si>
  <si>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</si>
  <si>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</si>
  <si>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</si>
  <si>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</si>
  <si>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</si>
  <si>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</si>
  <si>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</si>
  <si>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</si>
  <si>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</si>
  <si>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</si>
  <si>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</si>
  <si>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</si>
  <si>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</si>
  <si>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</si>
  <si>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</si>
  <si>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</si>
  <si>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</si>
  <si>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</si>
  <si>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</si>
  <si>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</si>
  <si>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</si>
  <si>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</si>
  <si>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</si>
  <si>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</si>
  <si>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</si>
  <si>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</si>
  <si>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</si>
  <si>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</si>
  <si>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</si>
  <si>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</si>
  <si>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</si>
  <si>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</si>
  <si>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</si>
  <si>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</si>
  <si>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</si>
  <si>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</si>
  <si>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</si>
  <si>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</si>
  <si>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</si>
  <si>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</si>
  <si>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</si>
  <si>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</si>
  <si>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</si>
  <si>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</si>
  <si>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</si>
  <si>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</si>
  <si>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</si>
  <si>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</si>
  <si>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</si>
  <si>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</si>
  <si>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</si>
  <si>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</si>
  <si>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</si>
  <si>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</si>
  <si>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</si>
  <si>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</si>
  <si>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</si>
  <si>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</si>
  <si>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</si>
  <si>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</si>
  <si>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</si>
  <si>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</si>
  <si>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</si>
  <si>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</si>
  <si>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</si>
  <si>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</si>
  <si>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</si>
  <si>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</si>
  <si>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</si>
  <si>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</si>
  <si>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</si>
  <si>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</si>
  <si>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</si>
  <si>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</si>
  <si>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</si>
  <si>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</si>
  <si>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</si>
  <si>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</si>
  <si>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</si>
  <si>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</si>
  <si>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</si>
  <si>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</si>
  <si>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</si>
  <si>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</si>
  <si>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</si>
  <si>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</si>
  <si>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</si>
  <si>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</si>
  <si>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</si>
  <si>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</si>
  <si>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</si>
  <si>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</si>
  <si>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</si>
  <si>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</si>
  <si>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</si>
  <si>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</si>
  <si>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</si>
  <si>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</si>
  <si>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</si>
  <si>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</si>
  <si>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</si>
  <si>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</si>
  <si>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</si>
  <si>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</si>
  <si>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</si>
  <si>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</si>
  <si>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</si>
  <si>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</si>
  <si>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</si>
  <si>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</si>
  <si>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</si>
  <si>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</si>
  <si>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</si>
  <si>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</si>
  <si>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</si>
  <si>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</si>
  <si>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</si>
  <si>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</si>
  <si>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</si>
  <si>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</si>
  <si>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</si>
  <si>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</si>
  <si>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</si>
  <si>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</si>
  <si>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</si>
  <si>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</si>
  <si>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</si>
  <si>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</si>
  <si>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</si>
  <si>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</si>
  <si>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</si>
  <si>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</si>
  <si>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</si>
  <si>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</si>
  <si>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</si>
  <si>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</si>
  <si>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</si>
  <si>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</si>
  <si>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</si>
  <si>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</si>
  <si>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</si>
  <si>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</si>
  <si>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</si>
  <si>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</si>
  <si>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</si>
  <si>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</si>
  <si>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</si>
  <si>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</si>
  <si>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</si>
  <si>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</si>
  <si>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</si>
  <si>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</si>
  <si>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</si>
  <si>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</si>
  <si>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</si>
  <si>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</si>
  <si>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</si>
  <si>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</si>
  <si>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</si>
  <si>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</si>
  <si>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</si>
  <si>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</si>
  <si>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</si>
  <si>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</si>
  <si>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</si>
  <si>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</si>
  <si>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</si>
  <si>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</si>
  <si>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</si>
  <si>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</si>
  <si>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</si>
  <si>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</si>
  <si>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</si>
  <si>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</si>
  <si>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</si>
  <si>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</si>
  <si>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</si>
  <si>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</si>
  <si>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</si>
  <si>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</si>
  <si>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</si>
  <si>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</si>
  <si>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</si>
  <si>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</si>
  <si>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</si>
  <si>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</si>
  <si>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</si>
  <si>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</si>
  <si>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</si>
  <si>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</si>
  <si>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</si>
  <si>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</si>
  <si>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</si>
  <si>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</si>
  <si>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</si>
  <si>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</si>
  <si>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</si>
  <si>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</si>
  <si>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</si>
  <si>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</si>
  <si>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</si>
  <si>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</si>
  <si>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</si>
  <si>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</si>
  <si>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</si>
  <si>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</si>
  <si>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</si>
  <si>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</si>
  <si>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</si>
  <si>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</si>
  <si>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</si>
  <si>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</si>
  <si>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</si>
  <si>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</si>
  <si>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</si>
  <si>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</si>
  <si>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</si>
  <si>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</si>
  <si>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</si>
  <si>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</si>
  <si>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</si>
  <si>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</si>
  <si>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</si>
  <si>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</si>
  <si>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</si>
  <si>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</si>
  <si>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</si>
  <si>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</si>
  <si>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</si>
  <si>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</si>
  <si>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</si>
  <si>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</si>
  <si>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</si>
  <si>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</si>
  <si>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</si>
  <si>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</si>
  <si>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</si>
  <si>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</si>
  <si>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</si>
  <si>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</si>
  <si>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</si>
  <si>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</si>
  <si>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</si>
  <si>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</si>
  <si>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</si>
  <si>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</si>
  <si>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</si>
  <si>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</si>
  <si>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</si>
  <si>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</si>
  <si>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</si>
  <si>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</si>
  <si>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</si>
  <si>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</si>
  <si>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</si>
  <si>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</si>
  <si>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</si>
  <si>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</si>
  <si>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</si>
  <si>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</si>
  <si>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</si>
  <si>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</si>
  <si>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</si>
  <si>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</si>
  <si>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</si>
  <si>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</si>
  <si>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</si>
  <si>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</si>
  <si>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</si>
  <si>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</si>
  <si>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</si>
  <si>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</si>
  <si>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</si>
  <si>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</si>
  <si>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</si>
  <si>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</si>
  <si>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</si>
  <si>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</si>
  <si>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</si>
  <si>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</si>
  <si>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</si>
  <si>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</si>
  <si>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</si>
  <si>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</si>
  <si>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</si>
  <si>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</si>
  <si>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</si>
  <si>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</si>
  <si>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</si>
  <si>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</si>
  <si>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</si>
  <si>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</si>
  <si>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</si>
  <si>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</si>
  <si>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</si>
  <si>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</si>
  <si>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</si>
  <si>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</si>
  <si>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</si>
  <si>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</si>
  <si>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</si>
  <si>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</si>
  <si>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</si>
  <si>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</si>
  <si>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</si>
  <si>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</si>
  <si>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</si>
  <si>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</si>
  <si>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</si>
  <si>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</si>
  <si>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</si>
  <si>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</si>
  <si>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</si>
  <si>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</si>
  <si>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</si>
  <si>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</si>
  <si>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</si>
  <si>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</si>
  <si>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</si>
  <si>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</si>
  <si>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</si>
  <si>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</si>
  <si>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</si>
  <si>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</si>
  <si>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</si>
  <si>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</si>
  <si>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</si>
  <si>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</si>
  <si>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</si>
  <si>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</si>
  <si>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</si>
  <si>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</si>
  <si>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</si>
  <si>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</si>
  <si>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</si>
  <si>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</si>
  <si>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</si>
  <si>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</si>
  <si>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</si>
  <si>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</si>
  <si>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</si>
  <si>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</si>
  <si>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</si>
  <si>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</si>
  <si>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</si>
  <si>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</si>
  <si>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</si>
  <si>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</si>
  <si>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</si>
  <si>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</si>
  <si>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</si>
  <si>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</si>
  <si>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</si>
  <si>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</si>
  <si>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</si>
  <si>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</si>
  <si>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</si>
  <si>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</si>
  <si>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</si>
  <si>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</si>
  <si>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</si>
  <si>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</si>
  <si>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</si>
  <si>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</si>
  <si>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</si>
  <si>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</si>
  <si>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</si>
  <si>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</si>
  <si>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</si>
  <si>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</si>
  <si>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</si>
  <si>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</si>
  <si>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</si>
  <si>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</si>
  <si>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</si>
  <si>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</si>
  <si>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</si>
  <si>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</si>
  <si>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</si>
  <si>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</si>
  <si>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</si>
  <si>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</si>
  <si>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</si>
  <si>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</si>
  <si>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</si>
  <si>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</si>
  <si>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</si>
  <si>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</si>
  <si>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</si>
  <si>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</si>
  <si>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</si>
  <si>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</si>
  <si>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</si>
  <si>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</si>
  <si>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</si>
  <si>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</si>
  <si>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</si>
  <si>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</si>
  <si>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</si>
  <si>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</si>
  <si>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</si>
  <si>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</si>
  <si>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</si>
  <si>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</si>
  <si>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</si>
  <si>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</si>
  <si>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</si>
  <si>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</si>
  <si>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</si>
  <si>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</si>
  <si>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</si>
  <si>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</si>
  <si>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</si>
  <si>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</si>
  <si>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</si>
  <si>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</si>
  <si>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</si>
  <si>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</si>
  <si>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</si>
  <si>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</si>
  <si>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</si>
  <si>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</si>
  <si>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</si>
  <si>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</si>
  <si>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</si>
  <si>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</si>
  <si>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</si>
  <si>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</si>
  <si>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</si>
  <si>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</si>
  <si>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</si>
  <si>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</si>
  <si>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</si>
  <si>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</si>
  <si>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</si>
  <si>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</si>
  <si>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</si>
  <si>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</si>
  <si>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</si>
  <si>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</si>
  <si>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</si>
  <si>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</si>
  <si>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</si>
  <si>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</si>
  <si>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</si>
  <si>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</si>
  <si>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</si>
  <si>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</si>
  <si>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</si>
  <si>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</si>
  <si>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</si>
  <si>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</si>
  <si>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</si>
  <si>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</si>
  <si>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</si>
  <si>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</si>
  <si>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</si>
  <si>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</si>
  <si>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</si>
  <si>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</si>
  <si>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</si>
  <si>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</si>
  <si>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</si>
  <si>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</si>
  <si>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</si>
  <si>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</si>
  <si>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</si>
  <si>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</si>
  <si>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</si>
  <si>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</si>
  <si>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</si>
  <si>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</si>
  <si>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</si>
  <si>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</si>
  <si>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</si>
  <si>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</si>
  <si>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</si>
  <si>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</si>
  <si>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</si>
  <si>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</si>
  <si>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</si>
  <si>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</si>
  <si>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</si>
  <si>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</si>
  <si>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</si>
  <si>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</si>
  <si>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</si>
  <si>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</si>
  <si>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</si>
  <si>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</si>
  <si>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</si>
  <si>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</si>
  <si>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</si>
  <si>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</si>
  <si>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</si>
  <si>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</si>
  <si>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</si>
  <si>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</si>
  <si>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</si>
  <si>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</si>
  <si>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</si>
  <si>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</si>
  <si>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</si>
  <si>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</si>
  <si>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</si>
  <si>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</si>
  <si>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</si>
  <si>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</si>
  <si>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</si>
  <si>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</si>
  <si>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</si>
  <si>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</si>
  <si>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</si>
  <si>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</si>
  <si>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</si>
  <si>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</si>
  <si>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</si>
  <si>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</si>
  <si>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</si>
  <si>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</si>
  <si>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</si>
  <si>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</si>
  <si>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</si>
  <si>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</si>
  <si>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</si>
  <si>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</si>
  <si>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</si>
  <si>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</si>
  <si>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</si>
  <si>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</si>
  <si>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</si>
  <si>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</si>
  <si>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</si>
  <si>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</si>
  <si>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</si>
  <si>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</si>
  <si>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</si>
  <si>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</si>
  <si>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</si>
  <si>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</si>
  <si>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</si>
  <si>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</si>
  <si>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</si>
  <si>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</si>
  <si>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</si>
  <si>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</si>
  <si>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</si>
  <si>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</si>
  <si>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</si>
  <si>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</si>
  <si>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</si>
  <si>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</si>
  <si>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</si>
  <si>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</si>
  <si>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</si>
  <si>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</si>
  <si>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</si>
  <si>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</si>
  <si>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</si>
  <si>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</si>
  <si>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</si>
  <si>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</si>
  <si>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</si>
  <si>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</si>
  <si>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</si>
  <si>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</si>
  <si>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</si>
  <si>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</si>
  <si>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</si>
  <si>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</si>
  <si>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</si>
  <si>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</si>
  <si>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</si>
  <si>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</si>
  <si>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</si>
  <si>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</si>
  <si>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</si>
  <si>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</si>
  <si>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</si>
  <si>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</si>
  <si>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</si>
  <si>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</si>
  <si>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</si>
  <si>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</si>
  <si>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</si>
  <si>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</si>
  <si>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</si>
  <si>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</si>
  <si>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</si>
  <si>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</si>
  <si>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</si>
  <si>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</si>
  <si>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</si>
  <si>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</si>
  <si>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</si>
  <si>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</si>
  <si>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</si>
  <si>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</si>
  <si>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</si>
  <si>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</si>
  <si>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</si>
  <si>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</si>
  <si>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</si>
  <si>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</si>
  <si>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</si>
  <si>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</si>
  <si>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</si>
  <si>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</si>
  <si>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</si>
  <si>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</si>
  <si>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</si>
  <si>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</si>
  <si>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</si>
  <si>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</si>
  <si>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</si>
  <si>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</si>
  <si>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</si>
  <si>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</si>
  <si>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</si>
  <si>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</si>
  <si>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</si>
  <si>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</si>
  <si>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</si>
  <si>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</si>
  <si>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</si>
  <si>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</si>
  <si>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</si>
  <si>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</si>
  <si>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</si>
  <si>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</si>
  <si>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</si>
  <si>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</si>
  <si>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</si>
  <si>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</si>
  <si>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</si>
  <si>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</si>
  <si>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</si>
  <si>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</si>
  <si>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</si>
  <si>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</si>
  <si>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</si>
  <si>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</si>
  <si>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</si>
  <si>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</si>
  <si>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</si>
  <si>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</si>
  <si>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</si>
  <si>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</si>
  <si>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</si>
  <si>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</si>
  <si>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</si>
  <si>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</si>
  <si>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</si>
  <si>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</si>
  <si>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</si>
  <si>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</si>
  <si>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</si>
  <si>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</si>
  <si>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</si>
  <si>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</si>
  <si>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</si>
  <si>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</si>
  <si>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</si>
  <si>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</si>
  <si>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</si>
  <si>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</si>
  <si>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</si>
  <si>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</si>
  <si>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</si>
  <si>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</si>
  <si>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</si>
  <si>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</si>
  <si>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</si>
  <si>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</si>
  <si>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</si>
  <si>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</si>
  <si>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</si>
  <si>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</si>
  <si>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</si>
  <si>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</si>
  <si>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</si>
  <si>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</si>
  <si>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</si>
  <si>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</si>
  <si>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</si>
  <si>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</si>
  <si>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</si>
  <si>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</si>
  <si>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</si>
  <si>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</si>
  <si>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</si>
  <si>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</si>
  <si>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</si>
  <si>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</si>
  <si>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</si>
  <si>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</si>
  <si>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</si>
  <si>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</si>
  <si>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</si>
  <si>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</si>
  <si>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</si>
  <si>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</si>
  <si>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</si>
  <si>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</si>
  <si>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</si>
  <si>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</si>
  <si>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</si>
  <si>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</si>
  <si>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</si>
  <si>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</si>
  <si>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</si>
  <si>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</si>
  <si>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</si>
  <si>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</si>
  <si>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</si>
  <si>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</si>
  <si>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</si>
  <si>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</si>
  <si>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</si>
  <si>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</si>
  <si>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</si>
  <si>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</si>
  <si>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</si>
  <si>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</si>
  <si>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</si>
  <si>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</si>
  <si>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</si>
  <si>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</si>
  <si>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</si>
  <si>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</si>
  <si>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</si>
  <si>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</si>
  <si>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</si>
  <si>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</si>
  <si>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</si>
  <si>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</si>
  <si>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</si>
  <si>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</si>
  <si>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</si>
  <si>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</si>
  <si>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</si>
  <si>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</si>
  <si>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</si>
  <si>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</si>
  <si>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</si>
  <si>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</si>
  <si>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</si>
  <si>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</si>
  <si>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</si>
  <si>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</si>
  <si>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</si>
  <si>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</si>
  <si>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</si>
  <si>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</si>
  <si>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</si>
  <si>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</si>
  <si>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</si>
  <si>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</si>
  <si>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</si>
  <si>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</si>
  <si>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</si>
  <si>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</si>
  <si>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</si>
  <si>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</si>
  <si>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</si>
  <si>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</si>
  <si>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</si>
  <si>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</si>
  <si>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</si>
  <si>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</si>
  <si>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</si>
  <si>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</si>
  <si>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</si>
  <si>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</si>
  <si>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</si>
  <si>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</si>
  <si>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</si>
  <si>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</si>
  <si>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</si>
  <si>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</si>
  <si>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</si>
  <si>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</si>
  <si>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</si>
  <si>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</si>
  <si>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</si>
  <si>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</si>
  <si>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</si>
  <si>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</si>
  <si>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</si>
  <si>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</si>
  <si>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</si>
  <si>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</si>
  <si>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</si>
  <si>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</si>
  <si>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</si>
  <si>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</si>
  <si>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</si>
  <si>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</si>
  <si>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</si>
  <si>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</si>
  <si>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</si>
  <si>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</si>
  <si>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</si>
  <si>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</si>
  <si>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</si>
  <si>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</si>
  <si>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</si>
  <si>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</si>
  <si>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</si>
  <si>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</si>
  <si>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</si>
  <si>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</si>
  <si>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</si>
  <si>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</si>
  <si>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</si>
  <si>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</si>
  <si>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</si>
  <si>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</si>
  <si>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</si>
  <si>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</si>
  <si>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</si>
  <si>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</si>
  <si>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</si>
  <si>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</si>
  <si>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</si>
  <si>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</si>
  <si>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</si>
  <si>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</si>
  <si>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</si>
  <si>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</si>
  <si>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</si>
  <si>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</si>
  <si>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</si>
  <si>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</si>
  <si>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</si>
  <si>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</si>
  <si>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</si>
  <si>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</si>
  <si>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</si>
  <si>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</si>
  <si>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</si>
  <si>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</si>
  <si>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</si>
  <si>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</si>
  <si>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</si>
  <si>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</si>
  <si>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</si>
  <si>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</si>
  <si>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</si>
  <si>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</si>
  <si>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</si>
  <si>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</si>
  <si>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</si>
  <si>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</si>
  <si>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</si>
  <si>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</si>
  <si>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</si>
  <si>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</si>
  <si>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</si>
  <si>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</si>
  <si>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</si>
  <si>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</si>
  <si>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</si>
  <si>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</si>
  <si>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</si>
  <si>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</si>
  <si>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</si>
  <si>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</si>
  <si>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</si>
  <si>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</si>
  <si>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</si>
  <si>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</si>
  <si>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</si>
  <si>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</si>
  <si>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</si>
  <si>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</si>
  <si>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</si>
  <si>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</si>
  <si>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</si>
  <si>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</si>
  <si>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</si>
  <si>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</si>
  <si>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</si>
  <si>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</si>
  <si>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</si>
  <si>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</si>
  <si>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</si>
  <si>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</si>
  <si>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</si>
  <si>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</si>
  <si>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</si>
  <si>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</si>
  <si>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</si>
  <si>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</si>
  <si>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</si>
  <si>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</si>
  <si>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</si>
  <si>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</si>
  <si>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</si>
  <si>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</si>
  <si>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</si>
  <si>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</si>
  <si>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</si>
  <si>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</si>
  <si>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</si>
  <si>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</si>
  <si>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</si>
  <si>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</si>
  <si>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</si>
  <si>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</si>
  <si>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</si>
  <si>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</si>
  <si>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</si>
  <si>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</si>
  <si>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</si>
  <si>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</si>
  <si>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</si>
  <si>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</si>
  <si>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</si>
  <si>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</si>
  <si>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</si>
  <si>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</si>
  <si>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</si>
  <si>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</si>
  <si>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</si>
  <si>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</si>
  <si>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</si>
  <si>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</si>
  <si>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</si>
  <si>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</si>
  <si>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</si>
  <si>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</si>
  <si>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</si>
  <si>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</si>
  <si>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</si>
  <si>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</si>
  <si>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</si>
  <si>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</si>
  <si>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</si>
  <si>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</si>
  <si>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</si>
  <si>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</si>
  <si>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</si>
  <si>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</si>
  <si>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</si>
  <si>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</si>
  <si>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</si>
  <si>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</si>
  <si>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</si>
  <si>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</si>
  <si>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</si>
  <si>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</si>
  <si>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</si>
  <si>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</si>
  <si>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</si>
  <si>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</si>
  <si>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</si>
  <si>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</si>
  <si>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</si>
  <si>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</si>
  <si>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</si>
  <si>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</si>
  <si>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</si>
  <si>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</si>
  <si>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</si>
  <si>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</si>
  <si>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</si>
  <si>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</si>
  <si>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</si>
  <si>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</si>
  <si>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</si>
  <si>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</si>
  <si>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</si>
  <si>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</si>
  <si>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</si>
  <si>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</si>
  <si>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</si>
  <si>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</si>
  <si>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</si>
  <si>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</si>
  <si>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</si>
  <si>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</si>
  <si>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</si>
  <si>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</si>
  <si>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</si>
  <si>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</si>
  <si>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</si>
  <si>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</si>
  <si>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</si>
  <si>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</si>
  <si>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</si>
  <si>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</si>
  <si>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</si>
  <si>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</si>
  <si>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</si>
  <si>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</si>
  <si>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</si>
  <si>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</si>
  <si>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</si>
  <si>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</si>
  <si>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</si>
  <si>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</si>
  <si>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</si>
  <si>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</si>
  <si>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</si>
  <si>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</si>
  <si>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</si>
  <si>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</si>
  <si>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</si>
  <si>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</si>
  <si>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</si>
  <si>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</si>
  <si>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</si>
  <si>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</si>
  <si>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</si>
  <si>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</si>
  <si>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</si>
  <si>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</si>
  <si>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</si>
  <si>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</si>
  <si>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</si>
  <si>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</si>
  <si>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</si>
  <si>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</si>
  <si>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</si>
  <si>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</si>
  <si>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</si>
  <si>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</si>
  <si>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</si>
  <si>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</si>
  <si>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</si>
  <si>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</si>
  <si>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</si>
  <si>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</si>
  <si>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</si>
  <si>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</si>
  <si>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</si>
  <si>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</si>
  <si>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</si>
  <si>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</si>
  <si>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</si>
  <si>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</si>
  <si>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</si>
  <si>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</si>
  <si>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</si>
  <si>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</si>
  <si>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</si>
  <si>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</si>
  <si>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</si>
  <si>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</si>
  <si>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</si>
  <si>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</si>
  <si>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</si>
  <si>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</si>
  <si>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</si>
  <si>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</si>
  <si>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</si>
  <si>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</si>
  <si>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</si>
  <si>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</si>
  <si>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</si>
  <si>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</si>
  <si>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</si>
  <si>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</si>
  <si>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</si>
  <si>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</si>
  <si>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</si>
  <si>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</si>
  <si>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</si>
  <si>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</si>
  <si>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</si>
  <si>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</si>
  <si>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</si>
  <si>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</si>
  <si>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</si>
  <si>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</si>
  <si>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</si>
  <si>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</si>
  <si>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</si>
  <si>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</si>
  <si>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</si>
  <si>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</si>
  <si>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</si>
  <si>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</si>
  <si>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</si>
  <si>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</si>
  <si>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</si>
  <si>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</si>
  <si>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</si>
  <si>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</si>
  <si>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</si>
  <si>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</si>
  <si>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</si>
  <si>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</si>
  <si>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</si>
  <si>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</si>
  <si>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</si>
  <si>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</si>
  <si>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</si>
  <si>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</si>
  <si>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</si>
  <si>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</si>
  <si>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</si>
  <si>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</si>
  <si>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</si>
  <si>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</si>
  <si>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</si>
  <si>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</si>
  <si>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</si>
  <si>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</si>
  <si>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</si>
  <si>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</si>
  <si>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</si>
  <si>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</si>
  <si>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</si>
  <si>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</si>
  <si>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</si>
  <si>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</si>
  <si>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</si>
  <si>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</si>
  <si>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</si>
  <si>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</si>
  <si>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</si>
  <si>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</si>
  <si>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</si>
  <si>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</si>
  <si>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</si>
  <si>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</si>
  <si>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</si>
  <si>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</si>
  <si>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</si>
  <si>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</si>
  <si>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</si>
  <si>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</si>
  <si>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</si>
  <si>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</si>
  <si>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</si>
  <si>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</si>
  <si>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</si>
  <si>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</si>
  <si>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</si>
  <si>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</si>
  <si>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</si>
  <si>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</si>
  <si>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</si>
  <si>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</si>
  <si>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</si>
  <si>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</si>
  <si>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</si>
  <si>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</si>
  <si>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</si>
  <si>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</si>
  <si>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</si>
  <si>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</si>
  <si>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</si>
  <si>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</si>
  <si>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</si>
  <si>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</si>
  <si>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</si>
  <si>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</si>
  <si>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</si>
  <si>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</si>
  <si>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</si>
  <si>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</si>
  <si>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</si>
  <si>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</si>
  <si>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</si>
  <si>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</si>
  <si>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</si>
  <si>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</si>
  <si>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</si>
  <si>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</si>
  <si>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</si>
  <si>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</si>
  <si>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</si>
  <si>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</si>
  <si>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</si>
  <si>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</si>
  <si>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</si>
  <si>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</si>
  <si>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</si>
  <si>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</si>
  <si>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</si>
  <si>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</si>
  <si>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</si>
  <si>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</si>
  <si>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</si>
  <si>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</si>
  <si>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</si>
  <si>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</si>
  <si>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</si>
  <si>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</si>
  <si>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</si>
  <si>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</si>
  <si>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</si>
  <si>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</si>
  <si>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</si>
  <si>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</si>
  <si>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</si>
  <si>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</si>
  <si>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</si>
  <si>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</si>
  <si>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</si>
  <si>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</si>
  <si>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</si>
  <si>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</si>
  <si>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</si>
  <si>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</si>
  <si>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</si>
  <si>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</si>
  <si>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</si>
  <si>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</si>
  <si>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</si>
  <si>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</si>
  <si>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</si>
  <si>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</si>
  <si>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</si>
  <si>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</si>
  <si>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</si>
  <si>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</si>
  <si>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</si>
  <si>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</si>
  <si>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</si>
  <si>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</si>
  <si>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</si>
  <si>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</si>
  <si>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</si>
  <si>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</si>
  <si>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</si>
  <si>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</si>
  <si>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</si>
  <si>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</si>
  <si>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</si>
  <si>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</si>
  <si>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</si>
  <si>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</si>
  <si>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</si>
  <si>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</si>
  <si>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</si>
  <si>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</si>
  <si>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</si>
  <si>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</si>
  <si>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</si>
  <si>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</si>
  <si>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</si>
  <si>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</si>
  <si>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</si>
  <si>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</si>
  <si>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</si>
  <si>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</si>
  <si>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</si>
  <si>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</si>
  <si>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</si>
  <si>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</si>
  <si>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</si>
  <si>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</si>
  <si>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</si>
  <si>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</si>
  <si>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</si>
  <si>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</si>
  <si>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</si>
  <si>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</si>
  <si>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</si>
  <si>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</si>
  <si>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</si>
  <si>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</si>
  <si>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</si>
  <si>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</si>
  <si>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</si>
  <si>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</si>
  <si>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</si>
  <si>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</si>
  <si>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</si>
  <si>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</si>
  <si>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</si>
  <si>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</si>
  <si>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</si>
  <si>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</si>
  <si>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</si>
  <si>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</si>
  <si>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</si>
  <si>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</si>
  <si>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</si>
  <si>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</si>
  <si>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</si>
  <si>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</si>
  <si>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</si>
  <si>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</si>
  <si>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</si>
  <si>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</si>
  <si>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</si>
  <si>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</si>
  <si>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</si>
  <si>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</si>
  <si>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</si>
  <si>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</si>
  <si>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</si>
  <si>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</si>
  <si>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</si>
  <si>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</si>
  <si>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</si>
  <si>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</si>
  <si>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</si>
  <si>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</si>
  <si>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</si>
  <si>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</si>
  <si>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</si>
  <si>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</si>
  <si>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</si>
  <si>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</si>
  <si>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</si>
  <si>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</si>
  <si>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</si>
  <si>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</si>
  <si>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</si>
  <si>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</si>
  <si>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</si>
  <si>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</si>
  <si>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</si>
  <si>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</si>
  <si>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</si>
  <si>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</si>
  <si>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</si>
  <si>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</si>
  <si>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</si>
  <si>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</si>
  <si>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</si>
  <si>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</si>
  <si>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</si>
  <si>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</si>
  <si>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</si>
  <si>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</si>
  <si>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</si>
  <si>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</si>
  <si>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</si>
  <si>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</si>
  <si>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</si>
  <si>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</si>
  <si>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</si>
  <si>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</si>
  <si>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</si>
  <si>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</si>
  <si>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</si>
  <si>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</si>
  <si>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</si>
  <si>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</si>
  <si>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</si>
  <si>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</si>
  <si>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</si>
  <si>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</si>
  <si>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</si>
  <si>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</si>
  <si>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</si>
  <si>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</si>
  <si>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</si>
  <si>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</si>
  <si>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</si>
  <si>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</si>
  <si>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</si>
  <si>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</si>
  <si>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</si>
  <si>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</si>
  <si>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</si>
  <si>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</si>
  <si>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</si>
  <si>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</si>
  <si>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</si>
  <si>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</si>
  <si>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</si>
  <si>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</si>
  <si>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</si>
  <si>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</si>
  <si>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</si>
  <si>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</si>
  <si>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</si>
  <si>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</si>
  <si>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</si>
  <si>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</si>
  <si>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</si>
  <si>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</si>
  <si>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</si>
  <si>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</si>
  <si>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</si>
  <si>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</si>
  <si>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</si>
  <si>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</si>
  <si>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</si>
  <si>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</si>
  <si>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</si>
  <si>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</si>
  <si>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</si>
  <si>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</si>
  <si>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</si>
  <si>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</si>
  <si>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</si>
  <si>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</si>
  <si>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</si>
  <si>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</si>
  <si>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</si>
  <si>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</si>
  <si>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</si>
  <si>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</si>
  <si>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</si>
  <si>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</si>
  <si>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</si>
  <si>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</si>
  <si>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</si>
  <si>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</si>
  <si>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</si>
  <si>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</si>
  <si>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</si>
  <si>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</si>
  <si>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</si>
  <si>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</si>
  <si>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</si>
  <si>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</si>
  <si>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</si>
  <si>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</si>
  <si>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</si>
  <si>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</si>
  <si>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</si>
  <si>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</si>
  <si>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</si>
  <si>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</si>
  <si>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</si>
  <si>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</si>
  <si>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</si>
  <si>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</si>
  <si>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</si>
  <si>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</si>
  <si>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</si>
  <si>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</si>
  <si>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</si>
  <si>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</si>
  <si>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</si>
  <si>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</si>
  <si>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</si>
  <si>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</si>
  <si>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</si>
  <si>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</si>
  <si>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</si>
  <si>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</si>
  <si>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</si>
  <si>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</si>
  <si>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</si>
  <si>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</si>
  <si>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</si>
  <si>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</si>
  <si>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</si>
  <si>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</si>
  <si>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</si>
  <si>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</si>
  <si>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</si>
  <si>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</si>
  <si>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</si>
  <si>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</si>
  <si>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</si>
  <si>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</si>
  <si>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</si>
  <si>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</si>
  <si>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</si>
  <si>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</si>
  <si>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</si>
  <si>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</si>
  <si>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</si>
  <si>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</si>
  <si>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</si>
  <si>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</si>
  <si>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</si>
  <si>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</si>
  <si>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</si>
  <si>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</si>
  <si>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</si>
  <si>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</si>
  <si>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</si>
  <si>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</si>
  <si>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</si>
  <si>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</si>
  <si>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</si>
  <si>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</si>
  <si>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</si>
  <si>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</si>
  <si>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</si>
  <si>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</si>
  <si>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</si>
  <si>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</si>
  <si>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</si>
  <si>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</si>
  <si>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</si>
  <si>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</si>
  <si>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</si>
  <si>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</si>
  <si>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</si>
  <si>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</si>
  <si>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</si>
  <si>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</si>
  <si>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</si>
  <si>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</si>
  <si>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</si>
  <si>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</si>
  <si>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</si>
  <si>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</si>
  <si>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</si>
  <si>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</si>
  <si>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</si>
  <si>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</si>
  <si>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</si>
  <si>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</si>
  <si>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</si>
  <si>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</si>
  <si>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</si>
  <si>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</si>
  <si>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</si>
  <si>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</si>
  <si>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</si>
  <si>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</si>
  <si>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</si>
  <si>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</si>
  <si>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</si>
  <si>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</si>
  <si>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</si>
  <si>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</si>
  <si>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</si>
  <si>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</si>
  <si>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</si>
  <si>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</si>
  <si>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</si>
  <si>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</si>
  <si>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</si>
  <si>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</si>
  <si>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</si>
  <si>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</si>
  <si>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</si>
  <si>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</si>
  <si>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</si>
  <si>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</si>
  <si>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</si>
  <si>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</si>
  <si>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</si>
  <si>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</si>
  <si>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</si>
  <si>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</si>
  <si>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</si>
  <si>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</si>
  <si>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</si>
  <si>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</si>
  <si>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</si>
  <si>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</si>
  <si>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</si>
  <si>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</si>
  <si>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</si>
  <si>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</si>
  <si>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</si>
  <si>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</si>
  <si>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</si>
  <si>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</si>
  <si>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</si>
  <si>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</si>
  <si>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</si>
  <si>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</si>
  <si>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</si>
  <si>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</si>
  <si>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</si>
  <si>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</si>
  <si>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</si>
  <si>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</si>
  <si>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</si>
  <si>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</si>
  <si>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</si>
  <si>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</si>
  <si>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</si>
  <si>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</si>
  <si>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</si>
  <si>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</si>
  <si>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</si>
  <si>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</si>
  <si>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</si>
  <si>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</si>
  <si>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</si>
  <si>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</si>
  <si>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</si>
  <si>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</si>
  <si>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</si>
  <si>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</si>
  <si>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</si>
  <si>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</si>
  <si>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</si>
  <si>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</si>
  <si>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</si>
  <si>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</si>
  <si>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</si>
  <si>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</si>
  <si>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</si>
  <si>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</si>
  <si>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</si>
  <si>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</si>
  <si>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</si>
  <si>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</si>
  <si>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</si>
  <si>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</si>
  <si>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</si>
  <si>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</si>
  <si>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</si>
  <si>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</si>
  <si>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</si>
  <si>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</si>
  <si>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</si>
  <si>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</si>
  <si>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</si>
  <si>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</si>
  <si>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</si>
  <si>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</si>
  <si>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</si>
  <si>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</si>
  <si>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</si>
  <si>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</si>
  <si>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</si>
  <si>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</si>
  <si>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</si>
  <si>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</si>
  <si>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</si>
  <si>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</si>
  <si>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</si>
  <si>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</si>
  <si>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</si>
  <si>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</si>
  <si>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</si>
  <si>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</si>
  <si>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</si>
  <si>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</si>
  <si>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</si>
  <si>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</si>
  <si>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</si>
  <si>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</si>
  <si>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</si>
  <si>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</si>
  <si>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</si>
  <si>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</si>
  <si>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</si>
  <si>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</si>
  <si>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</si>
  <si>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</si>
  <si>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</si>
  <si>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</si>
  <si>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</si>
  <si>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</si>
  <si>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</si>
  <si>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</si>
  <si>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</si>
  <si>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</si>
  <si>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</si>
  <si>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</si>
  <si>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</si>
  <si>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</si>
  <si>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</si>
  <si>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</si>
  <si>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</si>
  <si>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</si>
  <si>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</si>
  <si>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</si>
  <si>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</si>
  <si>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af64ff,0099CC,ffff99,620e7a, 65fffb, 00b050, ff6400, f1bb18, ffff00, c2dffd, 087bf1, 004185, e5ffcc, ff9999, ccff33, 04ffaf, ff00ff, 000000, f593e0, ff0000, 9b1cb0, c01b00, 6e8000, 004d10, 009999, 969696</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</si>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</sst>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F601AB12-684E-4E95-8C1E-B144486F847D}">
    <text>Leave this cell blank.</text>
  </threadedComment>
  <threadedComment ref="E90" dT="2020-08-19T00:06:43.00" personId="{811026A2-74EF-4287-974D-D90683F22217}" id="{A645F5AA-7A90-4A35-968A-CE10D0FAB4B0}">
    <text>Leave this cell blank.</text>
  </threadedComment>
  <threadedComment ref="D91" dT="2020-08-19T00:06:43.00" personId="{811026A2-74EF-4287-974D-D90683F22217}" id="{746FF03D-5804-4E4E-B458-37BB59B9E142}">
    <text>Leave this cell blank.</text>
  </threadedComment>
  <threadedComment ref="E91" dT="2020-08-19T00:06:43.00" personId="{811026A2-74EF-4287-974D-D90683F22217}" id="{9EC6115E-EDF0-4A53-BA39-6E38927B0C70}">
    <text>Leave this cell blank.</text>
  </threadedComment>
  <threadedComment ref="D92" dT="2020-08-19T00:06:43.00" personId="{811026A2-74EF-4287-974D-D90683F22217}" id="{AB2AEDA0-791A-4901-BF44-CCC69230B04C}">
    <text>Leave this cell blank.</text>
  </threadedComment>
  <threadedComment ref="E92" dT="2020-08-19T00:06:43.00" personId="{811026A2-74EF-4287-974D-D90683F22217}" id="{C2983161-1E33-4DB9-8522-CBCD17E9BF4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137</v>
      </c>
    </row>
    <row r="5" spans="1:2" x14ac:dyDescent="0.35">
      <c r="A5" t="s">
        <v>107</v>
      </c>
    </row>
    <row r="6" spans="1:2" x14ac:dyDescent="0.35">
      <c r="A6" t="s">
        <v>104</v>
      </c>
    </row>
    <row r="8" spans="1:2" x14ac:dyDescent="0.35">
      <c r="A8" t="s">
        <v>105</v>
      </c>
    </row>
    <row r="9" spans="1:2" x14ac:dyDescent="0.35">
      <c r="A9" t="s">
        <v>106</v>
      </c>
    </row>
    <row r="10" spans="1:2" x14ac:dyDescent="0.35">
      <c r="A10" s="41" t="s">
        <v>2763</v>
      </c>
    </row>
    <row r="11" spans="1:2" x14ac:dyDescent="0.35">
      <c r="A11" s="41"/>
    </row>
    <row r="12" spans="1:2" x14ac:dyDescent="0.35">
      <c r="A12" t="s">
        <v>108</v>
      </c>
    </row>
    <row r="13" spans="1:2" x14ac:dyDescent="0.35">
      <c r="A13" t="s">
        <v>109</v>
      </c>
    </row>
    <row r="14" spans="1:2" x14ac:dyDescent="0.35">
      <c r="A14" t="s">
        <v>110</v>
      </c>
    </row>
    <row r="16" spans="1:2" x14ac:dyDescent="0.35">
      <c r="A16" s="42" t="s">
        <v>2849</v>
      </c>
      <c r="B16" s="159"/>
    </row>
    <row r="17" spans="1:3" x14ac:dyDescent="0.35">
      <c r="A17" t="s">
        <v>2832</v>
      </c>
      <c r="B17" s="20">
        <f>MAX(PolicyLevers!H:H)</f>
        <v>2709</v>
      </c>
    </row>
    <row r="18" spans="1:3" x14ac:dyDescent="0.35">
      <c r="A18" t="s">
        <v>2848</v>
      </c>
      <c r="B18" s="20" t="str" cm="1">
        <f t="array" ref="B18">IF(MIN(IF(COUNTIF(PolicyLevers!$H$2:$H$1965,PolicyLevers!$H$2:$H$1965)&gt;1,PolicyLevers!$H$2:$H$1965, ""))=0,"No duplicate ID numbers",MIN(IF(COUNTIF(PolicyLevers!$H$2:$H$1965,PolicyLevers!$H$2:$H$1965)&gt;1,PolicyLevers!$H$2:$H$1965, "")))</f>
        <v>No duplicate ID numbers</v>
      </c>
    </row>
    <row r="19" spans="1:3" ht="29" x14ac:dyDescent="0.35">
      <c r="A19" s="1" t="s">
        <v>2974</v>
      </c>
      <c r="B19" s="20" t="str" cm="1">
        <f t="array" ref="B19">IF(MIN(IF((NOT(ISNUMBER(PolicyLevers!$H$2:$H$1965)))*(ISTEXT(PolicyLevers!$I$2:$I$1965)),ROW(PolicyLevers!$H$2:$H$1965)))=0,"No missing ID numbers",MIN(IF((NOT(ISNUMBER(PolicyLevers!$H$2:$H$1965)))*(ISTEXT(PolicyLevers!$I$2:$I$1965)),ROW(PolicyLevers!$H$2:$H$1965))))</f>
        <v>No missing ID numbers</v>
      </c>
    </row>
    <row r="21" spans="1:3" x14ac:dyDescent="0.35">
      <c r="A21" s="42" t="s">
        <v>3214</v>
      </c>
      <c r="B21" s="159"/>
    </row>
    <row r="22" spans="1:3" x14ac:dyDescent="0.35">
      <c r="A22" t="s">
        <v>3208</v>
      </c>
    </row>
    <row r="23" spans="1:3" x14ac:dyDescent="0.35">
      <c r="A23" t="s">
        <v>3209</v>
      </c>
    </row>
    <row r="24" spans="1:3" x14ac:dyDescent="0.35">
      <c r="A24" t="s">
        <v>3210</v>
      </c>
    </row>
    <row r="25" spans="1:3" x14ac:dyDescent="0.35">
      <c r="A25" t="s">
        <v>3211</v>
      </c>
    </row>
    <row r="27" spans="1:3" x14ac:dyDescent="0.35">
      <c r="A27" s="42" t="s">
        <v>3212</v>
      </c>
      <c r="B27" s="159"/>
      <c r="C27" s="159"/>
    </row>
    <row r="28" spans="1:3" x14ac:dyDescent="0.35">
      <c r="A28" t="s">
        <v>2842</v>
      </c>
    </row>
    <row r="29" spans="1:3" x14ac:dyDescent="0.35">
      <c r="A29" t="s">
        <v>2828</v>
      </c>
    </row>
    <row r="30" spans="1:3" x14ac:dyDescent="0.35">
      <c r="A30" t="s">
        <v>2829</v>
      </c>
    </row>
    <row r="31" spans="1:3" x14ac:dyDescent="0.35">
      <c r="A31" t="s">
        <v>2830</v>
      </c>
    </row>
    <row r="32" spans="1:3" x14ac:dyDescent="0.35">
      <c r="A32" t="s">
        <v>2831</v>
      </c>
    </row>
    <row r="34" spans="1:2" x14ac:dyDescent="0.35">
      <c r="A34" t="s">
        <v>2843</v>
      </c>
    </row>
    <row r="35" spans="1:2" x14ac:dyDescent="0.35">
      <c r="A35" t="s">
        <v>2826</v>
      </c>
    </row>
    <row r="36" spans="1:2" x14ac:dyDescent="0.35">
      <c r="A36" t="s">
        <v>2827</v>
      </c>
    </row>
    <row r="38" spans="1:2" x14ac:dyDescent="0.35">
      <c r="A38" t="s">
        <v>2844</v>
      </c>
    </row>
    <row r="39" spans="1:2" x14ac:dyDescent="0.35">
      <c r="A39" t="s">
        <v>2833</v>
      </c>
    </row>
    <row r="40" spans="1:2" x14ac:dyDescent="0.35">
      <c r="A40" t="s">
        <v>2834</v>
      </c>
    </row>
    <row r="42" spans="1:2" x14ac:dyDescent="0.35">
      <c r="A42" t="s">
        <v>2845</v>
      </c>
    </row>
    <row r="43" spans="1:2" x14ac:dyDescent="0.35">
      <c r="A43" t="s">
        <v>2835</v>
      </c>
    </row>
    <row r="44" spans="1:2" x14ac:dyDescent="0.35">
      <c r="A44" t="s">
        <v>2836</v>
      </c>
    </row>
    <row r="46" spans="1:2" x14ac:dyDescent="0.35">
      <c r="A46" s="42" t="s">
        <v>3213</v>
      </c>
      <c r="B46" s="159"/>
    </row>
    <row r="47" spans="1:2" x14ac:dyDescent="0.35">
      <c r="A47" t="s">
        <v>2837</v>
      </c>
    </row>
    <row r="48" spans="1:2" x14ac:dyDescent="0.35">
      <c r="A48" t="s">
        <v>2838</v>
      </c>
    </row>
    <row r="50" spans="1:1" x14ac:dyDescent="0.35">
      <c r="A50" t="s">
        <v>2839</v>
      </c>
    </row>
    <row r="51" spans="1:1" x14ac:dyDescent="0.35">
      <c r="A51" t="s">
        <v>2846</v>
      </c>
    </row>
    <row r="52" spans="1:1" x14ac:dyDescent="0.35">
      <c r="A52" t="s">
        <v>2840</v>
      </c>
    </row>
    <row r="53" spans="1:1" x14ac:dyDescent="0.35">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7"/>
  <sheetViews>
    <sheetView topLeftCell="A7" workbookViewId="0">
      <selection activeCell="G13" sqref="G13"/>
    </sheetView>
  </sheetViews>
  <sheetFormatPr defaultColWidth="8.81640625" defaultRowHeight="14.5" x14ac:dyDescent="0.3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3186</v>
      </c>
      <c r="M1"/>
    </row>
    <row r="2" spans="1:14" x14ac:dyDescent="0.35">
      <c r="A2" s="16" t="s">
        <v>3187</v>
      </c>
      <c r="M2"/>
    </row>
    <row r="3" spans="1:14" x14ac:dyDescent="0.3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35">
      <c r="A4" s="317" t="s">
        <v>4</v>
      </c>
      <c r="B4" s="317" t="s">
        <v>2387</v>
      </c>
      <c r="C4" t="s">
        <v>2382</v>
      </c>
      <c r="D4" s="317" t="s">
        <v>2381</v>
      </c>
      <c r="E4" s="317" t="s">
        <v>2383</v>
      </c>
      <c r="F4" s="386">
        <v>0</v>
      </c>
      <c r="G4" s="386">
        <v>1</v>
      </c>
      <c r="H4" s="386">
        <v>0.02</v>
      </c>
      <c r="I4" s="317" t="s">
        <v>2384</v>
      </c>
      <c r="J4" s="370" t="s">
        <v>3456</v>
      </c>
      <c r="K4" s="387" t="s">
        <v>2386</v>
      </c>
      <c r="L4" s="317" t="s">
        <v>2385</v>
      </c>
    </row>
    <row r="5" spans="1:14" x14ac:dyDescent="0.35">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x14ac:dyDescent="0.35">
      <c r="A6" s="317" t="s">
        <v>4</v>
      </c>
      <c r="B6" s="317" t="s">
        <v>3462</v>
      </c>
      <c r="C6" t="s">
        <v>3463</v>
      </c>
      <c r="D6" s="317" t="s">
        <v>2456</v>
      </c>
      <c r="E6" t="s">
        <v>3466</v>
      </c>
      <c r="F6" s="391">
        <v>0</v>
      </c>
      <c r="G6" s="391">
        <v>1</v>
      </c>
      <c r="H6" s="391">
        <v>0.02</v>
      </c>
      <c r="I6" s="370" t="s">
        <v>2451</v>
      </c>
      <c r="J6" s="370" t="s">
        <v>3464</v>
      </c>
      <c r="K6" s="387"/>
      <c r="L6" s="387" t="s">
        <v>2696</v>
      </c>
      <c r="M6" s="392" t="s">
        <v>2455</v>
      </c>
    </row>
    <row r="7" spans="1:14" x14ac:dyDescent="0.35">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x14ac:dyDescent="0.35">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x14ac:dyDescent="0.35">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x14ac:dyDescent="0.35">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x14ac:dyDescent="0.35">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x14ac:dyDescent="0.35">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x14ac:dyDescent="0.35">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74" x14ac:dyDescent="0.3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x14ac:dyDescent="0.35">
      <c r="A15" s="317" t="s">
        <v>4</v>
      </c>
      <c r="B15" s="317" t="s">
        <v>3436</v>
      </c>
      <c r="C15" t="s">
        <v>3437</v>
      </c>
      <c r="D15" s="317" t="s">
        <v>3432</v>
      </c>
      <c r="E15" t="s">
        <v>3434</v>
      </c>
      <c r="F15" s="398">
        <v>0</v>
      </c>
      <c r="G15" s="398">
        <v>1</v>
      </c>
      <c r="H15" s="398">
        <v>1</v>
      </c>
      <c r="I15" s="370" t="s">
        <v>29</v>
      </c>
      <c r="J15" s="370" t="s">
        <v>3435</v>
      </c>
      <c r="K15" s="387"/>
      <c r="L15" s="387"/>
    </row>
    <row r="16" spans="1:14" x14ac:dyDescent="0.35">
      <c r="A16" s="317" t="s">
        <v>4</v>
      </c>
      <c r="B16" s="317" t="s">
        <v>3630</v>
      </c>
      <c r="C16" t="s">
        <v>3631</v>
      </c>
      <c r="D16" s="317" t="s">
        <v>3632</v>
      </c>
      <c r="E16" t="s">
        <v>3633</v>
      </c>
      <c r="F16" s="398">
        <v>0</v>
      </c>
      <c r="G16" s="398">
        <v>50</v>
      </c>
      <c r="H16" s="398">
        <v>1</v>
      </c>
      <c r="I16" s="370" t="s">
        <v>3683</v>
      </c>
      <c r="J16" s="370" t="s">
        <v>3634</v>
      </c>
      <c r="K16" s="387"/>
      <c r="L16" s="387"/>
    </row>
    <row r="17" spans="1:14" x14ac:dyDescent="0.35">
      <c r="A17" t="s">
        <v>71</v>
      </c>
      <c r="B17" t="s">
        <v>15</v>
      </c>
      <c r="C17" t="s">
        <v>2487</v>
      </c>
      <c r="D17" t="s">
        <v>15</v>
      </c>
      <c r="E17" t="s">
        <v>2486</v>
      </c>
      <c r="F17" s="395">
        <v>0</v>
      </c>
      <c r="G17" s="395">
        <v>1</v>
      </c>
      <c r="H17" s="395">
        <v>0.01</v>
      </c>
      <c r="I17" s="370" t="s">
        <v>114</v>
      </c>
      <c r="J17" s="370" t="s">
        <v>3722</v>
      </c>
      <c r="K17" s="370" t="s">
        <v>196</v>
      </c>
      <c r="L17" s="314" t="s">
        <v>197</v>
      </c>
      <c r="M17" s="396" t="s">
        <v>3191</v>
      </c>
    </row>
    <row r="18" spans="1:14" x14ac:dyDescent="0.35">
      <c r="A18" t="s">
        <v>71</v>
      </c>
      <c r="B18" t="s">
        <v>100</v>
      </c>
      <c r="C18" t="s">
        <v>299</v>
      </c>
      <c r="D18" t="s">
        <v>100</v>
      </c>
      <c r="E18" t="s">
        <v>2296</v>
      </c>
      <c r="F18" s="395">
        <v>0</v>
      </c>
      <c r="G18" s="395">
        <v>0.75</v>
      </c>
      <c r="H18" s="395">
        <v>0.01</v>
      </c>
      <c r="I18" s="370" t="s">
        <v>30</v>
      </c>
      <c r="J18" s="370" t="s">
        <v>3192</v>
      </c>
      <c r="K18" s="370" t="s">
        <v>198</v>
      </c>
      <c r="L18" s="314" t="s">
        <v>199</v>
      </c>
      <c r="M18" s="396" t="s">
        <v>147</v>
      </c>
      <c r="N18" s="370" t="s">
        <v>429</v>
      </c>
    </row>
    <row r="19" spans="1:14" x14ac:dyDescent="0.35">
      <c r="A19" t="s">
        <v>71</v>
      </c>
      <c r="B19" t="s">
        <v>14</v>
      </c>
      <c r="C19" t="s">
        <v>7</v>
      </c>
      <c r="D19" t="s">
        <v>14</v>
      </c>
      <c r="E19" t="s">
        <v>2295</v>
      </c>
      <c r="F19">
        <v>0</v>
      </c>
      <c r="G19">
        <v>1</v>
      </c>
      <c r="H19">
        <v>1</v>
      </c>
      <c r="I19" s="370" t="s">
        <v>29</v>
      </c>
      <c r="J19" s="370" t="s">
        <v>2307</v>
      </c>
      <c r="K19" s="370" t="s">
        <v>200</v>
      </c>
      <c r="L19" s="314" t="s">
        <v>201</v>
      </c>
    </row>
    <row r="20" spans="1:14" x14ac:dyDescent="0.35">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x14ac:dyDescent="0.35">
      <c r="A21" t="s">
        <v>71</v>
      </c>
      <c r="B21" t="s">
        <v>263</v>
      </c>
      <c r="C21" t="s">
        <v>3460</v>
      </c>
      <c r="D21" s="20" t="s">
        <v>345</v>
      </c>
      <c r="E21" t="s">
        <v>2293</v>
      </c>
      <c r="F21">
        <v>0</v>
      </c>
      <c r="G21" s="395">
        <v>0.5</v>
      </c>
      <c r="H21" s="13">
        <v>0.01</v>
      </c>
      <c r="I21" s="370" t="s">
        <v>266</v>
      </c>
      <c r="J21" s="370" t="s">
        <v>3461</v>
      </c>
      <c r="K21" s="370" t="s">
        <v>264</v>
      </c>
      <c r="L21" s="314" t="s">
        <v>265</v>
      </c>
      <c r="M21" s="397" t="s">
        <v>305</v>
      </c>
      <c r="N21" s="401"/>
    </row>
    <row r="22" spans="1:14" x14ac:dyDescent="0.35">
      <c r="A22" t="s">
        <v>71</v>
      </c>
      <c r="B22" t="s">
        <v>3783</v>
      </c>
      <c r="C22" t="s">
        <v>3784</v>
      </c>
      <c r="D22" s="20" t="s">
        <v>345</v>
      </c>
      <c r="E22" t="s">
        <v>3785</v>
      </c>
      <c r="F22">
        <v>0</v>
      </c>
      <c r="G22" s="39">
        <v>600000</v>
      </c>
      <c r="H22" s="39">
        <v>5000</v>
      </c>
      <c r="I22" s="370" t="s">
        <v>3786</v>
      </c>
      <c r="J22" s="370" t="s">
        <v>3794</v>
      </c>
      <c r="K22" s="370"/>
      <c r="L22" s="314"/>
    </row>
    <row r="23" spans="1:14" x14ac:dyDescent="0.35">
      <c r="A23" t="s">
        <v>71</v>
      </c>
      <c r="B23" t="s">
        <v>13</v>
      </c>
      <c r="C23" t="s">
        <v>127</v>
      </c>
      <c r="D23" t="s">
        <v>13</v>
      </c>
      <c r="E23" t="s">
        <v>2292</v>
      </c>
      <c r="F23">
        <v>0</v>
      </c>
      <c r="G23">
        <v>1</v>
      </c>
      <c r="H23">
        <v>1</v>
      </c>
      <c r="I23" s="370" t="s">
        <v>29</v>
      </c>
      <c r="J23" s="370" t="s">
        <v>2941</v>
      </c>
      <c r="K23" s="370" t="s">
        <v>202</v>
      </c>
      <c r="L23" s="314" t="s">
        <v>203</v>
      </c>
      <c r="M23" s="397" t="s">
        <v>74</v>
      </c>
      <c r="N23" s="401"/>
    </row>
    <row r="24" spans="1:14" x14ac:dyDescent="0.35">
      <c r="A24" t="s">
        <v>71</v>
      </c>
      <c r="B24" t="s">
        <v>2461</v>
      </c>
      <c r="C24" t="s">
        <v>2460</v>
      </c>
      <c r="D24" t="s">
        <v>16</v>
      </c>
      <c r="E24" t="s">
        <v>2291</v>
      </c>
      <c r="F24" s="395">
        <v>0</v>
      </c>
      <c r="G24" s="395">
        <v>0.5</v>
      </c>
      <c r="H24" s="395">
        <v>0.01</v>
      </c>
      <c r="I24" s="370" t="s">
        <v>2462</v>
      </c>
      <c r="J24" s="370" t="s">
        <v>3690</v>
      </c>
      <c r="K24" s="370" t="s">
        <v>204</v>
      </c>
      <c r="L24" s="314" t="s">
        <v>205</v>
      </c>
      <c r="M24" s="396" t="s">
        <v>151</v>
      </c>
    </row>
    <row r="25" spans="1:14" x14ac:dyDescent="0.35">
      <c r="A25" t="s">
        <v>71</v>
      </c>
      <c r="B25" t="s">
        <v>12</v>
      </c>
      <c r="C25" t="s">
        <v>6</v>
      </c>
      <c r="D25" t="s">
        <v>12</v>
      </c>
      <c r="E25" t="s">
        <v>2290</v>
      </c>
      <c r="F25">
        <v>0</v>
      </c>
      <c r="G25">
        <v>1</v>
      </c>
      <c r="H25">
        <v>1</v>
      </c>
      <c r="I25" s="370" t="s">
        <v>29</v>
      </c>
      <c r="J25" s="370" t="s">
        <v>3193</v>
      </c>
      <c r="K25" s="370" t="s">
        <v>206</v>
      </c>
      <c r="L25" s="314" t="s">
        <v>207</v>
      </c>
    </row>
    <row r="26" spans="1:14" x14ac:dyDescent="0.35">
      <c r="A26" s="317" t="s">
        <v>8</v>
      </c>
      <c r="B26" s="317" t="s">
        <v>328</v>
      </c>
      <c r="C26" t="s">
        <v>329</v>
      </c>
      <c r="D26" s="317" t="s">
        <v>328</v>
      </c>
      <c r="E26" t="s">
        <v>2289</v>
      </c>
      <c r="F26" s="317">
        <v>0</v>
      </c>
      <c r="G26" s="317">
        <v>1</v>
      </c>
      <c r="H26" s="317">
        <v>1</v>
      </c>
      <c r="I26" s="314" t="s">
        <v>29</v>
      </c>
      <c r="J26" s="370" t="s">
        <v>3194</v>
      </c>
      <c r="K26" s="370" t="s">
        <v>330</v>
      </c>
      <c r="L26" s="314" t="s">
        <v>331</v>
      </c>
    </row>
    <row r="27" spans="1:14" x14ac:dyDescent="0.35">
      <c r="A27" s="317" t="s">
        <v>8</v>
      </c>
      <c r="B27" s="317" t="s">
        <v>3787</v>
      </c>
      <c r="C27" t="s">
        <v>3788</v>
      </c>
      <c r="D27" s="317" t="s">
        <v>3787</v>
      </c>
      <c r="E27" t="s">
        <v>3789</v>
      </c>
      <c r="F27" s="317">
        <v>0</v>
      </c>
      <c r="G27" s="317">
        <v>1</v>
      </c>
      <c r="H27" s="317">
        <v>1</v>
      </c>
      <c r="I27" s="314" t="s">
        <v>29</v>
      </c>
      <c r="J27" s="370" t="s">
        <v>3790</v>
      </c>
      <c r="K27" s="370"/>
      <c r="L27" s="314"/>
    </row>
    <row r="28" spans="1:14" x14ac:dyDescent="0.35">
      <c r="A28" t="s">
        <v>8</v>
      </c>
      <c r="B28" s="370" t="s">
        <v>3124</v>
      </c>
      <c r="C28" t="s">
        <v>2740</v>
      </c>
      <c r="D28" s="370" t="s">
        <v>3124</v>
      </c>
      <c r="E28" t="s">
        <v>2280</v>
      </c>
      <c r="F28" s="395">
        <v>0</v>
      </c>
      <c r="G28" s="13">
        <v>1</v>
      </c>
      <c r="H28" s="13">
        <v>0.01</v>
      </c>
      <c r="I28" s="370" t="s">
        <v>34</v>
      </c>
      <c r="J28" s="370" t="s">
        <v>3821</v>
      </c>
      <c r="K28" s="370" t="s">
        <v>2448</v>
      </c>
      <c r="L28" s="314" t="s">
        <v>2449</v>
      </c>
      <c r="M28" s="397" t="s">
        <v>149</v>
      </c>
    </row>
    <row r="29" spans="1:14" x14ac:dyDescent="0.35">
      <c r="A29" t="s">
        <v>8</v>
      </c>
      <c r="B29" s="370" t="s">
        <v>3546</v>
      </c>
      <c r="C29" t="s">
        <v>3547</v>
      </c>
      <c r="D29" s="184"/>
      <c r="E29" s="184"/>
      <c r="F29" s="317">
        <v>0</v>
      </c>
      <c r="G29" s="317">
        <v>1</v>
      </c>
      <c r="H29" s="317">
        <v>1</v>
      </c>
      <c r="I29" s="314" t="s">
        <v>29</v>
      </c>
      <c r="J29" s="370" t="s">
        <v>3548</v>
      </c>
      <c r="K29" s="370"/>
      <c r="L29" s="314"/>
      <c r="M29" s="397"/>
    </row>
    <row r="30" spans="1:14" x14ac:dyDescent="0.35">
      <c r="A30" t="s">
        <v>8</v>
      </c>
      <c r="B30" s="370" t="s">
        <v>3773</v>
      </c>
      <c r="C30" t="s">
        <v>3775</v>
      </c>
      <c r="D30" s="370" t="s">
        <v>3124</v>
      </c>
      <c r="E30" t="s">
        <v>3771</v>
      </c>
      <c r="F30" s="317">
        <v>0</v>
      </c>
      <c r="G30" s="317">
        <v>1</v>
      </c>
      <c r="H30" s="317">
        <v>1</v>
      </c>
      <c r="I30" s="317" t="s">
        <v>29</v>
      </c>
      <c r="J30" s="370" t="s">
        <v>3772</v>
      </c>
      <c r="K30" s="370"/>
      <c r="L30" s="314"/>
      <c r="M30" s="397"/>
    </row>
    <row r="31" spans="1:14" x14ac:dyDescent="0.35">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x14ac:dyDescent="0.35">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x14ac:dyDescent="0.35">
      <c r="A33" t="s">
        <v>8</v>
      </c>
      <c r="B33" t="s">
        <v>302</v>
      </c>
      <c r="C33" t="s">
        <v>301</v>
      </c>
      <c r="D33" t="s">
        <v>302</v>
      </c>
      <c r="E33" t="s">
        <v>2286</v>
      </c>
      <c r="F33">
        <v>0</v>
      </c>
      <c r="G33">
        <v>1</v>
      </c>
      <c r="H33">
        <v>1</v>
      </c>
      <c r="I33" s="370" t="s">
        <v>29</v>
      </c>
    </row>
    <row r="34" spans="1:14" x14ac:dyDescent="0.35">
      <c r="A34" t="s">
        <v>8</v>
      </c>
      <c r="B34" t="s">
        <v>3483</v>
      </c>
      <c r="C34" t="s">
        <v>3484</v>
      </c>
      <c r="D34" t="s">
        <v>3485</v>
      </c>
      <c r="E34" t="s">
        <v>3650</v>
      </c>
      <c r="F34" s="317">
        <v>0</v>
      </c>
      <c r="G34" s="405">
        <v>1</v>
      </c>
      <c r="H34" s="317">
        <v>1</v>
      </c>
      <c r="I34" s="317" t="s">
        <v>3486</v>
      </c>
      <c r="J34" s="370" t="s">
        <v>3487</v>
      </c>
      <c r="K34" s="370"/>
      <c r="L34" s="314"/>
      <c r="M34" s="41" t="s">
        <v>3488</v>
      </c>
    </row>
    <row r="35" spans="1:14" x14ac:dyDescent="0.35">
      <c r="A35" t="s">
        <v>8</v>
      </c>
      <c r="B35" t="s">
        <v>17</v>
      </c>
      <c r="C35" t="s">
        <v>27</v>
      </c>
      <c r="D35" t="s">
        <v>17</v>
      </c>
      <c r="E35" t="s">
        <v>2285</v>
      </c>
      <c r="F35" s="395">
        <v>0</v>
      </c>
      <c r="G35" s="13">
        <v>1</v>
      </c>
      <c r="H35" s="13">
        <v>0.01</v>
      </c>
      <c r="I35" s="370" t="s">
        <v>33</v>
      </c>
      <c r="J35" s="370" t="s">
        <v>3691</v>
      </c>
      <c r="K35" s="370" t="s">
        <v>208</v>
      </c>
      <c r="L35" s="314" t="s">
        <v>209</v>
      </c>
      <c r="M35" s="396" t="s">
        <v>151</v>
      </c>
    </row>
    <row r="36" spans="1:14" x14ac:dyDescent="0.35">
      <c r="A36" t="s">
        <v>8</v>
      </c>
      <c r="B36" t="s">
        <v>129</v>
      </c>
      <c r="C36" t="s">
        <v>128</v>
      </c>
      <c r="D36" t="s">
        <v>129</v>
      </c>
      <c r="E36" t="s">
        <v>2284</v>
      </c>
      <c r="F36" s="39">
        <v>0</v>
      </c>
      <c r="G36" s="39">
        <v>25000</v>
      </c>
      <c r="H36" s="39">
        <v>500</v>
      </c>
      <c r="I36" s="370" t="s">
        <v>186</v>
      </c>
      <c r="J36" s="370" t="s">
        <v>3723</v>
      </c>
      <c r="K36" s="370" t="s">
        <v>210</v>
      </c>
      <c r="L36" s="314" t="s">
        <v>211</v>
      </c>
      <c r="M36" s="396" t="s">
        <v>148</v>
      </c>
      <c r="N36" s="370" t="s">
        <v>187</v>
      </c>
    </row>
    <row r="37" spans="1:14" x14ac:dyDescent="0.35">
      <c r="A37" t="s">
        <v>8</v>
      </c>
      <c r="B37" t="s">
        <v>3017</v>
      </c>
      <c r="C37" t="s">
        <v>3018</v>
      </c>
      <c r="D37" t="s">
        <v>3017</v>
      </c>
      <c r="E37" s="184"/>
      <c r="F37">
        <v>0</v>
      </c>
      <c r="G37">
        <v>1</v>
      </c>
      <c r="H37">
        <v>1</v>
      </c>
      <c r="I37" s="370" t="s">
        <v>29</v>
      </c>
      <c r="J37" s="394" t="s">
        <v>3195</v>
      </c>
    </row>
    <row r="38" spans="1:14" x14ac:dyDescent="0.35">
      <c r="A38" t="s">
        <v>8</v>
      </c>
      <c r="B38" t="s">
        <v>59</v>
      </c>
      <c r="C38" t="s">
        <v>130</v>
      </c>
      <c r="D38" t="s">
        <v>59</v>
      </c>
      <c r="E38" s="184"/>
      <c r="F38">
        <v>0</v>
      </c>
      <c r="G38">
        <v>1</v>
      </c>
      <c r="H38">
        <v>1</v>
      </c>
      <c r="I38" s="370" t="s">
        <v>29</v>
      </c>
      <c r="J38" s="394" t="s">
        <v>3740</v>
      </c>
    </row>
    <row r="39" spans="1:14" x14ac:dyDescent="0.35">
      <c r="A39" t="s">
        <v>8</v>
      </c>
      <c r="B39" t="s">
        <v>3737</v>
      </c>
      <c r="C39" t="s">
        <v>3738</v>
      </c>
      <c r="D39" t="s">
        <v>3737</v>
      </c>
      <c r="E39" s="184"/>
      <c r="F39">
        <v>0</v>
      </c>
      <c r="G39">
        <v>1</v>
      </c>
      <c r="H39">
        <v>1</v>
      </c>
      <c r="I39" s="370" t="s">
        <v>29</v>
      </c>
      <c r="J39" s="394" t="s">
        <v>3739</v>
      </c>
    </row>
    <row r="40" spans="1:14" x14ac:dyDescent="0.35">
      <c r="A40" t="s">
        <v>8</v>
      </c>
      <c r="B40" t="s">
        <v>357</v>
      </c>
      <c r="C40" t="s">
        <v>358</v>
      </c>
      <c r="D40" t="s">
        <v>357</v>
      </c>
      <c r="E40" t="s">
        <v>2283</v>
      </c>
      <c r="F40">
        <v>0</v>
      </c>
      <c r="G40">
        <v>1</v>
      </c>
      <c r="H40">
        <v>1</v>
      </c>
      <c r="I40" s="370" t="s">
        <v>29</v>
      </c>
      <c r="J40" s="370"/>
    </row>
    <row r="41" spans="1:14" x14ac:dyDescent="0.35">
      <c r="A41" s="317" t="s">
        <v>8</v>
      </c>
      <c r="B41" s="317" t="s">
        <v>254</v>
      </c>
      <c r="C41" t="s">
        <v>255</v>
      </c>
      <c r="D41" s="317" t="s">
        <v>254</v>
      </c>
      <c r="E41" t="s">
        <v>2282</v>
      </c>
      <c r="F41" s="386">
        <v>0</v>
      </c>
      <c r="G41" s="386">
        <v>0.6</v>
      </c>
      <c r="H41" s="386">
        <v>0.01</v>
      </c>
      <c r="I41" s="314" t="s">
        <v>256</v>
      </c>
      <c r="J41" s="370" t="s">
        <v>3502</v>
      </c>
      <c r="K41" s="314" t="s">
        <v>2243</v>
      </c>
      <c r="L41" s="314" t="s">
        <v>257</v>
      </c>
      <c r="M41" s="396" t="s">
        <v>3203</v>
      </c>
    </row>
    <row r="42" spans="1:14" x14ac:dyDescent="0.35">
      <c r="A42" s="317" t="s">
        <v>8</v>
      </c>
      <c r="B42" s="319" t="s">
        <v>2322</v>
      </c>
      <c r="C42" t="s">
        <v>2323</v>
      </c>
      <c r="D42" s="319" t="s">
        <v>2322</v>
      </c>
      <c r="E42" s="317" t="s">
        <v>2324</v>
      </c>
      <c r="F42" s="386">
        <v>0</v>
      </c>
      <c r="G42" s="386">
        <v>0.9</v>
      </c>
      <c r="H42" s="386">
        <v>0.01</v>
      </c>
      <c r="I42" s="314" t="s">
        <v>2325</v>
      </c>
      <c r="J42" s="370" t="s">
        <v>3196</v>
      </c>
      <c r="K42" s="314" t="s">
        <v>2378</v>
      </c>
      <c r="L42" s="314" t="s">
        <v>2377</v>
      </c>
    </row>
    <row r="43" spans="1:14" x14ac:dyDescent="0.35">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x14ac:dyDescent="0.35">
      <c r="A44" s="317" t="s">
        <v>8</v>
      </c>
      <c r="B44" t="s">
        <v>2786</v>
      </c>
      <c r="C44" t="s">
        <v>2788</v>
      </c>
      <c r="D44" t="s">
        <v>2786</v>
      </c>
      <c r="E44" t="s">
        <v>2789</v>
      </c>
      <c r="F44" s="386">
        <v>0</v>
      </c>
      <c r="G44" s="386">
        <v>0.95</v>
      </c>
      <c r="H44" s="386">
        <v>0.01</v>
      </c>
      <c r="I44" s="314" t="s">
        <v>2790</v>
      </c>
      <c r="J44" s="370" t="s">
        <v>3725</v>
      </c>
      <c r="K44" s="370" t="s">
        <v>212</v>
      </c>
      <c r="L44" s="314"/>
      <c r="M44" s="396" t="s">
        <v>3202</v>
      </c>
    </row>
    <row r="45" spans="1:14" x14ac:dyDescent="0.35">
      <c r="A45" t="s">
        <v>8</v>
      </c>
      <c r="B45" t="s">
        <v>18</v>
      </c>
      <c r="C45" t="s">
        <v>131</v>
      </c>
      <c r="D45" t="s">
        <v>18</v>
      </c>
      <c r="E45" t="s">
        <v>2787</v>
      </c>
      <c r="F45" s="317">
        <v>0</v>
      </c>
      <c r="G45" s="317">
        <v>60</v>
      </c>
      <c r="H45" s="317">
        <v>1</v>
      </c>
      <c r="I45" s="317" t="str">
        <f>UnitControlCenter!$B$51</f>
        <v>$/MWh</v>
      </c>
      <c r="J45" s="370" t="s">
        <v>3726</v>
      </c>
      <c r="K45" s="370" t="s">
        <v>212</v>
      </c>
      <c r="L45" s="314" t="s">
        <v>213</v>
      </c>
      <c r="M45" s="396" t="s">
        <v>150</v>
      </c>
    </row>
    <row r="46" spans="1:14" x14ac:dyDescent="0.35">
      <c r="A46" t="s">
        <v>8</v>
      </c>
      <c r="B46" t="s">
        <v>3576</v>
      </c>
      <c r="C46" t="s">
        <v>3577</v>
      </c>
      <c r="D46" t="s">
        <v>3578</v>
      </c>
      <c r="E46" t="s">
        <v>3579</v>
      </c>
      <c r="F46" s="395">
        <v>0</v>
      </c>
      <c r="G46" s="13">
        <v>1</v>
      </c>
      <c r="H46" s="13">
        <v>0.01</v>
      </c>
      <c r="I46" s="317" t="s">
        <v>3580</v>
      </c>
      <c r="J46" s="370" t="s">
        <v>3581</v>
      </c>
      <c r="K46" s="370"/>
      <c r="L46" s="314"/>
      <c r="M46" s="396"/>
    </row>
    <row r="47" spans="1:14" x14ac:dyDescent="0.35">
      <c r="A47" t="s">
        <v>8</v>
      </c>
      <c r="B47" t="s">
        <v>3637</v>
      </c>
      <c r="C47" t="s">
        <v>3635</v>
      </c>
      <c r="D47" t="s">
        <v>3636</v>
      </c>
      <c r="E47" t="s">
        <v>3640</v>
      </c>
      <c r="F47" s="402">
        <v>0</v>
      </c>
      <c r="G47">
        <v>100</v>
      </c>
      <c r="H47">
        <v>5</v>
      </c>
      <c r="I47" s="317" t="s">
        <v>3644</v>
      </c>
      <c r="J47" s="370" t="s">
        <v>3642</v>
      </c>
      <c r="K47" s="370"/>
      <c r="L47" s="314"/>
      <c r="M47" s="396"/>
    </row>
    <row r="48" spans="1:14" x14ac:dyDescent="0.35">
      <c r="A48" t="s">
        <v>8</v>
      </c>
      <c r="B48" t="s">
        <v>3638</v>
      </c>
      <c r="C48" t="s">
        <v>3639</v>
      </c>
      <c r="D48" t="s">
        <v>3636</v>
      </c>
      <c r="E48" t="s">
        <v>3641</v>
      </c>
      <c r="F48" s="395">
        <v>0</v>
      </c>
      <c r="G48" s="13">
        <v>1</v>
      </c>
      <c r="H48" s="13">
        <v>0.01</v>
      </c>
      <c r="I48" s="317" t="s">
        <v>3643</v>
      </c>
      <c r="J48" s="370" t="s">
        <v>3713</v>
      </c>
      <c r="K48" s="370"/>
      <c r="L48" s="314"/>
      <c r="M48" s="396"/>
    </row>
    <row r="49" spans="1:14" x14ac:dyDescent="0.35">
      <c r="A49" t="s">
        <v>8</v>
      </c>
      <c r="B49" t="s">
        <v>3645</v>
      </c>
      <c r="C49" t="s">
        <v>3646</v>
      </c>
      <c r="D49" t="s">
        <v>3645</v>
      </c>
      <c r="E49" t="s">
        <v>3647</v>
      </c>
      <c r="F49" s="402">
        <v>0</v>
      </c>
      <c r="G49">
        <v>100</v>
      </c>
      <c r="H49">
        <v>5</v>
      </c>
      <c r="I49" s="317" t="s">
        <v>3648</v>
      </c>
      <c r="J49" s="370" t="s">
        <v>3649</v>
      </c>
      <c r="K49" s="370"/>
      <c r="L49" s="314"/>
      <c r="M49" s="396"/>
    </row>
    <row r="50" spans="1:14" x14ac:dyDescent="0.35">
      <c r="A50" t="s">
        <v>9</v>
      </c>
      <c r="B50" t="s">
        <v>3223</v>
      </c>
      <c r="C50" t="s">
        <v>3184</v>
      </c>
      <c r="D50" t="s">
        <v>3223</v>
      </c>
      <c r="E50" t="s">
        <v>3185</v>
      </c>
      <c r="F50" s="386">
        <v>0</v>
      </c>
      <c r="G50" s="386">
        <v>0.5</v>
      </c>
      <c r="H50" s="386">
        <v>0.01</v>
      </c>
      <c r="I50" s="314" t="s">
        <v>3183</v>
      </c>
      <c r="J50" s="370" t="s">
        <v>3224</v>
      </c>
    </row>
    <row r="51" spans="1:14" x14ac:dyDescent="0.35">
      <c r="A51" t="s">
        <v>9</v>
      </c>
      <c r="B51" t="s">
        <v>26</v>
      </c>
      <c r="C51" t="s">
        <v>3020</v>
      </c>
      <c r="D51" t="s">
        <v>3021</v>
      </c>
      <c r="E51" t="s">
        <v>3019</v>
      </c>
      <c r="F51" s="395">
        <v>0</v>
      </c>
      <c r="G51" s="13">
        <v>1</v>
      </c>
      <c r="H51" s="13">
        <v>0.01</v>
      </c>
      <c r="I51" s="370" t="s">
        <v>2813</v>
      </c>
      <c r="J51" s="370" t="s">
        <v>3022</v>
      </c>
      <c r="K51" s="370" t="s">
        <v>239</v>
      </c>
      <c r="L51" s="314" t="s">
        <v>240</v>
      </c>
    </row>
    <row r="52" spans="1:14" x14ac:dyDescent="0.35">
      <c r="A52" t="s">
        <v>9</v>
      </c>
      <c r="B52" t="s">
        <v>20</v>
      </c>
      <c r="C52" t="s">
        <v>2768</v>
      </c>
      <c r="D52" t="s">
        <v>20</v>
      </c>
      <c r="E52" t="s">
        <v>2769</v>
      </c>
      <c r="F52" s="395">
        <v>0</v>
      </c>
      <c r="G52" s="13">
        <v>1</v>
      </c>
      <c r="H52" s="13">
        <v>0.01</v>
      </c>
      <c r="I52" s="370" t="s">
        <v>33</v>
      </c>
      <c r="J52" s="370" t="s">
        <v>2390</v>
      </c>
      <c r="K52" s="370" t="s">
        <v>214</v>
      </c>
      <c r="L52" s="314" t="s">
        <v>215</v>
      </c>
      <c r="M52" s="396" t="s">
        <v>2391</v>
      </c>
    </row>
    <row r="53" spans="1:14" x14ac:dyDescent="0.35">
      <c r="A53" t="s">
        <v>9</v>
      </c>
      <c r="B53" t="s">
        <v>24</v>
      </c>
      <c r="C53" t="s">
        <v>282</v>
      </c>
      <c r="D53" t="s">
        <v>24</v>
      </c>
      <c r="E53" t="s">
        <v>2279</v>
      </c>
      <c r="F53" s="395">
        <v>0</v>
      </c>
      <c r="G53" s="13">
        <v>1</v>
      </c>
      <c r="H53" s="13">
        <v>0.01</v>
      </c>
      <c r="I53" s="370" t="s">
        <v>33</v>
      </c>
      <c r="J53" s="370" t="s">
        <v>2302</v>
      </c>
      <c r="K53" s="370" t="s">
        <v>216</v>
      </c>
      <c r="L53" s="314" t="s">
        <v>217</v>
      </c>
      <c r="M53" s="396" t="s">
        <v>151</v>
      </c>
    </row>
    <row r="54" spans="1:14" x14ac:dyDescent="0.35">
      <c r="A54" t="s">
        <v>9</v>
      </c>
      <c r="B54" t="s">
        <v>22</v>
      </c>
      <c r="C54" t="s">
        <v>58</v>
      </c>
      <c r="D54" t="s">
        <v>22</v>
      </c>
      <c r="E54" t="s">
        <v>2278</v>
      </c>
      <c r="F54" s="395">
        <v>0</v>
      </c>
      <c r="G54" s="13">
        <v>1</v>
      </c>
      <c r="H54" s="13">
        <v>0.01</v>
      </c>
      <c r="I54" s="370" t="s">
        <v>33</v>
      </c>
      <c r="J54" s="370" t="s">
        <v>2303</v>
      </c>
      <c r="K54" s="370" t="s">
        <v>218</v>
      </c>
      <c r="L54" s="314" t="s">
        <v>219</v>
      </c>
      <c r="M54" s="396" t="s">
        <v>151</v>
      </c>
    </row>
    <row r="55" spans="1:14" x14ac:dyDescent="0.35">
      <c r="A55" t="s">
        <v>9</v>
      </c>
      <c r="B55" t="s">
        <v>101</v>
      </c>
      <c r="C55" t="s">
        <v>283</v>
      </c>
      <c r="D55" t="s">
        <v>101</v>
      </c>
      <c r="E55" t="s">
        <v>2277</v>
      </c>
      <c r="F55" s="13">
        <v>0</v>
      </c>
      <c r="G55" s="13">
        <v>0.25</v>
      </c>
      <c r="H55" s="13">
        <v>0.01</v>
      </c>
      <c r="I55" s="370" t="s">
        <v>30</v>
      </c>
      <c r="J55" s="370" t="s">
        <v>3026</v>
      </c>
      <c r="K55" s="370" t="s">
        <v>220</v>
      </c>
      <c r="L55" s="314" t="s">
        <v>221</v>
      </c>
      <c r="M55" s="397" t="s">
        <v>2256</v>
      </c>
      <c r="N55" s="314" t="s">
        <v>2256</v>
      </c>
    </row>
    <row r="56" spans="1:14" x14ac:dyDescent="0.35">
      <c r="A56" t="s">
        <v>9</v>
      </c>
      <c r="B56" t="s">
        <v>23</v>
      </c>
      <c r="C56" t="s">
        <v>284</v>
      </c>
      <c r="D56" t="s">
        <v>23</v>
      </c>
      <c r="E56" t="s">
        <v>2276</v>
      </c>
      <c r="F56" s="395">
        <v>0</v>
      </c>
      <c r="G56" s="13">
        <v>1</v>
      </c>
      <c r="H56" s="13">
        <v>0.01</v>
      </c>
      <c r="I56" s="370" t="s">
        <v>33</v>
      </c>
      <c r="J56" s="370" t="s">
        <v>2304</v>
      </c>
      <c r="K56" s="370" t="s">
        <v>222</v>
      </c>
      <c r="L56" s="314" t="s">
        <v>223</v>
      </c>
      <c r="M56" s="396" t="s">
        <v>151</v>
      </c>
    </row>
    <row r="57" spans="1:14" x14ac:dyDescent="0.35">
      <c r="A57" t="s">
        <v>9</v>
      </c>
      <c r="B57" t="s">
        <v>3538</v>
      </c>
      <c r="C57" t="s">
        <v>3540</v>
      </c>
      <c r="D57" t="s">
        <v>3538</v>
      </c>
      <c r="E57" t="s">
        <v>3542</v>
      </c>
      <c r="F57" s="395">
        <v>0</v>
      </c>
      <c r="G57" s="395">
        <v>1</v>
      </c>
      <c r="H57" s="13">
        <v>0.01</v>
      </c>
      <c r="I57" s="370" t="s">
        <v>2411</v>
      </c>
      <c r="J57" s="370" t="s">
        <v>3545</v>
      </c>
      <c r="K57" s="370" t="s">
        <v>224</v>
      </c>
      <c r="L57" s="314" t="s">
        <v>2702</v>
      </c>
      <c r="M57" s="396"/>
    </row>
    <row r="58" spans="1:14" x14ac:dyDescent="0.35">
      <c r="A58" s="317" t="s">
        <v>9</v>
      </c>
      <c r="B58" s="317" t="s">
        <v>2773</v>
      </c>
      <c r="C58" t="s">
        <v>2776</v>
      </c>
      <c r="D58" s="317" t="s">
        <v>2780</v>
      </c>
      <c r="E58" s="317" t="s">
        <v>2781</v>
      </c>
      <c r="F58" s="391">
        <v>0</v>
      </c>
      <c r="G58" s="386">
        <v>1</v>
      </c>
      <c r="H58" s="386">
        <v>0.01</v>
      </c>
      <c r="I58" s="314" t="s">
        <v>33</v>
      </c>
      <c r="J58" s="314" t="s">
        <v>3717</v>
      </c>
      <c r="K58" s="314" t="s">
        <v>2258</v>
      </c>
      <c r="L58" s="314" t="s">
        <v>2259</v>
      </c>
      <c r="M58" s="397" t="s">
        <v>151</v>
      </c>
    </row>
    <row r="59" spans="1:14" x14ac:dyDescent="0.35">
      <c r="A59" s="317" t="s">
        <v>9</v>
      </c>
      <c r="B59" s="317" t="s">
        <v>2774</v>
      </c>
      <c r="C59" t="s">
        <v>2777</v>
      </c>
      <c r="D59" s="317" t="s">
        <v>2780</v>
      </c>
      <c r="E59" s="317" t="s">
        <v>2782</v>
      </c>
      <c r="F59" s="391">
        <v>0</v>
      </c>
      <c r="G59" s="386">
        <v>1</v>
      </c>
      <c r="H59" s="386">
        <v>0.01</v>
      </c>
      <c r="I59" s="314" t="s">
        <v>33</v>
      </c>
      <c r="J59" s="314" t="s">
        <v>3718</v>
      </c>
      <c r="K59" s="314" t="s">
        <v>2258</v>
      </c>
      <c r="L59" s="314" t="s">
        <v>2259</v>
      </c>
      <c r="M59" s="397"/>
    </row>
    <row r="60" spans="1:14" x14ac:dyDescent="0.35">
      <c r="A60" s="317" t="s">
        <v>9</v>
      </c>
      <c r="B60" s="317" t="s">
        <v>2775</v>
      </c>
      <c r="C60" t="s">
        <v>2778</v>
      </c>
      <c r="D60" s="317" t="s">
        <v>2780</v>
      </c>
      <c r="E60" s="317" t="s">
        <v>2783</v>
      </c>
      <c r="F60" s="391">
        <v>0</v>
      </c>
      <c r="G60" s="386">
        <v>1</v>
      </c>
      <c r="H60" s="386">
        <v>0.01</v>
      </c>
      <c r="I60" s="314" t="s">
        <v>33</v>
      </c>
      <c r="J60" s="314" t="s">
        <v>3719</v>
      </c>
      <c r="K60" s="314" t="s">
        <v>2258</v>
      </c>
      <c r="L60" s="314" t="s">
        <v>2259</v>
      </c>
      <c r="M60" s="397"/>
    </row>
    <row r="61" spans="1:14" x14ac:dyDescent="0.35">
      <c r="A61" s="317" t="s">
        <v>9</v>
      </c>
      <c r="B61" s="317" t="s">
        <v>2785</v>
      </c>
      <c r="C61" t="s">
        <v>2779</v>
      </c>
      <c r="D61" s="317" t="s">
        <v>2780</v>
      </c>
      <c r="E61" s="317" t="s">
        <v>2784</v>
      </c>
      <c r="F61" s="391">
        <v>0</v>
      </c>
      <c r="G61" s="386">
        <v>1</v>
      </c>
      <c r="H61" s="386">
        <v>0.01</v>
      </c>
      <c r="I61" s="314" t="s">
        <v>33</v>
      </c>
      <c r="J61" s="314" t="s">
        <v>3720</v>
      </c>
      <c r="K61" s="314" t="s">
        <v>2258</v>
      </c>
      <c r="L61" s="314" t="s">
        <v>2259</v>
      </c>
      <c r="M61" s="397"/>
    </row>
    <row r="62" spans="1:14" x14ac:dyDescent="0.35">
      <c r="A62" t="s">
        <v>9</v>
      </c>
      <c r="B62" t="s">
        <v>3791</v>
      </c>
      <c r="C62" t="s">
        <v>3824</v>
      </c>
      <c r="D62" t="s">
        <v>3791</v>
      </c>
      <c r="E62" s="317" t="s">
        <v>3792</v>
      </c>
      <c r="F62" s="391">
        <v>0</v>
      </c>
      <c r="G62" s="386">
        <v>1</v>
      </c>
      <c r="H62" s="386">
        <v>0.01</v>
      </c>
      <c r="I62" s="314" t="s">
        <v>33</v>
      </c>
      <c r="J62" s="314" t="s">
        <v>3793</v>
      </c>
      <c r="K62" s="314"/>
      <c r="L62" s="314"/>
      <c r="M62" s="397"/>
    </row>
    <row r="63" spans="1:14" x14ac:dyDescent="0.35">
      <c r="A63" t="s">
        <v>9</v>
      </c>
      <c r="B63" t="s">
        <v>3539</v>
      </c>
      <c r="C63" t="s">
        <v>3541</v>
      </c>
      <c r="D63" t="s">
        <v>3539</v>
      </c>
      <c r="E63" t="s">
        <v>3543</v>
      </c>
      <c r="F63" s="395">
        <v>0</v>
      </c>
      <c r="G63" s="395">
        <v>1</v>
      </c>
      <c r="H63" s="13">
        <v>0.01</v>
      </c>
      <c r="I63" s="370" t="s">
        <v>2411</v>
      </c>
      <c r="J63" s="370" t="s">
        <v>3544</v>
      </c>
      <c r="K63" s="370" t="s">
        <v>224</v>
      </c>
      <c r="L63" s="314" t="s">
        <v>2702</v>
      </c>
      <c r="M63" s="396"/>
    </row>
    <row r="64" spans="1:14" x14ac:dyDescent="0.35">
      <c r="A64" t="s">
        <v>9</v>
      </c>
      <c r="B64" t="s">
        <v>2436</v>
      </c>
      <c r="C64" t="s">
        <v>2435</v>
      </c>
      <c r="D64" t="s">
        <v>2436</v>
      </c>
      <c r="E64" t="s">
        <v>2438</v>
      </c>
      <c r="F64" s="395">
        <v>0</v>
      </c>
      <c r="G64" s="13">
        <v>1</v>
      </c>
      <c r="H64" s="13">
        <v>0.01</v>
      </c>
      <c r="I64" s="370" t="s">
        <v>2439</v>
      </c>
      <c r="J64" s="370" t="s">
        <v>3197</v>
      </c>
      <c r="K64" s="370"/>
      <c r="L64" s="314" t="s">
        <v>2697</v>
      </c>
      <c r="M64" s="396" t="s">
        <v>3201</v>
      </c>
    </row>
    <row r="65" spans="1:14" x14ac:dyDescent="0.35">
      <c r="A65" t="s">
        <v>9</v>
      </c>
      <c r="B65" t="s">
        <v>21</v>
      </c>
      <c r="C65" t="s">
        <v>285</v>
      </c>
      <c r="D65" s="20" t="s">
        <v>348</v>
      </c>
      <c r="E65" t="s">
        <v>2275</v>
      </c>
      <c r="F65" s="395">
        <v>0</v>
      </c>
      <c r="G65" s="13">
        <v>1</v>
      </c>
      <c r="H65" s="13">
        <v>0.01</v>
      </c>
      <c r="I65" s="370" t="s">
        <v>33</v>
      </c>
      <c r="J65" s="370" t="s">
        <v>3715</v>
      </c>
      <c r="K65" s="370" t="s">
        <v>225</v>
      </c>
      <c r="L65" s="314" t="s">
        <v>226</v>
      </c>
      <c r="M65" s="396"/>
    </row>
    <row r="66" spans="1:14" x14ac:dyDescent="0.35">
      <c r="A66" t="s">
        <v>9</v>
      </c>
      <c r="B66" t="s">
        <v>19</v>
      </c>
      <c r="C66" t="s">
        <v>286</v>
      </c>
      <c r="D66" s="20" t="s">
        <v>348</v>
      </c>
      <c r="E66" t="s">
        <v>2274</v>
      </c>
      <c r="F66" s="395">
        <v>0</v>
      </c>
      <c r="G66" s="13">
        <v>1</v>
      </c>
      <c r="H66" s="13">
        <v>0.01</v>
      </c>
      <c r="I66" s="370" t="s">
        <v>33</v>
      </c>
      <c r="J66" s="370" t="s">
        <v>3716</v>
      </c>
      <c r="K66" s="370" t="s">
        <v>227</v>
      </c>
      <c r="L66" s="314" t="s">
        <v>228</v>
      </c>
      <c r="M66" s="396"/>
    </row>
    <row r="67" spans="1:14" x14ac:dyDescent="0.35">
      <c r="A67" t="s">
        <v>9</v>
      </c>
      <c r="B67" t="s">
        <v>3231</v>
      </c>
      <c r="C67" t="s">
        <v>3232</v>
      </c>
      <c r="D67" t="s">
        <v>3231</v>
      </c>
      <c r="E67" t="s">
        <v>3233</v>
      </c>
      <c r="F67" s="395">
        <v>0</v>
      </c>
      <c r="G67" s="13">
        <v>1</v>
      </c>
      <c r="H67" s="13">
        <v>0.01</v>
      </c>
      <c r="I67" s="370" t="s">
        <v>33</v>
      </c>
      <c r="J67" s="370" t="s">
        <v>3721</v>
      </c>
      <c r="K67" s="370"/>
      <c r="L67" s="314"/>
      <c r="M67" s="396"/>
    </row>
    <row r="68" spans="1:14" x14ac:dyDescent="0.35">
      <c r="A68" t="s">
        <v>9</v>
      </c>
      <c r="B68" t="s">
        <v>2491</v>
      </c>
      <c r="C68" t="s">
        <v>2492</v>
      </c>
      <c r="D68" t="s">
        <v>2492</v>
      </c>
      <c r="E68" t="s">
        <v>2493</v>
      </c>
      <c r="F68" s="395">
        <v>0</v>
      </c>
      <c r="G68" s="13">
        <v>1</v>
      </c>
      <c r="H68" s="13">
        <v>0.01</v>
      </c>
      <c r="I68" s="370" t="s">
        <v>2494</v>
      </c>
      <c r="J68" s="370" t="s">
        <v>3724</v>
      </c>
      <c r="K68" s="370"/>
      <c r="L68" s="314" t="s">
        <v>2698</v>
      </c>
      <c r="M68" s="396" t="s">
        <v>151</v>
      </c>
    </row>
    <row r="69" spans="1:14" x14ac:dyDescent="0.35">
      <c r="A69" t="s">
        <v>133</v>
      </c>
      <c r="B69" t="s">
        <v>135</v>
      </c>
      <c r="C69" t="s">
        <v>430</v>
      </c>
      <c r="D69" t="s">
        <v>135</v>
      </c>
      <c r="E69" t="s">
        <v>2273</v>
      </c>
      <c r="F69" s="395">
        <v>0</v>
      </c>
      <c r="G69" s="13">
        <v>1</v>
      </c>
      <c r="H69" s="13">
        <v>0.01</v>
      </c>
      <c r="I69" s="370" t="s">
        <v>33</v>
      </c>
      <c r="J69" s="370" t="s">
        <v>3749</v>
      </c>
      <c r="K69" s="370" t="s">
        <v>229</v>
      </c>
      <c r="L69" s="314" t="s">
        <v>230</v>
      </c>
      <c r="M69" s="396" t="s">
        <v>151</v>
      </c>
      <c r="N69" s="370" t="s">
        <v>184</v>
      </c>
    </row>
    <row r="70" spans="1:14" x14ac:dyDescent="0.35">
      <c r="A70" t="s">
        <v>133</v>
      </c>
      <c r="B70" t="s">
        <v>258</v>
      </c>
      <c r="C70" t="s">
        <v>437</v>
      </c>
      <c r="D70" t="s">
        <v>258</v>
      </c>
      <c r="E70" t="s">
        <v>2272</v>
      </c>
      <c r="F70" s="395">
        <v>0</v>
      </c>
      <c r="G70" s="13">
        <v>1</v>
      </c>
      <c r="H70" s="13">
        <v>0.01</v>
      </c>
      <c r="I70" s="370" t="s">
        <v>33</v>
      </c>
      <c r="J70" s="370" t="s">
        <v>3296</v>
      </c>
      <c r="K70" s="370" t="s">
        <v>312</v>
      </c>
      <c r="L70" s="314" t="s">
        <v>313</v>
      </c>
      <c r="M70" s="396"/>
      <c r="N70" s="370"/>
    </row>
    <row r="71" spans="1:14" x14ac:dyDescent="0.35">
      <c r="A71" t="s">
        <v>133</v>
      </c>
      <c r="B71" t="s">
        <v>3416</v>
      </c>
      <c r="C71" t="s">
        <v>434</v>
      </c>
      <c r="D71" t="s">
        <v>3416</v>
      </c>
      <c r="E71" t="s">
        <v>2271</v>
      </c>
      <c r="F71" s="395">
        <v>0</v>
      </c>
      <c r="G71" s="13">
        <v>1</v>
      </c>
      <c r="H71" s="13">
        <v>0.01</v>
      </c>
      <c r="I71" s="370" t="s">
        <v>33</v>
      </c>
      <c r="J71" s="370" t="s">
        <v>3417</v>
      </c>
      <c r="K71" s="370"/>
      <c r="L71" s="314" t="s">
        <v>2703</v>
      </c>
      <c r="M71" s="396" t="s">
        <v>3418</v>
      </c>
      <c r="N71" s="370"/>
    </row>
    <row r="72" spans="1:14" x14ac:dyDescent="0.35">
      <c r="A72" t="s">
        <v>133</v>
      </c>
      <c r="B72" t="s">
        <v>185</v>
      </c>
      <c r="C72" t="s">
        <v>431</v>
      </c>
      <c r="D72" t="s">
        <v>185</v>
      </c>
      <c r="E72" t="s">
        <v>2270</v>
      </c>
      <c r="F72" s="395">
        <v>0</v>
      </c>
      <c r="G72" s="13">
        <v>1</v>
      </c>
      <c r="H72" s="13">
        <v>0.01</v>
      </c>
      <c r="I72" s="370" t="s">
        <v>33</v>
      </c>
      <c r="J72" s="370" t="s">
        <v>2305</v>
      </c>
      <c r="K72" s="370" t="s">
        <v>231</v>
      </c>
      <c r="L72" s="314" t="s">
        <v>232</v>
      </c>
      <c r="M72" s="396" t="s">
        <v>151</v>
      </c>
      <c r="N72" s="370"/>
    </row>
    <row r="73" spans="1:14" x14ac:dyDescent="0.35">
      <c r="A73" t="s">
        <v>133</v>
      </c>
      <c r="B73" t="s">
        <v>2770</v>
      </c>
      <c r="C73" t="s">
        <v>2771</v>
      </c>
      <c r="D73" t="s">
        <v>2770</v>
      </c>
      <c r="E73" t="s">
        <v>2772</v>
      </c>
      <c r="F73" s="395">
        <v>0</v>
      </c>
      <c r="G73" s="13">
        <v>1</v>
      </c>
      <c r="H73" s="13">
        <v>0.01</v>
      </c>
      <c r="I73" s="370" t="s">
        <v>33</v>
      </c>
      <c r="J73" s="370" t="s">
        <v>3751</v>
      </c>
      <c r="K73" s="370" t="s">
        <v>233</v>
      </c>
      <c r="L73" s="314" t="s">
        <v>234</v>
      </c>
      <c r="M73" s="396" t="s">
        <v>151</v>
      </c>
      <c r="N73" s="370"/>
    </row>
    <row r="74" spans="1:14" x14ac:dyDescent="0.35">
      <c r="A74" t="s">
        <v>133</v>
      </c>
      <c r="B74" t="s">
        <v>3419</v>
      </c>
      <c r="C74" t="s">
        <v>3341</v>
      </c>
      <c r="D74" t="s">
        <v>3419</v>
      </c>
      <c r="E74" t="s">
        <v>3342</v>
      </c>
      <c r="F74" s="395">
        <v>0</v>
      </c>
      <c r="G74" s="13">
        <v>1</v>
      </c>
      <c r="H74" s="13">
        <v>0.01</v>
      </c>
      <c r="I74" s="370" t="s">
        <v>33</v>
      </c>
      <c r="J74" s="370" t="s">
        <v>3420</v>
      </c>
      <c r="K74" s="370"/>
      <c r="L74" s="314"/>
      <c r="M74" s="396"/>
      <c r="N74" s="370"/>
    </row>
    <row r="75" spans="1:14" x14ac:dyDescent="0.35">
      <c r="A75" t="s">
        <v>133</v>
      </c>
      <c r="B75" t="s">
        <v>136</v>
      </c>
      <c r="C75" t="s">
        <v>432</v>
      </c>
      <c r="D75" t="s">
        <v>136</v>
      </c>
      <c r="E75" t="s">
        <v>2269</v>
      </c>
      <c r="F75" s="395">
        <v>0</v>
      </c>
      <c r="G75" s="13">
        <v>1</v>
      </c>
      <c r="H75" s="13">
        <v>0.01</v>
      </c>
      <c r="I75" s="370" t="s">
        <v>33</v>
      </c>
      <c r="J75" s="370" t="s">
        <v>3750</v>
      </c>
      <c r="K75" s="370" t="s">
        <v>235</v>
      </c>
      <c r="L75" s="314" t="s">
        <v>236</v>
      </c>
      <c r="M75" s="396" t="s">
        <v>151</v>
      </c>
      <c r="N75" s="370"/>
    </row>
    <row r="76" spans="1:14" x14ac:dyDescent="0.35">
      <c r="A76" t="s">
        <v>133</v>
      </c>
      <c r="B76" t="s">
        <v>134</v>
      </c>
      <c r="C76" t="s">
        <v>2803</v>
      </c>
      <c r="D76" t="s">
        <v>134</v>
      </c>
      <c r="E76" t="s">
        <v>2268</v>
      </c>
      <c r="F76" s="395">
        <v>0</v>
      </c>
      <c r="G76" s="13">
        <v>1</v>
      </c>
      <c r="H76" s="13">
        <v>0.01</v>
      </c>
      <c r="I76" s="370" t="s">
        <v>33</v>
      </c>
      <c r="J76" s="370" t="s">
        <v>3752</v>
      </c>
      <c r="K76" s="370" t="s">
        <v>237</v>
      </c>
      <c r="L76" s="314" t="s">
        <v>238</v>
      </c>
      <c r="M76" s="396" t="s">
        <v>151</v>
      </c>
      <c r="N76" s="370"/>
    </row>
    <row r="77" spans="1:14" x14ac:dyDescent="0.35">
      <c r="A77" t="s">
        <v>133</v>
      </c>
      <c r="B77" t="s">
        <v>3413</v>
      </c>
      <c r="C77" t="s">
        <v>433</v>
      </c>
      <c r="D77" t="s">
        <v>3413</v>
      </c>
      <c r="E77" t="s">
        <v>2267</v>
      </c>
      <c r="F77" s="395">
        <v>0</v>
      </c>
      <c r="G77" s="13">
        <v>1</v>
      </c>
      <c r="H77" s="13">
        <v>0.01</v>
      </c>
      <c r="I77" s="370" t="s">
        <v>33</v>
      </c>
      <c r="J77" s="370" t="s">
        <v>3414</v>
      </c>
      <c r="K77" s="370"/>
      <c r="L77" s="314" t="s">
        <v>2704</v>
      </c>
      <c r="M77" s="396" t="s">
        <v>3415</v>
      </c>
      <c r="N77" s="370"/>
    </row>
    <row r="78" spans="1:14" x14ac:dyDescent="0.35">
      <c r="A78" t="s">
        <v>133</v>
      </c>
      <c r="B78" t="s">
        <v>2440</v>
      </c>
      <c r="C78" t="s">
        <v>2441</v>
      </c>
      <c r="D78" t="s">
        <v>2440</v>
      </c>
      <c r="E78" t="s">
        <v>2442</v>
      </c>
      <c r="F78" s="395">
        <v>0</v>
      </c>
      <c r="G78" s="13">
        <v>1</v>
      </c>
      <c r="H78" s="13">
        <v>0.01</v>
      </c>
      <c r="I78" s="370" t="s">
        <v>2443</v>
      </c>
      <c r="J78" s="370" t="s">
        <v>3234</v>
      </c>
      <c r="K78" s="370"/>
      <c r="L78" s="314" t="s">
        <v>2699</v>
      </c>
      <c r="M78" s="388" t="s">
        <v>2444</v>
      </c>
      <c r="N78" s="370"/>
    </row>
    <row r="79" spans="1:14" x14ac:dyDescent="0.35">
      <c r="A79" s="317" t="s">
        <v>2477</v>
      </c>
      <c r="B79" s="317" t="s">
        <v>2481</v>
      </c>
      <c r="C79" t="s">
        <v>287</v>
      </c>
      <c r="D79" s="317" t="s">
        <v>2480</v>
      </c>
      <c r="E79" t="s">
        <v>2266</v>
      </c>
      <c r="F79" s="386">
        <v>0</v>
      </c>
      <c r="G79" s="386">
        <v>1</v>
      </c>
      <c r="H79" s="386">
        <v>0.01</v>
      </c>
      <c r="I79" s="314" t="s">
        <v>57</v>
      </c>
      <c r="J79" s="314" t="s">
        <v>2306</v>
      </c>
      <c r="K79" s="314" t="s">
        <v>243</v>
      </c>
      <c r="L79" s="314" t="s">
        <v>244</v>
      </c>
      <c r="M79" s="396" t="s">
        <v>151</v>
      </c>
      <c r="N79" s="314"/>
    </row>
    <row r="80" spans="1:14" x14ac:dyDescent="0.35">
      <c r="A80" s="317" t="s">
        <v>2477</v>
      </c>
      <c r="B80" s="317" t="s">
        <v>3779</v>
      </c>
      <c r="C80" t="s">
        <v>2739</v>
      </c>
      <c r="D80" s="317" t="s">
        <v>349</v>
      </c>
      <c r="E80" t="s">
        <v>2737</v>
      </c>
      <c r="F80" s="386">
        <v>0</v>
      </c>
      <c r="G80" s="386">
        <v>1</v>
      </c>
      <c r="H80" s="386">
        <v>0.01</v>
      </c>
      <c r="I80" s="370" t="s">
        <v>2738</v>
      </c>
      <c r="J80" s="314" t="s">
        <v>3727</v>
      </c>
      <c r="K80" s="314" t="s">
        <v>342</v>
      </c>
      <c r="L80" s="314" t="s">
        <v>2700</v>
      </c>
      <c r="M80" s="396" t="s">
        <v>151</v>
      </c>
      <c r="N80" s="314"/>
    </row>
    <row r="81" spans="1:14" x14ac:dyDescent="0.35">
      <c r="A81" s="317" t="s">
        <v>2477</v>
      </c>
      <c r="B81" s="317" t="s">
        <v>2478</v>
      </c>
      <c r="C81" t="s">
        <v>2479</v>
      </c>
      <c r="D81" s="317" t="s">
        <v>2482</v>
      </c>
      <c r="E81" t="s">
        <v>2483</v>
      </c>
      <c r="F81" s="386">
        <v>0</v>
      </c>
      <c r="G81" s="386">
        <v>1</v>
      </c>
      <c r="H81" s="386">
        <v>0.01</v>
      </c>
      <c r="I81" s="370" t="s">
        <v>2484</v>
      </c>
      <c r="J81" s="314" t="s">
        <v>2485</v>
      </c>
      <c r="K81" s="314"/>
      <c r="L81" s="314" t="s">
        <v>2701</v>
      </c>
      <c r="M81" s="396"/>
      <c r="N81" s="314"/>
    </row>
    <row r="82" spans="1:14" x14ac:dyDescent="0.35">
      <c r="A82" t="s">
        <v>10</v>
      </c>
      <c r="B82" t="s">
        <v>3123</v>
      </c>
      <c r="C82" t="s">
        <v>2412</v>
      </c>
      <c r="D82" t="s">
        <v>3123</v>
      </c>
      <c r="E82" t="s">
        <v>2265</v>
      </c>
      <c r="F82">
        <v>0</v>
      </c>
      <c r="G82">
        <v>300</v>
      </c>
      <c r="H82">
        <v>5</v>
      </c>
      <c r="I82" s="184" t="str">
        <f>UnitControlCenter!$B$50</f>
        <v>$/metric ton CO2e</v>
      </c>
      <c r="J82" s="370" t="s">
        <v>3714</v>
      </c>
      <c r="K82" s="370" t="s">
        <v>241</v>
      </c>
      <c r="L82" s="314" t="s">
        <v>242</v>
      </c>
      <c r="M82" s="397" t="s">
        <v>2388</v>
      </c>
      <c r="N82" s="314" t="s">
        <v>397</v>
      </c>
    </row>
    <row r="83" spans="1:14" x14ac:dyDescent="0.35">
      <c r="A83" t="s">
        <v>10</v>
      </c>
      <c r="B83" t="s">
        <v>25</v>
      </c>
      <c r="C83" t="s">
        <v>139</v>
      </c>
      <c r="D83" t="s">
        <v>25</v>
      </c>
      <c r="E83" t="s">
        <v>2264</v>
      </c>
      <c r="F83" s="386">
        <v>0</v>
      </c>
      <c r="G83" s="386">
        <v>1</v>
      </c>
      <c r="H83" s="386">
        <v>0.01</v>
      </c>
      <c r="I83" s="370" t="s">
        <v>141</v>
      </c>
      <c r="J83" s="370" t="s">
        <v>3198</v>
      </c>
      <c r="K83" s="314" t="s">
        <v>245</v>
      </c>
      <c r="L83" s="314" t="s">
        <v>246</v>
      </c>
      <c r="M83" s="396" t="s">
        <v>151</v>
      </c>
    </row>
    <row r="84" spans="1:14" x14ac:dyDescent="0.35">
      <c r="A84" s="317" t="s">
        <v>10</v>
      </c>
      <c r="B84" s="317" t="s">
        <v>2445</v>
      </c>
      <c r="C84" t="s">
        <v>2446</v>
      </c>
      <c r="D84" s="184"/>
      <c r="E84" s="317" t="s">
        <v>2447</v>
      </c>
      <c r="F84">
        <v>0</v>
      </c>
      <c r="G84">
        <v>1</v>
      </c>
      <c r="H84">
        <v>1</v>
      </c>
      <c r="I84" s="370" t="s">
        <v>29</v>
      </c>
      <c r="J84" s="370" t="s">
        <v>3326</v>
      </c>
      <c r="K84" s="370" t="s">
        <v>241</v>
      </c>
      <c r="L84" s="314" t="s">
        <v>242</v>
      </c>
    </row>
    <row r="85" spans="1:14" x14ac:dyDescent="0.35">
      <c r="A85" s="317" t="s">
        <v>10</v>
      </c>
      <c r="B85" s="317" t="s">
        <v>2973</v>
      </c>
      <c r="C85" t="s">
        <v>3368</v>
      </c>
      <c r="D85" s="184"/>
      <c r="E85" s="317" t="s">
        <v>3370</v>
      </c>
      <c r="F85">
        <v>0</v>
      </c>
      <c r="G85">
        <v>1</v>
      </c>
      <c r="H85">
        <v>1</v>
      </c>
      <c r="I85" s="370" t="s">
        <v>29</v>
      </c>
      <c r="J85" s="370" t="s">
        <v>3367</v>
      </c>
      <c r="K85" s="370" t="s">
        <v>241</v>
      </c>
      <c r="L85" s="314" t="s">
        <v>242</v>
      </c>
    </row>
    <row r="86" spans="1:14" x14ac:dyDescent="0.35">
      <c r="A86" s="317" t="s">
        <v>10</v>
      </c>
      <c r="B86" t="s">
        <v>3325</v>
      </c>
      <c r="C86" t="s">
        <v>3369</v>
      </c>
      <c r="D86" s="184"/>
      <c r="E86" s="184"/>
      <c r="F86">
        <v>0</v>
      </c>
      <c r="G86">
        <v>1</v>
      </c>
      <c r="H86">
        <v>1</v>
      </c>
      <c r="I86" s="370" t="s">
        <v>29</v>
      </c>
      <c r="J86" t="s">
        <v>3423</v>
      </c>
      <c r="K86" s="370" t="s">
        <v>241</v>
      </c>
      <c r="L86" s="314" t="s">
        <v>242</v>
      </c>
    </row>
    <row r="87" spans="1:14" x14ac:dyDescent="0.35">
      <c r="A87" s="317" t="s">
        <v>10</v>
      </c>
      <c r="B87" s="317" t="s">
        <v>2714</v>
      </c>
      <c r="C87" t="s">
        <v>2713</v>
      </c>
      <c r="D87" s="317" t="s">
        <v>2714</v>
      </c>
      <c r="E87" t="s">
        <v>2715</v>
      </c>
      <c r="F87">
        <v>0</v>
      </c>
      <c r="G87">
        <v>1</v>
      </c>
      <c r="H87">
        <v>1</v>
      </c>
      <c r="I87" s="370" t="s">
        <v>29</v>
      </c>
      <c r="J87" s="314"/>
    </row>
    <row r="88" spans="1:14" x14ac:dyDescent="0.35">
      <c r="A88" s="317" t="s">
        <v>10</v>
      </c>
      <c r="B88" s="317" t="s">
        <v>2756</v>
      </c>
      <c r="C88" t="s">
        <v>2756</v>
      </c>
      <c r="D88" s="317" t="s">
        <v>2756</v>
      </c>
      <c r="E88" s="317" t="s">
        <v>2757</v>
      </c>
      <c r="F88" s="386">
        <v>0</v>
      </c>
      <c r="G88" s="386">
        <v>1</v>
      </c>
      <c r="H88" s="386">
        <v>0.01</v>
      </c>
      <c r="I88" s="370" t="s">
        <v>2758</v>
      </c>
      <c r="J88" s="370" t="s">
        <v>3199</v>
      </c>
      <c r="K88" s="314" t="s">
        <v>2908</v>
      </c>
    </row>
    <row r="89" spans="1:14" x14ac:dyDescent="0.35">
      <c r="A89" t="s">
        <v>10</v>
      </c>
      <c r="B89" t="s">
        <v>3272</v>
      </c>
      <c r="C89" t="s">
        <v>3271</v>
      </c>
      <c r="D89" t="s">
        <v>3272</v>
      </c>
      <c r="E89" t="s">
        <v>2263</v>
      </c>
      <c r="F89" s="395">
        <v>-0.9</v>
      </c>
      <c r="G89" s="395">
        <v>0.9</v>
      </c>
      <c r="H89" s="386">
        <v>0.01</v>
      </c>
      <c r="I89" s="370" t="s">
        <v>142</v>
      </c>
      <c r="J89" s="370" t="s">
        <v>3273</v>
      </c>
      <c r="K89" s="314" t="s">
        <v>247</v>
      </c>
      <c r="L89" s="314" t="s">
        <v>248</v>
      </c>
      <c r="M89" s="397" t="s">
        <v>152</v>
      </c>
    </row>
    <row r="90" spans="1:14" x14ac:dyDescent="0.35">
      <c r="A90" t="s">
        <v>10</v>
      </c>
      <c r="B90" t="s">
        <v>3728</v>
      </c>
      <c r="C90" t="s">
        <v>3731</v>
      </c>
      <c r="D90" s="184"/>
      <c r="E90" s="184"/>
      <c r="F90">
        <v>0</v>
      </c>
      <c r="G90">
        <v>1</v>
      </c>
      <c r="H90">
        <v>1</v>
      </c>
      <c r="I90" s="370" t="s">
        <v>29</v>
      </c>
      <c r="J90" t="s">
        <v>3734</v>
      </c>
    </row>
    <row r="91" spans="1:14" x14ac:dyDescent="0.35">
      <c r="A91" t="s">
        <v>10</v>
      </c>
      <c r="B91" t="s">
        <v>3729</v>
      </c>
      <c r="C91" t="s">
        <v>3732</v>
      </c>
      <c r="D91" s="184"/>
      <c r="E91" s="184"/>
      <c r="F91">
        <v>0</v>
      </c>
      <c r="G91">
        <v>1</v>
      </c>
      <c r="H91">
        <v>1</v>
      </c>
      <c r="I91" s="370" t="s">
        <v>29</v>
      </c>
      <c r="J91" t="s">
        <v>3735</v>
      </c>
    </row>
    <row r="92" spans="1:14" x14ac:dyDescent="0.35">
      <c r="A92" t="s">
        <v>10</v>
      </c>
      <c r="B92" t="s">
        <v>3730</v>
      </c>
      <c r="C92" t="s">
        <v>3733</v>
      </c>
      <c r="D92" s="184"/>
      <c r="E92" s="184"/>
      <c r="F92">
        <v>0</v>
      </c>
      <c r="G92">
        <v>1</v>
      </c>
      <c r="H92">
        <v>1</v>
      </c>
      <c r="I92" s="370" t="s">
        <v>29</v>
      </c>
      <c r="J92" t="s">
        <v>3736</v>
      </c>
    </row>
    <row r="93" spans="1:14" x14ac:dyDescent="0.35">
      <c r="A93" t="s">
        <v>2659</v>
      </c>
      <c r="B93" s="184" t="s">
        <v>314</v>
      </c>
      <c r="C93" t="s">
        <v>288</v>
      </c>
      <c r="D93" t="s">
        <v>350</v>
      </c>
      <c r="E93" t="s">
        <v>2262</v>
      </c>
      <c r="F93" s="13">
        <v>0</v>
      </c>
      <c r="G93" s="13">
        <v>0.4</v>
      </c>
      <c r="H93" s="395">
        <v>0.01</v>
      </c>
      <c r="I93" s="370" t="s">
        <v>31</v>
      </c>
      <c r="J93" s="370" t="s">
        <v>3200</v>
      </c>
      <c r="K93" s="370" t="s">
        <v>249</v>
      </c>
      <c r="L93" s="314" t="s">
        <v>250</v>
      </c>
      <c r="M93" s="396"/>
    </row>
    <row r="94" spans="1:14" x14ac:dyDescent="0.35">
      <c r="A94" s="254" t="str">
        <f>A$93</f>
        <v>Research and Development</v>
      </c>
      <c r="B94" s="254" t="str">
        <f t="shared" ref="B94:B97" si="0">B$93</f>
        <v>Capital Cost Reduction</v>
      </c>
      <c r="C94" t="s">
        <v>289</v>
      </c>
      <c r="D94" s="254" t="str">
        <f t="shared" ref="D94:L97" si="1">D$93</f>
        <v>R&amp;D Capital Cost Reductions</v>
      </c>
      <c r="E94" t="s">
        <v>3215</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x14ac:dyDescent="0.35">
      <c r="A95" s="254" t="str">
        <f t="shared" ref="A95:A97" si="2">A$93</f>
        <v>Research and Development</v>
      </c>
      <c r="B95" s="254" t="str">
        <f t="shared" si="0"/>
        <v>Capital Cost Reduction</v>
      </c>
      <c r="C95" t="s">
        <v>290</v>
      </c>
      <c r="D95" s="254" t="str">
        <f t="shared" si="1"/>
        <v>R&amp;D Capital Cost Reductions</v>
      </c>
      <c r="E95" t="s">
        <v>3216</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x14ac:dyDescent="0.35">
      <c r="A96" s="254" t="str">
        <f t="shared" si="2"/>
        <v>Research and Development</v>
      </c>
      <c r="B96" s="254" t="str">
        <f t="shared" si="0"/>
        <v>Capital Cost Reduction</v>
      </c>
      <c r="C96" t="s">
        <v>291</v>
      </c>
      <c r="D96" s="254" t="str">
        <f t="shared" si="1"/>
        <v>R&amp;D Capital Cost Reductions</v>
      </c>
      <c r="E96" t="s">
        <v>3217</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x14ac:dyDescent="0.35">
      <c r="A97" s="254" t="str">
        <f t="shared" si="2"/>
        <v>Research and Development</v>
      </c>
      <c r="B97" s="254" t="str">
        <f t="shared" si="0"/>
        <v>Capital Cost Reduction</v>
      </c>
      <c r="C97" s="317" t="s">
        <v>292</v>
      </c>
      <c r="D97" s="254" t="str">
        <f t="shared" si="1"/>
        <v>R&amp;D Capital Cost Reductions</v>
      </c>
      <c r="E97" t="s">
        <v>3218</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x14ac:dyDescent="0.35">
      <c r="A98" s="317" t="s">
        <v>2659</v>
      </c>
      <c r="B98" s="317" t="s">
        <v>2801</v>
      </c>
      <c r="C98" t="s">
        <v>2802</v>
      </c>
      <c r="D98" s="317" t="s">
        <v>3782</v>
      </c>
      <c r="E98" s="391" t="s">
        <v>2804</v>
      </c>
      <c r="F98" s="13">
        <v>0</v>
      </c>
      <c r="G98" s="13">
        <v>1</v>
      </c>
      <c r="H98" s="395">
        <v>0.01</v>
      </c>
      <c r="I98" s="370" t="s">
        <v>33</v>
      </c>
      <c r="J98" s="370" t="s">
        <v>3391</v>
      </c>
      <c r="K98" s="314" t="s">
        <v>2807</v>
      </c>
      <c r="L98" s="314" t="s">
        <v>2806</v>
      </c>
      <c r="M98" s="397" t="s">
        <v>2805</v>
      </c>
    </row>
    <row r="99" spans="1:13" x14ac:dyDescent="0.35">
      <c r="A99" s="317" t="s">
        <v>2659</v>
      </c>
      <c r="B99" s="317" t="s">
        <v>3766</v>
      </c>
      <c r="C99" t="s">
        <v>3767</v>
      </c>
      <c r="D99" s="317" t="s">
        <v>3782</v>
      </c>
      <c r="E99" s="391" t="s">
        <v>3768</v>
      </c>
      <c r="F99" s="13">
        <v>0</v>
      </c>
      <c r="G99" s="13">
        <v>1</v>
      </c>
      <c r="H99" s="395">
        <v>0.01</v>
      </c>
      <c r="I99" s="370" t="s">
        <v>33</v>
      </c>
      <c r="J99" s="370" t="s">
        <v>3770</v>
      </c>
      <c r="K99" s="314"/>
      <c r="L99" s="314"/>
      <c r="M99" s="397" t="s">
        <v>3769</v>
      </c>
    </row>
    <row r="100" spans="1:13" x14ac:dyDescent="0.35">
      <c r="A100" t="s">
        <v>2659</v>
      </c>
      <c r="B100" s="184" t="s">
        <v>327</v>
      </c>
      <c r="C100" t="s">
        <v>293</v>
      </c>
      <c r="D100" t="s">
        <v>351</v>
      </c>
      <c r="E100" t="s">
        <v>2261</v>
      </c>
      <c r="F100" s="13">
        <v>0</v>
      </c>
      <c r="G100" s="13">
        <v>0.4</v>
      </c>
      <c r="H100" s="395">
        <v>0.01</v>
      </c>
      <c r="I100" s="370" t="s">
        <v>32</v>
      </c>
      <c r="J100" s="370" t="s">
        <v>3206</v>
      </c>
      <c r="K100" s="370" t="s">
        <v>249</v>
      </c>
      <c r="L100" s="314" t="s">
        <v>250</v>
      </c>
    </row>
    <row r="101" spans="1:13" x14ac:dyDescent="0.35">
      <c r="A101" s="254" t="str">
        <f>A$100</f>
        <v>Research and Development</v>
      </c>
      <c r="B101" s="254" t="str">
        <f>B$100</f>
        <v>Fuel Use Reduction</v>
      </c>
      <c r="C101" t="s">
        <v>294</v>
      </c>
      <c r="D101" s="254" t="str">
        <f t="shared" ref="D101:L104" si="3">D$100</f>
        <v>R&amp;D Fuel Use Reductions</v>
      </c>
      <c r="E101" t="s">
        <v>3219</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x14ac:dyDescent="0.35">
      <c r="A102" s="254" t="str">
        <f t="shared" ref="A102:B104" si="4">A$100</f>
        <v>Research and Development</v>
      </c>
      <c r="B102" s="254" t="str">
        <f t="shared" si="4"/>
        <v>Fuel Use Reduction</v>
      </c>
      <c r="C102" t="s">
        <v>295</v>
      </c>
      <c r="D102" s="254" t="str">
        <f t="shared" si="3"/>
        <v>R&amp;D Fuel Use Reductions</v>
      </c>
      <c r="E102" t="s">
        <v>3220</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35">
      <c r="A103" s="254" t="str">
        <f t="shared" si="4"/>
        <v>Research and Development</v>
      </c>
      <c r="B103" s="254" t="str">
        <f t="shared" si="4"/>
        <v>Fuel Use Reduction</v>
      </c>
      <c r="C103" t="s">
        <v>296</v>
      </c>
      <c r="D103" s="254" t="str">
        <f t="shared" si="3"/>
        <v>R&amp;D Fuel Use Reductions</v>
      </c>
      <c r="E103" t="s">
        <v>3221</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x14ac:dyDescent="0.35">
      <c r="A104" s="254" t="str">
        <f t="shared" si="4"/>
        <v>Research and Development</v>
      </c>
      <c r="B104" s="254" t="str">
        <f t="shared" si="4"/>
        <v>Fuel Use Reduction</v>
      </c>
      <c r="C104" t="s">
        <v>297</v>
      </c>
      <c r="D104" s="254" t="str">
        <f t="shared" si="3"/>
        <v>R&amp;D Fuel Use Reductions</v>
      </c>
      <c r="E104" t="s">
        <v>3222</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x14ac:dyDescent="0.35">
      <c r="A105" t="s">
        <v>2943</v>
      </c>
      <c r="B105" t="s">
        <v>2944</v>
      </c>
      <c r="C105" t="s">
        <v>2951</v>
      </c>
      <c r="D105" s="184"/>
      <c r="E105" t="s">
        <v>2976</v>
      </c>
      <c r="F105">
        <v>0</v>
      </c>
      <c r="G105">
        <v>10</v>
      </c>
      <c r="H105">
        <v>1</v>
      </c>
      <c r="I105" t="s">
        <v>2921</v>
      </c>
      <c r="J105" t="s">
        <v>3207</v>
      </c>
      <c r="K105" t="s">
        <v>2922</v>
      </c>
    </row>
    <row r="106" spans="1:13" x14ac:dyDescent="0.35">
      <c r="A106" t="s">
        <v>2943</v>
      </c>
      <c r="B106" t="s">
        <v>2945</v>
      </c>
      <c r="C106" t="s">
        <v>2952</v>
      </c>
      <c r="D106" s="184"/>
      <c r="E106" t="s">
        <v>2977</v>
      </c>
      <c r="F106">
        <v>0</v>
      </c>
      <c r="G106">
        <v>10</v>
      </c>
      <c r="H106">
        <v>1</v>
      </c>
      <c r="I106" t="s">
        <v>2921</v>
      </c>
      <c r="J106" s="254" t="str">
        <f>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ref="K106:K115" si="5">K$105</f>
        <v>io-model.html</v>
      </c>
    </row>
    <row r="107" spans="1:13" x14ac:dyDescent="0.35">
      <c r="A107" t="s">
        <v>2943</v>
      </c>
      <c r="B107" t="s">
        <v>3443</v>
      </c>
      <c r="C107" t="s">
        <v>3623</v>
      </c>
      <c r="D107" s="184"/>
      <c r="E107" t="s">
        <v>2978</v>
      </c>
      <c r="F107">
        <v>0</v>
      </c>
      <c r="G107">
        <v>10</v>
      </c>
      <c r="H107">
        <v>1</v>
      </c>
      <c r="I107" t="s">
        <v>2921</v>
      </c>
      <c r="J107" s="254" t="str">
        <f t="shared" ref="J107:J115" si="6">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2943</v>
      </c>
      <c r="B108" t="s">
        <v>3624</v>
      </c>
      <c r="C108" t="s">
        <v>3625</v>
      </c>
      <c r="D108" s="184"/>
      <c r="E108" t="s">
        <v>3626</v>
      </c>
      <c r="F108">
        <v>0</v>
      </c>
      <c r="G108">
        <v>10</v>
      </c>
      <c r="H108">
        <v>1</v>
      </c>
      <c r="I108" t="s">
        <v>2921</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5">
      <c r="A109" t="s">
        <v>2943</v>
      </c>
      <c r="B109" t="s">
        <v>2946</v>
      </c>
      <c r="C109" t="s">
        <v>2953</v>
      </c>
      <c r="D109" s="184"/>
      <c r="E109" t="s">
        <v>2979</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35">
      <c r="A110" t="s">
        <v>2943</v>
      </c>
      <c r="B110" t="s">
        <v>2947</v>
      </c>
      <c r="C110" t="s">
        <v>2954</v>
      </c>
      <c r="D110" s="184"/>
      <c r="E110" t="s">
        <v>2980</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35">
      <c r="A111" t="s">
        <v>2943</v>
      </c>
      <c r="B111" t="s">
        <v>263</v>
      </c>
      <c r="C111" t="s">
        <v>2955</v>
      </c>
      <c r="D111" s="184"/>
      <c r="E111" t="s">
        <v>2981</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35">
      <c r="A112" t="s">
        <v>2943</v>
      </c>
      <c r="B112" t="s">
        <v>2948</v>
      </c>
      <c r="C112" t="s">
        <v>2956</v>
      </c>
      <c r="D112" s="184"/>
      <c r="E112" t="s">
        <v>2982</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35">
      <c r="A113" t="s">
        <v>2943</v>
      </c>
      <c r="B113" t="s">
        <v>3627</v>
      </c>
      <c r="C113" t="s">
        <v>3628</v>
      </c>
      <c r="D113" s="184"/>
      <c r="E113" t="s">
        <v>3629</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35">
      <c r="A114" t="s">
        <v>2943</v>
      </c>
      <c r="B114" t="s">
        <v>2949</v>
      </c>
      <c r="C114" t="s">
        <v>2957</v>
      </c>
      <c r="D114" s="184"/>
      <c r="E114" t="s">
        <v>2983</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x14ac:dyDescent="0.35">
      <c r="A115" t="s">
        <v>2943</v>
      </c>
      <c r="B115" t="s">
        <v>2950</v>
      </c>
      <c r="C115" t="s">
        <v>2958</v>
      </c>
      <c r="D115" s="184"/>
      <c r="E115" t="s">
        <v>2984</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x14ac:dyDescent="0.35">
      <c r="A116" t="s">
        <v>2822</v>
      </c>
      <c r="B116" t="s">
        <v>2823</v>
      </c>
      <c r="C116" t="s">
        <v>3421</v>
      </c>
      <c r="D116" s="184"/>
      <c r="E116" t="s">
        <v>2824</v>
      </c>
      <c r="F116">
        <v>0</v>
      </c>
      <c r="G116">
        <v>1</v>
      </c>
      <c r="H116">
        <v>1</v>
      </c>
      <c r="I116" s="370" t="s">
        <v>29</v>
      </c>
      <c r="J116" t="s">
        <v>3422</v>
      </c>
      <c r="M116" s="404"/>
    </row>
    <row r="117" spans="1:13" x14ac:dyDescent="0.35">
      <c r="A117" t="s">
        <v>2822</v>
      </c>
      <c r="B117" t="s">
        <v>3285</v>
      </c>
      <c r="C117" t="s">
        <v>3283</v>
      </c>
      <c r="D117" s="184"/>
      <c r="E117" s="184"/>
      <c r="F117">
        <v>0</v>
      </c>
      <c r="G117">
        <v>1</v>
      </c>
      <c r="H117">
        <v>1</v>
      </c>
      <c r="I117" s="370" t="s">
        <v>29</v>
      </c>
      <c r="J117" t="s">
        <v>3284</v>
      </c>
    </row>
  </sheetData>
  <phoneticPr fontId="113" type="noConversion"/>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5"/>
  <sheetViews>
    <sheetView topLeftCell="F144" workbookViewId="0">
      <selection activeCell="I172" sqref="I172"/>
    </sheetView>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113.269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3460</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3784</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07">
        <f>IF(ISBLANK(INDEX('Policy Characteristics'!G:G,MATCH($C226,'Policy Characteristics'!$C:$C,0))),"",INDEX('Policy Characteristics'!G:G,MATCH($C226,'Policy Characteristics'!$C:$C,0)))</f>
        <v>600000</v>
      </c>
      <c r="N226" s="407">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07">
        <f>IF(ISBLANK(INDEX('Policy Characteristics'!G:G,MATCH($C227,'Policy Characteristics'!$C:$C,0))),"",INDEX('Policy Characteristics'!G:G,MATCH($C227,'Policy Characteristics'!$C:$C,0)))</f>
        <v>600000</v>
      </c>
      <c r="N227" s="407">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07">
        <f>IF(ISBLANK(INDEX('Policy Characteristics'!G:G,MATCH($C228,'Policy Characteristics'!$C:$C,0))),"",INDEX('Policy Characteristics'!G:G,MATCH($C228,'Policy Characteristics'!$C:$C,0)))</f>
        <v>600000</v>
      </c>
      <c r="N228" s="407">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3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3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3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3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3490</v>
      </c>
      <c r="E240" s="45"/>
      <c r="F240" s="6" t="s">
        <v>3426</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3491</v>
      </c>
      <c r="E241" s="45"/>
      <c r="F241" s="6" t="s">
        <v>3427</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3501</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2748</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2749</v>
      </c>
      <c r="E254" s="45"/>
      <c r="F254" s="6" t="s">
        <v>2592</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2750</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3489</v>
      </c>
      <c r="E256" s="45"/>
      <c r="F256" s="6" t="s">
        <v>3496</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3492</v>
      </c>
      <c r="E257" s="45"/>
      <c r="F257" s="6" t="s">
        <v>3497</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3493</v>
      </c>
      <c r="E258" s="45"/>
      <c r="F258" s="6" t="s">
        <v>3498</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3494</v>
      </c>
      <c r="E259" s="45"/>
      <c r="F259" s="6" t="s">
        <v>3499</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3495</v>
      </c>
      <c r="E260" s="45"/>
      <c r="F260" s="6" t="s">
        <v>3500</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3584</v>
      </c>
      <c r="E261" s="45"/>
      <c r="F261" s="6" t="s">
        <v>3582</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3585</v>
      </c>
      <c r="E262" s="45"/>
      <c r="F262" s="6" t="s">
        <v>3583</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3788</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3490</v>
      </c>
      <c r="E264" s="45"/>
      <c r="F264" s="6" t="s">
        <v>3426</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3491</v>
      </c>
      <c r="E265" s="45"/>
      <c r="F265" s="6" t="s">
        <v>3427</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3501</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2748</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2749</v>
      </c>
      <c r="E278" s="45"/>
      <c r="F278" s="6" t="s">
        <v>2592</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2750</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3489</v>
      </c>
      <c r="E280" s="45"/>
      <c r="F280" s="6" t="s">
        <v>3496</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3492</v>
      </c>
      <c r="E281" s="45"/>
      <c r="F281" s="6" t="s">
        <v>3497</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3493</v>
      </c>
      <c r="E282" s="45"/>
      <c r="F282" s="6" t="s">
        <v>3498</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3494</v>
      </c>
      <c r="E283" s="45"/>
      <c r="F283" s="6" t="s">
        <v>3499</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3495</v>
      </c>
      <c r="E284" s="45"/>
      <c r="F284" s="6" t="s">
        <v>3500</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3584</v>
      </c>
      <c r="E285" s="45"/>
      <c r="F285" s="6" t="s">
        <v>3582</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3585</v>
      </c>
      <c r="E286" s="45"/>
      <c r="F286" s="6" t="s">
        <v>3583</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2740</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29"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3547</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3775</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3490</v>
      </c>
      <c r="E292" s="45"/>
      <c r="F292" s="6" t="s">
        <v>3426</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3491</v>
      </c>
      <c r="E293" s="45"/>
      <c r="F293" s="6" t="s">
        <v>3427</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3501</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2748</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2749</v>
      </c>
      <c r="E306" s="45"/>
      <c r="F306" s="6" t="s">
        <v>2592</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2750</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3489</v>
      </c>
      <c r="E308" s="45"/>
      <c r="F308" s="6" t="s">
        <v>3496</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3492</v>
      </c>
      <c r="E309" s="45"/>
      <c r="F309" s="6" t="s">
        <v>3497</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3493</v>
      </c>
      <c r="E310" s="45"/>
      <c r="F310" s="6" t="s">
        <v>3498</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3494</v>
      </c>
      <c r="E311" s="45"/>
      <c r="F311" s="6" t="s">
        <v>3499</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3495</v>
      </c>
      <c r="E312" s="45"/>
      <c r="F312" s="6" t="s">
        <v>3500</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3584</v>
      </c>
      <c r="E313" s="45"/>
      <c r="F313" s="6" t="s">
        <v>3582</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3585</v>
      </c>
      <c r="E314" s="45"/>
      <c r="F314" s="6" t="s">
        <v>3583</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3484</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3490</v>
      </c>
      <c r="E317" s="45"/>
      <c r="F317" s="6" t="s">
        <v>3426</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3491</v>
      </c>
      <c r="E318" s="45"/>
      <c r="F318" s="6" t="s">
        <v>3427</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3501</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2748</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2749</v>
      </c>
      <c r="E331" s="45"/>
      <c r="F331" s="6" t="s">
        <v>2592</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2750</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3489</v>
      </c>
      <c r="E333" s="45"/>
      <c r="F333" s="6" t="s">
        <v>3496</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3492</v>
      </c>
      <c r="E334" s="45"/>
      <c r="F334" s="6" t="s">
        <v>3497</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3493</v>
      </c>
      <c r="E335" s="45"/>
      <c r="F335" s="6" t="s">
        <v>3498</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3494</v>
      </c>
      <c r="E336" s="45"/>
      <c r="F336" s="6" t="s">
        <v>3499</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3495</v>
      </c>
      <c r="E337" s="45"/>
      <c r="F337" s="6" t="s">
        <v>3500</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3584</v>
      </c>
      <c r="E338" s="45"/>
      <c r="F338" s="6" t="s">
        <v>3582</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3585</v>
      </c>
      <c r="E339" s="45"/>
      <c r="F339" s="6" t="s">
        <v>3583</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3490</v>
      </c>
      <c r="E342" s="45"/>
      <c r="F342" s="6" t="s">
        <v>3426</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3491</v>
      </c>
      <c r="E343" s="45"/>
      <c r="F343" s="6" t="s">
        <v>3427</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3501</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2748</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2749</v>
      </c>
      <c r="E356" s="45"/>
      <c r="F356" s="6" t="s">
        <v>2592</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2750</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3489</v>
      </c>
      <c r="E358" s="45"/>
      <c r="F358" s="6" t="s">
        <v>3496</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3492</v>
      </c>
      <c r="E359" s="45"/>
      <c r="F359" s="6" t="s">
        <v>3497</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3493</v>
      </c>
      <c r="E360" s="45"/>
      <c r="F360" s="6" t="s">
        <v>3498</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3494</v>
      </c>
      <c r="E361" s="45"/>
      <c r="F361" s="6" t="s">
        <v>3499</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3495</v>
      </c>
      <c r="E362" s="45"/>
      <c r="F362" s="6" t="s">
        <v>3500</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3584</v>
      </c>
      <c r="E363" s="45"/>
      <c r="F363" s="6" t="s">
        <v>3582</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3585</v>
      </c>
      <c r="E364" s="45"/>
      <c r="F364" s="6" t="s">
        <v>3583</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3018</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3490</v>
      </c>
      <c r="E366" s="45"/>
      <c r="F366" s="6" t="s">
        <v>3426</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3491</v>
      </c>
      <c r="E367" s="45"/>
      <c r="F367" s="6" t="s">
        <v>3427</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3501</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2748</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2749</v>
      </c>
      <c r="E380" s="45"/>
      <c r="F380" s="6" t="s">
        <v>2592</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2750</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3489</v>
      </c>
      <c r="E382" s="45"/>
      <c r="F382" s="6" t="s">
        <v>3496</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3492</v>
      </c>
      <c r="E383" s="45"/>
      <c r="F383" s="6" t="s">
        <v>3497</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3493</v>
      </c>
      <c r="E384" s="45"/>
      <c r="F384" s="6" t="s">
        <v>3498</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3494</v>
      </c>
      <c r="E385" s="45"/>
      <c r="F385" s="6" t="s">
        <v>3499</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3495</v>
      </c>
      <c r="E386" s="45"/>
      <c r="F386" s="6" t="s">
        <v>3500</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3584</v>
      </c>
      <c r="E387" s="45"/>
      <c r="F387" s="6" t="s">
        <v>3582</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3585</v>
      </c>
      <c r="E388" s="45"/>
      <c r="F388" s="6" t="s">
        <v>3583</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3490</v>
      </c>
      <c r="E390" s="45"/>
      <c r="F390" s="6" t="s">
        <v>3426</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3491</v>
      </c>
      <c r="E391" s="45"/>
      <c r="F391" s="6" t="s">
        <v>3427</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3501</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2748</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2749</v>
      </c>
      <c r="E404" s="45"/>
      <c r="F404" s="6" t="s">
        <v>2592</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2750</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3489</v>
      </c>
      <c r="E406" s="45"/>
      <c r="F406" s="6" t="s">
        <v>3496</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3492</v>
      </c>
      <c r="E407" s="45"/>
      <c r="F407" s="6" t="s">
        <v>3497</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3493</v>
      </c>
      <c r="E408" s="45"/>
      <c r="F408" s="6" t="s">
        <v>3498</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3494</v>
      </c>
      <c r="E409" s="45"/>
      <c r="F409" s="6" t="s">
        <v>3499</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3495</v>
      </c>
      <c r="E410" s="45"/>
      <c r="F410" s="6" t="s">
        <v>3500</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3584</v>
      </c>
      <c r="E411" s="45"/>
      <c r="F411" s="6" t="s">
        <v>3582</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3585</v>
      </c>
      <c r="E412" s="45"/>
      <c r="F412" s="6" t="s">
        <v>3583</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3738</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3490</v>
      </c>
      <c r="E414" s="45"/>
      <c r="F414" s="6" t="s">
        <v>3426</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3491</v>
      </c>
      <c r="E415" s="45"/>
      <c r="F415" s="6" t="s">
        <v>3427</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3501</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2748</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2749</v>
      </c>
      <c r="E428" s="45"/>
      <c r="F428" s="6" t="s">
        <v>2592</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2750</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3489</v>
      </c>
      <c r="E430" s="45"/>
      <c r="F430" s="6" t="s">
        <v>3496</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3492</v>
      </c>
      <c r="E431" s="45"/>
      <c r="F431" s="6" t="s">
        <v>3497</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3493</v>
      </c>
      <c r="E432" s="45"/>
      <c r="F432" s="6" t="s">
        <v>3498</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3494</v>
      </c>
      <c r="E433" s="45"/>
      <c r="F433" s="6" t="s">
        <v>3499</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3495</v>
      </c>
      <c r="E434" s="45"/>
      <c r="F434" s="6" t="s">
        <v>3500</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3584</v>
      </c>
      <c r="E435" s="45"/>
      <c r="F435" s="6" t="s">
        <v>3582</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3585</v>
      </c>
      <c r="E436" s="45"/>
      <c r="F436" s="6" t="s">
        <v>3583</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3490</v>
      </c>
      <c r="E438" s="45"/>
      <c r="F438" s="6" t="s">
        <v>3426</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3491</v>
      </c>
      <c r="E439" s="45"/>
      <c r="F439" s="6" t="s">
        <v>3427</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3501</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2748</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2749</v>
      </c>
      <c r="E452" s="45"/>
      <c r="F452" s="6" t="s">
        <v>2592</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2750</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3489</v>
      </c>
      <c r="E454" s="45"/>
      <c r="F454" s="6" t="s">
        <v>3496</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3492</v>
      </c>
      <c r="E455" s="45"/>
      <c r="F455" s="6" t="s">
        <v>3497</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3493</v>
      </c>
      <c r="E456" s="45"/>
      <c r="F456" s="6" t="s">
        <v>3498</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3494</v>
      </c>
      <c r="E457" s="45"/>
      <c r="F457" s="6" t="s">
        <v>3499</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3495</v>
      </c>
      <c r="E458" s="45"/>
      <c r="F458" s="6" t="s">
        <v>3500</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3584</v>
      </c>
      <c r="E459" s="45"/>
      <c r="F459" s="6" t="s">
        <v>3582</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3585</v>
      </c>
      <c r="E460" s="45"/>
      <c r="F460" s="6" t="s">
        <v>3583</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2788</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3490</v>
      </c>
      <c r="E466" s="45"/>
      <c r="F466" s="6" t="s">
        <v>3426</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3491</v>
      </c>
      <c r="E467" s="45"/>
      <c r="F467" s="6" t="s">
        <v>3427</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3501</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2748</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2749</v>
      </c>
      <c r="E480" s="45"/>
      <c r="F480" s="6" t="s">
        <v>2592</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2750</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3489</v>
      </c>
      <c r="E482" s="45"/>
      <c r="F482" s="6" t="s">
        <v>3496</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3492</v>
      </c>
      <c r="E483" s="45"/>
      <c r="F483" s="6" t="s">
        <v>3497</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3493</v>
      </c>
      <c r="E484" s="45"/>
      <c r="F484" s="6" t="s">
        <v>3498</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3494</v>
      </c>
      <c r="E485" s="45"/>
      <c r="F485" s="6" t="s">
        <v>3499</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3495</v>
      </c>
      <c r="E486" s="45"/>
      <c r="F486" s="6" t="s">
        <v>3500</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3584</v>
      </c>
      <c r="E487" s="45"/>
      <c r="F487" s="6" t="s">
        <v>3582</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3585</v>
      </c>
      <c r="E488" s="45"/>
      <c r="F488" s="6" t="s">
        <v>3583</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x14ac:dyDescent="0.3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3490</v>
      </c>
      <c r="E490" s="45"/>
      <c r="F490" s="6" t="s">
        <v>3426</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x14ac:dyDescent="0.3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3491</v>
      </c>
      <c r="E491" s="45"/>
      <c r="F491" s="6" t="s">
        <v>3427</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x14ac:dyDescent="0.3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3501</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x14ac:dyDescent="0.3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x14ac:dyDescent="0.3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x14ac:dyDescent="0.3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x14ac:dyDescent="0.3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x14ac:dyDescent="0.3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x14ac:dyDescent="0.3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x14ac:dyDescent="0.3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x14ac:dyDescent="0.3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x14ac:dyDescent="0.3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x14ac:dyDescent="0.3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x14ac:dyDescent="0.3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2748</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x14ac:dyDescent="0.3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2749</v>
      </c>
      <c r="E504" s="45"/>
      <c r="F504" s="6" t="s">
        <v>2592</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x14ac:dyDescent="0.3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2750</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x14ac:dyDescent="0.3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3489</v>
      </c>
      <c r="E506" s="45"/>
      <c r="F506" s="6" t="s">
        <v>3496</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x14ac:dyDescent="0.3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3492</v>
      </c>
      <c r="E507" s="45"/>
      <c r="F507" s="6" t="s">
        <v>3497</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x14ac:dyDescent="0.3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3493</v>
      </c>
      <c r="E508" s="45"/>
      <c r="F508" s="6" t="s">
        <v>3498</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x14ac:dyDescent="0.3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3494</v>
      </c>
      <c r="E509" s="45"/>
      <c r="F509" s="6" t="s">
        <v>3499</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x14ac:dyDescent="0.3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3495</v>
      </c>
      <c r="E510" s="45"/>
      <c r="F510" s="6" t="s">
        <v>3500</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x14ac:dyDescent="0.3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3584</v>
      </c>
      <c r="E511" s="45"/>
      <c r="F511" s="6" t="s">
        <v>3582</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x14ac:dyDescent="0.3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3585</v>
      </c>
      <c r="E512" s="45"/>
      <c r="F512" s="6" t="s">
        <v>3583</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x14ac:dyDescent="0.3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3577</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29" x14ac:dyDescent="0.3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3635</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x14ac:dyDescent="0.3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3639</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x14ac:dyDescent="0.3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3646</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x14ac:dyDescent="0.3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3490</v>
      </c>
      <c r="F517" s="6" t="s">
        <v>3426</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x14ac:dyDescent="0.35">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3491</v>
      </c>
      <c r="F518" s="6" t="s">
        <v>3427</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x14ac:dyDescent="0.35">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3501</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x14ac:dyDescent="0.35">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x14ac:dyDescent="0.35">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x14ac:dyDescent="0.35">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x14ac:dyDescent="0.35">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x14ac:dyDescent="0.35">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x14ac:dyDescent="0.35">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x14ac:dyDescent="0.35">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x14ac:dyDescent="0.35">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x14ac:dyDescent="0.35">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x14ac:dyDescent="0.35">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x14ac:dyDescent="0.35">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2748</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x14ac:dyDescent="0.35">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2749</v>
      </c>
      <c r="F531" s="6" t="s">
        <v>2592</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x14ac:dyDescent="0.35">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2750</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x14ac:dyDescent="0.35">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3489</v>
      </c>
      <c r="F533" s="6" t="s">
        <v>3496</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x14ac:dyDescent="0.35">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3492</v>
      </c>
      <c r="F534" s="6" t="s">
        <v>3497</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x14ac:dyDescent="0.35">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3493</v>
      </c>
      <c r="F535" s="6" t="s">
        <v>3498</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x14ac:dyDescent="0.35">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3494</v>
      </c>
      <c r="F536" s="6" t="s">
        <v>3499</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x14ac:dyDescent="0.35">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3495</v>
      </c>
      <c r="F537" s="6" t="s">
        <v>3500</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x14ac:dyDescent="0.35">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3584</v>
      </c>
      <c r="F538" s="6" t="s">
        <v>3582</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x14ac:dyDescent="0.35">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3585</v>
      </c>
      <c r="F539" s="6" t="s">
        <v>3583</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x14ac:dyDescent="0.3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3184</v>
      </c>
      <c r="D540" s="45" t="s">
        <v>3061</v>
      </c>
      <c r="E540" s="6"/>
      <c r="F540" t="s">
        <v>3086</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3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3062</v>
      </c>
      <c r="E541" s="6"/>
      <c r="F541" t="s">
        <v>2759</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x14ac:dyDescent="0.3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3063</v>
      </c>
      <c r="E542" s="6"/>
      <c r="F542" t="s">
        <v>3027</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x14ac:dyDescent="0.3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3064</v>
      </c>
      <c r="E543" s="6"/>
      <c r="F543" t="s">
        <v>3028</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x14ac:dyDescent="0.3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3065</v>
      </c>
      <c r="E544" s="6"/>
      <c r="F544" t="s">
        <v>3029</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x14ac:dyDescent="0.3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3066</v>
      </c>
      <c r="E545" s="6"/>
      <c r="F545" t="s">
        <v>3030</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x14ac:dyDescent="0.3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3067</v>
      </c>
      <c r="E546" s="6"/>
      <c r="F546" t="s">
        <v>3031</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x14ac:dyDescent="0.3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3068</v>
      </c>
      <c r="E547" s="6"/>
      <c r="F547" t="s">
        <v>3032</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x14ac:dyDescent="0.3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3069</v>
      </c>
      <c r="E548" s="6"/>
      <c r="F548" t="s">
        <v>3033</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x14ac:dyDescent="0.3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3070</v>
      </c>
      <c r="E549" s="6"/>
      <c r="F549" t="s">
        <v>2579</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x14ac:dyDescent="0.3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3071</v>
      </c>
      <c r="E550" s="6"/>
      <c r="F550" t="s">
        <v>3034</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x14ac:dyDescent="0.3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3072</v>
      </c>
      <c r="E551" s="6"/>
      <c r="F551" t="s">
        <v>3035</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3073</v>
      </c>
      <c r="E552" s="6"/>
      <c r="F552" t="s">
        <v>3036</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3074</v>
      </c>
      <c r="E553" s="6"/>
      <c r="F553" t="s">
        <v>2580</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3075</v>
      </c>
      <c r="E554" s="6"/>
      <c r="F554" t="s">
        <v>3037</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3076</v>
      </c>
      <c r="E555" s="6"/>
      <c r="F555" t="s">
        <v>3038</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3077</v>
      </c>
      <c r="E556" s="6"/>
      <c r="F556" t="s">
        <v>3039</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3078</v>
      </c>
      <c r="E557" s="6"/>
      <c r="F557" t="s">
        <v>3040</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3079</v>
      </c>
      <c r="E558" s="6"/>
      <c r="F558" t="s">
        <v>3041</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3080</v>
      </c>
      <c r="E559" s="6"/>
      <c r="F559" t="s">
        <v>3042</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3081</v>
      </c>
      <c r="E560" s="6"/>
      <c r="F560" t="s">
        <v>3043</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3082</v>
      </c>
      <c r="E561" s="6"/>
      <c r="F561" t="s">
        <v>3044</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3083</v>
      </c>
      <c r="E562" s="6"/>
      <c r="F562" t="s">
        <v>3045</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3084</v>
      </c>
      <c r="E563" s="6"/>
      <c r="F563" t="s">
        <v>3087</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3085</v>
      </c>
      <c r="E564" s="6"/>
      <c r="F564" t="s">
        <v>3046</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3020</v>
      </c>
      <c r="D565" s="45" t="s">
        <v>3061</v>
      </c>
      <c r="E565" s="6" t="s">
        <v>3023</v>
      </c>
      <c r="F565" t="s">
        <v>3086</v>
      </c>
      <c r="G565" s="45" t="s">
        <v>3024</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3061</v>
      </c>
      <c r="E566" s="6" t="s">
        <v>2532</v>
      </c>
      <c r="F566" t="s">
        <v>3086</v>
      </c>
      <c r="G566" s="45" t="s">
        <v>3025</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3062</v>
      </c>
      <c r="E567" s="6" t="s">
        <v>3023</v>
      </c>
      <c r="F567" t="s">
        <v>2759</v>
      </c>
      <c r="G567" s="45" t="s">
        <v>3024</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2532</v>
      </c>
      <c r="F568" t="s">
        <v>2759</v>
      </c>
      <c r="G568" s="45" t="s">
        <v>3025</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3063</v>
      </c>
      <c r="E569" s="6" t="s">
        <v>3023</v>
      </c>
      <c r="F569" t="s">
        <v>3027</v>
      </c>
      <c r="G569" s="45" t="s">
        <v>3024</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2532</v>
      </c>
      <c r="F570" t="s">
        <v>3027</v>
      </c>
      <c r="G570" s="45" t="s">
        <v>3025</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3064</v>
      </c>
      <c r="E571" s="6" t="s">
        <v>3023</v>
      </c>
      <c r="F571" t="s">
        <v>3028</v>
      </c>
      <c r="G571" s="45" t="s">
        <v>3024</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2532</v>
      </c>
      <c r="F572" t="s">
        <v>3028</v>
      </c>
      <c r="G572" s="45" t="s">
        <v>3025</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3065</v>
      </c>
      <c r="E573" s="6" t="s">
        <v>3023</v>
      </c>
      <c r="F573" t="s">
        <v>3029</v>
      </c>
      <c r="G573" s="45" t="s">
        <v>3024</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2532</v>
      </c>
      <c r="F574" t="s">
        <v>3029</v>
      </c>
      <c r="G574" s="45" t="s">
        <v>3025</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3066</v>
      </c>
      <c r="E575" s="6" t="s">
        <v>3023</v>
      </c>
      <c r="F575" t="s">
        <v>3030</v>
      </c>
      <c r="G575" s="45" t="s">
        <v>3024</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2532</v>
      </c>
      <c r="F576" t="s">
        <v>3030</v>
      </c>
      <c r="G576" s="45" t="s">
        <v>3025</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3067</v>
      </c>
      <c r="E577" s="6" t="s">
        <v>3023</v>
      </c>
      <c r="F577" t="s">
        <v>3031</v>
      </c>
      <c r="G577" s="45" t="s">
        <v>3024</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2532</v>
      </c>
      <c r="F578" t="s">
        <v>3031</v>
      </c>
      <c r="G578" s="45" t="s">
        <v>3025</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3068</v>
      </c>
      <c r="E579" s="6" t="s">
        <v>3023</v>
      </c>
      <c r="F579" t="s">
        <v>3032</v>
      </c>
      <c r="G579" s="45" t="s">
        <v>3024</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2532</v>
      </c>
      <c r="F580" t="s">
        <v>3032</v>
      </c>
      <c r="G580" s="45" t="s">
        <v>3025</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3069</v>
      </c>
      <c r="E581" s="6" t="s">
        <v>3023</v>
      </c>
      <c r="F581" t="s">
        <v>3033</v>
      </c>
      <c r="G581" s="45" t="s">
        <v>3024</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3069</v>
      </c>
      <c r="E582" s="6" t="s">
        <v>2532</v>
      </c>
      <c r="F582" t="s">
        <v>3033</v>
      </c>
      <c r="G582" s="45" t="s">
        <v>3025</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3070</v>
      </c>
      <c r="E583" s="6" t="s">
        <v>3023</v>
      </c>
      <c r="F583" t="s">
        <v>2579</v>
      </c>
      <c r="G583" s="45" t="s">
        <v>3024</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3070</v>
      </c>
      <c r="E584" s="6" t="s">
        <v>2532</v>
      </c>
      <c r="F584" t="s">
        <v>2579</v>
      </c>
      <c r="G584" s="45" t="s">
        <v>3025</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3071</v>
      </c>
      <c r="E585" s="6" t="s">
        <v>3023</v>
      </c>
      <c r="F585" t="s">
        <v>3034</v>
      </c>
      <c r="G585" s="45" t="s">
        <v>3024</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3071</v>
      </c>
      <c r="E586" s="6" t="s">
        <v>2532</v>
      </c>
      <c r="F586" t="s">
        <v>3034</v>
      </c>
      <c r="G586" s="45" t="s">
        <v>3025</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3072</v>
      </c>
      <c r="E587" s="6" t="s">
        <v>3023</v>
      </c>
      <c r="F587" t="s">
        <v>3035</v>
      </c>
      <c r="G587" s="45" t="s">
        <v>3024</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3072</v>
      </c>
      <c r="E588" s="6" t="s">
        <v>2532</v>
      </c>
      <c r="F588" t="s">
        <v>3035</v>
      </c>
      <c r="G588" s="45" t="s">
        <v>3025</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3073</v>
      </c>
      <c r="E589" s="6" t="s">
        <v>3023</v>
      </c>
      <c r="F589" t="s">
        <v>3036</v>
      </c>
      <c r="G589" s="45" t="s">
        <v>3024</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3073</v>
      </c>
      <c r="E590" s="6" t="s">
        <v>2532</v>
      </c>
      <c r="F590" t="s">
        <v>3036</v>
      </c>
      <c r="G590" s="45" t="s">
        <v>3025</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3074</v>
      </c>
      <c r="E591" s="6" t="s">
        <v>3023</v>
      </c>
      <c r="F591" t="s">
        <v>2580</v>
      </c>
      <c r="G591" s="45" t="s">
        <v>3024</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3074</v>
      </c>
      <c r="E592" s="6" t="s">
        <v>2532</v>
      </c>
      <c r="F592" t="s">
        <v>2580</v>
      </c>
      <c r="G592" s="45" t="s">
        <v>3025</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3075</v>
      </c>
      <c r="E593" s="6" t="s">
        <v>3023</v>
      </c>
      <c r="F593" t="s">
        <v>3037</v>
      </c>
      <c r="G593" s="45" t="s">
        <v>3024</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3075</v>
      </c>
      <c r="E594" s="6" t="s">
        <v>2532</v>
      </c>
      <c r="F594" t="s">
        <v>3037</v>
      </c>
      <c r="G594" s="45" t="s">
        <v>3025</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3076</v>
      </c>
      <c r="E595" s="6" t="s">
        <v>3023</v>
      </c>
      <c r="F595" t="s">
        <v>3038</v>
      </c>
      <c r="G595" s="45" t="s">
        <v>3024</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3076</v>
      </c>
      <c r="E596" s="6" t="s">
        <v>2532</v>
      </c>
      <c r="F596" t="s">
        <v>3038</v>
      </c>
      <c r="G596" s="45" t="s">
        <v>3025</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3077</v>
      </c>
      <c r="E597" s="6" t="s">
        <v>3023</v>
      </c>
      <c r="F597" t="s">
        <v>3039</v>
      </c>
      <c r="G597" s="45" t="s">
        <v>3024</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3077</v>
      </c>
      <c r="E598" s="6" t="s">
        <v>2532</v>
      </c>
      <c r="F598" t="s">
        <v>3039</v>
      </c>
      <c r="G598" s="45" t="s">
        <v>3025</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3078</v>
      </c>
      <c r="E599" s="6" t="s">
        <v>3023</v>
      </c>
      <c r="F599" t="s">
        <v>3040</v>
      </c>
      <c r="G599" s="45" t="s">
        <v>3024</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3078</v>
      </c>
      <c r="E600" s="6" t="s">
        <v>2532</v>
      </c>
      <c r="F600" t="s">
        <v>3040</v>
      </c>
      <c r="G600" s="45" t="s">
        <v>3025</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3079</v>
      </c>
      <c r="E601" s="6" t="s">
        <v>3023</v>
      </c>
      <c r="F601" t="s">
        <v>3041</v>
      </c>
      <c r="G601" s="45" t="s">
        <v>3024</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3079</v>
      </c>
      <c r="E602" s="6" t="s">
        <v>2532</v>
      </c>
      <c r="F602" t="s">
        <v>3041</v>
      </c>
      <c r="G602" s="45" t="s">
        <v>3025</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3080</v>
      </c>
      <c r="E603" s="6" t="s">
        <v>3023</v>
      </c>
      <c r="F603" t="s">
        <v>3042</v>
      </c>
      <c r="G603" s="45" t="s">
        <v>3024</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3080</v>
      </c>
      <c r="E604" s="6" t="s">
        <v>2532</v>
      </c>
      <c r="F604" t="s">
        <v>3042</v>
      </c>
      <c r="G604" s="45" t="s">
        <v>3025</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3081</v>
      </c>
      <c r="E605" s="6" t="s">
        <v>3023</v>
      </c>
      <c r="F605" t="s">
        <v>3043</v>
      </c>
      <c r="G605" s="45" t="s">
        <v>3024</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3081</v>
      </c>
      <c r="E606" s="6" t="s">
        <v>2532</v>
      </c>
      <c r="F606" t="s">
        <v>3043</v>
      </c>
      <c r="G606" s="45" t="s">
        <v>3025</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3082</v>
      </c>
      <c r="E607" s="6" t="s">
        <v>3023</v>
      </c>
      <c r="F607" t="s">
        <v>3044</v>
      </c>
      <c r="G607" s="45" t="s">
        <v>3024</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3082</v>
      </c>
      <c r="E608" s="6" t="s">
        <v>2532</v>
      </c>
      <c r="F608" t="s">
        <v>3044</v>
      </c>
      <c r="G608" s="45" t="s">
        <v>3025</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3083</v>
      </c>
      <c r="E609" s="6" t="s">
        <v>3023</v>
      </c>
      <c r="F609" t="s">
        <v>3045</v>
      </c>
      <c r="G609" s="45" t="s">
        <v>3024</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3083</v>
      </c>
      <c r="E610" s="6" t="s">
        <v>2532</v>
      </c>
      <c r="F610" t="s">
        <v>3045</v>
      </c>
      <c r="G610" s="45" t="s">
        <v>3025</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3084</v>
      </c>
      <c r="E611" s="6" t="s">
        <v>3023</v>
      </c>
      <c r="F611" t="s">
        <v>3087</v>
      </c>
      <c r="G611" s="45" t="s">
        <v>3024</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3084</v>
      </c>
      <c r="E612" s="6" t="s">
        <v>2532</v>
      </c>
      <c r="F612" t="s">
        <v>3087</v>
      </c>
      <c r="G612" s="45" t="s">
        <v>3025</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3085</v>
      </c>
      <c r="E613" s="6" t="s">
        <v>3023</v>
      </c>
      <c r="F613" t="s">
        <v>3046</v>
      </c>
      <c r="G613" s="45" t="s">
        <v>3024</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3085</v>
      </c>
      <c r="E614" s="6" t="s">
        <v>2532</v>
      </c>
      <c r="F614" t="s">
        <v>3046</v>
      </c>
      <c r="G614" s="45" t="s">
        <v>3025</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2768</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3540</v>
      </c>
      <c r="D618" s="45" t="s">
        <v>3061</v>
      </c>
      <c r="E618" s="1" t="s">
        <v>3517</v>
      </c>
      <c r="F618" t="s">
        <v>3086</v>
      </c>
      <c r="G618" s="45" t="s">
        <v>3524</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3061</v>
      </c>
      <c r="E619" s="1" t="s">
        <v>3518</v>
      </c>
      <c r="F619" t="s">
        <v>3086</v>
      </c>
      <c r="G619" s="45" t="s">
        <v>3525</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3061</v>
      </c>
      <c r="E620" s="1" t="s">
        <v>3519</v>
      </c>
      <c r="F620" t="s">
        <v>3086</v>
      </c>
      <c r="G620" s="45" t="s">
        <v>3526</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3061</v>
      </c>
      <c r="E621" s="1" t="s">
        <v>3520</v>
      </c>
      <c r="F621" t="s">
        <v>3086</v>
      </c>
      <c r="G621" s="45" t="s">
        <v>3527</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3061</v>
      </c>
      <c r="E622" s="1" t="s">
        <v>3521</v>
      </c>
      <c r="F622" t="s">
        <v>3086</v>
      </c>
      <c r="G622" s="45" t="s">
        <v>3528</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3061</v>
      </c>
      <c r="E623" s="1" t="s">
        <v>3522</v>
      </c>
      <c r="F623" t="s">
        <v>3086</v>
      </c>
      <c r="G623" s="45" t="s">
        <v>3529</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3061</v>
      </c>
      <c r="E624" s="1" t="s">
        <v>3523</v>
      </c>
      <c r="F624" t="s">
        <v>3086</v>
      </c>
      <c r="G624" s="45" t="s">
        <v>3530</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3061</v>
      </c>
      <c r="E625" s="1" t="s">
        <v>3674</v>
      </c>
      <c r="F625" t="s">
        <v>3086</v>
      </c>
      <c r="G625" s="45" t="s">
        <v>3674</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3062</v>
      </c>
      <c r="E626" s="1" t="s">
        <v>3517</v>
      </c>
      <c r="F626" t="s">
        <v>2759</v>
      </c>
      <c r="G626" s="45" t="s">
        <v>3524</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3062</v>
      </c>
      <c r="E627" s="1" t="s">
        <v>3518</v>
      </c>
      <c r="F627" t="s">
        <v>2759</v>
      </c>
      <c r="G627" s="45" t="s">
        <v>3525</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3062</v>
      </c>
      <c r="E628" s="1" t="s">
        <v>3519</v>
      </c>
      <c r="F628" t="s">
        <v>2759</v>
      </c>
      <c r="G628" s="45" t="s">
        <v>3526</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3062</v>
      </c>
      <c r="E629" s="1" t="s">
        <v>3520</v>
      </c>
      <c r="F629" t="s">
        <v>2759</v>
      </c>
      <c r="G629" s="45" t="s">
        <v>3527</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3062</v>
      </c>
      <c r="E630" s="1" t="s">
        <v>3521</v>
      </c>
      <c r="F630" t="s">
        <v>2759</v>
      </c>
      <c r="G630" s="45" t="s">
        <v>3528</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3062</v>
      </c>
      <c r="E631" s="1" t="s">
        <v>3522</v>
      </c>
      <c r="F631" t="s">
        <v>2759</v>
      </c>
      <c r="G631" s="45" t="s">
        <v>3529</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3062</v>
      </c>
      <c r="E632" s="1" t="s">
        <v>3523</v>
      </c>
      <c r="F632" t="s">
        <v>2759</v>
      </c>
      <c r="G632" s="45" t="s">
        <v>3530</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3062</v>
      </c>
      <c r="E633" s="1" t="s">
        <v>3674</v>
      </c>
      <c r="F633" t="s">
        <v>2759</v>
      </c>
      <c r="G633" s="45" t="s">
        <v>3674</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3063</v>
      </c>
      <c r="E634" s="1" t="s">
        <v>3517</v>
      </c>
      <c r="F634" t="s">
        <v>3027</v>
      </c>
      <c r="G634" s="45" t="s">
        <v>3524</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3063</v>
      </c>
      <c r="E635" s="1" t="s">
        <v>3518</v>
      </c>
      <c r="F635" t="s">
        <v>3027</v>
      </c>
      <c r="G635" s="45" t="s">
        <v>3525</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3063</v>
      </c>
      <c r="E636" s="1" t="s">
        <v>3519</v>
      </c>
      <c r="F636" t="s">
        <v>3027</v>
      </c>
      <c r="G636" s="45" t="s">
        <v>3526</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3063</v>
      </c>
      <c r="E637" s="1" t="s">
        <v>3520</v>
      </c>
      <c r="F637" t="s">
        <v>3027</v>
      </c>
      <c r="G637" s="45" t="s">
        <v>3527</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3063</v>
      </c>
      <c r="E638" s="1" t="s">
        <v>3521</v>
      </c>
      <c r="F638" t="s">
        <v>3027</v>
      </c>
      <c r="G638" s="45" t="s">
        <v>3528</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3063</v>
      </c>
      <c r="E639" s="1" t="s">
        <v>3522</v>
      </c>
      <c r="F639" t="s">
        <v>3027</v>
      </c>
      <c r="G639" s="45" t="s">
        <v>3529</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3063</v>
      </c>
      <c r="E640" s="1" t="s">
        <v>3523</v>
      </c>
      <c r="F640" t="s">
        <v>3027</v>
      </c>
      <c r="G640" s="45" t="s">
        <v>3530</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3063</v>
      </c>
      <c r="E641" s="1" t="s">
        <v>3674</v>
      </c>
      <c r="F641" t="s">
        <v>3027</v>
      </c>
      <c r="G641" s="45" t="s">
        <v>3674</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3064</v>
      </c>
      <c r="E642" s="1" t="s">
        <v>3517</v>
      </c>
      <c r="F642" t="s">
        <v>3028</v>
      </c>
      <c r="G642" s="45" t="s">
        <v>3524</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3064</v>
      </c>
      <c r="E643" s="1" t="s">
        <v>3518</v>
      </c>
      <c r="F643" t="s">
        <v>3028</v>
      </c>
      <c r="G643" s="45" t="s">
        <v>3525</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3064</v>
      </c>
      <c r="E644" s="1" t="s">
        <v>3519</v>
      </c>
      <c r="F644" t="s">
        <v>3028</v>
      </c>
      <c r="G644" s="45" t="s">
        <v>3526</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3064</v>
      </c>
      <c r="E645" s="1" t="s">
        <v>3520</v>
      </c>
      <c r="F645" t="s">
        <v>3028</v>
      </c>
      <c r="G645" s="45" t="s">
        <v>3527</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3064</v>
      </c>
      <c r="E646" s="1" t="s">
        <v>3521</v>
      </c>
      <c r="F646" t="s">
        <v>3028</v>
      </c>
      <c r="G646" s="45" t="s">
        <v>3528</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3064</v>
      </c>
      <c r="E647" s="1" t="s">
        <v>3522</v>
      </c>
      <c r="F647" t="s">
        <v>3028</v>
      </c>
      <c r="G647" s="45" t="s">
        <v>3529</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3064</v>
      </c>
      <c r="E648" s="1" t="s">
        <v>3523</v>
      </c>
      <c r="F648" t="s">
        <v>3028</v>
      </c>
      <c r="G648" s="45" t="s">
        <v>3530</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3064</v>
      </c>
      <c r="E649" s="1" t="s">
        <v>3674</v>
      </c>
      <c r="F649" t="s">
        <v>3028</v>
      </c>
      <c r="G649" s="45" t="s">
        <v>3674</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3065</v>
      </c>
      <c r="E650" s="1" t="s">
        <v>3517</v>
      </c>
      <c r="F650" t="s">
        <v>3029</v>
      </c>
      <c r="G650" s="45" t="s">
        <v>3524</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3065</v>
      </c>
      <c r="E651" s="1" t="s">
        <v>3518</v>
      </c>
      <c r="F651" t="s">
        <v>3029</v>
      </c>
      <c r="G651" s="45" t="s">
        <v>3525</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3065</v>
      </c>
      <c r="E652" s="1" t="s">
        <v>3519</v>
      </c>
      <c r="F652" t="s">
        <v>3029</v>
      </c>
      <c r="G652" s="45" t="s">
        <v>3526</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3065</v>
      </c>
      <c r="E653" s="1" t="s">
        <v>3520</v>
      </c>
      <c r="F653" t="s">
        <v>3029</v>
      </c>
      <c r="G653" s="45" t="s">
        <v>3527</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3065</v>
      </c>
      <c r="E654" s="1" t="s">
        <v>3521</v>
      </c>
      <c r="F654" t="s">
        <v>3029</v>
      </c>
      <c r="G654" s="45" t="s">
        <v>3528</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3065</v>
      </c>
      <c r="E655" s="1" t="s">
        <v>3522</v>
      </c>
      <c r="F655" t="s">
        <v>3029</v>
      </c>
      <c r="G655" s="45" t="s">
        <v>3529</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3065</v>
      </c>
      <c r="E656" s="1" t="s">
        <v>3523</v>
      </c>
      <c r="F656" t="s">
        <v>3029</v>
      </c>
      <c r="G656" s="45" t="s">
        <v>3530</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3065</v>
      </c>
      <c r="E657" s="1" t="s">
        <v>3674</v>
      </c>
      <c r="F657" t="s">
        <v>3029</v>
      </c>
      <c r="G657" s="45" t="s">
        <v>3674</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3066</v>
      </c>
      <c r="E658" s="1" t="s">
        <v>3517</v>
      </c>
      <c r="F658" t="s">
        <v>3030</v>
      </c>
      <c r="G658" s="45" t="s">
        <v>3524</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3066</v>
      </c>
      <c r="E659" s="1" t="s">
        <v>3518</v>
      </c>
      <c r="F659" t="s">
        <v>3030</v>
      </c>
      <c r="G659" s="45" t="s">
        <v>3525</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3066</v>
      </c>
      <c r="E660" s="1" t="s">
        <v>3519</v>
      </c>
      <c r="F660" t="s">
        <v>3030</v>
      </c>
      <c r="G660" s="45" t="s">
        <v>3526</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3066</v>
      </c>
      <c r="E661" s="1" t="s">
        <v>3520</v>
      </c>
      <c r="F661" t="s">
        <v>3030</v>
      </c>
      <c r="G661" s="45" t="s">
        <v>3527</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3066</v>
      </c>
      <c r="E662" s="1" t="s">
        <v>3521</v>
      </c>
      <c r="F662" t="s">
        <v>3030</v>
      </c>
      <c r="G662" s="45" t="s">
        <v>3528</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3066</v>
      </c>
      <c r="E663" s="1" t="s">
        <v>3522</v>
      </c>
      <c r="F663" t="s">
        <v>3030</v>
      </c>
      <c r="G663" s="45" t="s">
        <v>3529</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3066</v>
      </c>
      <c r="E664" s="1" t="s">
        <v>3523</v>
      </c>
      <c r="F664" t="s">
        <v>3030</v>
      </c>
      <c r="G664" s="45" t="s">
        <v>3530</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3066</v>
      </c>
      <c r="E665" s="1" t="s">
        <v>3674</v>
      </c>
      <c r="F665" t="s">
        <v>3030</v>
      </c>
      <c r="G665" s="45" t="s">
        <v>3674</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3067</v>
      </c>
      <c r="E666" s="1" t="s">
        <v>3517</v>
      </c>
      <c r="F666" t="s">
        <v>3031</v>
      </c>
      <c r="G666" s="45" t="s">
        <v>3524</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3067</v>
      </c>
      <c r="E667" s="1" t="s">
        <v>3518</v>
      </c>
      <c r="F667" t="s">
        <v>3031</v>
      </c>
      <c r="G667" s="45" t="s">
        <v>3525</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3067</v>
      </c>
      <c r="E668" s="1" t="s">
        <v>3519</v>
      </c>
      <c r="F668" t="s">
        <v>3031</v>
      </c>
      <c r="G668" s="45" t="s">
        <v>3526</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3067</v>
      </c>
      <c r="E669" s="1" t="s">
        <v>3520</v>
      </c>
      <c r="F669" t="s">
        <v>3031</v>
      </c>
      <c r="G669" s="45" t="s">
        <v>3527</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3067</v>
      </c>
      <c r="E670" s="1" t="s">
        <v>3521</v>
      </c>
      <c r="F670" t="s">
        <v>3031</v>
      </c>
      <c r="G670" s="45" t="s">
        <v>3528</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3067</v>
      </c>
      <c r="E671" s="1" t="s">
        <v>3522</v>
      </c>
      <c r="F671" t="s">
        <v>3031</v>
      </c>
      <c r="G671" s="45" t="s">
        <v>3529</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3067</v>
      </c>
      <c r="E672" s="1" t="s">
        <v>3523</v>
      </c>
      <c r="F672" t="s">
        <v>3031</v>
      </c>
      <c r="G672" s="45" t="s">
        <v>3530</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3067</v>
      </c>
      <c r="E673" s="1" t="s">
        <v>3674</v>
      </c>
      <c r="F673" t="s">
        <v>3031</v>
      </c>
      <c r="G673" s="45" t="s">
        <v>3674</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3068</v>
      </c>
      <c r="E674" s="1" t="s">
        <v>3517</v>
      </c>
      <c r="F674" t="s">
        <v>3032</v>
      </c>
      <c r="G674" s="45" t="s">
        <v>3524</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3068</v>
      </c>
      <c r="E675" s="1" t="s">
        <v>3518</v>
      </c>
      <c r="F675" t="s">
        <v>3032</v>
      </c>
      <c r="G675" s="45" t="s">
        <v>3525</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3068</v>
      </c>
      <c r="E676" s="1" t="s">
        <v>3519</v>
      </c>
      <c r="F676" t="s">
        <v>3032</v>
      </c>
      <c r="G676" s="45" t="s">
        <v>3526</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3068</v>
      </c>
      <c r="E677" s="1" t="s">
        <v>3520</v>
      </c>
      <c r="F677" t="s">
        <v>3032</v>
      </c>
      <c r="G677" s="45" t="s">
        <v>3527</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3068</v>
      </c>
      <c r="E678" s="1" t="s">
        <v>3521</v>
      </c>
      <c r="F678" t="s">
        <v>3032</v>
      </c>
      <c r="G678" s="45" t="s">
        <v>3528</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3068</v>
      </c>
      <c r="E679" s="1" t="s">
        <v>3522</v>
      </c>
      <c r="F679" t="s">
        <v>3032</v>
      </c>
      <c r="G679" s="45" t="s">
        <v>3529</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3068</v>
      </c>
      <c r="E680" s="1" t="s">
        <v>3523</v>
      </c>
      <c r="F680" t="s">
        <v>3032</v>
      </c>
      <c r="G680" s="45" t="s">
        <v>3530</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3068</v>
      </c>
      <c r="E681" s="1" t="s">
        <v>3674</v>
      </c>
      <c r="F681" t="s">
        <v>3032</v>
      </c>
      <c r="G681" s="45" t="s">
        <v>3674</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3069</v>
      </c>
      <c r="E682" s="1" t="s">
        <v>3517</v>
      </c>
      <c r="F682" t="s">
        <v>3033</v>
      </c>
      <c r="G682" s="45" t="s">
        <v>3524</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3069</v>
      </c>
      <c r="E683" s="1" t="s">
        <v>3518</v>
      </c>
      <c r="F683" t="s">
        <v>3033</v>
      </c>
      <c r="G683" s="45" t="s">
        <v>3525</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3069</v>
      </c>
      <c r="E684" s="1" t="s">
        <v>3519</v>
      </c>
      <c r="F684" t="s">
        <v>3033</v>
      </c>
      <c r="G684" s="45" t="s">
        <v>3526</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3069</v>
      </c>
      <c r="E685" s="1" t="s">
        <v>3520</v>
      </c>
      <c r="F685" t="s">
        <v>3033</v>
      </c>
      <c r="G685" s="45" t="s">
        <v>3527</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3069</v>
      </c>
      <c r="E686" s="1" t="s">
        <v>3521</v>
      </c>
      <c r="F686" t="s">
        <v>3033</v>
      </c>
      <c r="G686" s="45" t="s">
        <v>3528</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3069</v>
      </c>
      <c r="E687" s="1" t="s">
        <v>3522</v>
      </c>
      <c r="F687" t="s">
        <v>3033</v>
      </c>
      <c r="G687" s="45" t="s">
        <v>3529</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3069</v>
      </c>
      <c r="E688" s="1" t="s">
        <v>3523</v>
      </c>
      <c r="F688" t="s">
        <v>3033</v>
      </c>
      <c r="G688" s="45" t="s">
        <v>3530</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3069</v>
      </c>
      <c r="E689" s="1" t="s">
        <v>3674</v>
      </c>
      <c r="F689" t="s">
        <v>3033</v>
      </c>
      <c r="G689" s="45" t="s">
        <v>3674</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3070</v>
      </c>
      <c r="E690" s="1" t="s">
        <v>3517</v>
      </c>
      <c r="F690" t="s">
        <v>2579</v>
      </c>
      <c r="G690" s="45" t="s">
        <v>3524</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3070</v>
      </c>
      <c r="E691" s="1" t="s">
        <v>3518</v>
      </c>
      <c r="F691" t="s">
        <v>2579</v>
      </c>
      <c r="G691" s="45" t="s">
        <v>3525</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3070</v>
      </c>
      <c r="E692" s="1" t="s">
        <v>3519</v>
      </c>
      <c r="F692" t="s">
        <v>2579</v>
      </c>
      <c r="G692" s="45" t="s">
        <v>3526</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3070</v>
      </c>
      <c r="E693" s="1" t="s">
        <v>3520</v>
      </c>
      <c r="F693" t="s">
        <v>2579</v>
      </c>
      <c r="G693" s="45" t="s">
        <v>3527</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3070</v>
      </c>
      <c r="E694" s="1" t="s">
        <v>3521</v>
      </c>
      <c r="F694" t="s">
        <v>2579</v>
      </c>
      <c r="G694" s="45" t="s">
        <v>3528</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3070</v>
      </c>
      <c r="E695" s="1" t="s">
        <v>3522</v>
      </c>
      <c r="F695" t="s">
        <v>2579</v>
      </c>
      <c r="G695" s="45" t="s">
        <v>3529</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3070</v>
      </c>
      <c r="E696" s="1" t="s">
        <v>3523</v>
      </c>
      <c r="F696" t="s">
        <v>2579</v>
      </c>
      <c r="G696" s="45" t="s">
        <v>3530</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3070</v>
      </c>
      <c r="E697" s="1" t="s">
        <v>3674</v>
      </c>
      <c r="F697" t="s">
        <v>2579</v>
      </c>
      <c r="G697" s="45" t="s">
        <v>3674</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3071</v>
      </c>
      <c r="E698" s="1" t="s">
        <v>3517</v>
      </c>
      <c r="F698" t="s">
        <v>3034</v>
      </c>
      <c r="G698" s="45" t="s">
        <v>3524</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3071</v>
      </c>
      <c r="E699" s="1" t="s">
        <v>3518</v>
      </c>
      <c r="F699" t="s">
        <v>3034</v>
      </c>
      <c r="G699" s="45" t="s">
        <v>3525</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3071</v>
      </c>
      <c r="E700" s="1" t="s">
        <v>3519</v>
      </c>
      <c r="F700" t="s">
        <v>3034</v>
      </c>
      <c r="G700" s="45" t="s">
        <v>3526</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3071</v>
      </c>
      <c r="E701" s="1" t="s">
        <v>3520</v>
      </c>
      <c r="F701" t="s">
        <v>3034</v>
      </c>
      <c r="G701" s="45" t="s">
        <v>3527</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3071</v>
      </c>
      <c r="E702" s="1" t="s">
        <v>3521</v>
      </c>
      <c r="F702" t="s">
        <v>3034</v>
      </c>
      <c r="G702" s="45" t="s">
        <v>3528</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3071</v>
      </c>
      <c r="E703" s="1" t="s">
        <v>3522</v>
      </c>
      <c r="F703" t="s">
        <v>3034</v>
      </c>
      <c r="G703" s="45" t="s">
        <v>3529</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3071</v>
      </c>
      <c r="E704" s="1" t="s">
        <v>3523</v>
      </c>
      <c r="F704" t="s">
        <v>3034</v>
      </c>
      <c r="G704" s="45" t="s">
        <v>3530</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3071</v>
      </c>
      <c r="E705" s="1" t="s">
        <v>3674</v>
      </c>
      <c r="F705" t="s">
        <v>3034</v>
      </c>
      <c r="G705" s="45" t="s">
        <v>3674</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3072</v>
      </c>
      <c r="E706" s="1" t="s">
        <v>3517</v>
      </c>
      <c r="F706" t="s">
        <v>3035</v>
      </c>
      <c r="G706" s="45" t="s">
        <v>3524</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3072</v>
      </c>
      <c r="E707" s="1" t="s">
        <v>3518</v>
      </c>
      <c r="F707" t="s">
        <v>3035</v>
      </c>
      <c r="G707" s="45" t="s">
        <v>3525</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3072</v>
      </c>
      <c r="E708" s="1" t="s">
        <v>3519</v>
      </c>
      <c r="F708" t="s">
        <v>3035</v>
      </c>
      <c r="G708" s="45" t="s">
        <v>3526</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3072</v>
      </c>
      <c r="E709" s="1" t="s">
        <v>3520</v>
      </c>
      <c r="F709" t="s">
        <v>3035</v>
      </c>
      <c r="G709" s="45" t="s">
        <v>3527</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3072</v>
      </c>
      <c r="E710" s="1" t="s">
        <v>3521</v>
      </c>
      <c r="F710" t="s">
        <v>3035</v>
      </c>
      <c r="G710" s="45" t="s">
        <v>3528</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3072</v>
      </c>
      <c r="E711" s="1" t="s">
        <v>3522</v>
      </c>
      <c r="F711" t="s">
        <v>3035</v>
      </c>
      <c r="G711" s="45" t="s">
        <v>3529</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3072</v>
      </c>
      <c r="E712" s="1" t="s">
        <v>3523</v>
      </c>
      <c r="F712" t="s">
        <v>3035</v>
      </c>
      <c r="G712" s="45" t="s">
        <v>3530</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3072</v>
      </c>
      <c r="E713" s="1" t="s">
        <v>3674</v>
      </c>
      <c r="F713" t="s">
        <v>3035</v>
      </c>
      <c r="G713" s="45" t="s">
        <v>3674</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3073</v>
      </c>
      <c r="E714" s="1" t="s">
        <v>3517</v>
      </c>
      <c r="F714" t="s">
        <v>3036</v>
      </c>
      <c r="G714" s="45" t="s">
        <v>3524</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3073</v>
      </c>
      <c r="E715" s="1" t="s">
        <v>3518</v>
      </c>
      <c r="F715" t="s">
        <v>3036</v>
      </c>
      <c r="G715" s="45" t="s">
        <v>3525</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3073</v>
      </c>
      <c r="E716" s="1" t="s">
        <v>3519</v>
      </c>
      <c r="F716" t="s">
        <v>3036</v>
      </c>
      <c r="G716" s="45" t="s">
        <v>3526</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3073</v>
      </c>
      <c r="E717" s="1" t="s">
        <v>3520</v>
      </c>
      <c r="F717" t="s">
        <v>3036</v>
      </c>
      <c r="G717" s="45" t="s">
        <v>3527</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3073</v>
      </c>
      <c r="E718" s="1" t="s">
        <v>3521</v>
      </c>
      <c r="F718" t="s">
        <v>3036</v>
      </c>
      <c r="G718" s="45" t="s">
        <v>3528</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3073</v>
      </c>
      <c r="E719" s="1" t="s">
        <v>3522</v>
      </c>
      <c r="F719" t="s">
        <v>3036</v>
      </c>
      <c r="G719" s="45" t="s">
        <v>3529</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3073</v>
      </c>
      <c r="E720" s="1" t="s">
        <v>3523</v>
      </c>
      <c r="F720" t="s">
        <v>3036</v>
      </c>
      <c r="G720" s="45" t="s">
        <v>3530</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3073</v>
      </c>
      <c r="E721" s="1" t="s">
        <v>3674</v>
      </c>
      <c r="F721" t="s">
        <v>3036</v>
      </c>
      <c r="G721" s="45" t="s">
        <v>3674</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3074</v>
      </c>
      <c r="E722" s="1" t="s">
        <v>3517</v>
      </c>
      <c r="F722" t="s">
        <v>2580</v>
      </c>
      <c r="G722" s="45" t="s">
        <v>3524</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3074</v>
      </c>
      <c r="E723" s="1" t="s">
        <v>3518</v>
      </c>
      <c r="F723" t="s">
        <v>2580</v>
      </c>
      <c r="G723" s="45" t="s">
        <v>3525</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3074</v>
      </c>
      <c r="E724" s="1" t="s">
        <v>3519</v>
      </c>
      <c r="F724" t="s">
        <v>2580</v>
      </c>
      <c r="G724" s="45" t="s">
        <v>3526</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3074</v>
      </c>
      <c r="E725" s="1" t="s">
        <v>3520</v>
      </c>
      <c r="F725" t="s">
        <v>2580</v>
      </c>
      <c r="G725" s="45" t="s">
        <v>3527</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3074</v>
      </c>
      <c r="E726" s="1" t="s">
        <v>3521</v>
      </c>
      <c r="F726" t="s">
        <v>2580</v>
      </c>
      <c r="G726" s="45" t="s">
        <v>3528</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3074</v>
      </c>
      <c r="E727" s="1" t="s">
        <v>3522</v>
      </c>
      <c r="F727" t="s">
        <v>2580</v>
      </c>
      <c r="G727" s="45" t="s">
        <v>3529</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3074</v>
      </c>
      <c r="E728" s="1" t="s">
        <v>3523</v>
      </c>
      <c r="F728" t="s">
        <v>2580</v>
      </c>
      <c r="G728" s="45" t="s">
        <v>3530</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3074</v>
      </c>
      <c r="E729" s="1" t="s">
        <v>3674</v>
      </c>
      <c r="F729" t="s">
        <v>2580</v>
      </c>
      <c r="G729" s="45" t="s">
        <v>3674</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3075</v>
      </c>
      <c r="E730" s="1" t="s">
        <v>3517</v>
      </c>
      <c r="F730" t="s">
        <v>3037</v>
      </c>
      <c r="G730" s="45" t="s">
        <v>3524</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3075</v>
      </c>
      <c r="E731" s="1" t="s">
        <v>3518</v>
      </c>
      <c r="F731" t="s">
        <v>3037</v>
      </c>
      <c r="G731" s="45" t="s">
        <v>3525</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3075</v>
      </c>
      <c r="E732" s="1" t="s">
        <v>3519</v>
      </c>
      <c r="F732" t="s">
        <v>3037</v>
      </c>
      <c r="G732" s="45" t="s">
        <v>3526</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3075</v>
      </c>
      <c r="E733" s="1" t="s">
        <v>3520</v>
      </c>
      <c r="F733" t="s">
        <v>3037</v>
      </c>
      <c r="G733" s="45" t="s">
        <v>3527</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3075</v>
      </c>
      <c r="E734" s="1" t="s">
        <v>3521</v>
      </c>
      <c r="F734" t="s">
        <v>3037</v>
      </c>
      <c r="G734" s="45" t="s">
        <v>3528</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3075</v>
      </c>
      <c r="E735" s="1" t="s">
        <v>3522</v>
      </c>
      <c r="F735" t="s">
        <v>3037</v>
      </c>
      <c r="G735" s="45" t="s">
        <v>3529</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3075</v>
      </c>
      <c r="E736" s="1" t="s">
        <v>3523</v>
      </c>
      <c r="F736" t="s">
        <v>3037</v>
      </c>
      <c r="G736" s="45" t="s">
        <v>3530</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3075</v>
      </c>
      <c r="E737" s="1" t="s">
        <v>3674</v>
      </c>
      <c r="F737" t="s">
        <v>3037</v>
      </c>
      <c r="G737" s="45" t="s">
        <v>3674</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3076</v>
      </c>
      <c r="E738" s="1" t="s">
        <v>3517</v>
      </c>
      <c r="F738" t="s">
        <v>3038</v>
      </c>
      <c r="G738" s="45" t="s">
        <v>3524</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3076</v>
      </c>
      <c r="E739" s="1" t="s">
        <v>3518</v>
      </c>
      <c r="F739" t="s">
        <v>3038</v>
      </c>
      <c r="G739" s="45" t="s">
        <v>3525</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3076</v>
      </c>
      <c r="E740" s="1" t="s">
        <v>3519</v>
      </c>
      <c r="F740" t="s">
        <v>3038</v>
      </c>
      <c r="G740" s="45" t="s">
        <v>3526</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3076</v>
      </c>
      <c r="E741" s="1" t="s">
        <v>3520</v>
      </c>
      <c r="F741" t="s">
        <v>3038</v>
      </c>
      <c r="G741" s="45" t="s">
        <v>3527</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3076</v>
      </c>
      <c r="E742" s="1" t="s">
        <v>3521</v>
      </c>
      <c r="F742" t="s">
        <v>3038</v>
      </c>
      <c r="G742" s="45" t="s">
        <v>3528</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3076</v>
      </c>
      <c r="E743" s="1" t="s">
        <v>3522</v>
      </c>
      <c r="F743" t="s">
        <v>3038</v>
      </c>
      <c r="G743" s="45" t="s">
        <v>3529</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3076</v>
      </c>
      <c r="E744" s="1" t="s">
        <v>3523</v>
      </c>
      <c r="F744" t="s">
        <v>3038</v>
      </c>
      <c r="G744" s="45" t="s">
        <v>3530</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3076</v>
      </c>
      <c r="E745" s="1" t="s">
        <v>3674</v>
      </c>
      <c r="F745" t="s">
        <v>3038</v>
      </c>
      <c r="G745" s="45" t="s">
        <v>3674</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3077</v>
      </c>
      <c r="E746" s="1" t="s">
        <v>3517</v>
      </c>
      <c r="F746" t="s">
        <v>3039</v>
      </c>
      <c r="G746" s="45" t="s">
        <v>3524</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3077</v>
      </c>
      <c r="E747" s="1" t="s">
        <v>3518</v>
      </c>
      <c r="F747" t="s">
        <v>3039</v>
      </c>
      <c r="G747" s="45" t="s">
        <v>3525</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3077</v>
      </c>
      <c r="E748" s="1" t="s">
        <v>3519</v>
      </c>
      <c r="F748" t="s">
        <v>3039</v>
      </c>
      <c r="G748" s="45" t="s">
        <v>3526</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3077</v>
      </c>
      <c r="E749" s="1" t="s">
        <v>3520</v>
      </c>
      <c r="F749" t="s">
        <v>3039</v>
      </c>
      <c r="G749" s="45" t="s">
        <v>3527</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3077</v>
      </c>
      <c r="E750" s="1" t="s">
        <v>3521</v>
      </c>
      <c r="F750" t="s">
        <v>3039</v>
      </c>
      <c r="G750" s="45" t="s">
        <v>3528</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3077</v>
      </c>
      <c r="E751" s="1" t="s">
        <v>3522</v>
      </c>
      <c r="F751" t="s">
        <v>3039</v>
      </c>
      <c r="G751" s="45" t="s">
        <v>3529</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3077</v>
      </c>
      <c r="E752" s="1" t="s">
        <v>3523</v>
      </c>
      <c r="F752" t="s">
        <v>3039</v>
      </c>
      <c r="G752" s="45" t="s">
        <v>3530</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3077</v>
      </c>
      <c r="E753" s="1" t="s">
        <v>3674</v>
      </c>
      <c r="F753" t="s">
        <v>3039</v>
      </c>
      <c r="G753" s="45" t="s">
        <v>3674</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3078</v>
      </c>
      <c r="E754" s="1" t="s">
        <v>3517</v>
      </c>
      <c r="F754" t="s">
        <v>3040</v>
      </c>
      <c r="G754" s="45" t="s">
        <v>3524</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3078</v>
      </c>
      <c r="E755" s="1" t="s">
        <v>3518</v>
      </c>
      <c r="F755" t="s">
        <v>3040</v>
      </c>
      <c r="G755" s="45" t="s">
        <v>3525</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3078</v>
      </c>
      <c r="E756" s="1" t="s">
        <v>3519</v>
      </c>
      <c r="F756" t="s">
        <v>3040</v>
      </c>
      <c r="G756" s="45" t="s">
        <v>3526</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3078</v>
      </c>
      <c r="E757" s="1" t="s">
        <v>3520</v>
      </c>
      <c r="F757" t="s">
        <v>3040</v>
      </c>
      <c r="G757" s="45" t="s">
        <v>3527</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3078</v>
      </c>
      <c r="E758" s="1" t="s">
        <v>3521</v>
      </c>
      <c r="F758" t="s">
        <v>3040</v>
      </c>
      <c r="G758" s="45" t="s">
        <v>3528</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3078</v>
      </c>
      <c r="E759" s="1" t="s">
        <v>3522</v>
      </c>
      <c r="F759" t="s">
        <v>3040</v>
      </c>
      <c r="G759" s="45" t="s">
        <v>3529</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3078</v>
      </c>
      <c r="E760" s="1" t="s">
        <v>3523</v>
      </c>
      <c r="F760" t="s">
        <v>3040</v>
      </c>
      <c r="G760" s="45" t="s">
        <v>3530</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3078</v>
      </c>
      <c r="E761" s="1" t="s">
        <v>3674</v>
      </c>
      <c r="F761" t="s">
        <v>3040</v>
      </c>
      <c r="G761" s="45" t="s">
        <v>3674</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3079</v>
      </c>
      <c r="E762" s="1" t="s">
        <v>3517</v>
      </c>
      <c r="F762" t="s">
        <v>3041</v>
      </c>
      <c r="G762" s="45" t="s">
        <v>3524</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3079</v>
      </c>
      <c r="E763" s="1" t="s">
        <v>3518</v>
      </c>
      <c r="F763" t="s">
        <v>3041</v>
      </c>
      <c r="G763" s="45" t="s">
        <v>3525</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3079</v>
      </c>
      <c r="E764" s="1" t="s">
        <v>3519</v>
      </c>
      <c r="F764" t="s">
        <v>3041</v>
      </c>
      <c r="G764" s="45" t="s">
        <v>3526</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3079</v>
      </c>
      <c r="E765" s="1" t="s">
        <v>3520</v>
      </c>
      <c r="F765" t="s">
        <v>3041</v>
      </c>
      <c r="G765" s="45" t="s">
        <v>3527</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3079</v>
      </c>
      <c r="E766" s="1" t="s">
        <v>3521</v>
      </c>
      <c r="F766" t="s">
        <v>3041</v>
      </c>
      <c r="G766" s="45" t="s">
        <v>3528</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3079</v>
      </c>
      <c r="E767" s="1" t="s">
        <v>3522</v>
      </c>
      <c r="F767" t="s">
        <v>3041</v>
      </c>
      <c r="G767" s="45" t="s">
        <v>3529</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3079</v>
      </c>
      <c r="E768" s="1" t="s">
        <v>3523</v>
      </c>
      <c r="F768" t="s">
        <v>3041</v>
      </c>
      <c r="G768" s="45" t="s">
        <v>3530</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3079</v>
      </c>
      <c r="E769" s="1" t="s">
        <v>3674</v>
      </c>
      <c r="F769" t="s">
        <v>3041</v>
      </c>
      <c r="G769" s="45" t="s">
        <v>3674</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3080</v>
      </c>
      <c r="E770" s="1" t="s">
        <v>3517</v>
      </c>
      <c r="F770" t="s">
        <v>3042</v>
      </c>
      <c r="G770" s="45" t="s">
        <v>3524</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3080</v>
      </c>
      <c r="E771" s="1" t="s">
        <v>3518</v>
      </c>
      <c r="F771" t="s">
        <v>3042</v>
      </c>
      <c r="G771" s="45" t="s">
        <v>3525</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3080</v>
      </c>
      <c r="E772" s="1" t="s">
        <v>3519</v>
      </c>
      <c r="F772" t="s">
        <v>3042</v>
      </c>
      <c r="G772" s="45" t="s">
        <v>3526</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3080</v>
      </c>
      <c r="E773" s="1" t="s">
        <v>3520</v>
      </c>
      <c r="F773" t="s">
        <v>3042</v>
      </c>
      <c r="G773" s="45" t="s">
        <v>3527</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3080</v>
      </c>
      <c r="E774" s="1" t="s">
        <v>3521</v>
      </c>
      <c r="F774" t="s">
        <v>3042</v>
      </c>
      <c r="G774" s="45" t="s">
        <v>3528</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3080</v>
      </c>
      <c r="E775" s="1" t="s">
        <v>3522</v>
      </c>
      <c r="F775" t="s">
        <v>3042</v>
      </c>
      <c r="G775" s="45" t="s">
        <v>3529</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3080</v>
      </c>
      <c r="E776" s="1" t="s">
        <v>3523</v>
      </c>
      <c r="F776" t="s">
        <v>3042</v>
      </c>
      <c r="G776" s="45" t="s">
        <v>3530</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3080</v>
      </c>
      <c r="E777" s="1" t="s">
        <v>3674</v>
      </c>
      <c r="F777" t="s">
        <v>3042</v>
      </c>
      <c r="G777" s="45" t="s">
        <v>3674</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3081</v>
      </c>
      <c r="E778" s="1" t="s">
        <v>3517</v>
      </c>
      <c r="F778" t="s">
        <v>3043</v>
      </c>
      <c r="G778" s="45" t="s">
        <v>3524</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3081</v>
      </c>
      <c r="E779" s="1" t="s">
        <v>3518</v>
      </c>
      <c r="F779" t="s">
        <v>3043</v>
      </c>
      <c r="G779" s="45" t="s">
        <v>3525</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3081</v>
      </c>
      <c r="E780" s="1" t="s">
        <v>3519</v>
      </c>
      <c r="F780" t="s">
        <v>3043</v>
      </c>
      <c r="G780" s="45" t="s">
        <v>3526</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3081</v>
      </c>
      <c r="E781" s="1" t="s">
        <v>3520</v>
      </c>
      <c r="F781" t="s">
        <v>3043</v>
      </c>
      <c r="G781" s="45" t="s">
        <v>3527</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3081</v>
      </c>
      <c r="E782" s="1" t="s">
        <v>3521</v>
      </c>
      <c r="F782" t="s">
        <v>3043</v>
      </c>
      <c r="G782" s="45" t="s">
        <v>3528</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3081</v>
      </c>
      <c r="E783" s="1" t="s">
        <v>3522</v>
      </c>
      <c r="F783" t="s">
        <v>3043</v>
      </c>
      <c r="G783" s="45" t="s">
        <v>3529</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3081</v>
      </c>
      <c r="E784" s="1" t="s">
        <v>3523</v>
      </c>
      <c r="F784" t="s">
        <v>3043</v>
      </c>
      <c r="G784" s="45" t="s">
        <v>3530</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3081</v>
      </c>
      <c r="E785" s="1" t="s">
        <v>3674</v>
      </c>
      <c r="F785" t="s">
        <v>3043</v>
      </c>
      <c r="G785" s="45" t="s">
        <v>3674</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3082</v>
      </c>
      <c r="E786" s="1" t="s">
        <v>3517</v>
      </c>
      <c r="F786" t="s">
        <v>3044</v>
      </c>
      <c r="G786" s="45" t="s">
        <v>3524</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3082</v>
      </c>
      <c r="E787" s="1" t="s">
        <v>3518</v>
      </c>
      <c r="F787" t="s">
        <v>3044</v>
      </c>
      <c r="G787" s="45" t="s">
        <v>3525</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3082</v>
      </c>
      <c r="E788" s="1" t="s">
        <v>3519</v>
      </c>
      <c r="F788" t="s">
        <v>3044</v>
      </c>
      <c r="G788" s="45" t="s">
        <v>3526</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3082</v>
      </c>
      <c r="E789" s="1" t="s">
        <v>3520</v>
      </c>
      <c r="F789" t="s">
        <v>3044</v>
      </c>
      <c r="G789" s="45" t="s">
        <v>3527</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3082</v>
      </c>
      <c r="E790" s="1" t="s">
        <v>3521</v>
      </c>
      <c r="F790" t="s">
        <v>3044</v>
      </c>
      <c r="G790" s="45" t="s">
        <v>3528</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3082</v>
      </c>
      <c r="E791" s="1" t="s">
        <v>3522</v>
      </c>
      <c r="F791" t="s">
        <v>3044</v>
      </c>
      <c r="G791" s="45" t="s">
        <v>3529</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3082</v>
      </c>
      <c r="E792" s="1" t="s">
        <v>3523</v>
      </c>
      <c r="F792" t="s">
        <v>3044</v>
      </c>
      <c r="G792" s="45" t="s">
        <v>3530</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3082</v>
      </c>
      <c r="E793" s="1" t="s">
        <v>3674</v>
      </c>
      <c r="F793" t="s">
        <v>3044</v>
      </c>
      <c r="G793" s="45" t="s">
        <v>3674</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3083</v>
      </c>
      <c r="E794" s="1" t="s">
        <v>3517</v>
      </c>
      <c r="F794" t="s">
        <v>3045</v>
      </c>
      <c r="G794" s="45" t="s">
        <v>3524</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3083</v>
      </c>
      <c r="E795" s="1" t="s">
        <v>3518</v>
      </c>
      <c r="F795" t="s">
        <v>3045</v>
      </c>
      <c r="G795" s="45" t="s">
        <v>3525</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3083</v>
      </c>
      <c r="E796" s="1" t="s">
        <v>3519</v>
      </c>
      <c r="F796" t="s">
        <v>3045</v>
      </c>
      <c r="G796" s="45" t="s">
        <v>3526</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3083</v>
      </c>
      <c r="E797" s="1" t="s">
        <v>3520</v>
      </c>
      <c r="F797" t="s">
        <v>3045</v>
      </c>
      <c r="G797" s="45" t="s">
        <v>3527</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3083</v>
      </c>
      <c r="E798" s="1" t="s">
        <v>3521</v>
      </c>
      <c r="F798" t="s">
        <v>3045</v>
      </c>
      <c r="G798" s="45" t="s">
        <v>3528</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3083</v>
      </c>
      <c r="E799" s="1" t="s">
        <v>3522</v>
      </c>
      <c r="F799" t="s">
        <v>3045</v>
      </c>
      <c r="G799" s="45" t="s">
        <v>3529</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3083</v>
      </c>
      <c r="E800" s="1" t="s">
        <v>3523</v>
      </c>
      <c r="F800" t="s">
        <v>3045</v>
      </c>
      <c r="G800" s="45" t="s">
        <v>3530</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3083</v>
      </c>
      <c r="E801" s="1" t="s">
        <v>3674</v>
      </c>
      <c r="F801" t="s">
        <v>3045</v>
      </c>
      <c r="G801" s="45" t="s">
        <v>3674</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3084</v>
      </c>
      <c r="E802" s="1" t="s">
        <v>3517</v>
      </c>
      <c r="F802" t="s">
        <v>3087</v>
      </c>
      <c r="G802" s="45" t="s">
        <v>3524</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3084</v>
      </c>
      <c r="E803" s="1" t="s">
        <v>3518</v>
      </c>
      <c r="F803" t="s">
        <v>3087</v>
      </c>
      <c r="G803" s="45" t="s">
        <v>3525</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3084</v>
      </c>
      <c r="E804" s="1" t="s">
        <v>3519</v>
      </c>
      <c r="F804" t="s">
        <v>3087</v>
      </c>
      <c r="G804" s="45" t="s">
        <v>3526</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3084</v>
      </c>
      <c r="E805" s="1" t="s">
        <v>3520</v>
      </c>
      <c r="F805" t="s">
        <v>3087</v>
      </c>
      <c r="G805" s="45" t="s">
        <v>3527</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3084</v>
      </c>
      <c r="E806" s="1" t="s">
        <v>3521</v>
      </c>
      <c r="F806" t="s">
        <v>3087</v>
      </c>
      <c r="G806" s="45" t="s">
        <v>3528</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3084</v>
      </c>
      <c r="E807" s="1" t="s">
        <v>3522</v>
      </c>
      <c r="F807" t="s">
        <v>3087</v>
      </c>
      <c r="G807" s="45" t="s">
        <v>3529</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3084</v>
      </c>
      <c r="E808" s="1" t="s">
        <v>3523</v>
      </c>
      <c r="F808" t="s">
        <v>3087</v>
      </c>
      <c r="G808" s="45" t="s">
        <v>3530</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3084</v>
      </c>
      <c r="E809" s="1" t="s">
        <v>3674</v>
      </c>
      <c r="F809" t="s">
        <v>3087</v>
      </c>
      <c r="G809" s="45" t="s">
        <v>3674</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3085</v>
      </c>
      <c r="E810" s="1" t="s">
        <v>3517</v>
      </c>
      <c r="F810" t="s">
        <v>3046</v>
      </c>
      <c r="G810" s="45" t="s">
        <v>3524</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3085</v>
      </c>
      <c r="E811" s="1" t="s">
        <v>3518</v>
      </c>
      <c r="F811" t="s">
        <v>3046</v>
      </c>
      <c r="G811" s="45" t="s">
        <v>3525</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3085</v>
      </c>
      <c r="E812" s="1" t="s">
        <v>3519</v>
      </c>
      <c r="F812" t="s">
        <v>3046</v>
      </c>
      <c r="G812" s="45" t="s">
        <v>3526</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3085</v>
      </c>
      <c r="E813" s="1" t="s">
        <v>3520</v>
      </c>
      <c r="F813" t="s">
        <v>3046</v>
      </c>
      <c r="G813" s="45" t="s">
        <v>3527</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3085</v>
      </c>
      <c r="E814" s="1" t="s">
        <v>3521</v>
      </c>
      <c r="F814" t="s">
        <v>3046</v>
      </c>
      <c r="G814" s="45" t="s">
        <v>3528</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3085</v>
      </c>
      <c r="E815" s="1" t="s">
        <v>3522</v>
      </c>
      <c r="F815" t="s">
        <v>3046</v>
      </c>
      <c r="G815" s="45" t="s">
        <v>3529</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3085</v>
      </c>
      <c r="E816" s="1" t="s">
        <v>3523</v>
      </c>
      <c r="F816" t="s">
        <v>3046</v>
      </c>
      <c r="G816" s="45" t="s">
        <v>3530</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3085</v>
      </c>
      <c r="E817" s="1" t="s">
        <v>3674</v>
      </c>
      <c r="F817" t="s">
        <v>3046</v>
      </c>
      <c r="G817" s="45" t="s">
        <v>3674</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2776</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2777</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2778</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2779</v>
      </c>
      <c r="D821" s="6" t="s">
        <v>3070</v>
      </c>
      <c r="E821" s="6"/>
      <c r="F821" t="s">
        <v>2579</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2779</v>
      </c>
      <c r="D822" s="6" t="s">
        <v>3075</v>
      </c>
      <c r="E822" s="6"/>
      <c r="F822" t="s">
        <v>3037</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Feedstock Shifting</v>
      </c>
      <c r="C823" t="s">
        <v>3824</v>
      </c>
      <c r="D823" s="45" t="s">
        <v>3061</v>
      </c>
      <c r="E823" s="45" t="s">
        <v>2399</v>
      </c>
      <c r="F823" t="s">
        <v>3086</v>
      </c>
      <c r="G823" s="45" t="s">
        <v>2405</v>
      </c>
      <c r="H823" s="47">
        <v>2460</v>
      </c>
      <c r="I823" s="324" t="s">
        <v>44</v>
      </c>
      <c r="J823" s="255" t="str">
        <f>IF(ISBLANK(INDEX('Policy Characteristics'!D:D,MATCH($C823,'Policy Characteristics'!$C:$C,0))),"",INDEX('Policy Characteristics'!D:D,MATCH($C823,'Policy Characteristics'!$C:$C,0)))</f>
        <v>Feedstock Shifting</v>
      </c>
      <c r="K823" s="254" t="str">
        <f>IF(ISBLANK(INDEX('Policy Characteristics'!E:E,MATCH($C823,'Policy Characteristics'!$C:$C,0))),"",INDEX('Policy Characteristics'!E:E,MATCH($C823,'Policy Characteristics'!$C:$C,0)))</f>
        <v>indst feedstock shifting</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potential achieved</v>
      </c>
      <c r="P823" s="254" t="str">
        <f>IF(ISBLANK(INDEX('Policy Characteristics'!J:J,MATCH($C823,'Policy Characteristics'!$C:$C,0))),"",INDEX('Policy Characteristics'!J:J,MATCH($C823,'Policy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3" s="254" t="str">
        <f>IF(ISBLANK(INDEX('Policy Characteristics'!K:K,MATCH($C823,'Policy Characteristics'!$C:$C,0))),"",INDEX('Policy Characteristics'!K:K,MATCH($C823,'Policy Characteristics'!$C:$C,0)))</f>
        <v/>
      </c>
      <c r="R823" s="254" t="str">
        <f>IF(ISBLANK(INDEX('Policy Characteristics'!L:L,MATCH($C823,'Policy Characteristics'!$C:$C,0))),"",INDEX('Policy Characteristics'!L:L,MATCH($C823,'Policy Characteristics'!$C:$C,0)))</f>
        <v/>
      </c>
    </row>
    <row r="824" spans="1:18" s="2" customFormat="1"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Feedstock Shifting</v>
      </c>
      <c r="C824" s="254" t="str">
        <f>C$823</f>
        <v>Fraction of Feedstock Shifted</v>
      </c>
      <c r="D824" s="45" t="s">
        <v>3061</v>
      </c>
      <c r="E824" s="45" t="s">
        <v>2400</v>
      </c>
      <c r="F824" t="s">
        <v>3086</v>
      </c>
      <c r="G824" s="45" t="s">
        <v>2408</v>
      </c>
      <c r="H824" s="47">
        <v>2461</v>
      </c>
      <c r="I824" s="324" t="s">
        <v>44</v>
      </c>
      <c r="J824" s="255" t="str">
        <f>IF(ISBLANK(INDEX('Policy Characteristics'!D:D,MATCH($C824,'Policy Characteristics'!$C:$C,0))),"",INDEX('Policy Characteristics'!D:D,MATCH($C824,'Policy Characteristics'!$C:$C,0)))</f>
        <v>Feedstock Shifting</v>
      </c>
      <c r="K824" s="254" t="str">
        <f>IF(ISBLANK(INDEX('Policy Characteristics'!E:E,MATCH($C824,'Policy Characteristics'!$C:$C,0))),"",INDEX('Policy Characteristics'!E:E,MATCH($C824,'Policy Characteristics'!$C:$C,0)))</f>
        <v>indst feedstock shifting</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potential achieved</v>
      </c>
      <c r="P824" s="254" t="str">
        <f>IF(ISBLANK(INDEX('Policy Characteristics'!J:J,MATCH($C824,'Policy Characteristics'!$C:$C,0))),"",INDEX('Policy Characteristics'!J:J,MATCH($C824,'Policy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4" s="254" t="str">
        <f>IF(ISBLANK(INDEX('Policy Characteristics'!K:K,MATCH($C824,'Policy Characteristics'!$C:$C,0))),"",INDEX('Policy Characteristics'!K:K,MATCH($C824,'Policy Characteristics'!$C:$C,0)))</f>
        <v/>
      </c>
      <c r="R824" s="254" t="str">
        <f>IF(ISBLANK(INDEX('Policy Characteristics'!L:L,MATCH($C824,'Policy Characteristics'!$C:$C,0))),"",INDEX('Policy Characteristics'!L:L,MATCH($C824,'Policy Characteristics'!$C:$C,0)))</f>
        <v/>
      </c>
    </row>
    <row r="825" spans="1:18" s="2" customFormat="1"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Feedstock Shifting</v>
      </c>
      <c r="C825" s="254" t="str">
        <f t="shared" ref="C825:C888" si="39">C$823</f>
        <v>Fraction of Feedstock Shifted</v>
      </c>
      <c r="D825" s="45" t="s">
        <v>3061</v>
      </c>
      <c r="E825" s="45" t="s">
        <v>2401</v>
      </c>
      <c r="F825" t="s">
        <v>3086</v>
      </c>
      <c r="G825" s="45" t="s">
        <v>2409</v>
      </c>
      <c r="H825" s="47">
        <v>2462</v>
      </c>
      <c r="I825" s="324" t="s">
        <v>44</v>
      </c>
      <c r="J825" s="255" t="str">
        <f>IF(ISBLANK(INDEX('Policy Characteristics'!D:D,MATCH($C825,'Policy Characteristics'!$C:$C,0))),"",INDEX('Policy Characteristics'!D:D,MATCH($C825,'Policy Characteristics'!$C:$C,0)))</f>
        <v>Feedstock Shifting</v>
      </c>
      <c r="K825" s="254" t="str">
        <f>IF(ISBLANK(INDEX('Policy Characteristics'!E:E,MATCH($C825,'Policy Characteristics'!$C:$C,0))),"",INDEX('Policy Characteristics'!E:E,MATCH($C825,'Policy Characteristics'!$C:$C,0)))</f>
        <v>indst feedstock shifting</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potential achieved</v>
      </c>
      <c r="P825" s="254" t="str">
        <f>IF(ISBLANK(INDEX('Policy Characteristics'!J:J,MATCH($C825,'Policy Characteristics'!$C:$C,0))),"",INDEX('Policy Characteristics'!J:J,MATCH($C825,'Policy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5" s="254" t="str">
        <f>IF(ISBLANK(INDEX('Policy Characteristics'!K:K,MATCH($C825,'Policy Characteristics'!$C:$C,0))),"",INDEX('Policy Characteristics'!K:K,MATCH($C825,'Policy Characteristics'!$C:$C,0)))</f>
        <v/>
      </c>
      <c r="R825" s="254" t="str">
        <f>IF(ISBLANK(INDEX('Policy Characteristics'!L:L,MATCH($C825,'Policy Characteristics'!$C:$C,0))),"",INDEX('Policy Characteristics'!L:L,MATCH($C825,'Policy Characteristics'!$C:$C,0)))</f>
        <v/>
      </c>
    </row>
    <row r="826" spans="1:18" s="2" customFormat="1"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Feedstock Shifting</v>
      </c>
      <c r="C826" s="254" t="str">
        <f t="shared" si="39"/>
        <v>Fraction of Feedstock Shifted</v>
      </c>
      <c r="D826" s="45" t="s">
        <v>3061</v>
      </c>
      <c r="E826" s="45" t="s">
        <v>2402</v>
      </c>
      <c r="F826" t="s">
        <v>3086</v>
      </c>
      <c r="G826" s="45" t="s">
        <v>2406</v>
      </c>
      <c r="H826" s="47">
        <v>2463</v>
      </c>
      <c r="I826" s="324" t="s">
        <v>44</v>
      </c>
      <c r="J826" s="255" t="str">
        <f>IF(ISBLANK(INDEX('Policy Characteristics'!D:D,MATCH($C826,'Policy Characteristics'!$C:$C,0))),"",INDEX('Policy Characteristics'!D:D,MATCH($C826,'Policy Characteristics'!$C:$C,0)))</f>
        <v>Feedstock Shifting</v>
      </c>
      <c r="K826" s="254" t="str">
        <f>IF(ISBLANK(INDEX('Policy Characteristics'!E:E,MATCH($C826,'Policy Characteristics'!$C:$C,0))),"",INDEX('Policy Characteristics'!E:E,MATCH($C826,'Policy Characteristics'!$C:$C,0)))</f>
        <v>indst feedstock shifting</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potential achieved</v>
      </c>
      <c r="P826" s="254"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254" t="str">
        <f>IF(ISBLANK(INDEX('Policy Characteristics'!K:K,MATCH($C826,'Policy Characteristics'!$C:$C,0))),"",INDEX('Policy Characteristics'!K:K,MATCH($C826,'Policy Characteristics'!$C:$C,0)))</f>
        <v/>
      </c>
      <c r="R826" s="254" t="str">
        <f>IF(ISBLANK(INDEX('Policy Characteristics'!L:L,MATCH($C826,'Policy Characteristics'!$C:$C,0))),"",INDEX('Policy Characteristics'!L:L,MATCH($C826,'Policy Characteristics'!$C:$C,0)))</f>
        <v/>
      </c>
    </row>
    <row r="827" spans="1:18" s="2" customFormat="1"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Feedstock Shifting</v>
      </c>
      <c r="C827" s="254" t="str">
        <f t="shared" si="39"/>
        <v>Fraction of Feedstock Shifted</v>
      </c>
      <c r="D827" s="45" t="s">
        <v>3061</v>
      </c>
      <c r="E827" s="45" t="s">
        <v>2403</v>
      </c>
      <c r="F827" t="s">
        <v>3086</v>
      </c>
      <c r="G827" s="45" t="s">
        <v>2407</v>
      </c>
      <c r="H827" s="47">
        <v>2464</v>
      </c>
      <c r="I827" s="324" t="s">
        <v>44</v>
      </c>
      <c r="J827" s="255" t="str">
        <f>IF(ISBLANK(INDEX('Policy Characteristics'!D:D,MATCH($C827,'Policy Characteristics'!$C:$C,0))),"",INDEX('Policy Characteristics'!D:D,MATCH($C827,'Policy Characteristics'!$C:$C,0)))</f>
        <v>Feedstock Shifting</v>
      </c>
      <c r="K827" s="254" t="str">
        <f>IF(ISBLANK(INDEX('Policy Characteristics'!E:E,MATCH($C827,'Policy Characteristics'!$C:$C,0))),"",INDEX('Policy Characteristics'!E:E,MATCH($C827,'Policy Characteristics'!$C:$C,0)))</f>
        <v>indst feedstock shifting</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potential achieved</v>
      </c>
      <c r="P827" s="254"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254" t="str">
        <f>IF(ISBLANK(INDEX('Policy Characteristics'!K:K,MATCH($C827,'Policy Characteristics'!$C:$C,0))),"",INDEX('Policy Characteristics'!K:K,MATCH($C827,'Policy Characteristics'!$C:$C,0)))</f>
        <v/>
      </c>
      <c r="R827" s="254" t="str">
        <f>IF(ISBLANK(INDEX('Policy Characteristics'!L:L,MATCH($C827,'Policy Characteristics'!$C:$C,0))),"",INDEX('Policy Characteristics'!L:L,MATCH($C827,'Policy Characteristics'!$C:$C,0)))</f>
        <v/>
      </c>
    </row>
    <row r="828" spans="1:18" s="2" customFormat="1"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Feedstock Shifting</v>
      </c>
      <c r="C828" s="254" t="str">
        <f t="shared" si="39"/>
        <v>Fraction of Feedstock Shifted</v>
      </c>
      <c r="D828" s="45" t="s">
        <v>3061</v>
      </c>
      <c r="E828" s="45" t="s">
        <v>2404</v>
      </c>
      <c r="F828" t="s">
        <v>3086</v>
      </c>
      <c r="G828" s="45" t="s">
        <v>2410</v>
      </c>
      <c r="H828" s="47">
        <v>2465</v>
      </c>
      <c r="I828" s="324" t="s">
        <v>44</v>
      </c>
      <c r="J828" s="255" t="str">
        <f>IF(ISBLANK(INDEX('Policy Characteristics'!D:D,MATCH($C828,'Policy Characteristics'!$C:$C,0))),"",INDEX('Policy Characteristics'!D:D,MATCH($C828,'Policy Characteristics'!$C:$C,0)))</f>
        <v>Feedstock Shifting</v>
      </c>
      <c r="K828" s="254" t="str">
        <f>IF(ISBLANK(INDEX('Policy Characteristics'!E:E,MATCH($C828,'Policy Characteristics'!$C:$C,0))),"",INDEX('Policy Characteristics'!E:E,MATCH($C828,'Policy Characteristics'!$C:$C,0)))</f>
        <v>indst feedstock shifting</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potential achieved</v>
      </c>
      <c r="P828" s="254"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254" t="str">
        <f>IF(ISBLANK(INDEX('Policy Characteristics'!K:K,MATCH($C828,'Policy Characteristics'!$C:$C,0))),"",INDEX('Policy Characteristics'!K:K,MATCH($C828,'Policy Characteristics'!$C:$C,0)))</f>
        <v/>
      </c>
      <c r="R828" s="254" t="str">
        <f>IF(ISBLANK(INDEX('Policy Characteristics'!L:L,MATCH($C828,'Policy Characteristics'!$C:$C,0))),"",INDEX('Policy Characteristics'!L:L,MATCH($C828,'Policy Characteristics'!$C:$C,0)))</f>
        <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Feedstock Shifting</v>
      </c>
      <c r="C829" s="254" t="str">
        <f t="shared" si="39"/>
        <v>Fraction of Feedstock Shifted</v>
      </c>
      <c r="D829" s="45" t="s">
        <v>3061</v>
      </c>
      <c r="E829" s="45" t="s">
        <v>2706</v>
      </c>
      <c r="F829" t="s">
        <v>3086</v>
      </c>
      <c r="G829" s="45" t="s">
        <v>2709</v>
      </c>
      <c r="H829" s="47">
        <v>2466</v>
      </c>
      <c r="I829" s="324" t="s">
        <v>44</v>
      </c>
      <c r="J829" s="255" t="str">
        <f>IF(ISBLANK(INDEX('Policy Characteristics'!D:D,MATCH($C829,'Policy Characteristics'!$C:$C,0))),"",INDEX('Policy Characteristics'!D:D,MATCH($C829,'Policy Characteristics'!$C:$C,0)))</f>
        <v>Feedstock Shifting</v>
      </c>
      <c r="K829" s="254" t="str">
        <f>IF(ISBLANK(INDEX('Policy Characteristics'!E:E,MATCH($C829,'Policy Characteristics'!$C:$C,0))),"",INDEX('Policy Characteristics'!E:E,MATCH($C829,'Policy Characteristics'!$C:$C,0)))</f>
        <v>indst feedstock shifting</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254" t="str">
        <f>IF(ISBLANK(INDEX('Policy Characteristics'!K:K,MATCH($C829,'Policy Characteristics'!$C:$C,0))),"",INDEX('Policy Characteristics'!K:K,MATCH($C829,'Policy Characteristics'!$C:$C,0)))</f>
        <v/>
      </c>
      <c r="R829" s="254" t="str">
        <f>IF(ISBLANK(INDEX('Policy Characteristics'!L:L,MATCH($C829,'Policy Characteristics'!$C:$C,0))),"",INDEX('Policy Characteristics'!L:L,MATCH($C829,'Policy Characteristics'!$C:$C,0)))</f>
        <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Feedstock Shifting</v>
      </c>
      <c r="C830" s="254" t="str">
        <f t="shared" si="39"/>
        <v>Fraction of Feedstock Shifted</v>
      </c>
      <c r="D830" s="45" t="s">
        <v>3061</v>
      </c>
      <c r="E830" s="45" t="s">
        <v>2707</v>
      </c>
      <c r="F830" t="s">
        <v>3086</v>
      </c>
      <c r="G830" s="45" t="s">
        <v>2711</v>
      </c>
      <c r="H830" s="47">
        <v>2467</v>
      </c>
      <c r="I830" s="324" t="s">
        <v>44</v>
      </c>
      <c r="J830" s="255" t="str">
        <f>IF(ISBLANK(INDEX('Policy Characteristics'!D:D,MATCH($C830,'Policy Characteristics'!$C:$C,0))),"",INDEX('Policy Characteristics'!D:D,MATCH($C830,'Policy Characteristics'!$C:$C,0)))</f>
        <v>Feedstock Shifting</v>
      </c>
      <c r="K830" s="254" t="str">
        <f>IF(ISBLANK(INDEX('Policy Characteristics'!E:E,MATCH($C830,'Policy Characteristics'!$C:$C,0))),"",INDEX('Policy Characteristics'!E:E,MATCH($C830,'Policy Characteristics'!$C:$C,0)))</f>
        <v>indst feedstock shifting</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254" t="str">
        <f>IF(ISBLANK(INDEX('Policy Characteristics'!K:K,MATCH($C830,'Policy Characteristics'!$C:$C,0))),"",INDEX('Policy Characteristics'!K:K,MATCH($C830,'Policy Characteristics'!$C:$C,0)))</f>
        <v/>
      </c>
      <c r="R830" s="254" t="str">
        <f>IF(ISBLANK(INDEX('Policy Characteristics'!L:L,MATCH($C830,'Policy Characteristics'!$C:$C,0))),"",INDEX('Policy Characteristics'!L:L,MATCH($C830,'Policy Characteristics'!$C:$C,0)))</f>
        <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Feedstock Shifting</v>
      </c>
      <c r="C831" s="254" t="str">
        <f t="shared" si="39"/>
        <v>Fraction of Feedstock Shifted</v>
      </c>
      <c r="D831" s="45" t="s">
        <v>3061</v>
      </c>
      <c r="E831" s="45" t="s">
        <v>2708</v>
      </c>
      <c r="F831" t="s">
        <v>3086</v>
      </c>
      <c r="G831" s="45" t="s">
        <v>2712</v>
      </c>
      <c r="H831" s="47">
        <v>2468</v>
      </c>
      <c r="I831" s="324" t="s">
        <v>44</v>
      </c>
      <c r="J831" s="255" t="str">
        <f>IF(ISBLANK(INDEX('Policy Characteristics'!D:D,MATCH($C831,'Policy Characteristics'!$C:$C,0))),"",INDEX('Policy Characteristics'!D:D,MATCH($C831,'Policy Characteristics'!$C:$C,0)))</f>
        <v>Feedstock Shifting</v>
      </c>
      <c r="K831" s="254" t="str">
        <f>IF(ISBLANK(INDEX('Policy Characteristics'!E:E,MATCH($C831,'Policy Characteristics'!$C:$C,0))),"",INDEX('Policy Characteristics'!E:E,MATCH($C831,'Policy Characteristics'!$C:$C,0)))</f>
        <v>indst feedstock shifting</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254" t="str">
        <f>IF(ISBLANK(INDEX('Policy Characteristics'!K:K,MATCH($C831,'Policy Characteristics'!$C:$C,0))),"",INDEX('Policy Characteristics'!K:K,MATCH($C831,'Policy Characteristics'!$C:$C,0)))</f>
        <v/>
      </c>
      <c r="R831" s="254" t="str">
        <f>IF(ISBLANK(INDEX('Policy Characteristics'!L:L,MATCH($C831,'Policy Characteristics'!$C:$C,0))),"",INDEX('Policy Characteristics'!L:L,MATCH($C831,'Policy Characteristics'!$C:$C,0)))</f>
        <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Feedstock Shifting</v>
      </c>
      <c r="C832" s="254" t="str">
        <f t="shared" si="39"/>
        <v>Fraction of Feedstock Shifted</v>
      </c>
      <c r="D832" s="45" t="s">
        <v>3061</v>
      </c>
      <c r="E832" s="45" t="s">
        <v>2705</v>
      </c>
      <c r="F832" t="s">
        <v>3086</v>
      </c>
      <c r="G832" s="45" t="s">
        <v>2710</v>
      </c>
      <c r="H832" s="47">
        <v>2469</v>
      </c>
      <c r="I832" s="324" t="s">
        <v>44</v>
      </c>
      <c r="J832" s="255" t="str">
        <f>IF(ISBLANK(INDEX('Policy Characteristics'!D:D,MATCH($C832,'Policy Characteristics'!$C:$C,0))),"",INDEX('Policy Characteristics'!D:D,MATCH($C832,'Policy Characteristics'!$C:$C,0)))</f>
        <v>Feedstock Shifting</v>
      </c>
      <c r="K832" s="254" t="str">
        <f>IF(ISBLANK(INDEX('Policy Characteristics'!E:E,MATCH($C832,'Policy Characteristics'!$C:$C,0))),"",INDEX('Policy Characteristics'!E:E,MATCH($C832,'Policy Characteristics'!$C:$C,0)))</f>
        <v>indst feedstock shifting</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254" t="str">
        <f>IF(ISBLANK(INDEX('Policy Characteristics'!K:K,MATCH($C832,'Policy Characteristics'!$C:$C,0))),"",INDEX('Policy Characteristics'!K:K,MATCH($C832,'Policy Characteristics'!$C:$C,0)))</f>
        <v/>
      </c>
      <c r="R832" s="254" t="str">
        <f>IF(ISBLANK(INDEX('Policy Characteristics'!L:L,MATCH($C832,'Policy Characteristics'!$C:$C,0))),"",INDEX('Policy Characteristics'!L:L,MATCH($C832,'Policy Characteristics'!$C:$C,0)))</f>
        <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Feedstock Shifting</v>
      </c>
      <c r="C833" s="254" t="str">
        <f t="shared" si="39"/>
        <v>Fraction of Feedstock Shifted</v>
      </c>
      <c r="D833" s="6" t="s">
        <v>3062</v>
      </c>
      <c r="E833" s="45" t="s">
        <v>2399</v>
      </c>
      <c r="F833" t="s">
        <v>2759</v>
      </c>
      <c r="G833" s="45" t="s">
        <v>2405</v>
      </c>
      <c r="H833" s="47">
        <v>2470</v>
      </c>
      <c r="I833" s="324" t="s">
        <v>44</v>
      </c>
      <c r="J833" s="255" t="str">
        <f>IF(ISBLANK(INDEX('Policy Characteristics'!D:D,MATCH($C833,'Policy Characteristics'!$C:$C,0))),"",INDEX('Policy Characteristics'!D:D,MATCH($C833,'Policy Characteristics'!$C:$C,0)))</f>
        <v>Feedstock Shifting</v>
      </c>
      <c r="K833" s="254" t="str">
        <f>IF(ISBLANK(INDEX('Policy Characteristics'!E:E,MATCH($C833,'Policy Characteristics'!$C:$C,0))),"",INDEX('Policy Characteristics'!E:E,MATCH($C833,'Policy Characteristics'!$C:$C,0)))</f>
        <v>indst feedstock shifting</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254" t="str">
        <f>IF(ISBLANK(INDEX('Policy Characteristics'!K:K,MATCH($C833,'Policy Characteristics'!$C:$C,0))),"",INDEX('Policy Characteristics'!K:K,MATCH($C833,'Policy Characteristics'!$C:$C,0)))</f>
        <v/>
      </c>
      <c r="R833" s="254" t="str">
        <f>IF(ISBLANK(INDEX('Policy Characteristics'!L:L,MATCH($C833,'Policy Characteristics'!$C:$C,0))),"",INDEX('Policy Characteristics'!L:L,MATCH($C833,'Policy Characteristics'!$C:$C,0)))</f>
        <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s="254" t="str">
        <f t="shared" si="39"/>
        <v>Fraction of Feedstock Shifted</v>
      </c>
      <c r="D834" s="6" t="s">
        <v>3062</v>
      </c>
      <c r="E834" s="45" t="s">
        <v>2400</v>
      </c>
      <c r="F834" t="s">
        <v>2759</v>
      </c>
      <c r="G834" s="45" t="s">
        <v>2408</v>
      </c>
      <c r="H834" s="47">
        <v>2471</v>
      </c>
      <c r="I834" s="324" t="s">
        <v>44</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 t="shared" si="39"/>
        <v>Fraction of Feedstock Shifted</v>
      </c>
      <c r="D835" s="6" t="s">
        <v>3062</v>
      </c>
      <c r="E835" s="45" t="s">
        <v>2401</v>
      </c>
      <c r="F835" t="s">
        <v>2759</v>
      </c>
      <c r="G835" s="45" t="s">
        <v>2409</v>
      </c>
      <c r="H835" s="47">
        <v>2472</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si="39"/>
        <v>Fraction of Feedstock Shifted</v>
      </c>
      <c r="D836" s="6" t="s">
        <v>3062</v>
      </c>
      <c r="E836" s="45" t="s">
        <v>2402</v>
      </c>
      <c r="F836" t="s">
        <v>2759</v>
      </c>
      <c r="G836" s="45" t="s">
        <v>2406</v>
      </c>
      <c r="H836" s="47">
        <v>2473</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39"/>
        <v>Fraction of Feedstock Shifted</v>
      </c>
      <c r="D837" s="6" t="s">
        <v>3062</v>
      </c>
      <c r="E837" s="45" t="s">
        <v>2403</v>
      </c>
      <c r="F837" t="s">
        <v>2759</v>
      </c>
      <c r="G837" s="45" t="s">
        <v>2407</v>
      </c>
      <c r="H837" s="47">
        <v>2474</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39"/>
        <v>Fraction of Feedstock Shifted</v>
      </c>
      <c r="D838" s="6" t="s">
        <v>3062</v>
      </c>
      <c r="E838" s="45" t="s">
        <v>2404</v>
      </c>
      <c r="F838" t="s">
        <v>2759</v>
      </c>
      <c r="G838" s="45" t="s">
        <v>2410</v>
      </c>
      <c r="H838" s="47">
        <v>2475</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39"/>
        <v>Fraction of Feedstock Shifted</v>
      </c>
      <c r="D839" s="6" t="s">
        <v>3062</v>
      </c>
      <c r="E839" s="45" t="s">
        <v>2706</v>
      </c>
      <c r="F839" t="s">
        <v>2759</v>
      </c>
      <c r="G839" s="45" t="s">
        <v>2709</v>
      </c>
      <c r="H839" s="47">
        <v>2476</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39"/>
        <v>Fraction of Feedstock Shifted</v>
      </c>
      <c r="D840" s="6" t="s">
        <v>3062</v>
      </c>
      <c r="E840" s="45" t="s">
        <v>2707</v>
      </c>
      <c r="F840" t="s">
        <v>2759</v>
      </c>
      <c r="G840" s="45" t="s">
        <v>2711</v>
      </c>
      <c r="H840" s="47">
        <v>2477</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39"/>
        <v>Fraction of Feedstock Shifted</v>
      </c>
      <c r="D841" s="6" t="s">
        <v>3062</v>
      </c>
      <c r="E841" s="45" t="s">
        <v>2708</v>
      </c>
      <c r="F841" t="s">
        <v>2759</v>
      </c>
      <c r="G841" s="45" t="s">
        <v>2712</v>
      </c>
      <c r="H841" s="47">
        <v>2478</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39"/>
        <v>Fraction of Feedstock Shifted</v>
      </c>
      <c r="D842" s="6" t="s">
        <v>3062</v>
      </c>
      <c r="E842" s="45" t="s">
        <v>2705</v>
      </c>
      <c r="F842" t="s">
        <v>2759</v>
      </c>
      <c r="G842" s="45" t="s">
        <v>2710</v>
      </c>
      <c r="H842" s="47">
        <v>2479</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39"/>
        <v>Fraction of Feedstock Shifted</v>
      </c>
      <c r="D843" s="6" t="s">
        <v>3063</v>
      </c>
      <c r="E843" s="45" t="s">
        <v>2399</v>
      </c>
      <c r="F843" t="s">
        <v>3027</v>
      </c>
      <c r="G843" s="45" t="s">
        <v>2405</v>
      </c>
      <c r="H843" s="47">
        <v>2480</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39"/>
        <v>Fraction of Feedstock Shifted</v>
      </c>
      <c r="D844" s="6" t="s">
        <v>3063</v>
      </c>
      <c r="E844" s="45" t="s">
        <v>2400</v>
      </c>
      <c r="F844" t="s">
        <v>3027</v>
      </c>
      <c r="G844" s="45" t="s">
        <v>2408</v>
      </c>
      <c r="H844" s="47">
        <v>2481</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39"/>
        <v>Fraction of Feedstock Shifted</v>
      </c>
      <c r="D845" s="6" t="s">
        <v>3063</v>
      </c>
      <c r="E845" s="45" t="s">
        <v>2401</v>
      </c>
      <c r="F845" t="s">
        <v>3027</v>
      </c>
      <c r="G845" s="45" t="s">
        <v>2409</v>
      </c>
      <c r="H845" s="47">
        <v>2482</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39"/>
        <v>Fraction of Feedstock Shifted</v>
      </c>
      <c r="D846" s="6" t="s">
        <v>3063</v>
      </c>
      <c r="E846" s="45" t="s">
        <v>2402</v>
      </c>
      <c r="F846" t="s">
        <v>3027</v>
      </c>
      <c r="G846" s="45" t="s">
        <v>2406</v>
      </c>
      <c r="H846" s="47">
        <v>2483</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39"/>
        <v>Fraction of Feedstock Shifted</v>
      </c>
      <c r="D847" s="6" t="s">
        <v>3063</v>
      </c>
      <c r="E847" s="45" t="s">
        <v>2403</v>
      </c>
      <c r="F847" t="s">
        <v>3027</v>
      </c>
      <c r="G847" s="45" t="s">
        <v>2407</v>
      </c>
      <c r="H847" s="47">
        <v>2484</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39"/>
        <v>Fraction of Feedstock Shifted</v>
      </c>
      <c r="D848" s="6" t="s">
        <v>3063</v>
      </c>
      <c r="E848" s="45" t="s">
        <v>2404</v>
      </c>
      <c r="F848" t="s">
        <v>3027</v>
      </c>
      <c r="G848" s="45" t="s">
        <v>2410</v>
      </c>
      <c r="H848" s="47">
        <v>2485</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39"/>
        <v>Fraction of Feedstock Shifted</v>
      </c>
      <c r="D849" s="6" t="s">
        <v>3063</v>
      </c>
      <c r="E849" s="45" t="s">
        <v>2706</v>
      </c>
      <c r="F849" t="s">
        <v>3027</v>
      </c>
      <c r="G849" s="45" t="s">
        <v>2709</v>
      </c>
      <c r="H849" s="47">
        <v>2486</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39"/>
        <v>Fraction of Feedstock Shifted</v>
      </c>
      <c r="D850" s="6" t="s">
        <v>3063</v>
      </c>
      <c r="E850" s="45" t="s">
        <v>2707</v>
      </c>
      <c r="F850" t="s">
        <v>3027</v>
      </c>
      <c r="G850" s="45" t="s">
        <v>2711</v>
      </c>
      <c r="H850" s="47">
        <v>2487</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39"/>
        <v>Fraction of Feedstock Shifted</v>
      </c>
      <c r="D851" s="6" t="s">
        <v>3063</v>
      </c>
      <c r="E851" s="45" t="s">
        <v>2708</v>
      </c>
      <c r="F851" t="s">
        <v>3027</v>
      </c>
      <c r="G851" s="45" t="s">
        <v>2712</v>
      </c>
      <c r="H851" s="47">
        <v>2488</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39"/>
        <v>Fraction of Feedstock Shifted</v>
      </c>
      <c r="D852" s="6" t="s">
        <v>3063</v>
      </c>
      <c r="E852" s="45" t="s">
        <v>2705</v>
      </c>
      <c r="F852" t="s">
        <v>3027</v>
      </c>
      <c r="G852" s="45" t="s">
        <v>2710</v>
      </c>
      <c r="H852" s="47">
        <v>2489</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39"/>
        <v>Fraction of Feedstock Shifted</v>
      </c>
      <c r="D853" s="6" t="s">
        <v>3064</v>
      </c>
      <c r="E853" s="45" t="s">
        <v>2399</v>
      </c>
      <c r="F853" t="s">
        <v>3028</v>
      </c>
      <c r="G853" s="45" t="s">
        <v>2405</v>
      </c>
      <c r="H853" s="47">
        <v>2490</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39"/>
        <v>Fraction of Feedstock Shifted</v>
      </c>
      <c r="D854" s="6" t="s">
        <v>3064</v>
      </c>
      <c r="E854" s="45" t="s">
        <v>2400</v>
      </c>
      <c r="F854" t="s">
        <v>3028</v>
      </c>
      <c r="G854" s="45" t="s">
        <v>2408</v>
      </c>
      <c r="H854" s="47">
        <v>2491</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39"/>
        <v>Fraction of Feedstock Shifted</v>
      </c>
      <c r="D855" s="6" t="s">
        <v>3064</v>
      </c>
      <c r="E855" s="45" t="s">
        <v>2401</v>
      </c>
      <c r="F855" t="s">
        <v>3028</v>
      </c>
      <c r="G855" s="45" t="s">
        <v>2409</v>
      </c>
      <c r="H855" s="47">
        <v>2492</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39"/>
        <v>Fraction of Feedstock Shifted</v>
      </c>
      <c r="D856" s="6" t="s">
        <v>3064</v>
      </c>
      <c r="E856" s="45" t="s">
        <v>2402</v>
      </c>
      <c r="F856" t="s">
        <v>3028</v>
      </c>
      <c r="G856" s="45" t="s">
        <v>2406</v>
      </c>
      <c r="H856" s="47">
        <v>2493</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39"/>
        <v>Fraction of Feedstock Shifted</v>
      </c>
      <c r="D857" s="6" t="s">
        <v>3064</v>
      </c>
      <c r="E857" s="45" t="s">
        <v>2403</v>
      </c>
      <c r="F857" t="s">
        <v>3028</v>
      </c>
      <c r="G857" s="45" t="s">
        <v>2407</v>
      </c>
      <c r="H857" s="47">
        <v>2494</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39"/>
        <v>Fraction of Feedstock Shifted</v>
      </c>
      <c r="D858" s="6" t="s">
        <v>3064</v>
      </c>
      <c r="E858" s="45" t="s">
        <v>2404</v>
      </c>
      <c r="F858" t="s">
        <v>3028</v>
      </c>
      <c r="G858" s="45" t="s">
        <v>2410</v>
      </c>
      <c r="H858" s="47">
        <v>2495</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39"/>
        <v>Fraction of Feedstock Shifted</v>
      </c>
      <c r="D859" s="6" t="s">
        <v>3064</v>
      </c>
      <c r="E859" s="45" t="s">
        <v>2706</v>
      </c>
      <c r="F859" t="s">
        <v>3028</v>
      </c>
      <c r="G859" s="45" t="s">
        <v>2709</v>
      </c>
      <c r="H859" s="47">
        <v>2496</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39"/>
        <v>Fraction of Feedstock Shifted</v>
      </c>
      <c r="D860" s="6" t="s">
        <v>3064</v>
      </c>
      <c r="E860" s="45" t="s">
        <v>2707</v>
      </c>
      <c r="F860" t="s">
        <v>3028</v>
      </c>
      <c r="G860" s="45" t="s">
        <v>2711</v>
      </c>
      <c r="H860" s="47">
        <v>2497</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39"/>
        <v>Fraction of Feedstock Shifted</v>
      </c>
      <c r="D861" s="6" t="s">
        <v>3064</v>
      </c>
      <c r="E861" s="45" t="s">
        <v>2708</v>
      </c>
      <c r="F861" t="s">
        <v>3028</v>
      </c>
      <c r="G861" s="45" t="s">
        <v>2712</v>
      </c>
      <c r="H861" s="47">
        <v>2498</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39"/>
        <v>Fraction of Feedstock Shifted</v>
      </c>
      <c r="D862" s="6" t="s">
        <v>3064</v>
      </c>
      <c r="E862" s="45" t="s">
        <v>2705</v>
      </c>
      <c r="F862" t="s">
        <v>3028</v>
      </c>
      <c r="G862" s="45" t="s">
        <v>2710</v>
      </c>
      <c r="H862" s="47">
        <v>2499</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39"/>
        <v>Fraction of Feedstock Shifted</v>
      </c>
      <c r="D863" s="6" t="s">
        <v>3065</v>
      </c>
      <c r="E863" s="45" t="s">
        <v>2399</v>
      </c>
      <c r="F863" t="s">
        <v>3029</v>
      </c>
      <c r="G863" s="45" t="s">
        <v>2405</v>
      </c>
      <c r="H863" s="47">
        <v>2500</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39"/>
        <v>Fraction of Feedstock Shifted</v>
      </c>
      <c r="D864" s="6" t="s">
        <v>3065</v>
      </c>
      <c r="E864" s="45" t="s">
        <v>2400</v>
      </c>
      <c r="F864" t="s">
        <v>3029</v>
      </c>
      <c r="G864" s="45" t="s">
        <v>2408</v>
      </c>
      <c r="H864" s="47">
        <v>2501</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39"/>
        <v>Fraction of Feedstock Shifted</v>
      </c>
      <c r="D865" s="6" t="s">
        <v>3065</v>
      </c>
      <c r="E865" s="45" t="s">
        <v>2401</v>
      </c>
      <c r="F865" t="s">
        <v>3029</v>
      </c>
      <c r="G865" s="45" t="s">
        <v>2409</v>
      </c>
      <c r="H865" s="47">
        <v>2502</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39"/>
        <v>Fraction of Feedstock Shifted</v>
      </c>
      <c r="D866" s="6" t="s">
        <v>3065</v>
      </c>
      <c r="E866" s="45" t="s">
        <v>2402</v>
      </c>
      <c r="F866" t="s">
        <v>3029</v>
      </c>
      <c r="G866" s="45" t="s">
        <v>2406</v>
      </c>
      <c r="H866" s="47">
        <v>2503</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39"/>
        <v>Fraction of Feedstock Shifted</v>
      </c>
      <c r="D867" s="6" t="s">
        <v>3065</v>
      </c>
      <c r="E867" s="45" t="s">
        <v>2403</v>
      </c>
      <c r="F867" t="s">
        <v>3029</v>
      </c>
      <c r="G867" s="45" t="s">
        <v>2407</v>
      </c>
      <c r="H867" s="47">
        <v>2504</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39"/>
        <v>Fraction of Feedstock Shifted</v>
      </c>
      <c r="D868" s="6" t="s">
        <v>3065</v>
      </c>
      <c r="E868" s="45" t="s">
        <v>2404</v>
      </c>
      <c r="F868" t="s">
        <v>3029</v>
      </c>
      <c r="G868" s="45" t="s">
        <v>2410</v>
      </c>
      <c r="H868" s="47">
        <v>2505</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39"/>
        <v>Fraction of Feedstock Shifted</v>
      </c>
      <c r="D869" s="6" t="s">
        <v>3065</v>
      </c>
      <c r="E869" s="45" t="s">
        <v>2706</v>
      </c>
      <c r="F869" t="s">
        <v>3029</v>
      </c>
      <c r="G869" s="45" t="s">
        <v>2709</v>
      </c>
      <c r="H869" s="47">
        <v>2506</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39"/>
        <v>Fraction of Feedstock Shifted</v>
      </c>
      <c r="D870" s="6" t="s">
        <v>3065</v>
      </c>
      <c r="E870" s="45" t="s">
        <v>2707</v>
      </c>
      <c r="F870" t="s">
        <v>3029</v>
      </c>
      <c r="G870" s="45" t="s">
        <v>2711</v>
      </c>
      <c r="H870" s="47">
        <v>2507</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39"/>
        <v>Fraction of Feedstock Shifted</v>
      </c>
      <c r="D871" s="6" t="s">
        <v>3065</v>
      </c>
      <c r="E871" s="45" t="s">
        <v>2708</v>
      </c>
      <c r="F871" t="s">
        <v>3029</v>
      </c>
      <c r="G871" s="45" t="s">
        <v>2712</v>
      </c>
      <c r="H871" s="47">
        <v>2508</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39"/>
        <v>Fraction of Feedstock Shifted</v>
      </c>
      <c r="D872" s="6" t="s">
        <v>3065</v>
      </c>
      <c r="E872" s="45" t="s">
        <v>2705</v>
      </c>
      <c r="F872" t="s">
        <v>3029</v>
      </c>
      <c r="G872" s="45" t="s">
        <v>2710</v>
      </c>
      <c r="H872" s="47">
        <v>2509</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39"/>
        <v>Fraction of Feedstock Shifted</v>
      </c>
      <c r="D873" s="6" t="s">
        <v>3066</v>
      </c>
      <c r="E873" s="45" t="s">
        <v>2399</v>
      </c>
      <c r="F873" t="s">
        <v>3030</v>
      </c>
      <c r="G873" s="45" t="s">
        <v>2405</v>
      </c>
      <c r="H873" s="47">
        <v>2510</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39"/>
        <v>Fraction of Feedstock Shifted</v>
      </c>
      <c r="D874" s="6" t="s">
        <v>3066</v>
      </c>
      <c r="E874" s="45" t="s">
        <v>2400</v>
      </c>
      <c r="F874" t="s">
        <v>3030</v>
      </c>
      <c r="G874" s="45" t="s">
        <v>2408</v>
      </c>
      <c r="H874" s="47">
        <v>2511</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39"/>
        <v>Fraction of Feedstock Shifted</v>
      </c>
      <c r="D875" s="6" t="s">
        <v>3066</v>
      </c>
      <c r="E875" s="45" t="s">
        <v>2401</v>
      </c>
      <c r="F875" t="s">
        <v>3030</v>
      </c>
      <c r="G875" s="45" t="s">
        <v>2409</v>
      </c>
      <c r="H875" s="47">
        <v>2512</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39"/>
        <v>Fraction of Feedstock Shifted</v>
      </c>
      <c r="D876" s="6" t="s">
        <v>3066</v>
      </c>
      <c r="E876" s="45" t="s">
        <v>2402</v>
      </c>
      <c r="F876" t="s">
        <v>3030</v>
      </c>
      <c r="G876" s="45" t="s">
        <v>2406</v>
      </c>
      <c r="H876" s="47">
        <v>2513</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39"/>
        <v>Fraction of Feedstock Shifted</v>
      </c>
      <c r="D877" s="6" t="s">
        <v>3066</v>
      </c>
      <c r="E877" s="45" t="s">
        <v>2403</v>
      </c>
      <c r="F877" t="s">
        <v>3030</v>
      </c>
      <c r="G877" s="45" t="s">
        <v>2407</v>
      </c>
      <c r="H877" s="47">
        <v>2514</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39"/>
        <v>Fraction of Feedstock Shifted</v>
      </c>
      <c r="D878" s="6" t="s">
        <v>3066</v>
      </c>
      <c r="E878" s="45" t="s">
        <v>2404</v>
      </c>
      <c r="F878" t="s">
        <v>3030</v>
      </c>
      <c r="G878" s="45" t="s">
        <v>2410</v>
      </c>
      <c r="H878" s="47">
        <v>2515</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39"/>
        <v>Fraction of Feedstock Shifted</v>
      </c>
      <c r="D879" s="6" t="s">
        <v>3066</v>
      </c>
      <c r="E879" s="45" t="s">
        <v>2706</v>
      </c>
      <c r="F879" t="s">
        <v>3030</v>
      </c>
      <c r="G879" s="45" t="s">
        <v>2709</v>
      </c>
      <c r="H879" s="47">
        <v>2516</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39"/>
        <v>Fraction of Feedstock Shifted</v>
      </c>
      <c r="D880" s="6" t="s">
        <v>3066</v>
      </c>
      <c r="E880" s="45" t="s">
        <v>2707</v>
      </c>
      <c r="F880" t="s">
        <v>3030</v>
      </c>
      <c r="G880" s="45" t="s">
        <v>2711</v>
      </c>
      <c r="H880" s="47">
        <v>2517</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39"/>
        <v>Fraction of Feedstock Shifted</v>
      </c>
      <c r="D881" s="6" t="s">
        <v>3066</v>
      </c>
      <c r="E881" s="45" t="s">
        <v>2708</v>
      </c>
      <c r="F881" t="s">
        <v>3030</v>
      </c>
      <c r="G881" s="45" t="s">
        <v>2712</v>
      </c>
      <c r="H881" s="47">
        <v>2518</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39"/>
        <v>Fraction of Feedstock Shifted</v>
      </c>
      <c r="D882" s="6" t="s">
        <v>3066</v>
      </c>
      <c r="E882" s="45" t="s">
        <v>2705</v>
      </c>
      <c r="F882" t="s">
        <v>3030</v>
      </c>
      <c r="G882" s="45" t="s">
        <v>2710</v>
      </c>
      <c r="H882" s="47">
        <v>2519</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39"/>
        <v>Fraction of Feedstock Shifted</v>
      </c>
      <c r="D883" s="6" t="s">
        <v>3067</v>
      </c>
      <c r="E883" s="45" t="s">
        <v>2399</v>
      </c>
      <c r="F883" t="s">
        <v>3031</v>
      </c>
      <c r="G883" s="45" t="s">
        <v>2405</v>
      </c>
      <c r="H883" s="47">
        <v>2520</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39"/>
        <v>Fraction of Feedstock Shifted</v>
      </c>
      <c r="D884" s="6" t="s">
        <v>3067</v>
      </c>
      <c r="E884" s="45" t="s">
        <v>2400</v>
      </c>
      <c r="F884" t="s">
        <v>3031</v>
      </c>
      <c r="G884" s="45" t="s">
        <v>2408</v>
      </c>
      <c r="H884" s="47">
        <v>2521</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39"/>
        <v>Fraction of Feedstock Shifted</v>
      </c>
      <c r="D885" s="6" t="s">
        <v>3067</v>
      </c>
      <c r="E885" s="45" t="s">
        <v>2401</v>
      </c>
      <c r="F885" t="s">
        <v>3031</v>
      </c>
      <c r="G885" s="45" t="s">
        <v>2409</v>
      </c>
      <c r="H885" s="47">
        <v>2522</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39"/>
        <v>Fraction of Feedstock Shifted</v>
      </c>
      <c r="D886" s="6" t="s">
        <v>3067</v>
      </c>
      <c r="E886" s="45" t="s">
        <v>2402</v>
      </c>
      <c r="F886" t="s">
        <v>3031</v>
      </c>
      <c r="G886" s="45" t="s">
        <v>2406</v>
      </c>
      <c r="H886" s="47">
        <v>2523</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39"/>
        <v>Fraction of Feedstock Shifted</v>
      </c>
      <c r="D887" s="6" t="s">
        <v>3067</v>
      </c>
      <c r="E887" s="45" t="s">
        <v>2403</v>
      </c>
      <c r="F887" t="s">
        <v>3031</v>
      </c>
      <c r="G887" s="45" t="s">
        <v>2407</v>
      </c>
      <c r="H887" s="47">
        <v>2524</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39"/>
        <v>Fraction of Feedstock Shifted</v>
      </c>
      <c r="D888" s="6" t="s">
        <v>3067</v>
      </c>
      <c r="E888" s="45" t="s">
        <v>2404</v>
      </c>
      <c r="F888" t="s">
        <v>3031</v>
      </c>
      <c r="G888" s="45" t="s">
        <v>2410</v>
      </c>
      <c r="H888" s="47">
        <v>2525</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ref="C889:C952" si="40">C$823</f>
        <v>Fraction of Feedstock Shifted</v>
      </c>
      <c r="D889" s="6" t="s">
        <v>3067</v>
      </c>
      <c r="E889" s="45" t="s">
        <v>2706</v>
      </c>
      <c r="F889" t="s">
        <v>3031</v>
      </c>
      <c r="G889" s="45" t="s">
        <v>2709</v>
      </c>
      <c r="H889" s="47">
        <v>2526</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3067</v>
      </c>
      <c r="E890" s="45" t="s">
        <v>2707</v>
      </c>
      <c r="F890" t="s">
        <v>3031</v>
      </c>
      <c r="G890" s="45" t="s">
        <v>2711</v>
      </c>
      <c r="H890" s="47">
        <v>2527</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3067</v>
      </c>
      <c r="E891" s="45" t="s">
        <v>2708</v>
      </c>
      <c r="F891" t="s">
        <v>3031</v>
      </c>
      <c r="G891" s="45" t="s">
        <v>2712</v>
      </c>
      <c r="H891" s="47">
        <v>2528</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3067</v>
      </c>
      <c r="E892" s="45" t="s">
        <v>2705</v>
      </c>
      <c r="F892" t="s">
        <v>3031</v>
      </c>
      <c r="G892" s="45" t="s">
        <v>2710</v>
      </c>
      <c r="H892" s="47">
        <v>2529</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3068</v>
      </c>
      <c r="E893" s="45" t="s">
        <v>2399</v>
      </c>
      <c r="F893" t="s">
        <v>3032</v>
      </c>
      <c r="G893" s="45" t="s">
        <v>2405</v>
      </c>
      <c r="H893" s="47">
        <v>2530</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3068</v>
      </c>
      <c r="E894" s="45" t="s">
        <v>2400</v>
      </c>
      <c r="F894" t="s">
        <v>3032</v>
      </c>
      <c r="G894" s="45" t="s">
        <v>2408</v>
      </c>
      <c r="H894" s="47">
        <v>2531</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3068</v>
      </c>
      <c r="E895" s="45" t="s">
        <v>2401</v>
      </c>
      <c r="F895" t="s">
        <v>3032</v>
      </c>
      <c r="G895" s="45" t="s">
        <v>2409</v>
      </c>
      <c r="H895" s="47">
        <v>2532</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3068</v>
      </c>
      <c r="E896" s="45" t="s">
        <v>2402</v>
      </c>
      <c r="F896" t="s">
        <v>3032</v>
      </c>
      <c r="G896" s="45" t="s">
        <v>2406</v>
      </c>
      <c r="H896" s="47">
        <v>2533</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3068</v>
      </c>
      <c r="E897" s="45" t="s">
        <v>2403</v>
      </c>
      <c r="F897" t="s">
        <v>3032</v>
      </c>
      <c r="G897" s="45" t="s">
        <v>2407</v>
      </c>
      <c r="H897" s="47">
        <v>2534</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3068</v>
      </c>
      <c r="E898" s="45" t="s">
        <v>2404</v>
      </c>
      <c r="F898" t="s">
        <v>3032</v>
      </c>
      <c r="G898" s="45" t="s">
        <v>2410</v>
      </c>
      <c r="H898" s="47">
        <v>2535</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3068</v>
      </c>
      <c r="E899" s="45" t="s">
        <v>2706</v>
      </c>
      <c r="F899" t="s">
        <v>3032</v>
      </c>
      <c r="G899" s="45" t="s">
        <v>2709</v>
      </c>
      <c r="H899" s="47">
        <v>2536</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3068</v>
      </c>
      <c r="E900" s="45" t="s">
        <v>2707</v>
      </c>
      <c r="F900" t="s">
        <v>3032</v>
      </c>
      <c r="G900" s="45" t="s">
        <v>2711</v>
      </c>
      <c r="H900" s="47">
        <v>2537</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0"/>
        <v>Fraction of Feedstock Shifted</v>
      </c>
      <c r="D901" s="6" t="s">
        <v>3068</v>
      </c>
      <c r="E901" s="45" t="s">
        <v>2708</v>
      </c>
      <c r="F901" t="s">
        <v>3032</v>
      </c>
      <c r="G901" s="45" t="s">
        <v>2712</v>
      </c>
      <c r="H901" s="47">
        <v>2538</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0"/>
        <v>Fraction of Feedstock Shifted</v>
      </c>
      <c r="D902" s="6" t="s">
        <v>3068</v>
      </c>
      <c r="E902" s="45" t="s">
        <v>2705</v>
      </c>
      <c r="F902" t="s">
        <v>3032</v>
      </c>
      <c r="G902" s="45" t="s">
        <v>2710</v>
      </c>
      <c r="H902" s="47">
        <v>2539</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0"/>
        <v>Fraction of Feedstock Shifted</v>
      </c>
      <c r="D903" s="6" t="s">
        <v>3069</v>
      </c>
      <c r="E903" s="45" t="s">
        <v>2399</v>
      </c>
      <c r="F903" t="s">
        <v>3033</v>
      </c>
      <c r="G903" s="45" t="s">
        <v>2405</v>
      </c>
      <c r="H903" s="47">
        <v>2540</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0"/>
        <v>Fraction of Feedstock Shifted</v>
      </c>
      <c r="D904" s="6" t="s">
        <v>3069</v>
      </c>
      <c r="E904" s="45" t="s">
        <v>2400</v>
      </c>
      <c r="F904" t="s">
        <v>3033</v>
      </c>
      <c r="G904" s="45" t="s">
        <v>2408</v>
      </c>
      <c r="H904" s="47">
        <v>2541</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0"/>
        <v>Fraction of Feedstock Shifted</v>
      </c>
      <c r="D905" s="6" t="s">
        <v>3069</v>
      </c>
      <c r="E905" s="45" t="s">
        <v>2401</v>
      </c>
      <c r="F905" t="s">
        <v>3033</v>
      </c>
      <c r="G905" s="45" t="s">
        <v>2409</v>
      </c>
      <c r="H905" s="47">
        <v>2542</v>
      </c>
      <c r="I905" s="324" t="s">
        <v>43</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0"/>
        <v>Fraction of Feedstock Shifted</v>
      </c>
      <c r="D906" s="6" t="s">
        <v>3069</v>
      </c>
      <c r="E906" s="45" t="s">
        <v>2402</v>
      </c>
      <c r="F906" t="s">
        <v>3033</v>
      </c>
      <c r="G906" s="45" t="s">
        <v>2406</v>
      </c>
      <c r="H906" s="47">
        <v>2543</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0"/>
        <v>Fraction of Feedstock Shifted</v>
      </c>
      <c r="D907" s="6" t="s">
        <v>3069</v>
      </c>
      <c r="E907" s="45" t="s">
        <v>2403</v>
      </c>
      <c r="F907" t="s">
        <v>3033</v>
      </c>
      <c r="G907" s="45" t="s">
        <v>2407</v>
      </c>
      <c r="H907" s="47">
        <v>2544</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0"/>
        <v>Fraction of Feedstock Shifted</v>
      </c>
      <c r="D908" s="6" t="s">
        <v>3069</v>
      </c>
      <c r="E908" s="45" t="s">
        <v>2404</v>
      </c>
      <c r="F908" t="s">
        <v>3033</v>
      </c>
      <c r="G908" s="45" t="s">
        <v>2410</v>
      </c>
      <c r="H908" s="47">
        <v>2545</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0"/>
        <v>Fraction of Feedstock Shifted</v>
      </c>
      <c r="D909" s="6" t="s">
        <v>3069</v>
      </c>
      <c r="E909" s="45" t="s">
        <v>2706</v>
      </c>
      <c r="F909" t="s">
        <v>3033</v>
      </c>
      <c r="G909" s="45" t="s">
        <v>2709</v>
      </c>
      <c r="H909" s="47">
        <v>2546</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0"/>
        <v>Fraction of Feedstock Shifted</v>
      </c>
      <c r="D910" s="6" t="s">
        <v>3069</v>
      </c>
      <c r="E910" s="45" t="s">
        <v>2707</v>
      </c>
      <c r="F910" t="s">
        <v>3033</v>
      </c>
      <c r="G910" s="45" t="s">
        <v>2711</v>
      </c>
      <c r="H910" s="47">
        <v>2547</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0"/>
        <v>Fraction of Feedstock Shifted</v>
      </c>
      <c r="D911" s="6" t="s">
        <v>3069</v>
      </c>
      <c r="E911" s="45" t="s">
        <v>2708</v>
      </c>
      <c r="F911" t="s">
        <v>3033</v>
      </c>
      <c r="G911" s="45" t="s">
        <v>2712</v>
      </c>
      <c r="H911" s="47">
        <v>2548</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0"/>
        <v>Fraction of Feedstock Shifted</v>
      </c>
      <c r="D912" s="6" t="s">
        <v>3069</v>
      </c>
      <c r="E912" s="45" t="s">
        <v>2705</v>
      </c>
      <c r="F912" t="s">
        <v>3033</v>
      </c>
      <c r="G912" s="45" t="s">
        <v>2710</v>
      </c>
      <c r="H912" s="47">
        <v>2549</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0"/>
        <v>Fraction of Feedstock Shifted</v>
      </c>
      <c r="D913" s="6" t="s">
        <v>3070</v>
      </c>
      <c r="E913" s="45" t="s">
        <v>2399</v>
      </c>
      <c r="F913" t="s">
        <v>2579</v>
      </c>
      <c r="G913" s="45" t="s">
        <v>2405</v>
      </c>
      <c r="H913" s="47">
        <v>2550</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0"/>
        <v>Fraction of Feedstock Shifted</v>
      </c>
      <c r="D914" s="6" t="s">
        <v>3070</v>
      </c>
      <c r="E914" s="45" t="s">
        <v>2400</v>
      </c>
      <c r="F914" t="s">
        <v>2579</v>
      </c>
      <c r="G914" s="45" t="s">
        <v>2408</v>
      </c>
      <c r="H914" s="47">
        <v>2551</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0"/>
        <v>Fraction of Feedstock Shifted</v>
      </c>
      <c r="D915" s="6" t="s">
        <v>3070</v>
      </c>
      <c r="E915" s="45" t="s">
        <v>2401</v>
      </c>
      <c r="F915" t="s">
        <v>2579</v>
      </c>
      <c r="G915" s="45" t="s">
        <v>2409</v>
      </c>
      <c r="H915" s="47">
        <v>2552</v>
      </c>
      <c r="I915" s="324" t="s">
        <v>43</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0"/>
        <v>Fraction of Feedstock Shifted</v>
      </c>
      <c r="D916" s="6" t="s">
        <v>3070</v>
      </c>
      <c r="E916" s="45" t="s">
        <v>2402</v>
      </c>
      <c r="F916" t="s">
        <v>2579</v>
      </c>
      <c r="G916" s="45" t="s">
        <v>2406</v>
      </c>
      <c r="H916" s="47">
        <v>2553</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0"/>
        <v>Fraction of Feedstock Shifted</v>
      </c>
      <c r="D917" s="6" t="s">
        <v>3070</v>
      </c>
      <c r="E917" s="45" t="s">
        <v>2403</v>
      </c>
      <c r="F917" t="s">
        <v>2579</v>
      </c>
      <c r="G917" s="45" t="s">
        <v>2407</v>
      </c>
      <c r="H917" s="47">
        <v>2554</v>
      </c>
      <c r="I917" s="324" t="s">
        <v>44</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0"/>
        <v>Fraction of Feedstock Shifted</v>
      </c>
      <c r="D918" s="6" t="s">
        <v>3070</v>
      </c>
      <c r="E918" s="45" t="s">
        <v>2404</v>
      </c>
      <c r="F918" t="s">
        <v>2579</v>
      </c>
      <c r="G918" s="45" t="s">
        <v>2410</v>
      </c>
      <c r="H918" s="47">
        <v>2555</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0"/>
        <v>Fraction of Feedstock Shifted</v>
      </c>
      <c r="D919" s="6" t="s">
        <v>3070</v>
      </c>
      <c r="E919" s="45" t="s">
        <v>2706</v>
      </c>
      <c r="F919" t="s">
        <v>2579</v>
      </c>
      <c r="G919" s="45" t="s">
        <v>2709</v>
      </c>
      <c r="H919" s="47">
        <v>2556</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0"/>
        <v>Fraction of Feedstock Shifted</v>
      </c>
      <c r="D920" s="6" t="s">
        <v>3070</v>
      </c>
      <c r="E920" s="45" t="s">
        <v>2707</v>
      </c>
      <c r="F920" t="s">
        <v>2579</v>
      </c>
      <c r="G920" s="45" t="s">
        <v>2711</v>
      </c>
      <c r="H920" s="47">
        <v>2557</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0"/>
        <v>Fraction of Feedstock Shifted</v>
      </c>
      <c r="D921" s="6" t="s">
        <v>3070</v>
      </c>
      <c r="E921" s="45" t="s">
        <v>2708</v>
      </c>
      <c r="F921" t="s">
        <v>2579</v>
      </c>
      <c r="G921" s="45" t="s">
        <v>2712</v>
      </c>
      <c r="H921" s="47">
        <v>2558</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0"/>
        <v>Fraction of Feedstock Shifted</v>
      </c>
      <c r="D922" s="6" t="s">
        <v>3070</v>
      </c>
      <c r="E922" s="45" t="s">
        <v>2705</v>
      </c>
      <c r="F922" t="s">
        <v>2579</v>
      </c>
      <c r="G922" s="45" t="s">
        <v>2710</v>
      </c>
      <c r="H922" s="47">
        <v>2559</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0"/>
        <v>Fraction of Feedstock Shifted</v>
      </c>
      <c r="D923" s="6" t="s">
        <v>3071</v>
      </c>
      <c r="E923" s="45" t="s">
        <v>2399</v>
      </c>
      <c r="F923" t="s">
        <v>3034</v>
      </c>
      <c r="G923" s="45" t="s">
        <v>2405</v>
      </c>
      <c r="H923" s="47">
        <v>2560</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0"/>
        <v>Fraction of Feedstock Shifted</v>
      </c>
      <c r="D924" s="6" t="s">
        <v>3071</v>
      </c>
      <c r="E924" s="45" t="s">
        <v>2400</v>
      </c>
      <c r="F924" t="s">
        <v>3034</v>
      </c>
      <c r="G924" s="45" t="s">
        <v>2408</v>
      </c>
      <c r="H924" s="47">
        <v>2561</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0"/>
        <v>Fraction of Feedstock Shifted</v>
      </c>
      <c r="D925" s="6" t="s">
        <v>3071</v>
      </c>
      <c r="E925" s="45" t="s">
        <v>2401</v>
      </c>
      <c r="F925" t="s">
        <v>3034</v>
      </c>
      <c r="G925" s="45" t="s">
        <v>2409</v>
      </c>
      <c r="H925" s="47">
        <v>2562</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0"/>
        <v>Fraction of Feedstock Shifted</v>
      </c>
      <c r="D926" s="6" t="s">
        <v>3071</v>
      </c>
      <c r="E926" s="45" t="s">
        <v>2402</v>
      </c>
      <c r="F926" t="s">
        <v>3034</v>
      </c>
      <c r="G926" s="45" t="s">
        <v>2406</v>
      </c>
      <c r="H926" s="47">
        <v>2563</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0"/>
        <v>Fraction of Feedstock Shifted</v>
      </c>
      <c r="D927" s="6" t="s">
        <v>3071</v>
      </c>
      <c r="E927" s="45" t="s">
        <v>2403</v>
      </c>
      <c r="F927" t="s">
        <v>3034</v>
      </c>
      <c r="G927" s="45" t="s">
        <v>2407</v>
      </c>
      <c r="H927" s="47">
        <v>2564</v>
      </c>
      <c r="I927" s="324" t="s">
        <v>44</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0"/>
        <v>Fraction of Feedstock Shifted</v>
      </c>
      <c r="D928" s="6" t="s">
        <v>3071</v>
      </c>
      <c r="E928" s="45" t="s">
        <v>2404</v>
      </c>
      <c r="F928" t="s">
        <v>3034</v>
      </c>
      <c r="G928" s="45" t="s">
        <v>2410</v>
      </c>
      <c r="H928" s="47">
        <v>2565</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0"/>
        <v>Fraction of Feedstock Shifted</v>
      </c>
      <c r="D929" s="6" t="s">
        <v>3071</v>
      </c>
      <c r="E929" s="45" t="s">
        <v>2706</v>
      </c>
      <c r="F929" t="s">
        <v>3034</v>
      </c>
      <c r="G929" s="45" t="s">
        <v>2709</v>
      </c>
      <c r="H929" s="47">
        <v>2566</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0"/>
        <v>Fraction of Feedstock Shifted</v>
      </c>
      <c r="D930" s="6" t="s">
        <v>3071</v>
      </c>
      <c r="E930" s="45" t="s">
        <v>2707</v>
      </c>
      <c r="F930" t="s">
        <v>3034</v>
      </c>
      <c r="G930" s="45" t="s">
        <v>2711</v>
      </c>
      <c r="H930" s="47">
        <v>2567</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0"/>
        <v>Fraction of Feedstock Shifted</v>
      </c>
      <c r="D931" s="6" t="s">
        <v>3071</v>
      </c>
      <c r="E931" s="45" t="s">
        <v>2708</v>
      </c>
      <c r="F931" t="s">
        <v>3034</v>
      </c>
      <c r="G931" s="45" t="s">
        <v>2712</v>
      </c>
      <c r="H931" s="47">
        <v>2568</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0"/>
        <v>Fraction of Feedstock Shifted</v>
      </c>
      <c r="D932" s="6" t="s">
        <v>3071</v>
      </c>
      <c r="E932" s="45" t="s">
        <v>2705</v>
      </c>
      <c r="F932" t="s">
        <v>3034</v>
      </c>
      <c r="G932" s="45" t="s">
        <v>2710</v>
      </c>
      <c r="H932" s="47">
        <v>2569</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0"/>
        <v>Fraction of Feedstock Shifted</v>
      </c>
      <c r="D933" s="6" t="s">
        <v>3072</v>
      </c>
      <c r="E933" s="45" t="s">
        <v>2399</v>
      </c>
      <c r="F933" t="s">
        <v>3035</v>
      </c>
      <c r="G933" s="45" t="s">
        <v>2405</v>
      </c>
      <c r="H933" s="47">
        <v>2570</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0"/>
        <v>Fraction of Feedstock Shifted</v>
      </c>
      <c r="D934" s="6" t="s">
        <v>3072</v>
      </c>
      <c r="E934" s="45" t="s">
        <v>2400</v>
      </c>
      <c r="F934" t="s">
        <v>3035</v>
      </c>
      <c r="G934" s="45" t="s">
        <v>2408</v>
      </c>
      <c r="H934" s="47">
        <v>2571</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0"/>
        <v>Fraction of Feedstock Shifted</v>
      </c>
      <c r="D935" s="6" t="s">
        <v>3072</v>
      </c>
      <c r="E935" s="45" t="s">
        <v>2401</v>
      </c>
      <c r="F935" t="s">
        <v>3035</v>
      </c>
      <c r="G935" s="45" t="s">
        <v>2409</v>
      </c>
      <c r="H935" s="47">
        <v>2572</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0"/>
        <v>Fraction of Feedstock Shifted</v>
      </c>
      <c r="D936" s="6" t="s">
        <v>3072</v>
      </c>
      <c r="E936" s="45" t="s">
        <v>2402</v>
      </c>
      <c r="F936" t="s">
        <v>3035</v>
      </c>
      <c r="G936" s="45" t="s">
        <v>2406</v>
      </c>
      <c r="H936" s="47">
        <v>2573</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0"/>
        <v>Fraction of Feedstock Shifted</v>
      </c>
      <c r="D937" s="6" t="s">
        <v>3072</v>
      </c>
      <c r="E937" s="45" t="s">
        <v>2403</v>
      </c>
      <c r="F937" t="s">
        <v>3035</v>
      </c>
      <c r="G937" s="45" t="s">
        <v>2407</v>
      </c>
      <c r="H937" s="47">
        <v>2574</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0"/>
        <v>Fraction of Feedstock Shifted</v>
      </c>
      <c r="D938" s="6" t="s">
        <v>3072</v>
      </c>
      <c r="E938" s="45" t="s">
        <v>2404</v>
      </c>
      <c r="F938" t="s">
        <v>3035</v>
      </c>
      <c r="G938" s="45" t="s">
        <v>2410</v>
      </c>
      <c r="H938" s="47">
        <v>2575</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0"/>
        <v>Fraction of Feedstock Shifted</v>
      </c>
      <c r="D939" s="6" t="s">
        <v>3072</v>
      </c>
      <c r="E939" s="45" t="s">
        <v>2706</v>
      </c>
      <c r="F939" t="s">
        <v>3035</v>
      </c>
      <c r="G939" s="45" t="s">
        <v>2709</v>
      </c>
      <c r="H939" s="47">
        <v>2576</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0"/>
        <v>Fraction of Feedstock Shifted</v>
      </c>
      <c r="D940" s="6" t="s">
        <v>3072</v>
      </c>
      <c r="E940" s="45" t="s">
        <v>2707</v>
      </c>
      <c r="F940" t="s">
        <v>3035</v>
      </c>
      <c r="G940" s="45" t="s">
        <v>2711</v>
      </c>
      <c r="H940" s="47">
        <v>2577</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0"/>
        <v>Fraction of Feedstock Shifted</v>
      </c>
      <c r="D941" s="6" t="s">
        <v>3072</v>
      </c>
      <c r="E941" s="45" t="s">
        <v>2708</v>
      </c>
      <c r="F941" t="s">
        <v>3035</v>
      </c>
      <c r="G941" s="45" t="s">
        <v>2712</v>
      </c>
      <c r="H941" s="47">
        <v>2578</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0"/>
        <v>Fraction of Feedstock Shifted</v>
      </c>
      <c r="D942" s="6" t="s">
        <v>3072</v>
      </c>
      <c r="E942" s="45" t="s">
        <v>2705</v>
      </c>
      <c r="F942" t="s">
        <v>3035</v>
      </c>
      <c r="G942" s="45" t="s">
        <v>2710</v>
      </c>
      <c r="H942" s="47">
        <v>2579</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0"/>
        <v>Fraction of Feedstock Shifted</v>
      </c>
      <c r="D943" s="6" t="s">
        <v>3073</v>
      </c>
      <c r="E943" s="45" t="s">
        <v>2399</v>
      </c>
      <c r="F943" t="s">
        <v>3036</v>
      </c>
      <c r="G943" s="45" t="s">
        <v>2405</v>
      </c>
      <c r="H943" s="47">
        <v>2580</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0"/>
        <v>Fraction of Feedstock Shifted</v>
      </c>
      <c r="D944" s="6" t="s">
        <v>3073</v>
      </c>
      <c r="E944" s="45" t="s">
        <v>2400</v>
      </c>
      <c r="F944" t="s">
        <v>3036</v>
      </c>
      <c r="G944" s="45" t="s">
        <v>2408</v>
      </c>
      <c r="H944" s="47">
        <v>2581</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0"/>
        <v>Fraction of Feedstock Shifted</v>
      </c>
      <c r="D945" s="6" t="s">
        <v>3073</v>
      </c>
      <c r="E945" s="45" t="s">
        <v>2401</v>
      </c>
      <c r="F945" t="s">
        <v>3036</v>
      </c>
      <c r="G945" s="45" t="s">
        <v>2409</v>
      </c>
      <c r="H945" s="47">
        <v>2582</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0"/>
        <v>Fraction of Feedstock Shifted</v>
      </c>
      <c r="D946" s="6" t="s">
        <v>3073</v>
      </c>
      <c r="E946" s="45" t="s">
        <v>2402</v>
      </c>
      <c r="F946" t="s">
        <v>3036</v>
      </c>
      <c r="G946" s="45" t="s">
        <v>2406</v>
      </c>
      <c r="H946" s="47">
        <v>2583</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0"/>
        <v>Fraction of Feedstock Shifted</v>
      </c>
      <c r="D947" s="6" t="s">
        <v>3073</v>
      </c>
      <c r="E947" s="45" t="s">
        <v>2403</v>
      </c>
      <c r="F947" t="s">
        <v>3036</v>
      </c>
      <c r="G947" s="45" t="s">
        <v>2407</v>
      </c>
      <c r="H947" s="47">
        <v>2584</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0"/>
        <v>Fraction of Feedstock Shifted</v>
      </c>
      <c r="D948" s="6" t="s">
        <v>3073</v>
      </c>
      <c r="E948" s="45" t="s">
        <v>2404</v>
      </c>
      <c r="F948" t="s">
        <v>3036</v>
      </c>
      <c r="G948" s="45" t="s">
        <v>2410</v>
      </c>
      <c r="H948" s="47">
        <v>2585</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0"/>
        <v>Fraction of Feedstock Shifted</v>
      </c>
      <c r="D949" s="6" t="s">
        <v>3073</v>
      </c>
      <c r="E949" s="45" t="s">
        <v>2706</v>
      </c>
      <c r="F949" t="s">
        <v>3036</v>
      </c>
      <c r="G949" s="45" t="s">
        <v>2709</v>
      </c>
      <c r="H949" s="47">
        <v>2586</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0"/>
        <v>Fraction of Feedstock Shifted</v>
      </c>
      <c r="D950" s="6" t="s">
        <v>3073</v>
      </c>
      <c r="E950" s="45" t="s">
        <v>2707</v>
      </c>
      <c r="F950" t="s">
        <v>3036</v>
      </c>
      <c r="G950" s="45" t="s">
        <v>2711</v>
      </c>
      <c r="H950" s="47">
        <v>2587</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0"/>
        <v>Fraction of Feedstock Shifted</v>
      </c>
      <c r="D951" s="6" t="s">
        <v>3073</v>
      </c>
      <c r="E951" s="45" t="s">
        <v>2708</v>
      </c>
      <c r="F951" t="s">
        <v>3036</v>
      </c>
      <c r="G951" s="45" t="s">
        <v>2712</v>
      </c>
      <c r="H951" s="47">
        <v>2588</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0"/>
        <v>Fraction of Feedstock Shifted</v>
      </c>
      <c r="D952" s="6" t="s">
        <v>3073</v>
      </c>
      <c r="E952" s="45" t="s">
        <v>2705</v>
      </c>
      <c r="F952" t="s">
        <v>3036</v>
      </c>
      <c r="G952" s="45" t="s">
        <v>2710</v>
      </c>
      <c r="H952" s="47">
        <v>2589</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ref="C953:C1016" si="41">C$823</f>
        <v>Fraction of Feedstock Shifted</v>
      </c>
      <c r="D953" s="6" t="s">
        <v>3074</v>
      </c>
      <c r="E953" s="45" t="s">
        <v>2399</v>
      </c>
      <c r="F953" t="s">
        <v>2580</v>
      </c>
      <c r="G953" s="45" t="s">
        <v>2405</v>
      </c>
      <c r="H953" s="47">
        <v>2590</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3074</v>
      </c>
      <c r="E954" s="45" t="s">
        <v>2400</v>
      </c>
      <c r="F954" t="s">
        <v>2580</v>
      </c>
      <c r="G954" s="45" t="s">
        <v>2408</v>
      </c>
      <c r="H954" s="47">
        <v>2591</v>
      </c>
      <c r="I954" s="324" t="s">
        <v>43</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3074</v>
      </c>
      <c r="E955" s="45" t="s">
        <v>2401</v>
      </c>
      <c r="F955" t="s">
        <v>2580</v>
      </c>
      <c r="G955" s="45" t="s">
        <v>2409</v>
      </c>
      <c r="H955" s="47">
        <v>2592</v>
      </c>
      <c r="I955" s="324" t="s">
        <v>43</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3074</v>
      </c>
      <c r="E956" s="45" t="s">
        <v>2402</v>
      </c>
      <c r="F956" t="s">
        <v>2580</v>
      </c>
      <c r="G956" s="45" t="s">
        <v>2406</v>
      </c>
      <c r="H956" s="47">
        <v>2593</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3074</v>
      </c>
      <c r="E957" s="45" t="s">
        <v>2403</v>
      </c>
      <c r="F957" t="s">
        <v>2580</v>
      </c>
      <c r="G957" s="45" t="s">
        <v>2407</v>
      </c>
      <c r="H957" s="47">
        <v>2594</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3074</v>
      </c>
      <c r="E958" s="45" t="s">
        <v>2404</v>
      </c>
      <c r="F958" t="s">
        <v>2580</v>
      </c>
      <c r="G958" s="45" t="s">
        <v>2410</v>
      </c>
      <c r="H958" s="47">
        <v>2595</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3074</v>
      </c>
      <c r="E959" s="45" t="s">
        <v>2706</v>
      </c>
      <c r="F959" t="s">
        <v>2580</v>
      </c>
      <c r="G959" s="45" t="s">
        <v>2709</v>
      </c>
      <c r="H959" s="47">
        <v>2596</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3074</v>
      </c>
      <c r="E960" s="45" t="s">
        <v>2707</v>
      </c>
      <c r="F960" t="s">
        <v>2580</v>
      </c>
      <c r="G960" s="45" t="s">
        <v>2711</v>
      </c>
      <c r="H960" s="47">
        <v>2597</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3074</v>
      </c>
      <c r="E961" s="45" t="s">
        <v>2708</v>
      </c>
      <c r="F961" t="s">
        <v>2580</v>
      </c>
      <c r="G961" s="45" t="s">
        <v>2712</v>
      </c>
      <c r="H961" s="47">
        <v>2598</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3074</v>
      </c>
      <c r="E962" s="45" t="s">
        <v>2705</v>
      </c>
      <c r="F962" t="s">
        <v>2580</v>
      </c>
      <c r="G962" s="45" t="s">
        <v>2710</v>
      </c>
      <c r="H962" s="47">
        <v>2599</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3075</v>
      </c>
      <c r="E963" s="45" t="s">
        <v>2399</v>
      </c>
      <c r="F963" t="s">
        <v>3037</v>
      </c>
      <c r="G963" s="45" t="s">
        <v>2405</v>
      </c>
      <c r="H963" s="47">
        <v>2600</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3075</v>
      </c>
      <c r="E964" s="45" t="s">
        <v>2400</v>
      </c>
      <c r="F964" t="s">
        <v>3037</v>
      </c>
      <c r="G964" s="45" t="s">
        <v>2408</v>
      </c>
      <c r="H964" s="47">
        <v>2601</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1"/>
        <v>Fraction of Feedstock Shifted</v>
      </c>
      <c r="D965" s="6" t="s">
        <v>3075</v>
      </c>
      <c r="E965" s="45" t="s">
        <v>2401</v>
      </c>
      <c r="F965" t="s">
        <v>3037</v>
      </c>
      <c r="G965" s="45" t="s">
        <v>2409</v>
      </c>
      <c r="H965" s="47">
        <v>2602</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1"/>
        <v>Fraction of Feedstock Shifted</v>
      </c>
      <c r="D966" s="6" t="s">
        <v>3075</v>
      </c>
      <c r="E966" s="45" t="s">
        <v>2402</v>
      </c>
      <c r="F966" t="s">
        <v>3037</v>
      </c>
      <c r="G966" s="45" t="s">
        <v>2406</v>
      </c>
      <c r="H966" s="47">
        <v>2603</v>
      </c>
      <c r="I966" s="324" t="s">
        <v>44</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1"/>
        <v>Fraction of Feedstock Shifted</v>
      </c>
      <c r="D967" s="6" t="s">
        <v>3075</v>
      </c>
      <c r="E967" s="45" t="s">
        <v>2403</v>
      </c>
      <c r="F967" t="s">
        <v>3037</v>
      </c>
      <c r="G967" s="45" t="s">
        <v>2407</v>
      </c>
      <c r="H967" s="47">
        <v>2604</v>
      </c>
      <c r="I967" s="324" t="s">
        <v>44</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1"/>
        <v>Fraction of Feedstock Shifted</v>
      </c>
      <c r="D968" s="6" t="s">
        <v>3075</v>
      </c>
      <c r="E968" s="45" t="s">
        <v>2404</v>
      </c>
      <c r="F968" t="s">
        <v>3037</v>
      </c>
      <c r="G968" s="45" t="s">
        <v>2410</v>
      </c>
      <c r="H968" s="47">
        <v>2605</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1"/>
        <v>Fraction of Feedstock Shifted</v>
      </c>
      <c r="D969" s="6" t="s">
        <v>3075</v>
      </c>
      <c r="E969" s="45" t="s">
        <v>2706</v>
      </c>
      <c r="F969" t="s">
        <v>3037</v>
      </c>
      <c r="G969" s="45" t="s">
        <v>2709</v>
      </c>
      <c r="H969" s="47">
        <v>2606</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1"/>
        <v>Fraction of Feedstock Shifted</v>
      </c>
      <c r="D970" s="6" t="s">
        <v>3075</v>
      </c>
      <c r="E970" s="45" t="s">
        <v>2707</v>
      </c>
      <c r="F970" t="s">
        <v>3037</v>
      </c>
      <c r="G970" s="45" t="s">
        <v>2711</v>
      </c>
      <c r="H970" s="47">
        <v>2607</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1"/>
        <v>Fraction of Feedstock Shifted</v>
      </c>
      <c r="D971" s="6" t="s">
        <v>3075</v>
      </c>
      <c r="E971" s="45" t="s">
        <v>2708</v>
      </c>
      <c r="F971" t="s">
        <v>3037</v>
      </c>
      <c r="G971" s="45" t="s">
        <v>2712</v>
      </c>
      <c r="H971" s="47">
        <v>2608</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1"/>
        <v>Fraction of Feedstock Shifted</v>
      </c>
      <c r="D972" s="6" t="s">
        <v>3075</v>
      </c>
      <c r="E972" s="45" t="s">
        <v>2705</v>
      </c>
      <c r="F972" t="s">
        <v>3037</v>
      </c>
      <c r="G972" s="45" t="s">
        <v>2710</v>
      </c>
      <c r="H972" s="47">
        <v>2609</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1"/>
        <v>Fraction of Feedstock Shifted</v>
      </c>
      <c r="D973" s="6" t="s">
        <v>3076</v>
      </c>
      <c r="E973" s="45" t="s">
        <v>2399</v>
      </c>
      <c r="F973" t="s">
        <v>3038</v>
      </c>
      <c r="G973" s="45" t="s">
        <v>2405</v>
      </c>
      <c r="H973" s="47">
        <v>2610</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1"/>
        <v>Fraction of Feedstock Shifted</v>
      </c>
      <c r="D974" s="6" t="s">
        <v>3076</v>
      </c>
      <c r="E974" s="45" t="s">
        <v>2400</v>
      </c>
      <c r="F974" t="s">
        <v>3038</v>
      </c>
      <c r="G974" s="45" t="s">
        <v>2408</v>
      </c>
      <c r="H974" s="47">
        <v>2611</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1"/>
        <v>Fraction of Feedstock Shifted</v>
      </c>
      <c r="D975" s="6" t="s">
        <v>3076</v>
      </c>
      <c r="E975" s="45" t="s">
        <v>2401</v>
      </c>
      <c r="F975" t="s">
        <v>3038</v>
      </c>
      <c r="G975" s="45" t="s">
        <v>2409</v>
      </c>
      <c r="H975" s="47">
        <v>2612</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1"/>
        <v>Fraction of Feedstock Shifted</v>
      </c>
      <c r="D976" s="6" t="s">
        <v>3076</v>
      </c>
      <c r="E976" s="45" t="s">
        <v>2402</v>
      </c>
      <c r="F976" t="s">
        <v>3038</v>
      </c>
      <c r="G976" s="45" t="s">
        <v>2406</v>
      </c>
      <c r="H976" s="47">
        <v>2613</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1"/>
        <v>Fraction of Feedstock Shifted</v>
      </c>
      <c r="D977" s="6" t="s">
        <v>3076</v>
      </c>
      <c r="E977" s="45" t="s">
        <v>2403</v>
      </c>
      <c r="F977" t="s">
        <v>3038</v>
      </c>
      <c r="G977" s="45" t="s">
        <v>2407</v>
      </c>
      <c r="H977" s="47">
        <v>2614</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1"/>
        <v>Fraction of Feedstock Shifted</v>
      </c>
      <c r="D978" s="6" t="s">
        <v>3076</v>
      </c>
      <c r="E978" s="45" t="s">
        <v>2404</v>
      </c>
      <c r="F978" t="s">
        <v>3038</v>
      </c>
      <c r="G978" s="45" t="s">
        <v>2410</v>
      </c>
      <c r="H978" s="47">
        <v>2615</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1"/>
        <v>Fraction of Feedstock Shifted</v>
      </c>
      <c r="D979" s="6" t="s">
        <v>3076</v>
      </c>
      <c r="E979" s="45" t="s">
        <v>2706</v>
      </c>
      <c r="F979" t="s">
        <v>3038</v>
      </c>
      <c r="G979" s="45" t="s">
        <v>2709</v>
      </c>
      <c r="H979" s="47">
        <v>2616</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1"/>
        <v>Fraction of Feedstock Shifted</v>
      </c>
      <c r="D980" s="6" t="s">
        <v>3076</v>
      </c>
      <c r="E980" s="45" t="s">
        <v>2707</v>
      </c>
      <c r="F980" t="s">
        <v>3038</v>
      </c>
      <c r="G980" s="45" t="s">
        <v>2711</v>
      </c>
      <c r="H980" s="47">
        <v>2617</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1"/>
        <v>Fraction of Feedstock Shifted</v>
      </c>
      <c r="D981" s="6" t="s">
        <v>3076</v>
      </c>
      <c r="E981" s="45" t="s">
        <v>2708</v>
      </c>
      <c r="F981" t="s">
        <v>3038</v>
      </c>
      <c r="G981" s="45" t="s">
        <v>2712</v>
      </c>
      <c r="H981" s="47">
        <v>2618</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1"/>
        <v>Fraction of Feedstock Shifted</v>
      </c>
      <c r="D982" s="6" t="s">
        <v>3076</v>
      </c>
      <c r="E982" s="45" t="s">
        <v>2705</v>
      </c>
      <c r="F982" t="s">
        <v>3038</v>
      </c>
      <c r="G982" s="45" t="s">
        <v>2710</v>
      </c>
      <c r="H982" s="47">
        <v>2619</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1"/>
        <v>Fraction of Feedstock Shifted</v>
      </c>
      <c r="D983" s="6" t="s">
        <v>3077</v>
      </c>
      <c r="E983" s="45" t="s">
        <v>2399</v>
      </c>
      <c r="F983" t="s">
        <v>3039</v>
      </c>
      <c r="G983" s="45" t="s">
        <v>2405</v>
      </c>
      <c r="H983" s="47">
        <v>2620</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1"/>
        <v>Fraction of Feedstock Shifted</v>
      </c>
      <c r="D984" s="6" t="s">
        <v>3077</v>
      </c>
      <c r="E984" s="45" t="s">
        <v>2400</v>
      </c>
      <c r="F984" t="s">
        <v>3039</v>
      </c>
      <c r="G984" s="45" t="s">
        <v>2408</v>
      </c>
      <c r="H984" s="47">
        <v>2621</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1"/>
        <v>Fraction of Feedstock Shifted</v>
      </c>
      <c r="D985" s="6" t="s">
        <v>3077</v>
      </c>
      <c r="E985" s="45" t="s">
        <v>2401</v>
      </c>
      <c r="F985" t="s">
        <v>3039</v>
      </c>
      <c r="G985" s="45" t="s">
        <v>2409</v>
      </c>
      <c r="H985" s="47">
        <v>2622</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1"/>
        <v>Fraction of Feedstock Shifted</v>
      </c>
      <c r="D986" s="6" t="s">
        <v>3077</v>
      </c>
      <c r="E986" s="45" t="s">
        <v>2402</v>
      </c>
      <c r="F986" t="s">
        <v>3039</v>
      </c>
      <c r="G986" s="45" t="s">
        <v>2406</v>
      </c>
      <c r="H986" s="47">
        <v>2623</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1"/>
        <v>Fraction of Feedstock Shifted</v>
      </c>
      <c r="D987" s="6" t="s">
        <v>3077</v>
      </c>
      <c r="E987" s="45" t="s">
        <v>2403</v>
      </c>
      <c r="F987" t="s">
        <v>3039</v>
      </c>
      <c r="G987" s="45" t="s">
        <v>2407</v>
      </c>
      <c r="H987" s="47">
        <v>2624</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1"/>
        <v>Fraction of Feedstock Shifted</v>
      </c>
      <c r="D988" s="6" t="s">
        <v>3077</v>
      </c>
      <c r="E988" s="45" t="s">
        <v>2404</v>
      </c>
      <c r="F988" t="s">
        <v>3039</v>
      </c>
      <c r="G988" s="45" t="s">
        <v>2410</v>
      </c>
      <c r="H988" s="47">
        <v>2625</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1"/>
        <v>Fraction of Feedstock Shifted</v>
      </c>
      <c r="D989" s="6" t="s">
        <v>3077</v>
      </c>
      <c r="E989" s="45" t="s">
        <v>2706</v>
      </c>
      <c r="F989" t="s">
        <v>3039</v>
      </c>
      <c r="G989" s="45" t="s">
        <v>2709</v>
      </c>
      <c r="H989" s="47">
        <v>2626</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1"/>
        <v>Fraction of Feedstock Shifted</v>
      </c>
      <c r="D990" s="6" t="s">
        <v>3077</v>
      </c>
      <c r="E990" s="45" t="s">
        <v>2707</v>
      </c>
      <c r="F990" t="s">
        <v>3039</v>
      </c>
      <c r="G990" s="45" t="s">
        <v>2711</v>
      </c>
      <c r="H990" s="47">
        <v>2627</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1"/>
        <v>Fraction of Feedstock Shifted</v>
      </c>
      <c r="D991" s="6" t="s">
        <v>3077</v>
      </c>
      <c r="E991" s="45" t="s">
        <v>2708</v>
      </c>
      <c r="F991" t="s">
        <v>3039</v>
      </c>
      <c r="G991" s="45" t="s">
        <v>2712</v>
      </c>
      <c r="H991" s="47">
        <v>2628</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1"/>
        <v>Fraction of Feedstock Shifted</v>
      </c>
      <c r="D992" s="6" t="s">
        <v>3077</v>
      </c>
      <c r="E992" s="45" t="s">
        <v>2705</v>
      </c>
      <c r="F992" t="s">
        <v>3039</v>
      </c>
      <c r="G992" s="45" t="s">
        <v>2710</v>
      </c>
      <c r="H992" s="47">
        <v>2629</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1"/>
        <v>Fraction of Feedstock Shifted</v>
      </c>
      <c r="D993" s="6" t="s">
        <v>3078</v>
      </c>
      <c r="E993" s="45" t="s">
        <v>2399</v>
      </c>
      <c r="F993" t="s">
        <v>3040</v>
      </c>
      <c r="G993" s="45" t="s">
        <v>2405</v>
      </c>
      <c r="H993" s="47">
        <v>2630</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1"/>
        <v>Fraction of Feedstock Shifted</v>
      </c>
      <c r="D994" s="6" t="s">
        <v>3078</v>
      </c>
      <c r="E994" s="45" t="s">
        <v>2400</v>
      </c>
      <c r="F994" t="s">
        <v>3040</v>
      </c>
      <c r="G994" s="45" t="s">
        <v>2408</v>
      </c>
      <c r="H994" s="47">
        <v>2631</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1"/>
        <v>Fraction of Feedstock Shifted</v>
      </c>
      <c r="D995" s="6" t="s">
        <v>3078</v>
      </c>
      <c r="E995" s="45" t="s">
        <v>2401</v>
      </c>
      <c r="F995" t="s">
        <v>3040</v>
      </c>
      <c r="G995" s="45" t="s">
        <v>2409</v>
      </c>
      <c r="H995" s="47">
        <v>2632</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1"/>
        <v>Fraction of Feedstock Shifted</v>
      </c>
      <c r="D996" s="6" t="s">
        <v>3078</v>
      </c>
      <c r="E996" s="45" t="s">
        <v>2402</v>
      </c>
      <c r="F996" t="s">
        <v>3040</v>
      </c>
      <c r="G996" s="45" t="s">
        <v>2406</v>
      </c>
      <c r="H996" s="47">
        <v>2633</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1"/>
        <v>Fraction of Feedstock Shifted</v>
      </c>
      <c r="D997" s="6" t="s">
        <v>3078</v>
      </c>
      <c r="E997" s="45" t="s">
        <v>2403</v>
      </c>
      <c r="F997" t="s">
        <v>3040</v>
      </c>
      <c r="G997" s="45" t="s">
        <v>2407</v>
      </c>
      <c r="H997" s="47">
        <v>2634</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1"/>
        <v>Fraction of Feedstock Shifted</v>
      </c>
      <c r="D998" s="6" t="s">
        <v>3078</v>
      </c>
      <c r="E998" s="45" t="s">
        <v>2404</v>
      </c>
      <c r="F998" t="s">
        <v>3040</v>
      </c>
      <c r="G998" s="45" t="s">
        <v>2410</v>
      </c>
      <c r="H998" s="47">
        <v>2635</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1"/>
        <v>Fraction of Feedstock Shifted</v>
      </c>
      <c r="D999" s="6" t="s">
        <v>3078</v>
      </c>
      <c r="E999" s="45" t="s">
        <v>2706</v>
      </c>
      <c r="F999" t="s">
        <v>3040</v>
      </c>
      <c r="G999" s="45" t="s">
        <v>2709</v>
      </c>
      <c r="H999" s="47">
        <v>2636</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1"/>
        <v>Fraction of Feedstock Shifted</v>
      </c>
      <c r="D1000" s="6" t="s">
        <v>3078</v>
      </c>
      <c r="E1000" s="45" t="s">
        <v>2707</v>
      </c>
      <c r="F1000" t="s">
        <v>3040</v>
      </c>
      <c r="G1000" s="45" t="s">
        <v>2711</v>
      </c>
      <c r="H1000" s="47">
        <v>2637</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1"/>
        <v>Fraction of Feedstock Shifted</v>
      </c>
      <c r="D1001" s="6" t="s">
        <v>3078</v>
      </c>
      <c r="E1001" s="45" t="s">
        <v>2708</v>
      </c>
      <c r="F1001" t="s">
        <v>3040</v>
      </c>
      <c r="G1001" s="45" t="s">
        <v>2712</v>
      </c>
      <c r="H1001" s="47">
        <v>2638</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1"/>
        <v>Fraction of Feedstock Shifted</v>
      </c>
      <c r="D1002" s="6" t="s">
        <v>3078</v>
      </c>
      <c r="E1002" s="45" t="s">
        <v>2705</v>
      </c>
      <c r="F1002" t="s">
        <v>3040</v>
      </c>
      <c r="G1002" s="45" t="s">
        <v>2710</v>
      </c>
      <c r="H1002" s="47">
        <v>2639</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1"/>
        <v>Fraction of Feedstock Shifted</v>
      </c>
      <c r="D1003" s="6" t="s">
        <v>3079</v>
      </c>
      <c r="E1003" s="45" t="s">
        <v>2399</v>
      </c>
      <c r="F1003" t="s">
        <v>3041</v>
      </c>
      <c r="G1003" s="45" t="s">
        <v>2405</v>
      </c>
      <c r="H1003" s="47">
        <v>2640</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1"/>
        <v>Fraction of Feedstock Shifted</v>
      </c>
      <c r="D1004" s="6" t="s">
        <v>3079</v>
      </c>
      <c r="E1004" s="45" t="s">
        <v>2400</v>
      </c>
      <c r="F1004" t="s">
        <v>3041</v>
      </c>
      <c r="G1004" s="45" t="s">
        <v>2408</v>
      </c>
      <c r="H1004" s="47">
        <v>2641</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1"/>
        <v>Fraction of Feedstock Shifted</v>
      </c>
      <c r="D1005" s="6" t="s">
        <v>3079</v>
      </c>
      <c r="E1005" s="45" t="s">
        <v>2401</v>
      </c>
      <c r="F1005" t="s">
        <v>3041</v>
      </c>
      <c r="G1005" s="45" t="s">
        <v>2409</v>
      </c>
      <c r="H1005" s="47">
        <v>2642</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1"/>
        <v>Fraction of Feedstock Shifted</v>
      </c>
      <c r="D1006" s="6" t="s">
        <v>3079</v>
      </c>
      <c r="E1006" s="45" t="s">
        <v>2402</v>
      </c>
      <c r="F1006" t="s">
        <v>3041</v>
      </c>
      <c r="G1006" s="45" t="s">
        <v>2406</v>
      </c>
      <c r="H1006" s="47">
        <v>2643</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1"/>
        <v>Fraction of Feedstock Shifted</v>
      </c>
      <c r="D1007" s="6" t="s">
        <v>3079</v>
      </c>
      <c r="E1007" s="45" t="s">
        <v>2403</v>
      </c>
      <c r="F1007" t="s">
        <v>3041</v>
      </c>
      <c r="G1007" s="45" t="s">
        <v>2407</v>
      </c>
      <c r="H1007" s="47">
        <v>2644</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1"/>
        <v>Fraction of Feedstock Shifted</v>
      </c>
      <c r="D1008" s="6" t="s">
        <v>3079</v>
      </c>
      <c r="E1008" s="45" t="s">
        <v>2404</v>
      </c>
      <c r="F1008" t="s">
        <v>3041</v>
      </c>
      <c r="G1008" s="45" t="s">
        <v>2410</v>
      </c>
      <c r="H1008" s="47">
        <v>2645</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1"/>
        <v>Fraction of Feedstock Shifted</v>
      </c>
      <c r="D1009" s="6" t="s">
        <v>3079</v>
      </c>
      <c r="E1009" s="45" t="s">
        <v>2706</v>
      </c>
      <c r="F1009" t="s">
        <v>3041</v>
      </c>
      <c r="G1009" s="45" t="s">
        <v>2709</v>
      </c>
      <c r="H1009" s="47">
        <v>2646</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1"/>
        <v>Fraction of Feedstock Shifted</v>
      </c>
      <c r="D1010" s="6" t="s">
        <v>3079</v>
      </c>
      <c r="E1010" s="45" t="s">
        <v>2707</v>
      </c>
      <c r="F1010" t="s">
        <v>3041</v>
      </c>
      <c r="G1010" s="45" t="s">
        <v>2711</v>
      </c>
      <c r="H1010" s="47">
        <v>2647</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1"/>
        <v>Fraction of Feedstock Shifted</v>
      </c>
      <c r="D1011" s="6" t="s">
        <v>3079</v>
      </c>
      <c r="E1011" s="45" t="s">
        <v>2708</v>
      </c>
      <c r="F1011" t="s">
        <v>3041</v>
      </c>
      <c r="G1011" s="45" t="s">
        <v>2712</v>
      </c>
      <c r="H1011" s="47">
        <v>2648</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1"/>
        <v>Fraction of Feedstock Shifted</v>
      </c>
      <c r="D1012" s="6" t="s">
        <v>3079</v>
      </c>
      <c r="E1012" s="45" t="s">
        <v>2705</v>
      </c>
      <c r="F1012" t="s">
        <v>3041</v>
      </c>
      <c r="G1012" s="45" t="s">
        <v>2710</v>
      </c>
      <c r="H1012" s="47">
        <v>2649</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1"/>
        <v>Fraction of Feedstock Shifted</v>
      </c>
      <c r="D1013" s="6" t="s">
        <v>3080</v>
      </c>
      <c r="E1013" s="45" t="s">
        <v>2399</v>
      </c>
      <c r="F1013" t="s">
        <v>3042</v>
      </c>
      <c r="G1013" s="45" t="s">
        <v>2405</v>
      </c>
      <c r="H1013" s="47">
        <v>2650</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1"/>
        <v>Fraction of Feedstock Shifted</v>
      </c>
      <c r="D1014" s="6" t="s">
        <v>3080</v>
      </c>
      <c r="E1014" s="45" t="s">
        <v>2400</v>
      </c>
      <c r="F1014" t="s">
        <v>3042</v>
      </c>
      <c r="G1014" s="45" t="s">
        <v>2408</v>
      </c>
      <c r="H1014" s="47">
        <v>2651</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1"/>
        <v>Fraction of Feedstock Shifted</v>
      </c>
      <c r="D1015" s="6" t="s">
        <v>3080</v>
      </c>
      <c r="E1015" s="45" t="s">
        <v>2401</v>
      </c>
      <c r="F1015" t="s">
        <v>3042</v>
      </c>
      <c r="G1015" s="45" t="s">
        <v>2409</v>
      </c>
      <c r="H1015" s="47">
        <v>2652</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1"/>
        <v>Fraction of Feedstock Shifted</v>
      </c>
      <c r="D1016" s="6" t="s">
        <v>3080</v>
      </c>
      <c r="E1016" s="45" t="s">
        <v>2402</v>
      </c>
      <c r="F1016" t="s">
        <v>3042</v>
      </c>
      <c r="G1016" s="45" t="s">
        <v>2406</v>
      </c>
      <c r="H1016" s="47">
        <v>2653</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ref="C1017:C1072" si="42">C$823</f>
        <v>Fraction of Feedstock Shifted</v>
      </c>
      <c r="D1017" s="6" t="s">
        <v>3080</v>
      </c>
      <c r="E1017" s="45" t="s">
        <v>2403</v>
      </c>
      <c r="F1017" t="s">
        <v>3042</v>
      </c>
      <c r="G1017" s="45" t="s">
        <v>2407</v>
      </c>
      <c r="H1017" s="47">
        <v>2654</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3080</v>
      </c>
      <c r="E1018" s="45" t="s">
        <v>2404</v>
      </c>
      <c r="F1018" t="s">
        <v>3042</v>
      </c>
      <c r="G1018" s="45" t="s">
        <v>2410</v>
      </c>
      <c r="H1018" s="47">
        <v>2655</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3080</v>
      </c>
      <c r="E1019" s="45" t="s">
        <v>2706</v>
      </c>
      <c r="F1019" t="s">
        <v>3042</v>
      </c>
      <c r="G1019" s="45" t="s">
        <v>2709</v>
      </c>
      <c r="H1019" s="47">
        <v>2656</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3080</v>
      </c>
      <c r="E1020" s="45" t="s">
        <v>2707</v>
      </c>
      <c r="F1020" t="s">
        <v>3042</v>
      </c>
      <c r="G1020" s="45" t="s">
        <v>2711</v>
      </c>
      <c r="H1020" s="47">
        <v>2657</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3080</v>
      </c>
      <c r="E1021" s="45" t="s">
        <v>2708</v>
      </c>
      <c r="F1021" t="s">
        <v>3042</v>
      </c>
      <c r="G1021" s="45" t="s">
        <v>2712</v>
      </c>
      <c r="H1021" s="47">
        <v>2658</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3080</v>
      </c>
      <c r="E1022" s="45" t="s">
        <v>2705</v>
      </c>
      <c r="F1022" t="s">
        <v>3042</v>
      </c>
      <c r="G1022" s="45" t="s">
        <v>2710</v>
      </c>
      <c r="H1022" s="47">
        <v>2659</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3081</v>
      </c>
      <c r="E1023" s="45" t="s">
        <v>2399</v>
      </c>
      <c r="F1023" t="s">
        <v>3043</v>
      </c>
      <c r="G1023" s="45" t="s">
        <v>2405</v>
      </c>
      <c r="H1023" s="47">
        <v>2660</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3081</v>
      </c>
      <c r="E1024" s="45" t="s">
        <v>2400</v>
      </c>
      <c r="F1024" t="s">
        <v>3043</v>
      </c>
      <c r="G1024" s="45" t="s">
        <v>2408</v>
      </c>
      <c r="H1024" s="47">
        <v>2661</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3081</v>
      </c>
      <c r="E1025" s="45" t="s">
        <v>2401</v>
      </c>
      <c r="F1025" t="s">
        <v>3043</v>
      </c>
      <c r="G1025" s="45" t="s">
        <v>2409</v>
      </c>
      <c r="H1025" s="47">
        <v>2662</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3081</v>
      </c>
      <c r="E1026" s="45" t="s">
        <v>2402</v>
      </c>
      <c r="F1026" t="s">
        <v>3043</v>
      </c>
      <c r="G1026" s="45" t="s">
        <v>2406</v>
      </c>
      <c r="H1026" s="47">
        <v>2663</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3081</v>
      </c>
      <c r="E1027" s="45" t="s">
        <v>2403</v>
      </c>
      <c r="F1027" t="s">
        <v>3043</v>
      </c>
      <c r="G1027" s="45" t="s">
        <v>2407</v>
      </c>
      <c r="H1027" s="47">
        <v>2664</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3081</v>
      </c>
      <c r="E1028" s="45" t="s">
        <v>2404</v>
      </c>
      <c r="F1028" t="s">
        <v>3043</v>
      </c>
      <c r="G1028" s="45" t="s">
        <v>2410</v>
      </c>
      <c r="H1028" s="47">
        <v>2665</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2"/>
        <v>Fraction of Feedstock Shifted</v>
      </c>
      <c r="D1029" s="6" t="s">
        <v>3081</v>
      </c>
      <c r="E1029" s="45" t="s">
        <v>2706</v>
      </c>
      <c r="F1029" t="s">
        <v>3043</v>
      </c>
      <c r="G1029" s="45" t="s">
        <v>2709</v>
      </c>
      <c r="H1029" s="47">
        <v>2666</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2"/>
        <v>Fraction of Feedstock Shifted</v>
      </c>
      <c r="D1030" s="6" t="s">
        <v>3081</v>
      </c>
      <c r="E1030" s="45" t="s">
        <v>2707</v>
      </c>
      <c r="F1030" t="s">
        <v>3043</v>
      </c>
      <c r="G1030" s="45" t="s">
        <v>2711</v>
      </c>
      <c r="H1030" s="47">
        <v>2667</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2"/>
        <v>Fraction of Feedstock Shifted</v>
      </c>
      <c r="D1031" s="6" t="s">
        <v>3081</v>
      </c>
      <c r="E1031" s="45" t="s">
        <v>2708</v>
      </c>
      <c r="F1031" t="s">
        <v>3043</v>
      </c>
      <c r="G1031" s="45" t="s">
        <v>2712</v>
      </c>
      <c r="H1031" s="47">
        <v>2668</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2"/>
        <v>Fraction of Feedstock Shifted</v>
      </c>
      <c r="D1032" s="6" t="s">
        <v>3081</v>
      </c>
      <c r="E1032" s="45" t="s">
        <v>2705</v>
      </c>
      <c r="F1032" t="s">
        <v>3043</v>
      </c>
      <c r="G1032" s="45" t="s">
        <v>2710</v>
      </c>
      <c r="H1032" s="47">
        <v>2669</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2"/>
        <v>Fraction of Feedstock Shifted</v>
      </c>
      <c r="D1033" s="6" t="s">
        <v>3082</v>
      </c>
      <c r="E1033" s="45" t="s">
        <v>2399</v>
      </c>
      <c r="F1033" t="s">
        <v>3044</v>
      </c>
      <c r="G1033" s="45" t="s">
        <v>2405</v>
      </c>
      <c r="H1033" s="47">
        <v>2670</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2"/>
        <v>Fraction of Feedstock Shifted</v>
      </c>
      <c r="D1034" s="6" t="s">
        <v>3082</v>
      </c>
      <c r="E1034" s="45" t="s">
        <v>2400</v>
      </c>
      <c r="F1034" t="s">
        <v>3044</v>
      </c>
      <c r="G1034" s="45" t="s">
        <v>2408</v>
      </c>
      <c r="H1034" s="47">
        <v>2671</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2"/>
        <v>Fraction of Feedstock Shifted</v>
      </c>
      <c r="D1035" s="6" t="s">
        <v>3082</v>
      </c>
      <c r="E1035" s="45" t="s">
        <v>2401</v>
      </c>
      <c r="F1035" t="s">
        <v>3044</v>
      </c>
      <c r="G1035" s="45" t="s">
        <v>2409</v>
      </c>
      <c r="H1035" s="47">
        <v>2672</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2"/>
        <v>Fraction of Feedstock Shifted</v>
      </c>
      <c r="D1036" s="6" t="s">
        <v>3082</v>
      </c>
      <c r="E1036" s="45" t="s">
        <v>2402</v>
      </c>
      <c r="F1036" t="s">
        <v>3044</v>
      </c>
      <c r="G1036" s="45" t="s">
        <v>2406</v>
      </c>
      <c r="H1036" s="47">
        <v>2673</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2"/>
        <v>Fraction of Feedstock Shifted</v>
      </c>
      <c r="D1037" s="6" t="s">
        <v>3082</v>
      </c>
      <c r="E1037" s="45" t="s">
        <v>2403</v>
      </c>
      <c r="F1037" t="s">
        <v>3044</v>
      </c>
      <c r="G1037" s="45" t="s">
        <v>2407</v>
      </c>
      <c r="H1037" s="47">
        <v>2674</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2"/>
        <v>Fraction of Feedstock Shifted</v>
      </c>
      <c r="D1038" s="6" t="s">
        <v>3082</v>
      </c>
      <c r="E1038" s="45" t="s">
        <v>2404</v>
      </c>
      <c r="F1038" t="s">
        <v>3044</v>
      </c>
      <c r="G1038" s="45" t="s">
        <v>2410</v>
      </c>
      <c r="H1038" s="47">
        <v>2675</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2"/>
        <v>Fraction of Feedstock Shifted</v>
      </c>
      <c r="D1039" s="6" t="s">
        <v>3082</v>
      </c>
      <c r="E1039" s="45" t="s">
        <v>2706</v>
      </c>
      <c r="F1039" t="s">
        <v>3044</v>
      </c>
      <c r="G1039" s="45" t="s">
        <v>2709</v>
      </c>
      <c r="H1039" s="47">
        <v>2676</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2"/>
        <v>Fraction of Feedstock Shifted</v>
      </c>
      <c r="D1040" s="6" t="s">
        <v>3082</v>
      </c>
      <c r="E1040" s="45" t="s">
        <v>2707</v>
      </c>
      <c r="F1040" t="s">
        <v>3044</v>
      </c>
      <c r="G1040" s="45" t="s">
        <v>2711</v>
      </c>
      <c r="H1040" s="47">
        <v>2677</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2"/>
        <v>Fraction of Feedstock Shifted</v>
      </c>
      <c r="D1041" s="6" t="s">
        <v>3082</v>
      </c>
      <c r="E1041" s="45" t="s">
        <v>2708</v>
      </c>
      <c r="F1041" t="s">
        <v>3044</v>
      </c>
      <c r="G1041" s="45" t="s">
        <v>2712</v>
      </c>
      <c r="H1041" s="47">
        <v>2678</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2"/>
        <v>Fraction of Feedstock Shifted</v>
      </c>
      <c r="D1042" s="6" t="s">
        <v>3082</v>
      </c>
      <c r="E1042" s="45" t="s">
        <v>2705</v>
      </c>
      <c r="F1042" t="s">
        <v>3044</v>
      </c>
      <c r="G1042" s="45" t="s">
        <v>2710</v>
      </c>
      <c r="H1042" s="47">
        <v>2679</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2"/>
        <v>Fraction of Feedstock Shifted</v>
      </c>
      <c r="D1043" s="6" t="s">
        <v>3083</v>
      </c>
      <c r="E1043" s="45" t="s">
        <v>2399</v>
      </c>
      <c r="F1043" t="s">
        <v>3045</v>
      </c>
      <c r="G1043" s="45" t="s">
        <v>2405</v>
      </c>
      <c r="H1043" s="47">
        <v>2680</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2"/>
        <v>Fraction of Feedstock Shifted</v>
      </c>
      <c r="D1044" s="6" t="s">
        <v>3083</v>
      </c>
      <c r="E1044" s="45" t="s">
        <v>2400</v>
      </c>
      <c r="F1044" t="s">
        <v>3045</v>
      </c>
      <c r="G1044" s="45" t="s">
        <v>2408</v>
      </c>
      <c r="H1044" s="47">
        <v>2681</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2"/>
        <v>Fraction of Feedstock Shifted</v>
      </c>
      <c r="D1045" s="6" t="s">
        <v>3083</v>
      </c>
      <c r="E1045" s="45" t="s">
        <v>2401</v>
      </c>
      <c r="F1045" t="s">
        <v>3045</v>
      </c>
      <c r="G1045" s="45" t="s">
        <v>2409</v>
      </c>
      <c r="H1045" s="47">
        <v>2682</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2"/>
        <v>Fraction of Feedstock Shifted</v>
      </c>
      <c r="D1046" s="6" t="s">
        <v>3083</v>
      </c>
      <c r="E1046" s="45" t="s">
        <v>2402</v>
      </c>
      <c r="F1046" t="s">
        <v>3045</v>
      </c>
      <c r="G1046" s="45" t="s">
        <v>2406</v>
      </c>
      <c r="H1046" s="47">
        <v>2683</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2"/>
        <v>Fraction of Feedstock Shifted</v>
      </c>
      <c r="D1047" s="6" t="s">
        <v>3083</v>
      </c>
      <c r="E1047" s="45" t="s">
        <v>2403</v>
      </c>
      <c r="F1047" t="s">
        <v>3045</v>
      </c>
      <c r="G1047" s="45" t="s">
        <v>2407</v>
      </c>
      <c r="H1047" s="47">
        <v>2684</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2"/>
        <v>Fraction of Feedstock Shifted</v>
      </c>
      <c r="D1048" s="6" t="s">
        <v>3083</v>
      </c>
      <c r="E1048" s="45" t="s">
        <v>2404</v>
      </c>
      <c r="F1048" t="s">
        <v>3045</v>
      </c>
      <c r="G1048" s="45" t="s">
        <v>2410</v>
      </c>
      <c r="H1048" s="47">
        <v>2685</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2"/>
        <v>Fraction of Feedstock Shifted</v>
      </c>
      <c r="D1049" s="6" t="s">
        <v>3083</v>
      </c>
      <c r="E1049" s="45" t="s">
        <v>2706</v>
      </c>
      <c r="F1049" t="s">
        <v>3045</v>
      </c>
      <c r="G1049" s="45" t="s">
        <v>2709</v>
      </c>
      <c r="H1049" s="47">
        <v>2686</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2"/>
        <v>Fraction of Feedstock Shifted</v>
      </c>
      <c r="D1050" s="6" t="s">
        <v>3083</v>
      </c>
      <c r="E1050" s="45" t="s">
        <v>2707</v>
      </c>
      <c r="F1050" t="s">
        <v>3045</v>
      </c>
      <c r="G1050" s="45" t="s">
        <v>2711</v>
      </c>
      <c r="H1050" s="47">
        <v>2687</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2"/>
        <v>Fraction of Feedstock Shifted</v>
      </c>
      <c r="D1051" s="6" t="s">
        <v>3083</v>
      </c>
      <c r="E1051" s="45" t="s">
        <v>2708</v>
      </c>
      <c r="F1051" t="s">
        <v>3045</v>
      </c>
      <c r="G1051" s="45" t="s">
        <v>2712</v>
      </c>
      <c r="H1051" s="47">
        <v>2688</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2"/>
        <v>Fraction of Feedstock Shifted</v>
      </c>
      <c r="D1052" s="6" t="s">
        <v>3083</v>
      </c>
      <c r="E1052" s="45" t="s">
        <v>2705</v>
      </c>
      <c r="F1052" t="s">
        <v>3045</v>
      </c>
      <c r="G1052" s="45" t="s">
        <v>2710</v>
      </c>
      <c r="H1052" s="47">
        <v>2689</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2"/>
        <v>Fraction of Feedstock Shifted</v>
      </c>
      <c r="D1053" s="6" t="s">
        <v>3084</v>
      </c>
      <c r="E1053" s="45" t="s">
        <v>2399</v>
      </c>
      <c r="F1053" t="s">
        <v>3087</v>
      </c>
      <c r="G1053" s="45" t="s">
        <v>2405</v>
      </c>
      <c r="H1053" s="47">
        <v>2690</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2"/>
        <v>Fraction of Feedstock Shifted</v>
      </c>
      <c r="D1054" s="6" t="s">
        <v>3084</v>
      </c>
      <c r="E1054" s="45" t="s">
        <v>2400</v>
      </c>
      <c r="F1054" t="s">
        <v>3087</v>
      </c>
      <c r="G1054" s="45" t="s">
        <v>2408</v>
      </c>
      <c r="H1054" s="47">
        <v>2691</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2"/>
        <v>Fraction of Feedstock Shifted</v>
      </c>
      <c r="D1055" s="6" t="s">
        <v>3084</v>
      </c>
      <c r="E1055" s="45" t="s">
        <v>2401</v>
      </c>
      <c r="F1055" t="s">
        <v>3087</v>
      </c>
      <c r="G1055" s="45" t="s">
        <v>2409</v>
      </c>
      <c r="H1055" s="47">
        <v>2692</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2"/>
        <v>Fraction of Feedstock Shifted</v>
      </c>
      <c r="D1056" s="6" t="s">
        <v>3084</v>
      </c>
      <c r="E1056" s="45" t="s">
        <v>2402</v>
      </c>
      <c r="F1056" t="s">
        <v>3087</v>
      </c>
      <c r="G1056" s="45" t="s">
        <v>2406</v>
      </c>
      <c r="H1056" s="47">
        <v>2693</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2"/>
        <v>Fraction of Feedstock Shifted</v>
      </c>
      <c r="D1057" s="6" t="s">
        <v>3084</v>
      </c>
      <c r="E1057" s="45" t="s">
        <v>2403</v>
      </c>
      <c r="F1057" t="s">
        <v>3087</v>
      </c>
      <c r="G1057" s="45" t="s">
        <v>2407</v>
      </c>
      <c r="H1057" s="47">
        <v>2694</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2"/>
        <v>Fraction of Feedstock Shifted</v>
      </c>
      <c r="D1058" s="6" t="s">
        <v>3084</v>
      </c>
      <c r="E1058" s="45" t="s">
        <v>2404</v>
      </c>
      <c r="F1058" t="s">
        <v>3087</v>
      </c>
      <c r="G1058" s="45" t="s">
        <v>2410</v>
      </c>
      <c r="H1058" s="47">
        <v>2695</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2"/>
        <v>Fraction of Feedstock Shifted</v>
      </c>
      <c r="D1059" s="6" t="s">
        <v>3084</v>
      </c>
      <c r="E1059" s="45" t="s">
        <v>2706</v>
      </c>
      <c r="F1059" t="s">
        <v>3087</v>
      </c>
      <c r="G1059" s="45" t="s">
        <v>2709</v>
      </c>
      <c r="H1059" s="47">
        <v>2696</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2"/>
        <v>Fraction of Feedstock Shifted</v>
      </c>
      <c r="D1060" s="6" t="s">
        <v>3084</v>
      </c>
      <c r="E1060" s="45" t="s">
        <v>2707</v>
      </c>
      <c r="F1060" t="s">
        <v>3087</v>
      </c>
      <c r="G1060" s="45" t="s">
        <v>2711</v>
      </c>
      <c r="H1060" s="47">
        <v>2697</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2"/>
        <v>Fraction of Feedstock Shifted</v>
      </c>
      <c r="D1061" s="6" t="s">
        <v>3084</v>
      </c>
      <c r="E1061" s="45" t="s">
        <v>2708</v>
      </c>
      <c r="F1061" t="s">
        <v>3087</v>
      </c>
      <c r="G1061" s="45" t="s">
        <v>2712</v>
      </c>
      <c r="H1061" s="47">
        <v>2698</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2"/>
        <v>Fraction of Feedstock Shifted</v>
      </c>
      <c r="D1062" s="6" t="s">
        <v>3084</v>
      </c>
      <c r="E1062" s="45" t="s">
        <v>2705</v>
      </c>
      <c r="F1062" t="s">
        <v>3087</v>
      </c>
      <c r="G1062" s="45" t="s">
        <v>2710</v>
      </c>
      <c r="H1062" s="47">
        <v>2699</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2"/>
        <v>Fraction of Feedstock Shifted</v>
      </c>
      <c r="D1063" s="6" t="s">
        <v>3085</v>
      </c>
      <c r="E1063" s="45" t="s">
        <v>2399</v>
      </c>
      <c r="F1063" t="s">
        <v>3046</v>
      </c>
      <c r="G1063" s="45" t="s">
        <v>2405</v>
      </c>
      <c r="H1063" s="47">
        <v>2700</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2"/>
        <v>Fraction of Feedstock Shifted</v>
      </c>
      <c r="D1064" s="6" t="s">
        <v>3085</v>
      </c>
      <c r="E1064" s="45" t="s">
        <v>2400</v>
      </c>
      <c r="F1064" t="s">
        <v>3046</v>
      </c>
      <c r="G1064" s="45" t="s">
        <v>2408</v>
      </c>
      <c r="H1064" s="47">
        <v>2701</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2"/>
        <v>Fraction of Feedstock Shifted</v>
      </c>
      <c r="D1065" s="6" t="s">
        <v>3085</v>
      </c>
      <c r="E1065" s="45" t="s">
        <v>2401</v>
      </c>
      <c r="F1065" t="s">
        <v>3046</v>
      </c>
      <c r="G1065" s="45" t="s">
        <v>2409</v>
      </c>
      <c r="H1065" s="47">
        <v>2702</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2"/>
        <v>Fraction of Feedstock Shifted</v>
      </c>
      <c r="D1066" s="6" t="s">
        <v>3085</v>
      </c>
      <c r="E1066" s="45" t="s">
        <v>2402</v>
      </c>
      <c r="F1066" t="s">
        <v>3046</v>
      </c>
      <c r="G1066" s="45" t="s">
        <v>2406</v>
      </c>
      <c r="H1066" s="47">
        <v>2703</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2"/>
        <v>Fraction of Feedstock Shifted</v>
      </c>
      <c r="D1067" s="6" t="s">
        <v>3085</v>
      </c>
      <c r="E1067" s="45" t="s">
        <v>2403</v>
      </c>
      <c r="F1067" t="s">
        <v>3046</v>
      </c>
      <c r="G1067" s="45" t="s">
        <v>2407</v>
      </c>
      <c r="H1067" s="47">
        <v>2704</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2"/>
        <v>Fraction of Feedstock Shifted</v>
      </c>
      <c r="D1068" s="6" t="s">
        <v>3085</v>
      </c>
      <c r="E1068" s="45" t="s">
        <v>2404</v>
      </c>
      <c r="F1068" t="s">
        <v>3046</v>
      </c>
      <c r="G1068" s="45" t="s">
        <v>2410</v>
      </c>
      <c r="H1068" s="47">
        <v>2705</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2"/>
        <v>Fraction of Feedstock Shifted</v>
      </c>
      <c r="D1069" s="6" t="s">
        <v>3085</v>
      </c>
      <c r="E1069" s="45" t="s">
        <v>2706</v>
      </c>
      <c r="F1069" t="s">
        <v>3046</v>
      </c>
      <c r="G1069" s="45" t="s">
        <v>2709</v>
      </c>
      <c r="H1069" s="47">
        <v>2706</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2"/>
        <v>Fraction of Feedstock Shifted</v>
      </c>
      <c r="D1070" s="6" t="s">
        <v>3085</v>
      </c>
      <c r="E1070" s="45" t="s">
        <v>2707</v>
      </c>
      <c r="F1070" t="s">
        <v>3046</v>
      </c>
      <c r="G1070" s="45" t="s">
        <v>2711</v>
      </c>
      <c r="H1070" s="47">
        <v>2707</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2"/>
        <v>Fraction of Feedstock Shifted</v>
      </c>
      <c r="D1071" s="6" t="s">
        <v>3085</v>
      </c>
      <c r="E1071" s="45" t="s">
        <v>2708</v>
      </c>
      <c r="F1071" t="s">
        <v>3046</v>
      </c>
      <c r="G1071" s="45" t="s">
        <v>2712</v>
      </c>
      <c r="H1071" s="47">
        <v>2708</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2"/>
        <v>Fraction of Feedstock Shifted</v>
      </c>
      <c r="D1072" s="6" t="s">
        <v>3085</v>
      </c>
      <c r="E1072" s="45" t="s">
        <v>2705</v>
      </c>
      <c r="F1072" t="s">
        <v>3046</v>
      </c>
      <c r="G1072" s="45" t="s">
        <v>2710</v>
      </c>
      <c r="H1072" s="47">
        <v>2709</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Hydrogen Combustion</v>
      </c>
      <c r="C1073" t="s">
        <v>3541</v>
      </c>
      <c r="D1073" s="45" t="s">
        <v>3061</v>
      </c>
      <c r="E1073" s="1" t="s">
        <v>3517</v>
      </c>
      <c r="F1073" t="s">
        <v>3086</v>
      </c>
      <c r="G1073" s="45" t="s">
        <v>3524</v>
      </c>
      <c r="H1073" s="43">
        <v>2034</v>
      </c>
      <c r="I1073" s="324" t="s">
        <v>44</v>
      </c>
      <c r="J1073" s="255" t="str">
        <f>IF(ISBLANK(INDEX('Policy Characteristics'!D:D,MATCH($C1073,'Policy Characteristics'!$C:$C,0))),"",INDEX('Policy Characteristics'!D:D,MATCH($C1073,'Policy Characteristics'!$C:$C,0)))</f>
        <v>Hydrogen Combustion</v>
      </c>
      <c r="K1073" s="254" t="str">
        <f>IF(ISBLANK(INDEX('Policy Characteristics'!E:E,MATCH($C1073,'Policy Characteristics'!$C:$C,0))),"",INDEX('Policy Characteristics'!E:E,MATCH($C1073,'Policy Characteristics'!$C:$C,0)))</f>
        <v>indst shift to hydrogen</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fuel shifted</v>
      </c>
      <c r="P1073" s="254" t="str">
        <f>IF(ISBLANK(INDEX('Policy Characteristics'!J:J,MATCH($C1073,'Policy Characteristics'!$C:$C,0))),"",INDEX('Policy Characteristics'!J:J,MATCH($C1073,'Policy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3" s="254" t="str">
        <f>IF(ISBLANK(INDEX('Policy Characteristics'!K:K,MATCH($C1073,'Policy Characteristics'!$C:$C,0))),"",INDEX('Policy Characteristics'!K:K,MATCH($C1073,'Policy Characteristics'!$C:$C,0)))</f>
        <v>industry-ag-main.html#fuel-switching</v>
      </c>
      <c r="R1073" s="254" t="str">
        <f>IF(ISBLANK(INDEX('Policy Characteristics'!L:L,MATCH($C1073,'Policy Characteristics'!$C:$C,0))),"",INDEX('Policy Characteristics'!L:L,MATCH($C1073,'Policy Characteristics'!$C:$C,0)))</f>
        <v>industry-elec-and-hydrogen.html</v>
      </c>
    </row>
    <row r="1074" spans="1:18" s="2"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Hydrogen Combustion</v>
      </c>
      <c r="C1074" s="254" t="str">
        <f>C$1073</f>
        <v>Fraction of Eligible Industrial Energy Use Shifted to Hydrogen</v>
      </c>
      <c r="D1074" s="45" t="s">
        <v>3061</v>
      </c>
      <c r="E1074" s="1" t="s">
        <v>3518</v>
      </c>
      <c r="F1074" t="s">
        <v>3086</v>
      </c>
      <c r="G1074" s="45" t="s">
        <v>3525</v>
      </c>
      <c r="H1074" s="43">
        <v>2035</v>
      </c>
      <c r="I1074" s="324" t="s">
        <v>44</v>
      </c>
      <c r="J1074" s="255" t="str">
        <f>IF(ISBLANK(INDEX('Policy Characteristics'!D:D,MATCH($C1074,'Policy Characteristics'!$C:$C,0))),"",INDEX('Policy Characteristics'!D:D,MATCH($C1074,'Policy Characteristics'!$C:$C,0)))</f>
        <v>Hydrogen Combustion</v>
      </c>
      <c r="K1074" s="254" t="str">
        <f>IF(ISBLANK(INDEX('Policy Characteristics'!E:E,MATCH($C1074,'Policy Characteristics'!$C:$C,0))),"",INDEX('Policy Characteristics'!E:E,MATCH($C1074,'Policy Characteristics'!$C:$C,0)))</f>
        <v>indst shift to hydrogen</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fuel shifted</v>
      </c>
      <c r="P1074" s="254" t="str">
        <f>IF(ISBLANK(INDEX('Policy Characteristics'!J:J,MATCH($C1074,'Policy Characteristics'!$C:$C,0))),"",INDEX('Policy Characteristics'!J:J,MATCH($C1074,'Policy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4" s="254" t="str">
        <f>IF(ISBLANK(INDEX('Policy Characteristics'!K:K,MATCH($C1074,'Policy Characteristics'!$C:$C,0))),"",INDEX('Policy Characteristics'!K:K,MATCH($C1074,'Policy Characteristics'!$C:$C,0)))</f>
        <v>industry-ag-main.html#fuel-switching</v>
      </c>
      <c r="R1074" s="254" t="str">
        <f>IF(ISBLANK(INDEX('Policy Characteristics'!L:L,MATCH($C1074,'Policy Characteristics'!$C:$C,0))),"",INDEX('Policy Characteristics'!L:L,MATCH($C1074,'Policy Characteristics'!$C:$C,0)))</f>
        <v>industry-elec-and-hydrogen.html</v>
      </c>
    </row>
    <row r="1075" spans="1:18" s="2"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Hydrogen Combustion</v>
      </c>
      <c r="C1075" s="254" t="str">
        <f t="shared" ref="C1075:C1138" si="43">C$1073</f>
        <v>Fraction of Eligible Industrial Energy Use Shifted to Hydrogen</v>
      </c>
      <c r="D1075" s="45" t="s">
        <v>3061</v>
      </c>
      <c r="E1075" s="1" t="s">
        <v>3519</v>
      </c>
      <c r="F1075" t="s">
        <v>3086</v>
      </c>
      <c r="G1075" s="45" t="s">
        <v>3526</v>
      </c>
      <c r="H1075" s="43">
        <v>2036</v>
      </c>
      <c r="I1075" s="324" t="s">
        <v>44</v>
      </c>
      <c r="J1075" s="255" t="str">
        <f>IF(ISBLANK(INDEX('Policy Characteristics'!D:D,MATCH($C1075,'Policy Characteristics'!$C:$C,0))),"",INDEX('Policy Characteristics'!D:D,MATCH($C1075,'Policy Characteristics'!$C:$C,0)))</f>
        <v>Hydrogen Combustion</v>
      </c>
      <c r="K1075" s="254" t="str">
        <f>IF(ISBLANK(INDEX('Policy Characteristics'!E:E,MATCH($C1075,'Policy Characteristics'!$C:$C,0))),"",INDEX('Policy Characteristics'!E:E,MATCH($C1075,'Policy Characteristics'!$C:$C,0)))</f>
        <v>indst shift to hydrogen</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fuel shifted</v>
      </c>
      <c r="P1075" s="254" t="str">
        <f>IF(ISBLANK(INDEX('Policy Characteristics'!J:J,MATCH($C1075,'Policy Characteristics'!$C:$C,0))),"",INDEX('Policy Characteristics'!J:J,MATCH($C1075,'Policy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5" s="254" t="str">
        <f>IF(ISBLANK(INDEX('Policy Characteristics'!K:K,MATCH($C1075,'Policy Characteristics'!$C:$C,0))),"",INDEX('Policy Characteristics'!K:K,MATCH($C1075,'Policy Characteristics'!$C:$C,0)))</f>
        <v>industry-ag-main.html#fuel-switching</v>
      </c>
      <c r="R1075" s="254" t="str">
        <f>IF(ISBLANK(INDEX('Policy Characteristics'!L:L,MATCH($C1075,'Policy Characteristics'!$C:$C,0))),"",INDEX('Policy Characteristics'!L:L,MATCH($C1075,'Policy Characteristics'!$C:$C,0)))</f>
        <v>industry-elec-and-hydrogen.html</v>
      </c>
    </row>
    <row r="1076" spans="1:18" s="2"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Hydrogen Combustion</v>
      </c>
      <c r="C1076" s="254" t="str">
        <f t="shared" si="43"/>
        <v>Fraction of Eligible Industrial Energy Use Shifted to Hydrogen</v>
      </c>
      <c r="D1076" s="45" t="s">
        <v>3061</v>
      </c>
      <c r="E1076" s="1" t="s">
        <v>3520</v>
      </c>
      <c r="F1076" t="s">
        <v>3086</v>
      </c>
      <c r="G1076" s="45" t="s">
        <v>3527</v>
      </c>
      <c r="H1076" s="43">
        <v>2037</v>
      </c>
      <c r="I1076" s="324" t="s">
        <v>44</v>
      </c>
      <c r="J1076" s="255" t="str">
        <f>IF(ISBLANK(INDEX('Policy Characteristics'!D:D,MATCH($C1076,'Policy Characteristics'!$C:$C,0))),"",INDEX('Policy Characteristics'!D:D,MATCH($C1076,'Policy Characteristics'!$C:$C,0)))</f>
        <v>Hydrogen Combustion</v>
      </c>
      <c r="K1076" s="254" t="str">
        <f>IF(ISBLANK(INDEX('Policy Characteristics'!E:E,MATCH($C1076,'Policy Characteristics'!$C:$C,0))),"",INDEX('Policy Characteristics'!E:E,MATCH($C1076,'Policy Characteristics'!$C:$C,0)))</f>
        <v>indst shift to hydrogen</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fuel shifted</v>
      </c>
      <c r="P1076" s="254" t="str">
        <f>IF(ISBLANK(INDEX('Policy Characteristics'!J:J,MATCH($C1076,'Policy Characteristics'!$C:$C,0))),"",INDEX('Policy Characteristics'!J:J,MATCH($C1076,'Policy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6" s="254" t="str">
        <f>IF(ISBLANK(INDEX('Policy Characteristics'!K:K,MATCH($C1076,'Policy Characteristics'!$C:$C,0))),"",INDEX('Policy Characteristics'!K:K,MATCH($C1076,'Policy Characteristics'!$C:$C,0)))</f>
        <v>industry-ag-main.html#fuel-switching</v>
      </c>
      <c r="R1076" s="254" t="str">
        <f>IF(ISBLANK(INDEX('Policy Characteristics'!L:L,MATCH($C1076,'Policy Characteristics'!$C:$C,0))),"",INDEX('Policy Characteristics'!L:L,MATCH($C1076,'Policy Characteristics'!$C:$C,0)))</f>
        <v>industry-elec-and-hydrogen.html</v>
      </c>
    </row>
    <row r="1077" spans="1:18" s="2"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Hydrogen Combustion</v>
      </c>
      <c r="C1077" s="254" t="str">
        <f t="shared" si="43"/>
        <v>Fraction of Eligible Industrial Energy Use Shifted to Hydrogen</v>
      </c>
      <c r="D1077" s="45" t="s">
        <v>3061</v>
      </c>
      <c r="E1077" s="1" t="s">
        <v>3521</v>
      </c>
      <c r="F1077" t="s">
        <v>3086</v>
      </c>
      <c r="G1077" s="45" t="s">
        <v>3528</v>
      </c>
      <c r="H1077" s="43">
        <v>2038</v>
      </c>
      <c r="I1077" s="324" t="s">
        <v>44</v>
      </c>
      <c r="J1077" s="255" t="str">
        <f>IF(ISBLANK(INDEX('Policy Characteristics'!D:D,MATCH($C1077,'Policy Characteristics'!$C:$C,0))),"",INDEX('Policy Characteristics'!D:D,MATCH($C1077,'Policy Characteristics'!$C:$C,0)))</f>
        <v>Hydrogen Combustion</v>
      </c>
      <c r="K1077" s="254" t="str">
        <f>IF(ISBLANK(INDEX('Policy Characteristics'!E:E,MATCH($C1077,'Policy Characteristics'!$C:$C,0))),"",INDEX('Policy Characteristics'!E:E,MATCH($C1077,'Policy Characteristics'!$C:$C,0)))</f>
        <v>indst shift to hydrogen</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fuel shifted</v>
      </c>
      <c r="P1077" s="254" t="str">
        <f>IF(ISBLANK(INDEX('Policy Characteristics'!J:J,MATCH($C1077,'Policy Characteristics'!$C:$C,0))),"",INDEX('Policy Characteristics'!J:J,MATCH($C1077,'Policy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7" s="254" t="str">
        <f>IF(ISBLANK(INDEX('Policy Characteristics'!K:K,MATCH($C1077,'Policy Characteristics'!$C:$C,0))),"",INDEX('Policy Characteristics'!K:K,MATCH($C1077,'Policy Characteristics'!$C:$C,0)))</f>
        <v>industry-ag-main.html#fuel-switching</v>
      </c>
      <c r="R1077" s="254" t="str">
        <f>IF(ISBLANK(INDEX('Policy Characteristics'!L:L,MATCH($C1077,'Policy Characteristics'!$C:$C,0))),"",INDEX('Policy Characteristics'!L:L,MATCH($C1077,'Policy Characteristics'!$C:$C,0)))</f>
        <v>industry-elec-and-hydrogen.html</v>
      </c>
    </row>
    <row r="1078" spans="1:18" s="2"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Hydrogen Combustion</v>
      </c>
      <c r="C1078" s="254" t="str">
        <f t="shared" si="43"/>
        <v>Fraction of Eligible Industrial Energy Use Shifted to Hydrogen</v>
      </c>
      <c r="D1078" s="45" t="s">
        <v>3061</v>
      </c>
      <c r="E1078" s="1" t="s">
        <v>3522</v>
      </c>
      <c r="F1078" t="s">
        <v>3086</v>
      </c>
      <c r="G1078" s="45" t="s">
        <v>3529</v>
      </c>
      <c r="H1078" s="43">
        <v>2039</v>
      </c>
      <c r="I1078" s="324" t="s">
        <v>43</v>
      </c>
      <c r="J1078" s="255" t="str">
        <f>IF(ISBLANK(INDEX('Policy Characteristics'!D:D,MATCH($C1078,'Policy Characteristics'!$C:$C,0))),"",INDEX('Policy Characteristics'!D:D,MATCH($C1078,'Policy Characteristics'!$C:$C,0)))</f>
        <v>Hydrogen Combustion</v>
      </c>
      <c r="K1078" s="254" t="str">
        <f>IF(ISBLANK(INDEX('Policy Characteristics'!E:E,MATCH($C1078,'Policy Characteristics'!$C:$C,0))),"",INDEX('Policy Characteristics'!E:E,MATCH($C1078,'Policy Characteristics'!$C:$C,0)))</f>
        <v>indst shift to hydrogen</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fuel shifted</v>
      </c>
      <c r="P1078" s="254" t="str">
        <f>IF(ISBLANK(INDEX('Policy Characteristics'!J:J,MATCH($C1078,'Policy Characteristics'!$C:$C,0))),"",INDEX('Policy Characteristics'!J:J,MATCH($C1078,'Policy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8" s="254" t="str">
        <f>IF(ISBLANK(INDEX('Policy Characteristics'!K:K,MATCH($C1078,'Policy Characteristics'!$C:$C,0))),"",INDEX('Policy Characteristics'!K:K,MATCH($C1078,'Policy Characteristics'!$C:$C,0)))</f>
        <v>industry-ag-main.html#fuel-switching</v>
      </c>
      <c r="R1078" s="254" t="str">
        <f>IF(ISBLANK(INDEX('Policy Characteristics'!L:L,MATCH($C1078,'Policy Characteristics'!$C:$C,0))),"",INDEX('Policy Characteristics'!L:L,MATCH($C1078,'Policy Characteristics'!$C:$C,0)))</f>
        <v>industry-elec-and-hydrogen.html</v>
      </c>
    </row>
    <row r="1079" spans="1:18" s="2"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Hydrogen Combustion</v>
      </c>
      <c r="C1079" s="254" t="str">
        <f t="shared" si="43"/>
        <v>Fraction of Eligible Industrial Energy Use Shifted to Hydrogen</v>
      </c>
      <c r="D1079" s="45" t="s">
        <v>3061</v>
      </c>
      <c r="E1079" s="1" t="s">
        <v>3523</v>
      </c>
      <c r="F1079" t="s">
        <v>3086</v>
      </c>
      <c r="G1079" s="45" t="s">
        <v>3530</v>
      </c>
      <c r="H1079" s="43">
        <v>2040</v>
      </c>
      <c r="I1079" s="324" t="s">
        <v>44</v>
      </c>
      <c r="J1079" s="255" t="str">
        <f>IF(ISBLANK(INDEX('Policy Characteristics'!D:D,MATCH($C1079,'Policy Characteristics'!$C:$C,0))),"",INDEX('Policy Characteristics'!D:D,MATCH($C1079,'Policy Characteristics'!$C:$C,0)))</f>
        <v>Hydrogen Combustion</v>
      </c>
      <c r="K1079" s="254" t="str">
        <f>IF(ISBLANK(INDEX('Policy Characteristics'!E:E,MATCH($C1079,'Policy Characteristics'!$C:$C,0))),"",INDEX('Policy Characteristics'!E:E,MATCH($C1079,'Policy Characteristics'!$C:$C,0)))</f>
        <v>indst shift to hydrogen</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fuel shifted</v>
      </c>
      <c r="P1079" s="254" t="str">
        <f>IF(ISBLANK(INDEX('Policy Characteristics'!J:J,MATCH($C1079,'Policy Characteristics'!$C:$C,0))),"",INDEX('Policy Characteristics'!J:J,MATCH($C1079,'Policy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9" s="254" t="str">
        <f>IF(ISBLANK(INDEX('Policy Characteristics'!K:K,MATCH($C1079,'Policy Characteristics'!$C:$C,0))),"",INDEX('Policy Characteristics'!K:K,MATCH($C1079,'Policy Characteristics'!$C:$C,0)))</f>
        <v>industry-ag-main.html#fuel-switching</v>
      </c>
      <c r="R1079" s="254" t="str">
        <f>IF(ISBLANK(INDEX('Policy Characteristics'!L:L,MATCH($C1079,'Policy Characteristics'!$C:$C,0))),"",INDEX('Policy Characteristics'!L:L,MATCH($C1079,'Policy Characteristics'!$C:$C,0)))</f>
        <v>industry-elec-and-hydrogen.html</v>
      </c>
    </row>
    <row r="1080" spans="1:18" s="2"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Hydrogen Combustion</v>
      </c>
      <c r="C1080" s="254" t="str">
        <f t="shared" si="43"/>
        <v>Fraction of Eligible Industrial Energy Use Shifted to Hydrogen</v>
      </c>
      <c r="D1080" s="45" t="s">
        <v>3061</v>
      </c>
      <c r="E1080" s="1" t="s">
        <v>3674</v>
      </c>
      <c r="F1080" t="s">
        <v>3086</v>
      </c>
      <c r="G1080" s="45" t="s">
        <v>3674</v>
      </c>
      <c r="H1080" s="43">
        <v>2041</v>
      </c>
      <c r="I1080" s="324" t="s">
        <v>44</v>
      </c>
      <c r="J1080" s="255" t="str">
        <f>IF(ISBLANK(INDEX('Policy Characteristics'!D:D,MATCH($C1080,'Policy Characteristics'!$C:$C,0))),"",INDEX('Policy Characteristics'!D:D,MATCH($C1080,'Policy Characteristics'!$C:$C,0)))</f>
        <v>Hydrogen Combustion</v>
      </c>
      <c r="K1080" s="254" t="str">
        <f>IF(ISBLANK(INDEX('Policy Characteristics'!E:E,MATCH($C1080,'Policy Characteristics'!$C:$C,0))),"",INDEX('Policy Characteristics'!E:E,MATCH($C1080,'Policy Characteristics'!$C:$C,0)))</f>
        <v>indst shift to hydrogen</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fuel shifted</v>
      </c>
      <c r="P1080" s="254" t="str">
        <f>IF(ISBLANK(INDEX('Policy Characteristics'!J:J,MATCH($C1080,'Policy Characteristics'!$C:$C,0))),"",INDEX('Policy Characteristics'!J:J,MATCH($C1080,'Policy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0" s="254" t="str">
        <f>IF(ISBLANK(INDEX('Policy Characteristics'!K:K,MATCH($C1080,'Policy Characteristics'!$C:$C,0))),"",INDEX('Policy Characteristics'!K:K,MATCH($C1080,'Policy Characteristics'!$C:$C,0)))</f>
        <v>industry-ag-main.html#fuel-switching</v>
      </c>
      <c r="R1080" s="254" t="str">
        <f>IF(ISBLANK(INDEX('Policy Characteristics'!L:L,MATCH($C1080,'Policy Characteristics'!$C:$C,0))),"",INDEX('Policy Characteristics'!L:L,MATCH($C1080,'Policy Characteristics'!$C:$C,0)))</f>
        <v>industry-elec-and-hydrogen.html</v>
      </c>
    </row>
    <row r="1081" spans="1:18" s="2"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Hydrogen Combustion</v>
      </c>
      <c r="C1081" s="254" t="str">
        <f t="shared" si="43"/>
        <v>Fraction of Eligible Industrial Energy Use Shifted to Hydrogen</v>
      </c>
      <c r="D1081" s="6" t="s">
        <v>3062</v>
      </c>
      <c r="E1081" s="1" t="s">
        <v>3517</v>
      </c>
      <c r="F1081" t="s">
        <v>2759</v>
      </c>
      <c r="G1081" s="45" t="s">
        <v>3524</v>
      </c>
      <c r="H1081" s="43">
        <v>2042</v>
      </c>
      <c r="I1081" s="324" t="s">
        <v>44</v>
      </c>
      <c r="J1081" s="255" t="str">
        <f>IF(ISBLANK(INDEX('Policy Characteristics'!D:D,MATCH($C1081,'Policy Characteristics'!$C:$C,0))),"",INDEX('Policy Characteristics'!D:D,MATCH($C1081,'Policy Characteristics'!$C:$C,0)))</f>
        <v>Hydrogen Combustion</v>
      </c>
      <c r="K1081" s="254" t="str">
        <f>IF(ISBLANK(INDEX('Policy Characteristics'!E:E,MATCH($C1081,'Policy Characteristics'!$C:$C,0))),"",INDEX('Policy Characteristics'!E:E,MATCH($C1081,'Policy Characteristics'!$C:$C,0)))</f>
        <v>indst shift to hydrogen</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fuel shifted</v>
      </c>
      <c r="P1081" s="254" t="str">
        <f>IF(ISBLANK(INDEX('Policy Characteristics'!J:J,MATCH($C1081,'Policy Characteristics'!$C:$C,0))),"",INDEX('Policy Characteristics'!J:J,MATCH($C1081,'Policy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1" s="254" t="str">
        <f>IF(ISBLANK(INDEX('Policy Characteristics'!K:K,MATCH($C1081,'Policy Characteristics'!$C:$C,0))),"",INDEX('Policy Characteristics'!K:K,MATCH($C1081,'Policy Characteristics'!$C:$C,0)))</f>
        <v>industry-ag-main.html#fuel-switching</v>
      </c>
      <c r="R1081" s="254" t="str">
        <f>IF(ISBLANK(INDEX('Policy Characteristics'!L:L,MATCH($C1081,'Policy Characteristics'!$C:$C,0))),"",INDEX('Policy Characteristics'!L:L,MATCH($C1081,'Policy Characteristics'!$C:$C,0)))</f>
        <v>industry-elec-and-hydrogen.html</v>
      </c>
    </row>
    <row r="1082" spans="1:18" s="2"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Hydrogen Combustion</v>
      </c>
      <c r="C1082" s="254" t="str">
        <f t="shared" si="43"/>
        <v>Fraction of Eligible Industrial Energy Use Shifted to Hydrogen</v>
      </c>
      <c r="D1082" s="6" t="s">
        <v>3062</v>
      </c>
      <c r="E1082" s="1" t="s">
        <v>3518</v>
      </c>
      <c r="F1082" t="s">
        <v>2759</v>
      </c>
      <c r="G1082" s="45" t="s">
        <v>3525</v>
      </c>
      <c r="H1082" s="43">
        <v>2043</v>
      </c>
      <c r="I1082" s="324" t="s">
        <v>43</v>
      </c>
      <c r="J1082" s="255" t="str">
        <f>IF(ISBLANK(INDEX('Policy Characteristics'!D:D,MATCH($C1082,'Policy Characteristics'!$C:$C,0))),"",INDEX('Policy Characteristics'!D:D,MATCH($C1082,'Policy Characteristics'!$C:$C,0)))</f>
        <v>Hydrogen Combustion</v>
      </c>
      <c r="K1082" s="254" t="str">
        <f>IF(ISBLANK(INDEX('Policy Characteristics'!E:E,MATCH($C1082,'Policy Characteristics'!$C:$C,0))),"",INDEX('Policy Characteristics'!E:E,MATCH($C1082,'Policy Characteristics'!$C:$C,0)))</f>
        <v>indst shift to hydrogen</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fuel shifted</v>
      </c>
      <c r="P1082" s="254" t="str">
        <f>IF(ISBLANK(INDEX('Policy Characteristics'!J:J,MATCH($C1082,'Policy Characteristics'!$C:$C,0))),"",INDEX('Policy Characteristics'!J:J,MATCH($C1082,'Policy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2" s="254" t="str">
        <f>IF(ISBLANK(INDEX('Policy Characteristics'!K:K,MATCH($C1082,'Policy Characteristics'!$C:$C,0))),"",INDEX('Policy Characteristics'!K:K,MATCH($C1082,'Policy Characteristics'!$C:$C,0)))</f>
        <v>industry-ag-main.html#fuel-switching</v>
      </c>
      <c r="R1082" s="254" t="str">
        <f>IF(ISBLANK(INDEX('Policy Characteristics'!L:L,MATCH($C1082,'Policy Characteristics'!$C:$C,0))),"",INDEX('Policy Characteristics'!L:L,MATCH($C1082,'Policy Characteristics'!$C:$C,0)))</f>
        <v>industry-elec-and-hydrogen.html</v>
      </c>
    </row>
    <row r="1083" spans="1:18" s="2"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Hydrogen Combustion</v>
      </c>
      <c r="C1083" s="254" t="str">
        <f t="shared" si="43"/>
        <v>Fraction of Eligible Industrial Energy Use Shifted to Hydrogen</v>
      </c>
      <c r="D1083" s="6" t="s">
        <v>3062</v>
      </c>
      <c r="E1083" s="1" t="s">
        <v>3519</v>
      </c>
      <c r="F1083" t="s">
        <v>2759</v>
      </c>
      <c r="G1083" s="45" t="s">
        <v>3526</v>
      </c>
      <c r="H1083" s="43">
        <v>2044</v>
      </c>
      <c r="I1083" s="324" t="s">
        <v>44</v>
      </c>
      <c r="J1083" s="255" t="str">
        <f>IF(ISBLANK(INDEX('Policy Characteristics'!D:D,MATCH($C1083,'Policy Characteristics'!$C:$C,0))),"",INDEX('Policy Characteristics'!D:D,MATCH($C1083,'Policy Characteristics'!$C:$C,0)))</f>
        <v>Hydrogen Combustion</v>
      </c>
      <c r="K1083" s="254" t="str">
        <f>IF(ISBLANK(INDEX('Policy Characteristics'!E:E,MATCH($C1083,'Policy Characteristics'!$C:$C,0))),"",INDEX('Policy Characteristics'!E:E,MATCH($C1083,'Policy Characteristics'!$C:$C,0)))</f>
        <v>indst shift to hydrogen</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fuel shifted</v>
      </c>
      <c r="P1083" s="254" t="str">
        <f>IF(ISBLANK(INDEX('Policy Characteristics'!J:J,MATCH($C1083,'Policy Characteristics'!$C:$C,0))),"",INDEX('Policy Characteristics'!J:J,MATCH($C1083,'Policy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3" s="254" t="str">
        <f>IF(ISBLANK(INDEX('Policy Characteristics'!K:K,MATCH($C1083,'Policy Characteristics'!$C:$C,0))),"",INDEX('Policy Characteristics'!K:K,MATCH($C1083,'Policy Characteristics'!$C:$C,0)))</f>
        <v>industry-ag-main.html#fuel-switching</v>
      </c>
      <c r="R1083" s="254" t="str">
        <f>IF(ISBLANK(INDEX('Policy Characteristics'!L:L,MATCH($C1083,'Policy Characteristics'!$C:$C,0))),"",INDEX('Policy Characteristics'!L:L,MATCH($C1083,'Policy Characteristics'!$C:$C,0)))</f>
        <v>industry-elec-and-hydrogen.html</v>
      </c>
    </row>
    <row r="1084" spans="1:18" s="2"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s="254" t="str">
        <f t="shared" si="43"/>
        <v>Fraction of Eligible Industrial Energy Use Shifted to Hydrogen</v>
      </c>
      <c r="D1084" s="6" t="s">
        <v>3062</v>
      </c>
      <c r="E1084" s="1" t="s">
        <v>3520</v>
      </c>
      <c r="F1084" t="s">
        <v>2759</v>
      </c>
      <c r="G1084" s="45" t="s">
        <v>3527</v>
      </c>
      <c r="H1084" s="43">
        <v>2045</v>
      </c>
      <c r="I1084" s="324" t="s">
        <v>44</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 t="shared" si="43"/>
        <v>Fraction of Eligible Industrial Energy Use Shifted to Hydrogen</v>
      </c>
      <c r="D1085" s="6" t="s">
        <v>3062</v>
      </c>
      <c r="E1085" s="1" t="s">
        <v>3521</v>
      </c>
      <c r="F1085" t="s">
        <v>2759</v>
      </c>
      <c r="G1085" s="45" t="s">
        <v>3528</v>
      </c>
      <c r="H1085" s="43">
        <v>2046</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si="43"/>
        <v>Fraction of Eligible Industrial Energy Use Shifted to Hydrogen</v>
      </c>
      <c r="D1086" s="6" t="s">
        <v>3062</v>
      </c>
      <c r="E1086" s="1" t="s">
        <v>3522</v>
      </c>
      <c r="F1086" t="s">
        <v>2759</v>
      </c>
      <c r="G1086" s="45" t="s">
        <v>3529</v>
      </c>
      <c r="H1086" s="43">
        <v>2047</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3"/>
        <v>Fraction of Eligible Industrial Energy Use Shifted to Hydrogen</v>
      </c>
      <c r="D1087" s="6" t="s">
        <v>3062</v>
      </c>
      <c r="E1087" s="1" t="s">
        <v>3523</v>
      </c>
      <c r="F1087" t="s">
        <v>2759</v>
      </c>
      <c r="G1087" s="45" t="s">
        <v>3530</v>
      </c>
      <c r="H1087" s="43">
        <v>2048</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3"/>
        <v>Fraction of Eligible Industrial Energy Use Shifted to Hydrogen</v>
      </c>
      <c r="D1088" s="6" t="s">
        <v>3062</v>
      </c>
      <c r="E1088" s="1" t="s">
        <v>3674</v>
      </c>
      <c r="F1088" t="s">
        <v>2759</v>
      </c>
      <c r="G1088" s="45" t="s">
        <v>3674</v>
      </c>
      <c r="H1088" s="43">
        <v>2049</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3"/>
        <v>Fraction of Eligible Industrial Energy Use Shifted to Hydrogen</v>
      </c>
      <c r="D1089" s="6" t="s">
        <v>3063</v>
      </c>
      <c r="E1089" s="1" t="s">
        <v>3517</v>
      </c>
      <c r="F1089" t="s">
        <v>3027</v>
      </c>
      <c r="G1089" s="45" t="s">
        <v>3524</v>
      </c>
      <c r="H1089" s="43">
        <v>2050</v>
      </c>
      <c r="I1089" s="324" t="s">
        <v>43</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3"/>
        <v>Fraction of Eligible Industrial Energy Use Shifted to Hydrogen</v>
      </c>
      <c r="D1090" s="6" t="s">
        <v>3063</v>
      </c>
      <c r="E1090" s="1" t="s">
        <v>3518</v>
      </c>
      <c r="F1090" t="s">
        <v>3027</v>
      </c>
      <c r="G1090" s="45" t="s">
        <v>3525</v>
      </c>
      <c r="H1090" s="43">
        <v>2051</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3"/>
        <v>Fraction of Eligible Industrial Energy Use Shifted to Hydrogen</v>
      </c>
      <c r="D1091" s="6" t="s">
        <v>3063</v>
      </c>
      <c r="E1091" s="1" t="s">
        <v>3519</v>
      </c>
      <c r="F1091" t="s">
        <v>3027</v>
      </c>
      <c r="G1091" s="45" t="s">
        <v>3526</v>
      </c>
      <c r="H1091" s="43">
        <v>2052</v>
      </c>
      <c r="I1091" s="324" t="s">
        <v>43</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3"/>
        <v>Fraction of Eligible Industrial Energy Use Shifted to Hydrogen</v>
      </c>
      <c r="D1092" s="6" t="s">
        <v>3063</v>
      </c>
      <c r="E1092" s="1" t="s">
        <v>3520</v>
      </c>
      <c r="F1092" t="s">
        <v>3027</v>
      </c>
      <c r="G1092" s="45" t="s">
        <v>3527</v>
      </c>
      <c r="H1092" s="43">
        <v>2053</v>
      </c>
      <c r="I1092" s="324" t="s">
        <v>43</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3"/>
        <v>Fraction of Eligible Industrial Energy Use Shifted to Hydrogen</v>
      </c>
      <c r="D1093" s="6" t="s">
        <v>3063</v>
      </c>
      <c r="E1093" s="1" t="s">
        <v>3521</v>
      </c>
      <c r="F1093" t="s">
        <v>3027</v>
      </c>
      <c r="G1093" s="45" t="s">
        <v>3528</v>
      </c>
      <c r="H1093" s="43">
        <v>2054</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3"/>
        <v>Fraction of Eligible Industrial Energy Use Shifted to Hydrogen</v>
      </c>
      <c r="D1094" s="6" t="s">
        <v>3063</v>
      </c>
      <c r="E1094" s="1" t="s">
        <v>3522</v>
      </c>
      <c r="F1094" t="s">
        <v>3027</v>
      </c>
      <c r="G1094" s="45" t="s">
        <v>3529</v>
      </c>
      <c r="H1094" s="43">
        <v>2055</v>
      </c>
      <c r="I1094" s="324" t="s">
        <v>44</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3"/>
        <v>Fraction of Eligible Industrial Energy Use Shifted to Hydrogen</v>
      </c>
      <c r="D1095" s="6" t="s">
        <v>3063</v>
      </c>
      <c r="E1095" s="1" t="s">
        <v>3523</v>
      </c>
      <c r="F1095" t="s">
        <v>3027</v>
      </c>
      <c r="G1095" s="45" t="s">
        <v>3530</v>
      </c>
      <c r="H1095" s="43">
        <v>2056</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3"/>
        <v>Fraction of Eligible Industrial Energy Use Shifted to Hydrogen</v>
      </c>
      <c r="D1096" s="6" t="s">
        <v>3063</v>
      </c>
      <c r="E1096" s="1" t="s">
        <v>3674</v>
      </c>
      <c r="F1096" t="s">
        <v>3027</v>
      </c>
      <c r="G1096" s="45" t="s">
        <v>3674</v>
      </c>
      <c r="H1096" s="43">
        <v>2057</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3"/>
        <v>Fraction of Eligible Industrial Energy Use Shifted to Hydrogen</v>
      </c>
      <c r="D1097" s="6" t="s">
        <v>3064</v>
      </c>
      <c r="E1097" s="1" t="s">
        <v>3517</v>
      </c>
      <c r="F1097" t="s">
        <v>3028</v>
      </c>
      <c r="G1097" s="45" t="s">
        <v>3524</v>
      </c>
      <c r="H1097" s="43">
        <v>2058</v>
      </c>
      <c r="I1097" s="324" t="s">
        <v>43</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3"/>
        <v>Fraction of Eligible Industrial Energy Use Shifted to Hydrogen</v>
      </c>
      <c r="D1098" s="6" t="s">
        <v>3064</v>
      </c>
      <c r="E1098" s="1" t="s">
        <v>3518</v>
      </c>
      <c r="F1098" t="s">
        <v>3028</v>
      </c>
      <c r="G1098" s="45" t="s">
        <v>3525</v>
      </c>
      <c r="H1098" s="43">
        <v>2059</v>
      </c>
      <c r="I1098" s="324" t="s">
        <v>43</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3"/>
        <v>Fraction of Eligible Industrial Energy Use Shifted to Hydrogen</v>
      </c>
      <c r="D1099" s="6" t="s">
        <v>3064</v>
      </c>
      <c r="E1099" s="1" t="s">
        <v>3519</v>
      </c>
      <c r="F1099" t="s">
        <v>3028</v>
      </c>
      <c r="G1099" s="45" t="s">
        <v>3526</v>
      </c>
      <c r="H1099" s="43">
        <v>2060</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3"/>
        <v>Fraction of Eligible Industrial Energy Use Shifted to Hydrogen</v>
      </c>
      <c r="D1100" s="6" t="s">
        <v>3064</v>
      </c>
      <c r="E1100" s="1" t="s">
        <v>3520</v>
      </c>
      <c r="F1100" t="s">
        <v>3028</v>
      </c>
      <c r="G1100" s="45" t="s">
        <v>3527</v>
      </c>
      <c r="H1100" s="43">
        <v>2061</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3"/>
        <v>Fraction of Eligible Industrial Energy Use Shifted to Hydrogen</v>
      </c>
      <c r="D1101" s="6" t="s">
        <v>3064</v>
      </c>
      <c r="E1101" s="1" t="s">
        <v>3521</v>
      </c>
      <c r="F1101" t="s">
        <v>3028</v>
      </c>
      <c r="G1101" s="45" t="s">
        <v>3528</v>
      </c>
      <c r="H1101" s="43">
        <v>2062</v>
      </c>
      <c r="I1101" s="324" t="s">
        <v>44</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3"/>
        <v>Fraction of Eligible Industrial Energy Use Shifted to Hydrogen</v>
      </c>
      <c r="D1102" s="6" t="s">
        <v>3064</v>
      </c>
      <c r="E1102" s="1" t="s">
        <v>3522</v>
      </c>
      <c r="F1102" t="s">
        <v>3028</v>
      </c>
      <c r="G1102" s="45" t="s">
        <v>3529</v>
      </c>
      <c r="H1102" s="43">
        <v>2063</v>
      </c>
      <c r="I1102" s="324" t="s">
        <v>44</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3"/>
        <v>Fraction of Eligible Industrial Energy Use Shifted to Hydrogen</v>
      </c>
      <c r="D1103" s="6" t="s">
        <v>3064</v>
      </c>
      <c r="E1103" s="1" t="s">
        <v>3523</v>
      </c>
      <c r="F1103" t="s">
        <v>3028</v>
      </c>
      <c r="G1103" s="45" t="s">
        <v>3530</v>
      </c>
      <c r="H1103" s="43">
        <v>2064</v>
      </c>
      <c r="I1103" s="324" t="s">
        <v>44</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3"/>
        <v>Fraction of Eligible Industrial Energy Use Shifted to Hydrogen</v>
      </c>
      <c r="D1104" s="6" t="s">
        <v>3064</v>
      </c>
      <c r="E1104" s="1" t="s">
        <v>3674</v>
      </c>
      <c r="F1104" t="s">
        <v>3028</v>
      </c>
      <c r="G1104" s="45" t="s">
        <v>3674</v>
      </c>
      <c r="H1104" s="43">
        <v>2065</v>
      </c>
      <c r="I1104" s="324" t="s">
        <v>44</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3"/>
        <v>Fraction of Eligible Industrial Energy Use Shifted to Hydrogen</v>
      </c>
      <c r="D1105" s="6" t="s">
        <v>3065</v>
      </c>
      <c r="E1105" s="1" t="s">
        <v>3517</v>
      </c>
      <c r="F1105" t="s">
        <v>3029</v>
      </c>
      <c r="G1105" s="45" t="s">
        <v>3524</v>
      </c>
      <c r="H1105" s="43">
        <v>2066</v>
      </c>
      <c r="I1105" s="324" t="s">
        <v>43</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3"/>
        <v>Fraction of Eligible Industrial Energy Use Shifted to Hydrogen</v>
      </c>
      <c r="D1106" s="6" t="s">
        <v>3065</v>
      </c>
      <c r="E1106" s="1" t="s">
        <v>3518</v>
      </c>
      <c r="F1106" t="s">
        <v>3029</v>
      </c>
      <c r="G1106" s="45" t="s">
        <v>3525</v>
      </c>
      <c r="H1106" s="43">
        <v>2067</v>
      </c>
      <c r="I1106" s="324" t="s">
        <v>43</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3"/>
        <v>Fraction of Eligible Industrial Energy Use Shifted to Hydrogen</v>
      </c>
      <c r="D1107" s="6" t="s">
        <v>3065</v>
      </c>
      <c r="E1107" s="1" t="s">
        <v>3519</v>
      </c>
      <c r="F1107" t="s">
        <v>3029</v>
      </c>
      <c r="G1107" s="45" t="s">
        <v>3526</v>
      </c>
      <c r="H1107" s="43">
        <v>2068</v>
      </c>
      <c r="I1107" s="324" t="s">
        <v>43</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3"/>
        <v>Fraction of Eligible Industrial Energy Use Shifted to Hydrogen</v>
      </c>
      <c r="D1108" s="6" t="s">
        <v>3065</v>
      </c>
      <c r="E1108" s="1" t="s">
        <v>3520</v>
      </c>
      <c r="F1108" t="s">
        <v>3029</v>
      </c>
      <c r="G1108" s="45" t="s">
        <v>3527</v>
      </c>
      <c r="H1108" s="43">
        <v>2069</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3"/>
        <v>Fraction of Eligible Industrial Energy Use Shifted to Hydrogen</v>
      </c>
      <c r="D1109" s="6" t="s">
        <v>3065</v>
      </c>
      <c r="E1109" s="1" t="s">
        <v>3521</v>
      </c>
      <c r="F1109" t="s">
        <v>3029</v>
      </c>
      <c r="G1109" s="45" t="s">
        <v>3528</v>
      </c>
      <c r="H1109" s="43">
        <v>2070</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3"/>
        <v>Fraction of Eligible Industrial Energy Use Shifted to Hydrogen</v>
      </c>
      <c r="D1110" s="6" t="s">
        <v>3065</v>
      </c>
      <c r="E1110" s="1" t="s">
        <v>3522</v>
      </c>
      <c r="F1110" t="s">
        <v>3029</v>
      </c>
      <c r="G1110" s="45" t="s">
        <v>3529</v>
      </c>
      <c r="H1110" s="43">
        <v>2071</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3"/>
        <v>Fraction of Eligible Industrial Energy Use Shifted to Hydrogen</v>
      </c>
      <c r="D1111" s="6" t="s">
        <v>3065</v>
      </c>
      <c r="E1111" s="1" t="s">
        <v>3523</v>
      </c>
      <c r="F1111" t="s">
        <v>3029</v>
      </c>
      <c r="G1111" s="45" t="s">
        <v>3530</v>
      </c>
      <c r="H1111" s="43">
        <v>2072</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3"/>
        <v>Fraction of Eligible Industrial Energy Use Shifted to Hydrogen</v>
      </c>
      <c r="D1112" s="6" t="s">
        <v>3065</v>
      </c>
      <c r="E1112" s="1" t="s">
        <v>3674</v>
      </c>
      <c r="F1112" t="s">
        <v>3029</v>
      </c>
      <c r="G1112" s="45" t="s">
        <v>3674</v>
      </c>
      <c r="H1112" s="43">
        <v>2073</v>
      </c>
      <c r="I1112" s="324" t="s">
        <v>43</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3"/>
        <v>Fraction of Eligible Industrial Energy Use Shifted to Hydrogen</v>
      </c>
      <c r="D1113" s="6" t="s">
        <v>3066</v>
      </c>
      <c r="E1113" s="1" t="s">
        <v>3517</v>
      </c>
      <c r="F1113" t="s">
        <v>3030</v>
      </c>
      <c r="G1113" s="45" t="s">
        <v>3524</v>
      </c>
      <c r="H1113" s="43">
        <v>2074</v>
      </c>
      <c r="I1113" s="324" t="s">
        <v>43</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3"/>
        <v>Fraction of Eligible Industrial Energy Use Shifted to Hydrogen</v>
      </c>
      <c r="D1114" s="6" t="s">
        <v>3066</v>
      </c>
      <c r="E1114" s="1" t="s">
        <v>3518</v>
      </c>
      <c r="F1114" t="s">
        <v>3030</v>
      </c>
      <c r="G1114" s="45" t="s">
        <v>3525</v>
      </c>
      <c r="H1114" s="43">
        <v>2075</v>
      </c>
      <c r="I1114" s="324" t="s">
        <v>43</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3"/>
        <v>Fraction of Eligible Industrial Energy Use Shifted to Hydrogen</v>
      </c>
      <c r="D1115" s="6" t="s">
        <v>3066</v>
      </c>
      <c r="E1115" s="1" t="s">
        <v>3519</v>
      </c>
      <c r="F1115" t="s">
        <v>3030</v>
      </c>
      <c r="G1115" s="45" t="s">
        <v>3526</v>
      </c>
      <c r="H1115" s="43">
        <v>2076</v>
      </c>
      <c r="I1115" s="324" t="s">
        <v>43</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3"/>
        <v>Fraction of Eligible Industrial Energy Use Shifted to Hydrogen</v>
      </c>
      <c r="D1116" s="6" t="s">
        <v>3066</v>
      </c>
      <c r="E1116" s="1" t="s">
        <v>3520</v>
      </c>
      <c r="F1116" t="s">
        <v>3030</v>
      </c>
      <c r="G1116" s="45" t="s">
        <v>3527</v>
      </c>
      <c r="H1116" s="43">
        <v>2077</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3"/>
        <v>Fraction of Eligible Industrial Energy Use Shifted to Hydrogen</v>
      </c>
      <c r="D1117" s="6" t="s">
        <v>3066</v>
      </c>
      <c r="E1117" s="1" t="s">
        <v>3521</v>
      </c>
      <c r="F1117" t="s">
        <v>3030</v>
      </c>
      <c r="G1117" s="45" t="s">
        <v>3528</v>
      </c>
      <c r="H1117" s="43">
        <v>2078</v>
      </c>
      <c r="I1117" s="324" t="s">
        <v>44</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3"/>
        <v>Fraction of Eligible Industrial Energy Use Shifted to Hydrogen</v>
      </c>
      <c r="D1118" s="6" t="s">
        <v>3066</v>
      </c>
      <c r="E1118" s="1" t="s">
        <v>3522</v>
      </c>
      <c r="F1118" t="s">
        <v>3030</v>
      </c>
      <c r="G1118" s="45" t="s">
        <v>3529</v>
      </c>
      <c r="H1118" s="43">
        <v>2079</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3"/>
        <v>Fraction of Eligible Industrial Energy Use Shifted to Hydrogen</v>
      </c>
      <c r="D1119" s="6" t="s">
        <v>3066</v>
      </c>
      <c r="E1119" s="1" t="s">
        <v>3523</v>
      </c>
      <c r="F1119" t="s">
        <v>3030</v>
      </c>
      <c r="G1119" s="45" t="s">
        <v>3530</v>
      </c>
      <c r="H1119" s="43">
        <v>2080</v>
      </c>
      <c r="I1119" s="324" t="s">
        <v>44</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3"/>
        <v>Fraction of Eligible Industrial Energy Use Shifted to Hydrogen</v>
      </c>
      <c r="D1120" s="6" t="s">
        <v>3066</v>
      </c>
      <c r="E1120" s="1" t="s">
        <v>3674</v>
      </c>
      <c r="F1120" t="s">
        <v>3030</v>
      </c>
      <c r="G1120" s="45" t="s">
        <v>3674</v>
      </c>
      <c r="H1120" s="43">
        <v>2081</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3"/>
        <v>Fraction of Eligible Industrial Energy Use Shifted to Hydrogen</v>
      </c>
      <c r="D1121" s="6" t="s">
        <v>3067</v>
      </c>
      <c r="E1121" s="1" t="s">
        <v>3517</v>
      </c>
      <c r="F1121" t="s">
        <v>3031</v>
      </c>
      <c r="G1121" s="45" t="s">
        <v>3524</v>
      </c>
      <c r="H1121" s="43">
        <v>2082</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3"/>
        <v>Fraction of Eligible Industrial Energy Use Shifted to Hydrogen</v>
      </c>
      <c r="D1122" s="6" t="s">
        <v>3067</v>
      </c>
      <c r="E1122" s="1" t="s">
        <v>3518</v>
      </c>
      <c r="F1122" t="s">
        <v>3031</v>
      </c>
      <c r="G1122" s="45" t="s">
        <v>3525</v>
      </c>
      <c r="H1122" s="43">
        <v>2083</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3"/>
        <v>Fraction of Eligible Industrial Energy Use Shifted to Hydrogen</v>
      </c>
      <c r="D1123" s="6" t="s">
        <v>3067</v>
      </c>
      <c r="E1123" s="1" t="s">
        <v>3519</v>
      </c>
      <c r="F1123" t="s">
        <v>3031</v>
      </c>
      <c r="G1123" s="45" t="s">
        <v>3526</v>
      </c>
      <c r="H1123" s="43">
        <v>2084</v>
      </c>
      <c r="I1123" s="324" t="s">
        <v>43</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3"/>
        <v>Fraction of Eligible Industrial Energy Use Shifted to Hydrogen</v>
      </c>
      <c r="D1124" s="6" t="s">
        <v>3067</v>
      </c>
      <c r="E1124" s="1" t="s">
        <v>3520</v>
      </c>
      <c r="F1124" t="s">
        <v>3031</v>
      </c>
      <c r="G1124" s="45" t="s">
        <v>3527</v>
      </c>
      <c r="H1124" s="43">
        <v>2085</v>
      </c>
      <c r="I1124" s="324" t="s">
        <v>44</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3"/>
        <v>Fraction of Eligible Industrial Energy Use Shifted to Hydrogen</v>
      </c>
      <c r="D1125" s="6" t="s">
        <v>3067</v>
      </c>
      <c r="E1125" s="1" t="s">
        <v>3521</v>
      </c>
      <c r="F1125" t="s">
        <v>3031</v>
      </c>
      <c r="G1125" s="45" t="s">
        <v>3528</v>
      </c>
      <c r="H1125" s="43">
        <v>2086</v>
      </c>
      <c r="I1125" s="324" t="s">
        <v>44</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3"/>
        <v>Fraction of Eligible Industrial Energy Use Shifted to Hydrogen</v>
      </c>
      <c r="D1126" s="6" t="s">
        <v>3067</v>
      </c>
      <c r="E1126" s="1" t="s">
        <v>3522</v>
      </c>
      <c r="F1126" t="s">
        <v>3031</v>
      </c>
      <c r="G1126" s="45" t="s">
        <v>3529</v>
      </c>
      <c r="H1126" s="43">
        <v>2087</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3"/>
        <v>Fraction of Eligible Industrial Energy Use Shifted to Hydrogen</v>
      </c>
      <c r="D1127" s="6" t="s">
        <v>3067</v>
      </c>
      <c r="E1127" s="1" t="s">
        <v>3523</v>
      </c>
      <c r="F1127" t="s">
        <v>3031</v>
      </c>
      <c r="G1127" s="45" t="s">
        <v>3530</v>
      </c>
      <c r="H1127" s="43">
        <v>2088</v>
      </c>
      <c r="I1127" s="324" t="s">
        <v>44</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3"/>
        <v>Fraction of Eligible Industrial Energy Use Shifted to Hydrogen</v>
      </c>
      <c r="D1128" s="6" t="s">
        <v>3067</v>
      </c>
      <c r="E1128" s="1" t="s">
        <v>3674</v>
      </c>
      <c r="F1128" t="s">
        <v>3031</v>
      </c>
      <c r="G1128" s="45" t="s">
        <v>3674</v>
      </c>
      <c r="H1128" s="43">
        <v>2089</v>
      </c>
      <c r="I1128" s="324" t="s">
        <v>43</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3"/>
        <v>Fraction of Eligible Industrial Energy Use Shifted to Hydrogen</v>
      </c>
      <c r="D1129" s="6" t="s">
        <v>3068</v>
      </c>
      <c r="E1129" s="1" t="s">
        <v>3517</v>
      </c>
      <c r="F1129" t="s">
        <v>3032</v>
      </c>
      <c r="G1129" s="45" t="s">
        <v>3524</v>
      </c>
      <c r="H1129" s="43">
        <v>2090</v>
      </c>
      <c r="I1129" s="324" t="s">
        <v>43</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3"/>
        <v>Fraction of Eligible Industrial Energy Use Shifted to Hydrogen</v>
      </c>
      <c r="D1130" s="6" t="s">
        <v>3068</v>
      </c>
      <c r="E1130" s="1" t="s">
        <v>3518</v>
      </c>
      <c r="F1130" t="s">
        <v>3032</v>
      </c>
      <c r="G1130" s="45" t="s">
        <v>3525</v>
      </c>
      <c r="H1130" s="43">
        <v>2091</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3"/>
        <v>Fraction of Eligible Industrial Energy Use Shifted to Hydrogen</v>
      </c>
      <c r="D1131" s="6" t="s">
        <v>3068</v>
      </c>
      <c r="E1131" s="1" t="s">
        <v>3519</v>
      </c>
      <c r="F1131" t="s">
        <v>3032</v>
      </c>
      <c r="G1131" s="45" t="s">
        <v>3526</v>
      </c>
      <c r="H1131" s="43">
        <v>2092</v>
      </c>
      <c r="I1131" s="324" t="s">
        <v>43</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3"/>
        <v>Fraction of Eligible Industrial Energy Use Shifted to Hydrogen</v>
      </c>
      <c r="D1132" s="6" t="s">
        <v>3068</v>
      </c>
      <c r="E1132" s="1" t="s">
        <v>3520</v>
      </c>
      <c r="F1132" t="s">
        <v>3032</v>
      </c>
      <c r="G1132" s="45" t="s">
        <v>3527</v>
      </c>
      <c r="H1132" s="43">
        <v>2093</v>
      </c>
      <c r="I1132" s="324" t="s">
        <v>43</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3"/>
        <v>Fraction of Eligible Industrial Energy Use Shifted to Hydrogen</v>
      </c>
      <c r="D1133" s="6" t="s">
        <v>3068</v>
      </c>
      <c r="E1133" s="1" t="s">
        <v>3521</v>
      </c>
      <c r="F1133" t="s">
        <v>3032</v>
      </c>
      <c r="G1133" s="45" t="s">
        <v>3528</v>
      </c>
      <c r="H1133" s="43">
        <v>2094</v>
      </c>
      <c r="I1133" s="324" t="s">
        <v>44</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3"/>
        <v>Fraction of Eligible Industrial Energy Use Shifted to Hydrogen</v>
      </c>
      <c r="D1134" s="6" t="s">
        <v>3068</v>
      </c>
      <c r="E1134" s="1" t="s">
        <v>3522</v>
      </c>
      <c r="F1134" t="s">
        <v>3032</v>
      </c>
      <c r="G1134" s="45" t="s">
        <v>3529</v>
      </c>
      <c r="H1134" s="43">
        <v>2095</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3"/>
        <v>Fraction of Eligible Industrial Energy Use Shifted to Hydrogen</v>
      </c>
      <c r="D1135" s="6" t="s">
        <v>3068</v>
      </c>
      <c r="E1135" s="1" t="s">
        <v>3523</v>
      </c>
      <c r="F1135" t="s">
        <v>3032</v>
      </c>
      <c r="G1135" s="45" t="s">
        <v>3530</v>
      </c>
      <c r="H1135" s="43">
        <v>2096</v>
      </c>
      <c r="I1135" s="324" t="s">
        <v>44</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3"/>
        <v>Fraction of Eligible Industrial Energy Use Shifted to Hydrogen</v>
      </c>
      <c r="D1136" s="6" t="s">
        <v>3068</v>
      </c>
      <c r="E1136" s="1" t="s">
        <v>3674</v>
      </c>
      <c r="F1136" t="s">
        <v>3032</v>
      </c>
      <c r="G1136" s="45" t="s">
        <v>3674</v>
      </c>
      <c r="H1136" s="43">
        <v>2097</v>
      </c>
      <c r="I1136" s="324" t="s">
        <v>43</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3"/>
        <v>Fraction of Eligible Industrial Energy Use Shifted to Hydrogen</v>
      </c>
      <c r="D1137" s="6" t="s">
        <v>3069</v>
      </c>
      <c r="E1137" s="1" t="s">
        <v>3517</v>
      </c>
      <c r="F1137" t="s">
        <v>3033</v>
      </c>
      <c r="G1137" s="45" t="s">
        <v>3524</v>
      </c>
      <c r="H1137" s="43">
        <v>2098</v>
      </c>
      <c r="I1137" s="324" t="s">
        <v>43</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3"/>
        <v>Fraction of Eligible Industrial Energy Use Shifted to Hydrogen</v>
      </c>
      <c r="D1138" s="6" t="s">
        <v>3069</v>
      </c>
      <c r="E1138" s="1" t="s">
        <v>3518</v>
      </c>
      <c r="F1138" t="s">
        <v>3033</v>
      </c>
      <c r="G1138" s="45" t="s">
        <v>3525</v>
      </c>
      <c r="H1138" s="43">
        <v>2099</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ref="C1139:C1202" si="44">C$1073</f>
        <v>Fraction of Eligible Industrial Energy Use Shifted to Hydrogen</v>
      </c>
      <c r="D1139" s="6" t="s">
        <v>3069</v>
      </c>
      <c r="E1139" s="1" t="s">
        <v>3519</v>
      </c>
      <c r="F1139" t="s">
        <v>3033</v>
      </c>
      <c r="G1139" s="45" t="s">
        <v>3526</v>
      </c>
      <c r="H1139" s="43">
        <v>2100</v>
      </c>
      <c r="I1139" s="324" t="s">
        <v>43</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3069</v>
      </c>
      <c r="E1140" s="1" t="s">
        <v>3520</v>
      </c>
      <c r="F1140" t="s">
        <v>3033</v>
      </c>
      <c r="G1140" s="45" t="s">
        <v>3527</v>
      </c>
      <c r="H1140" s="43">
        <v>2101</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3069</v>
      </c>
      <c r="E1141" s="1" t="s">
        <v>3521</v>
      </c>
      <c r="F1141" t="s">
        <v>3033</v>
      </c>
      <c r="G1141" s="45" t="s">
        <v>3528</v>
      </c>
      <c r="H1141" s="43">
        <v>2102</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3069</v>
      </c>
      <c r="E1142" s="1" t="s">
        <v>3522</v>
      </c>
      <c r="F1142" t="s">
        <v>3033</v>
      </c>
      <c r="G1142" s="45" t="s">
        <v>3529</v>
      </c>
      <c r="H1142" s="43">
        <v>2103</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3069</v>
      </c>
      <c r="E1143" s="1" t="s">
        <v>3523</v>
      </c>
      <c r="F1143" t="s">
        <v>3033</v>
      </c>
      <c r="G1143" s="45" t="s">
        <v>3530</v>
      </c>
      <c r="H1143" s="43">
        <v>2104</v>
      </c>
      <c r="I1143" s="324" t="s">
        <v>44</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3069</v>
      </c>
      <c r="E1144" s="1" t="s">
        <v>3674</v>
      </c>
      <c r="F1144" t="s">
        <v>3033</v>
      </c>
      <c r="G1144" s="45" t="s">
        <v>3674</v>
      </c>
      <c r="H1144" s="43">
        <v>2105</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3070</v>
      </c>
      <c r="E1145" s="1" t="s">
        <v>3517</v>
      </c>
      <c r="F1145" t="s">
        <v>2579</v>
      </c>
      <c r="G1145" s="45" t="s">
        <v>3524</v>
      </c>
      <c r="H1145" s="43">
        <v>2106</v>
      </c>
      <c r="I1145" s="324" t="s">
        <v>43</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3070</v>
      </c>
      <c r="E1146" s="1" t="s">
        <v>3518</v>
      </c>
      <c r="F1146" t="s">
        <v>2579</v>
      </c>
      <c r="G1146" s="45" t="s">
        <v>3525</v>
      </c>
      <c r="H1146" s="43">
        <v>2107</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3070</v>
      </c>
      <c r="E1147" s="1" t="s">
        <v>3519</v>
      </c>
      <c r="F1147" t="s">
        <v>2579</v>
      </c>
      <c r="G1147" s="45" t="s">
        <v>3526</v>
      </c>
      <c r="H1147" s="43">
        <v>2108</v>
      </c>
      <c r="I1147" s="324" t="s">
        <v>43</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3070</v>
      </c>
      <c r="E1148" s="1" t="s">
        <v>3520</v>
      </c>
      <c r="F1148" t="s">
        <v>2579</v>
      </c>
      <c r="G1148" s="45" t="s">
        <v>3527</v>
      </c>
      <c r="H1148" s="43">
        <v>2109</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3070</v>
      </c>
      <c r="E1149" s="1" t="s">
        <v>3521</v>
      </c>
      <c r="F1149" t="s">
        <v>2579</v>
      </c>
      <c r="G1149" s="45" t="s">
        <v>3528</v>
      </c>
      <c r="H1149" s="43">
        <v>2110</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3070</v>
      </c>
      <c r="E1150" s="1" t="s">
        <v>3522</v>
      </c>
      <c r="F1150" t="s">
        <v>2579</v>
      </c>
      <c r="G1150" s="45" t="s">
        <v>3529</v>
      </c>
      <c r="H1150" s="43">
        <v>2111</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4"/>
        <v>Fraction of Eligible Industrial Energy Use Shifted to Hydrogen</v>
      </c>
      <c r="D1151" s="6" t="s">
        <v>3070</v>
      </c>
      <c r="E1151" s="1" t="s">
        <v>3523</v>
      </c>
      <c r="F1151" t="s">
        <v>2579</v>
      </c>
      <c r="G1151" s="45" t="s">
        <v>3530</v>
      </c>
      <c r="H1151" s="43">
        <v>2112</v>
      </c>
      <c r="I1151" s="324" t="s">
        <v>44</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4"/>
        <v>Fraction of Eligible Industrial Energy Use Shifted to Hydrogen</v>
      </c>
      <c r="D1152" s="6" t="s">
        <v>3070</v>
      </c>
      <c r="E1152" s="1" t="s">
        <v>3674</v>
      </c>
      <c r="F1152" t="s">
        <v>2579</v>
      </c>
      <c r="G1152" s="45" t="s">
        <v>3674</v>
      </c>
      <c r="H1152" s="43">
        <v>2113</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4"/>
        <v>Fraction of Eligible Industrial Energy Use Shifted to Hydrogen</v>
      </c>
      <c r="D1153" s="6" t="s">
        <v>3071</v>
      </c>
      <c r="E1153" s="1" t="s">
        <v>3517</v>
      </c>
      <c r="F1153" t="s">
        <v>3034</v>
      </c>
      <c r="G1153" s="45" t="s">
        <v>3524</v>
      </c>
      <c r="H1153" s="43">
        <v>2114</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4"/>
        <v>Fraction of Eligible Industrial Energy Use Shifted to Hydrogen</v>
      </c>
      <c r="D1154" s="6" t="s">
        <v>3071</v>
      </c>
      <c r="E1154" s="1" t="s">
        <v>3518</v>
      </c>
      <c r="F1154" t="s">
        <v>3034</v>
      </c>
      <c r="G1154" s="45" t="s">
        <v>3525</v>
      </c>
      <c r="H1154" s="43">
        <v>2115</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4"/>
        <v>Fraction of Eligible Industrial Energy Use Shifted to Hydrogen</v>
      </c>
      <c r="D1155" s="6" t="s">
        <v>3071</v>
      </c>
      <c r="E1155" s="1" t="s">
        <v>3519</v>
      </c>
      <c r="F1155" t="s">
        <v>3034</v>
      </c>
      <c r="G1155" s="45" t="s">
        <v>3526</v>
      </c>
      <c r="H1155" s="43">
        <v>2116</v>
      </c>
      <c r="I1155" s="324" t="s">
        <v>43</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4"/>
        <v>Fraction of Eligible Industrial Energy Use Shifted to Hydrogen</v>
      </c>
      <c r="D1156" s="6" t="s">
        <v>3071</v>
      </c>
      <c r="E1156" s="1" t="s">
        <v>3520</v>
      </c>
      <c r="F1156" t="s">
        <v>3034</v>
      </c>
      <c r="G1156" s="45" t="s">
        <v>3527</v>
      </c>
      <c r="H1156" s="43">
        <v>2117</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4"/>
        <v>Fraction of Eligible Industrial Energy Use Shifted to Hydrogen</v>
      </c>
      <c r="D1157" s="6" t="s">
        <v>3071</v>
      </c>
      <c r="E1157" s="1" t="s">
        <v>3521</v>
      </c>
      <c r="F1157" t="s">
        <v>3034</v>
      </c>
      <c r="G1157" s="45" t="s">
        <v>3528</v>
      </c>
      <c r="H1157" s="43">
        <v>2118</v>
      </c>
      <c r="I1157" s="324" t="s">
        <v>44</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4"/>
        <v>Fraction of Eligible Industrial Energy Use Shifted to Hydrogen</v>
      </c>
      <c r="D1158" s="6" t="s">
        <v>3071</v>
      </c>
      <c r="E1158" s="1" t="s">
        <v>3522</v>
      </c>
      <c r="F1158" t="s">
        <v>3034</v>
      </c>
      <c r="G1158" s="45" t="s">
        <v>3529</v>
      </c>
      <c r="H1158" s="43">
        <v>2119</v>
      </c>
      <c r="I1158" s="324" t="s">
        <v>44</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4"/>
        <v>Fraction of Eligible Industrial Energy Use Shifted to Hydrogen</v>
      </c>
      <c r="D1159" s="6" t="s">
        <v>3071</v>
      </c>
      <c r="E1159" s="1" t="s">
        <v>3523</v>
      </c>
      <c r="F1159" t="s">
        <v>3034</v>
      </c>
      <c r="G1159" s="45" t="s">
        <v>3530</v>
      </c>
      <c r="H1159" s="43">
        <v>2120</v>
      </c>
      <c r="I1159" s="324" t="s">
        <v>44</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4"/>
        <v>Fraction of Eligible Industrial Energy Use Shifted to Hydrogen</v>
      </c>
      <c r="D1160" s="6" t="s">
        <v>3071</v>
      </c>
      <c r="E1160" s="1" t="s">
        <v>3674</v>
      </c>
      <c r="F1160" t="s">
        <v>3034</v>
      </c>
      <c r="G1160" s="45" t="s">
        <v>3674</v>
      </c>
      <c r="H1160" s="43">
        <v>2121</v>
      </c>
      <c r="I1160" s="324" t="s">
        <v>44</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4"/>
        <v>Fraction of Eligible Industrial Energy Use Shifted to Hydrogen</v>
      </c>
      <c r="D1161" s="6" t="s">
        <v>3072</v>
      </c>
      <c r="E1161" s="1" t="s">
        <v>3517</v>
      </c>
      <c r="F1161" t="s">
        <v>3035</v>
      </c>
      <c r="G1161" s="45" t="s">
        <v>3524</v>
      </c>
      <c r="H1161" s="43">
        <v>2122</v>
      </c>
      <c r="I1161" s="324" t="s">
        <v>44</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4"/>
        <v>Fraction of Eligible Industrial Energy Use Shifted to Hydrogen</v>
      </c>
      <c r="D1162" s="6" t="s">
        <v>3072</v>
      </c>
      <c r="E1162" s="1" t="s">
        <v>3518</v>
      </c>
      <c r="F1162" t="s">
        <v>3035</v>
      </c>
      <c r="G1162" s="45" t="s">
        <v>3525</v>
      </c>
      <c r="H1162" s="43">
        <v>2123</v>
      </c>
      <c r="I1162" s="324" t="s">
        <v>44</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4"/>
        <v>Fraction of Eligible Industrial Energy Use Shifted to Hydrogen</v>
      </c>
      <c r="D1163" s="6" t="s">
        <v>3072</v>
      </c>
      <c r="E1163" s="1" t="s">
        <v>3519</v>
      </c>
      <c r="F1163" t="s">
        <v>3035</v>
      </c>
      <c r="G1163" s="45" t="s">
        <v>3526</v>
      </c>
      <c r="H1163" s="43">
        <v>2124</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4"/>
        <v>Fraction of Eligible Industrial Energy Use Shifted to Hydrogen</v>
      </c>
      <c r="D1164" s="6" t="s">
        <v>3072</v>
      </c>
      <c r="E1164" s="1" t="s">
        <v>3520</v>
      </c>
      <c r="F1164" t="s">
        <v>3035</v>
      </c>
      <c r="G1164" s="45" t="s">
        <v>3527</v>
      </c>
      <c r="H1164" s="43">
        <v>2125</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4"/>
        <v>Fraction of Eligible Industrial Energy Use Shifted to Hydrogen</v>
      </c>
      <c r="D1165" s="6" t="s">
        <v>3072</v>
      </c>
      <c r="E1165" s="1" t="s">
        <v>3521</v>
      </c>
      <c r="F1165" t="s">
        <v>3035</v>
      </c>
      <c r="G1165" s="45" t="s">
        <v>3528</v>
      </c>
      <c r="H1165" s="43">
        <v>2126</v>
      </c>
      <c r="I1165" s="324" t="s">
        <v>44</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4"/>
        <v>Fraction of Eligible Industrial Energy Use Shifted to Hydrogen</v>
      </c>
      <c r="D1166" s="6" t="s">
        <v>3072</v>
      </c>
      <c r="E1166" s="1" t="s">
        <v>3522</v>
      </c>
      <c r="F1166" t="s">
        <v>3035</v>
      </c>
      <c r="G1166" s="45" t="s">
        <v>3529</v>
      </c>
      <c r="H1166" s="43">
        <v>2127</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4"/>
        <v>Fraction of Eligible Industrial Energy Use Shifted to Hydrogen</v>
      </c>
      <c r="D1167" s="6" t="s">
        <v>3072</v>
      </c>
      <c r="E1167" s="1" t="s">
        <v>3523</v>
      </c>
      <c r="F1167" t="s">
        <v>3035</v>
      </c>
      <c r="G1167" s="45" t="s">
        <v>3530</v>
      </c>
      <c r="H1167" s="43">
        <v>2128</v>
      </c>
      <c r="I1167" s="324" t="s">
        <v>44</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4"/>
        <v>Fraction of Eligible Industrial Energy Use Shifted to Hydrogen</v>
      </c>
      <c r="D1168" s="6" t="s">
        <v>3072</v>
      </c>
      <c r="E1168" s="1" t="s">
        <v>3674</v>
      </c>
      <c r="F1168" t="s">
        <v>3035</v>
      </c>
      <c r="G1168" s="45" t="s">
        <v>3674</v>
      </c>
      <c r="H1168" s="43">
        <v>2129</v>
      </c>
      <c r="I1168" s="324" t="s">
        <v>44</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4"/>
        <v>Fraction of Eligible Industrial Energy Use Shifted to Hydrogen</v>
      </c>
      <c r="D1169" s="6" t="s">
        <v>3073</v>
      </c>
      <c r="E1169" s="1" t="s">
        <v>3517</v>
      </c>
      <c r="F1169" t="s">
        <v>3036</v>
      </c>
      <c r="G1169" s="45" t="s">
        <v>3524</v>
      </c>
      <c r="H1169" s="43">
        <v>2130</v>
      </c>
      <c r="I1169" s="324" t="s">
        <v>43</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4"/>
        <v>Fraction of Eligible Industrial Energy Use Shifted to Hydrogen</v>
      </c>
      <c r="D1170" s="6" t="s">
        <v>3073</v>
      </c>
      <c r="E1170" s="1" t="s">
        <v>3518</v>
      </c>
      <c r="F1170" t="s">
        <v>3036</v>
      </c>
      <c r="G1170" s="45" t="s">
        <v>3525</v>
      </c>
      <c r="H1170" s="43">
        <v>2131</v>
      </c>
      <c r="I1170" s="324" t="s">
        <v>43</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4"/>
        <v>Fraction of Eligible Industrial Energy Use Shifted to Hydrogen</v>
      </c>
      <c r="D1171" s="6" t="s">
        <v>3073</v>
      </c>
      <c r="E1171" s="1" t="s">
        <v>3519</v>
      </c>
      <c r="F1171" t="s">
        <v>3036</v>
      </c>
      <c r="G1171" s="45" t="s">
        <v>3526</v>
      </c>
      <c r="H1171" s="43">
        <v>2132</v>
      </c>
      <c r="I1171" s="324" t="s">
        <v>43</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4"/>
        <v>Fraction of Eligible Industrial Energy Use Shifted to Hydrogen</v>
      </c>
      <c r="D1172" s="6" t="s">
        <v>3073</v>
      </c>
      <c r="E1172" s="1" t="s">
        <v>3520</v>
      </c>
      <c r="F1172" t="s">
        <v>3036</v>
      </c>
      <c r="G1172" s="45" t="s">
        <v>3527</v>
      </c>
      <c r="H1172" s="43">
        <v>2133</v>
      </c>
      <c r="I1172" s="324" t="s">
        <v>43</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4"/>
        <v>Fraction of Eligible Industrial Energy Use Shifted to Hydrogen</v>
      </c>
      <c r="D1173" s="6" t="s">
        <v>3073</v>
      </c>
      <c r="E1173" s="1" t="s">
        <v>3521</v>
      </c>
      <c r="F1173" t="s">
        <v>3036</v>
      </c>
      <c r="G1173" s="45" t="s">
        <v>3528</v>
      </c>
      <c r="H1173" s="43">
        <v>2134</v>
      </c>
      <c r="I1173" s="324" t="s">
        <v>43</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4"/>
        <v>Fraction of Eligible Industrial Energy Use Shifted to Hydrogen</v>
      </c>
      <c r="D1174" s="6" t="s">
        <v>3073</v>
      </c>
      <c r="E1174" s="1" t="s">
        <v>3522</v>
      </c>
      <c r="F1174" t="s">
        <v>3036</v>
      </c>
      <c r="G1174" s="45" t="s">
        <v>3529</v>
      </c>
      <c r="H1174" s="43">
        <v>2135</v>
      </c>
      <c r="I1174" s="324" t="s">
        <v>43</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4"/>
        <v>Fraction of Eligible Industrial Energy Use Shifted to Hydrogen</v>
      </c>
      <c r="D1175" s="6" t="s">
        <v>3073</v>
      </c>
      <c r="E1175" s="1" t="s">
        <v>3523</v>
      </c>
      <c r="F1175" t="s">
        <v>3036</v>
      </c>
      <c r="G1175" s="45" t="s">
        <v>3530</v>
      </c>
      <c r="H1175" s="43">
        <v>2136</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4"/>
        <v>Fraction of Eligible Industrial Energy Use Shifted to Hydrogen</v>
      </c>
      <c r="D1176" s="6" t="s">
        <v>3073</v>
      </c>
      <c r="E1176" s="1" t="s">
        <v>3674</v>
      </c>
      <c r="F1176" t="s">
        <v>3036</v>
      </c>
      <c r="G1176" s="45" t="s">
        <v>3674</v>
      </c>
      <c r="H1176" s="43">
        <v>2137</v>
      </c>
      <c r="I1176" s="324" t="s">
        <v>44</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4"/>
        <v>Fraction of Eligible Industrial Energy Use Shifted to Hydrogen</v>
      </c>
      <c r="D1177" s="6" t="s">
        <v>3074</v>
      </c>
      <c r="E1177" s="1" t="s">
        <v>3517</v>
      </c>
      <c r="F1177" t="s">
        <v>2580</v>
      </c>
      <c r="G1177" s="45" t="s">
        <v>3524</v>
      </c>
      <c r="H1177" s="43">
        <v>2138</v>
      </c>
      <c r="I1177" s="324" t="s">
        <v>43</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4"/>
        <v>Fraction of Eligible Industrial Energy Use Shifted to Hydrogen</v>
      </c>
      <c r="D1178" s="6" t="s">
        <v>3074</v>
      </c>
      <c r="E1178" s="1" t="s">
        <v>3518</v>
      </c>
      <c r="F1178" t="s">
        <v>2580</v>
      </c>
      <c r="G1178" s="45" t="s">
        <v>3525</v>
      </c>
      <c r="H1178" s="43">
        <v>2139</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4"/>
        <v>Fraction of Eligible Industrial Energy Use Shifted to Hydrogen</v>
      </c>
      <c r="D1179" s="6" t="s">
        <v>3074</v>
      </c>
      <c r="E1179" s="1" t="s">
        <v>3519</v>
      </c>
      <c r="F1179" t="s">
        <v>2580</v>
      </c>
      <c r="G1179" s="45" t="s">
        <v>3526</v>
      </c>
      <c r="H1179" s="43">
        <v>2140</v>
      </c>
      <c r="I1179" s="324" t="s">
        <v>43</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4"/>
        <v>Fraction of Eligible Industrial Energy Use Shifted to Hydrogen</v>
      </c>
      <c r="D1180" s="6" t="s">
        <v>3074</v>
      </c>
      <c r="E1180" s="1" t="s">
        <v>3520</v>
      </c>
      <c r="F1180" t="s">
        <v>2580</v>
      </c>
      <c r="G1180" s="45" t="s">
        <v>3527</v>
      </c>
      <c r="H1180" s="43">
        <v>2141</v>
      </c>
      <c r="I1180" s="324" t="s">
        <v>43</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4"/>
        <v>Fraction of Eligible Industrial Energy Use Shifted to Hydrogen</v>
      </c>
      <c r="D1181" s="6" t="s">
        <v>3074</v>
      </c>
      <c r="E1181" s="1" t="s">
        <v>3521</v>
      </c>
      <c r="F1181" t="s">
        <v>2580</v>
      </c>
      <c r="G1181" s="45" t="s">
        <v>3528</v>
      </c>
      <c r="H1181" s="43">
        <v>2142</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4"/>
        <v>Fraction of Eligible Industrial Energy Use Shifted to Hydrogen</v>
      </c>
      <c r="D1182" s="6" t="s">
        <v>3074</v>
      </c>
      <c r="E1182" s="1" t="s">
        <v>3522</v>
      </c>
      <c r="F1182" t="s">
        <v>2580</v>
      </c>
      <c r="G1182" s="45" t="s">
        <v>3529</v>
      </c>
      <c r="H1182" s="43">
        <v>2143</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4"/>
        <v>Fraction of Eligible Industrial Energy Use Shifted to Hydrogen</v>
      </c>
      <c r="D1183" s="6" t="s">
        <v>3074</v>
      </c>
      <c r="E1183" s="1" t="s">
        <v>3523</v>
      </c>
      <c r="F1183" t="s">
        <v>2580</v>
      </c>
      <c r="G1183" s="45" t="s">
        <v>3530</v>
      </c>
      <c r="H1183" s="43">
        <v>2144</v>
      </c>
      <c r="I1183" s="324" t="s">
        <v>44</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4"/>
        <v>Fraction of Eligible Industrial Energy Use Shifted to Hydrogen</v>
      </c>
      <c r="D1184" s="6" t="s">
        <v>3074</v>
      </c>
      <c r="E1184" s="1" t="s">
        <v>3674</v>
      </c>
      <c r="F1184" t="s">
        <v>2580</v>
      </c>
      <c r="G1184" s="45" t="s">
        <v>3674</v>
      </c>
      <c r="H1184" s="43">
        <v>2145</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4"/>
        <v>Fraction of Eligible Industrial Energy Use Shifted to Hydrogen</v>
      </c>
      <c r="D1185" s="6" t="s">
        <v>3075</v>
      </c>
      <c r="E1185" s="1" t="s">
        <v>3517</v>
      </c>
      <c r="F1185" t="s">
        <v>3037</v>
      </c>
      <c r="G1185" s="45" t="s">
        <v>3524</v>
      </c>
      <c r="H1185" s="43">
        <v>2146</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4"/>
        <v>Fraction of Eligible Industrial Energy Use Shifted to Hydrogen</v>
      </c>
      <c r="D1186" s="6" t="s">
        <v>3075</v>
      </c>
      <c r="E1186" s="1" t="s">
        <v>3518</v>
      </c>
      <c r="F1186" t="s">
        <v>3037</v>
      </c>
      <c r="G1186" s="45" t="s">
        <v>3525</v>
      </c>
      <c r="H1186" s="43">
        <v>2147</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4"/>
        <v>Fraction of Eligible Industrial Energy Use Shifted to Hydrogen</v>
      </c>
      <c r="D1187" s="6" t="s">
        <v>3075</v>
      </c>
      <c r="E1187" s="1" t="s">
        <v>3519</v>
      </c>
      <c r="F1187" t="s">
        <v>3037</v>
      </c>
      <c r="G1187" s="45" t="s">
        <v>3526</v>
      </c>
      <c r="H1187" s="43">
        <v>2148</v>
      </c>
      <c r="I1187" s="324" t="s">
        <v>43</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4"/>
        <v>Fraction of Eligible Industrial Energy Use Shifted to Hydrogen</v>
      </c>
      <c r="D1188" s="6" t="s">
        <v>3075</v>
      </c>
      <c r="E1188" s="1" t="s">
        <v>3520</v>
      </c>
      <c r="F1188" t="s">
        <v>3037</v>
      </c>
      <c r="G1188" s="45" t="s">
        <v>3527</v>
      </c>
      <c r="H1188" s="43">
        <v>2149</v>
      </c>
      <c r="I1188" s="324" t="s">
        <v>43</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4"/>
        <v>Fraction of Eligible Industrial Energy Use Shifted to Hydrogen</v>
      </c>
      <c r="D1189" s="6" t="s">
        <v>3075</v>
      </c>
      <c r="E1189" s="1" t="s">
        <v>3521</v>
      </c>
      <c r="F1189" t="s">
        <v>3037</v>
      </c>
      <c r="G1189" s="45" t="s">
        <v>3528</v>
      </c>
      <c r="H1189" s="43">
        <v>2150</v>
      </c>
      <c r="I1189" s="324" t="s">
        <v>44</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4"/>
        <v>Fraction of Eligible Industrial Energy Use Shifted to Hydrogen</v>
      </c>
      <c r="D1190" s="6" t="s">
        <v>3075</v>
      </c>
      <c r="E1190" s="1" t="s">
        <v>3522</v>
      </c>
      <c r="F1190" t="s">
        <v>3037</v>
      </c>
      <c r="G1190" s="45" t="s">
        <v>3529</v>
      </c>
      <c r="H1190" s="43">
        <v>2151</v>
      </c>
      <c r="I1190" s="324" t="s">
        <v>44</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4"/>
        <v>Fraction of Eligible Industrial Energy Use Shifted to Hydrogen</v>
      </c>
      <c r="D1191" s="6" t="s">
        <v>3075</v>
      </c>
      <c r="E1191" s="1" t="s">
        <v>3523</v>
      </c>
      <c r="F1191" t="s">
        <v>3037</v>
      </c>
      <c r="G1191" s="45" t="s">
        <v>3530</v>
      </c>
      <c r="H1191" s="43">
        <v>2152</v>
      </c>
      <c r="I1191" s="324" t="s">
        <v>44</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4"/>
        <v>Fraction of Eligible Industrial Energy Use Shifted to Hydrogen</v>
      </c>
      <c r="D1192" s="6" t="s">
        <v>3075</v>
      </c>
      <c r="E1192" s="1" t="s">
        <v>3674</v>
      </c>
      <c r="F1192" t="s">
        <v>3037</v>
      </c>
      <c r="G1192" s="45" t="s">
        <v>3674</v>
      </c>
      <c r="H1192" s="43">
        <v>2153</v>
      </c>
      <c r="I1192" s="324" t="s">
        <v>44</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4"/>
        <v>Fraction of Eligible Industrial Energy Use Shifted to Hydrogen</v>
      </c>
      <c r="D1193" s="6" t="s">
        <v>3076</v>
      </c>
      <c r="E1193" s="1" t="s">
        <v>3517</v>
      </c>
      <c r="F1193" t="s">
        <v>3038</v>
      </c>
      <c r="G1193" s="45" t="s">
        <v>3524</v>
      </c>
      <c r="H1193" s="43">
        <v>2154</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4"/>
        <v>Fraction of Eligible Industrial Energy Use Shifted to Hydrogen</v>
      </c>
      <c r="D1194" s="6" t="s">
        <v>3076</v>
      </c>
      <c r="E1194" s="1" t="s">
        <v>3518</v>
      </c>
      <c r="F1194" t="s">
        <v>3038</v>
      </c>
      <c r="G1194" s="45" t="s">
        <v>3525</v>
      </c>
      <c r="H1194" s="43">
        <v>2155</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4"/>
        <v>Fraction of Eligible Industrial Energy Use Shifted to Hydrogen</v>
      </c>
      <c r="D1195" s="6" t="s">
        <v>3076</v>
      </c>
      <c r="E1195" s="1" t="s">
        <v>3519</v>
      </c>
      <c r="F1195" t="s">
        <v>3038</v>
      </c>
      <c r="G1195" s="45" t="s">
        <v>3526</v>
      </c>
      <c r="H1195" s="43">
        <v>2156</v>
      </c>
      <c r="I1195" s="324" t="s">
        <v>43</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4"/>
        <v>Fraction of Eligible Industrial Energy Use Shifted to Hydrogen</v>
      </c>
      <c r="D1196" s="6" t="s">
        <v>3076</v>
      </c>
      <c r="E1196" s="1" t="s">
        <v>3520</v>
      </c>
      <c r="F1196" t="s">
        <v>3038</v>
      </c>
      <c r="G1196" s="45" t="s">
        <v>3527</v>
      </c>
      <c r="H1196" s="43">
        <v>2157</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4"/>
        <v>Fraction of Eligible Industrial Energy Use Shifted to Hydrogen</v>
      </c>
      <c r="D1197" s="6" t="s">
        <v>3076</v>
      </c>
      <c r="E1197" s="1" t="s">
        <v>3521</v>
      </c>
      <c r="F1197" t="s">
        <v>3038</v>
      </c>
      <c r="G1197" s="45" t="s">
        <v>3528</v>
      </c>
      <c r="H1197" s="43">
        <v>2158</v>
      </c>
      <c r="I1197" s="324" t="s">
        <v>44</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4"/>
        <v>Fraction of Eligible Industrial Energy Use Shifted to Hydrogen</v>
      </c>
      <c r="D1198" s="6" t="s">
        <v>3076</v>
      </c>
      <c r="E1198" s="1" t="s">
        <v>3522</v>
      </c>
      <c r="F1198" t="s">
        <v>3038</v>
      </c>
      <c r="G1198" s="45" t="s">
        <v>3529</v>
      </c>
      <c r="H1198" s="43">
        <v>2159</v>
      </c>
      <c r="I1198" s="324" t="s">
        <v>44</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4"/>
        <v>Fraction of Eligible Industrial Energy Use Shifted to Hydrogen</v>
      </c>
      <c r="D1199" s="6" t="s">
        <v>3076</v>
      </c>
      <c r="E1199" s="1" t="s">
        <v>3523</v>
      </c>
      <c r="F1199" t="s">
        <v>3038</v>
      </c>
      <c r="G1199" s="45" t="s">
        <v>3530</v>
      </c>
      <c r="H1199" s="43">
        <v>2160</v>
      </c>
      <c r="I1199" s="324" t="s">
        <v>44</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4"/>
        <v>Fraction of Eligible Industrial Energy Use Shifted to Hydrogen</v>
      </c>
      <c r="D1200" s="6" t="s">
        <v>3076</v>
      </c>
      <c r="E1200" s="1" t="s">
        <v>3674</v>
      </c>
      <c r="F1200" t="s">
        <v>3038</v>
      </c>
      <c r="G1200" s="45" t="s">
        <v>3674</v>
      </c>
      <c r="H1200" s="43">
        <v>2161</v>
      </c>
      <c r="I1200" s="324" t="s">
        <v>44</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4"/>
        <v>Fraction of Eligible Industrial Energy Use Shifted to Hydrogen</v>
      </c>
      <c r="D1201" s="6" t="s">
        <v>3077</v>
      </c>
      <c r="E1201" s="1" t="s">
        <v>3517</v>
      </c>
      <c r="F1201" t="s">
        <v>3039</v>
      </c>
      <c r="G1201" s="45" t="s">
        <v>3524</v>
      </c>
      <c r="H1201" s="43">
        <v>2162</v>
      </c>
      <c r="I1201" s="324" t="s">
        <v>43</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4"/>
        <v>Fraction of Eligible Industrial Energy Use Shifted to Hydrogen</v>
      </c>
      <c r="D1202" s="6" t="s">
        <v>3077</v>
      </c>
      <c r="E1202" s="1" t="s">
        <v>3518</v>
      </c>
      <c r="F1202" t="s">
        <v>3039</v>
      </c>
      <c r="G1202" s="45" t="s">
        <v>3525</v>
      </c>
      <c r="H1202" s="43">
        <v>2163</v>
      </c>
      <c r="I1202" s="324" t="s">
        <v>43</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ref="C1203:C1266" si="45">C$1073</f>
        <v>Fraction of Eligible Industrial Energy Use Shifted to Hydrogen</v>
      </c>
      <c r="D1203" s="6" t="s">
        <v>3077</v>
      </c>
      <c r="E1203" s="1" t="s">
        <v>3519</v>
      </c>
      <c r="F1203" t="s">
        <v>3039</v>
      </c>
      <c r="G1203" s="45" t="s">
        <v>3526</v>
      </c>
      <c r="H1203" s="43">
        <v>2164</v>
      </c>
      <c r="I1203" s="324" t="s">
        <v>43</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3077</v>
      </c>
      <c r="E1204" s="1" t="s">
        <v>3520</v>
      </c>
      <c r="F1204" t="s">
        <v>3039</v>
      </c>
      <c r="G1204" s="45" t="s">
        <v>3527</v>
      </c>
      <c r="H1204" s="43">
        <v>2165</v>
      </c>
      <c r="I1204" s="324" t="s">
        <v>43</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3077</v>
      </c>
      <c r="E1205" s="1" t="s">
        <v>3521</v>
      </c>
      <c r="F1205" t="s">
        <v>3039</v>
      </c>
      <c r="G1205" s="45" t="s">
        <v>3528</v>
      </c>
      <c r="H1205" s="43">
        <v>2166</v>
      </c>
      <c r="I1205" s="324" t="s">
        <v>44</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3077</v>
      </c>
      <c r="E1206" s="1" t="s">
        <v>3522</v>
      </c>
      <c r="F1206" t="s">
        <v>3039</v>
      </c>
      <c r="G1206" s="45" t="s">
        <v>3529</v>
      </c>
      <c r="H1206" s="43">
        <v>2167</v>
      </c>
      <c r="I1206" s="324" t="s">
        <v>44</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3077</v>
      </c>
      <c r="E1207" s="1" t="s">
        <v>3523</v>
      </c>
      <c r="F1207" t="s">
        <v>3039</v>
      </c>
      <c r="G1207" s="45" t="s">
        <v>3530</v>
      </c>
      <c r="H1207" s="43">
        <v>2168</v>
      </c>
      <c r="I1207" s="324" t="s">
        <v>44</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3077</v>
      </c>
      <c r="E1208" s="1" t="s">
        <v>3674</v>
      </c>
      <c r="F1208" t="s">
        <v>3039</v>
      </c>
      <c r="G1208" s="45" t="s">
        <v>3674</v>
      </c>
      <c r="H1208" s="43">
        <v>2169</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3078</v>
      </c>
      <c r="E1209" s="1" t="s">
        <v>3517</v>
      </c>
      <c r="F1209" t="s">
        <v>3040</v>
      </c>
      <c r="G1209" s="45" t="s">
        <v>3524</v>
      </c>
      <c r="H1209" s="43">
        <v>2170</v>
      </c>
      <c r="I1209" s="324" t="s">
        <v>43</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3078</v>
      </c>
      <c r="E1210" s="1" t="s">
        <v>3518</v>
      </c>
      <c r="F1210" t="s">
        <v>3040</v>
      </c>
      <c r="G1210" s="45" t="s">
        <v>3525</v>
      </c>
      <c r="H1210" s="43">
        <v>2171</v>
      </c>
      <c r="I1210" s="324" t="s">
        <v>43</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3078</v>
      </c>
      <c r="E1211" s="1" t="s">
        <v>3519</v>
      </c>
      <c r="F1211" t="s">
        <v>3040</v>
      </c>
      <c r="G1211" s="45" t="s">
        <v>3526</v>
      </c>
      <c r="H1211" s="43">
        <v>2172</v>
      </c>
      <c r="I1211" s="324" t="s">
        <v>43</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3078</v>
      </c>
      <c r="E1212" s="1" t="s">
        <v>3520</v>
      </c>
      <c r="F1212" t="s">
        <v>3040</v>
      </c>
      <c r="G1212" s="45" t="s">
        <v>3527</v>
      </c>
      <c r="H1212" s="43">
        <v>2173</v>
      </c>
      <c r="I1212" s="324" t="s">
        <v>43</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3078</v>
      </c>
      <c r="E1213" s="1" t="s">
        <v>3521</v>
      </c>
      <c r="F1213" t="s">
        <v>3040</v>
      </c>
      <c r="G1213" s="45" t="s">
        <v>3528</v>
      </c>
      <c r="H1213" s="43">
        <v>2174</v>
      </c>
      <c r="I1213" s="324" t="s">
        <v>44</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3078</v>
      </c>
      <c r="E1214" s="1" t="s">
        <v>3522</v>
      </c>
      <c r="F1214" t="s">
        <v>3040</v>
      </c>
      <c r="G1214" s="45" t="s">
        <v>3529</v>
      </c>
      <c r="H1214" s="43">
        <v>2175</v>
      </c>
      <c r="I1214" s="324" t="s">
        <v>44</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5"/>
        <v>Fraction of Eligible Industrial Energy Use Shifted to Hydrogen</v>
      </c>
      <c r="D1215" s="6" t="s">
        <v>3078</v>
      </c>
      <c r="E1215" s="1" t="s">
        <v>3523</v>
      </c>
      <c r="F1215" t="s">
        <v>3040</v>
      </c>
      <c r="G1215" s="45" t="s">
        <v>3530</v>
      </c>
      <c r="H1215" s="43">
        <v>2176</v>
      </c>
      <c r="I1215" s="324" t="s">
        <v>44</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5"/>
        <v>Fraction of Eligible Industrial Energy Use Shifted to Hydrogen</v>
      </c>
      <c r="D1216" s="6" t="s">
        <v>3078</v>
      </c>
      <c r="E1216" s="1" t="s">
        <v>3674</v>
      </c>
      <c r="F1216" t="s">
        <v>3040</v>
      </c>
      <c r="G1216" s="45" t="s">
        <v>3674</v>
      </c>
      <c r="H1216" s="43">
        <v>2177</v>
      </c>
      <c r="I1216" s="324" t="s">
        <v>44</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5"/>
        <v>Fraction of Eligible Industrial Energy Use Shifted to Hydrogen</v>
      </c>
      <c r="D1217" s="6" t="s">
        <v>3079</v>
      </c>
      <c r="E1217" s="1" t="s">
        <v>3517</v>
      </c>
      <c r="F1217" t="s">
        <v>3041</v>
      </c>
      <c r="G1217" s="45" t="s">
        <v>3524</v>
      </c>
      <c r="H1217" s="43">
        <v>2178</v>
      </c>
      <c r="I1217" s="324" t="s">
        <v>43</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5"/>
        <v>Fraction of Eligible Industrial Energy Use Shifted to Hydrogen</v>
      </c>
      <c r="D1218" s="6" t="s">
        <v>3079</v>
      </c>
      <c r="E1218" s="1" t="s">
        <v>3518</v>
      </c>
      <c r="F1218" t="s">
        <v>3041</v>
      </c>
      <c r="G1218" s="45" t="s">
        <v>3525</v>
      </c>
      <c r="H1218" s="43">
        <v>2179</v>
      </c>
      <c r="I1218" s="324" t="s">
        <v>43</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5"/>
        <v>Fraction of Eligible Industrial Energy Use Shifted to Hydrogen</v>
      </c>
      <c r="D1219" s="6" t="s">
        <v>3079</v>
      </c>
      <c r="E1219" s="1" t="s">
        <v>3519</v>
      </c>
      <c r="F1219" t="s">
        <v>3041</v>
      </c>
      <c r="G1219" s="45" t="s">
        <v>3526</v>
      </c>
      <c r="H1219" s="43">
        <v>2180</v>
      </c>
      <c r="I1219" s="324" t="s">
        <v>43</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5"/>
        <v>Fraction of Eligible Industrial Energy Use Shifted to Hydrogen</v>
      </c>
      <c r="D1220" s="6" t="s">
        <v>3079</v>
      </c>
      <c r="E1220" s="1" t="s">
        <v>3520</v>
      </c>
      <c r="F1220" t="s">
        <v>3041</v>
      </c>
      <c r="G1220" s="45" t="s">
        <v>3527</v>
      </c>
      <c r="H1220" s="43">
        <v>2181</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5"/>
        <v>Fraction of Eligible Industrial Energy Use Shifted to Hydrogen</v>
      </c>
      <c r="D1221" s="6" t="s">
        <v>3079</v>
      </c>
      <c r="E1221" s="1" t="s">
        <v>3521</v>
      </c>
      <c r="F1221" t="s">
        <v>3041</v>
      </c>
      <c r="G1221" s="45" t="s">
        <v>3528</v>
      </c>
      <c r="H1221" s="43">
        <v>2182</v>
      </c>
      <c r="I1221" s="324" t="s">
        <v>44</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5"/>
        <v>Fraction of Eligible Industrial Energy Use Shifted to Hydrogen</v>
      </c>
      <c r="D1222" s="6" t="s">
        <v>3079</v>
      </c>
      <c r="E1222" s="1" t="s">
        <v>3522</v>
      </c>
      <c r="F1222" t="s">
        <v>3041</v>
      </c>
      <c r="G1222" s="45" t="s">
        <v>3529</v>
      </c>
      <c r="H1222" s="43">
        <v>2183</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5"/>
        <v>Fraction of Eligible Industrial Energy Use Shifted to Hydrogen</v>
      </c>
      <c r="D1223" s="6" t="s">
        <v>3079</v>
      </c>
      <c r="E1223" s="1" t="s">
        <v>3523</v>
      </c>
      <c r="F1223" t="s">
        <v>3041</v>
      </c>
      <c r="G1223" s="45" t="s">
        <v>3530</v>
      </c>
      <c r="H1223" s="43">
        <v>2184</v>
      </c>
      <c r="I1223" s="324" t="s">
        <v>44</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5"/>
        <v>Fraction of Eligible Industrial Energy Use Shifted to Hydrogen</v>
      </c>
      <c r="D1224" s="6" t="s">
        <v>3079</v>
      </c>
      <c r="E1224" s="1" t="s">
        <v>3674</v>
      </c>
      <c r="F1224" t="s">
        <v>3041</v>
      </c>
      <c r="G1224" s="45" t="s">
        <v>3674</v>
      </c>
      <c r="H1224" s="43">
        <v>2185</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5"/>
        <v>Fraction of Eligible Industrial Energy Use Shifted to Hydrogen</v>
      </c>
      <c r="D1225" s="6" t="s">
        <v>3080</v>
      </c>
      <c r="E1225" s="1" t="s">
        <v>3517</v>
      </c>
      <c r="F1225" t="s">
        <v>3042</v>
      </c>
      <c r="G1225" s="45" t="s">
        <v>3524</v>
      </c>
      <c r="H1225" s="43">
        <v>2186</v>
      </c>
      <c r="I1225" s="324" t="s">
        <v>43</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5"/>
        <v>Fraction of Eligible Industrial Energy Use Shifted to Hydrogen</v>
      </c>
      <c r="D1226" s="6" t="s">
        <v>3080</v>
      </c>
      <c r="E1226" s="1" t="s">
        <v>3518</v>
      </c>
      <c r="F1226" t="s">
        <v>3042</v>
      </c>
      <c r="G1226" s="45" t="s">
        <v>3525</v>
      </c>
      <c r="H1226" s="43">
        <v>2187</v>
      </c>
      <c r="I1226" s="324" t="s">
        <v>43</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5"/>
        <v>Fraction of Eligible Industrial Energy Use Shifted to Hydrogen</v>
      </c>
      <c r="D1227" s="6" t="s">
        <v>3080</v>
      </c>
      <c r="E1227" s="1" t="s">
        <v>3519</v>
      </c>
      <c r="F1227" t="s">
        <v>3042</v>
      </c>
      <c r="G1227" s="45" t="s">
        <v>3526</v>
      </c>
      <c r="H1227" s="43">
        <v>2188</v>
      </c>
      <c r="I1227" s="324" t="s">
        <v>43</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5"/>
        <v>Fraction of Eligible Industrial Energy Use Shifted to Hydrogen</v>
      </c>
      <c r="D1228" s="6" t="s">
        <v>3080</v>
      </c>
      <c r="E1228" s="1" t="s">
        <v>3520</v>
      </c>
      <c r="F1228" t="s">
        <v>3042</v>
      </c>
      <c r="G1228" s="45" t="s">
        <v>3527</v>
      </c>
      <c r="H1228" s="43">
        <v>2189</v>
      </c>
      <c r="I1228" s="324" t="s">
        <v>43</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5"/>
        <v>Fraction of Eligible Industrial Energy Use Shifted to Hydrogen</v>
      </c>
      <c r="D1229" s="6" t="s">
        <v>3080</v>
      </c>
      <c r="E1229" s="1" t="s">
        <v>3521</v>
      </c>
      <c r="F1229" t="s">
        <v>3042</v>
      </c>
      <c r="G1229" s="45" t="s">
        <v>3528</v>
      </c>
      <c r="H1229" s="43">
        <v>2190</v>
      </c>
      <c r="I1229" s="324" t="s">
        <v>44</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5"/>
        <v>Fraction of Eligible Industrial Energy Use Shifted to Hydrogen</v>
      </c>
      <c r="D1230" s="6" t="s">
        <v>3080</v>
      </c>
      <c r="E1230" s="1" t="s">
        <v>3522</v>
      </c>
      <c r="F1230" t="s">
        <v>3042</v>
      </c>
      <c r="G1230" s="45" t="s">
        <v>3529</v>
      </c>
      <c r="H1230" s="43">
        <v>2191</v>
      </c>
      <c r="I1230" s="324" t="s">
        <v>44</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5"/>
        <v>Fraction of Eligible Industrial Energy Use Shifted to Hydrogen</v>
      </c>
      <c r="D1231" s="6" t="s">
        <v>3080</v>
      </c>
      <c r="E1231" s="1" t="s">
        <v>3523</v>
      </c>
      <c r="F1231" t="s">
        <v>3042</v>
      </c>
      <c r="G1231" s="45" t="s">
        <v>3530</v>
      </c>
      <c r="H1231" s="43">
        <v>2192</v>
      </c>
      <c r="I1231" s="324" t="s">
        <v>44</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5"/>
        <v>Fraction of Eligible Industrial Energy Use Shifted to Hydrogen</v>
      </c>
      <c r="D1232" s="6" t="s">
        <v>3080</v>
      </c>
      <c r="E1232" s="1" t="s">
        <v>3674</v>
      </c>
      <c r="F1232" t="s">
        <v>3042</v>
      </c>
      <c r="G1232" s="45" t="s">
        <v>3674</v>
      </c>
      <c r="H1232" s="43">
        <v>2193</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5"/>
        <v>Fraction of Eligible Industrial Energy Use Shifted to Hydrogen</v>
      </c>
      <c r="D1233" s="6" t="s">
        <v>3081</v>
      </c>
      <c r="E1233" s="1" t="s">
        <v>3517</v>
      </c>
      <c r="F1233" t="s">
        <v>3043</v>
      </c>
      <c r="G1233" s="45" t="s">
        <v>3524</v>
      </c>
      <c r="H1233" s="43">
        <v>2194</v>
      </c>
      <c r="I1233" s="324" t="s">
        <v>43</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5"/>
        <v>Fraction of Eligible Industrial Energy Use Shifted to Hydrogen</v>
      </c>
      <c r="D1234" s="6" t="s">
        <v>3081</v>
      </c>
      <c r="E1234" s="1" t="s">
        <v>3518</v>
      </c>
      <c r="F1234" t="s">
        <v>3043</v>
      </c>
      <c r="G1234" s="45" t="s">
        <v>3525</v>
      </c>
      <c r="H1234" s="43">
        <v>2195</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5"/>
        <v>Fraction of Eligible Industrial Energy Use Shifted to Hydrogen</v>
      </c>
      <c r="D1235" s="6" t="s">
        <v>3081</v>
      </c>
      <c r="E1235" s="1" t="s">
        <v>3519</v>
      </c>
      <c r="F1235" t="s">
        <v>3043</v>
      </c>
      <c r="G1235" s="45" t="s">
        <v>3526</v>
      </c>
      <c r="H1235" s="43">
        <v>2196</v>
      </c>
      <c r="I1235" s="324" t="s">
        <v>43</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5"/>
        <v>Fraction of Eligible Industrial Energy Use Shifted to Hydrogen</v>
      </c>
      <c r="D1236" s="6" t="s">
        <v>3081</v>
      </c>
      <c r="E1236" s="1" t="s">
        <v>3520</v>
      </c>
      <c r="F1236" t="s">
        <v>3043</v>
      </c>
      <c r="G1236" s="45" t="s">
        <v>3527</v>
      </c>
      <c r="H1236" s="43">
        <v>2197</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5"/>
        <v>Fraction of Eligible Industrial Energy Use Shifted to Hydrogen</v>
      </c>
      <c r="D1237" s="6" t="s">
        <v>3081</v>
      </c>
      <c r="E1237" s="1" t="s">
        <v>3521</v>
      </c>
      <c r="F1237" t="s">
        <v>3043</v>
      </c>
      <c r="G1237" s="45" t="s">
        <v>3528</v>
      </c>
      <c r="H1237" s="43">
        <v>2198</v>
      </c>
      <c r="I1237" s="324" t="s">
        <v>44</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5"/>
        <v>Fraction of Eligible Industrial Energy Use Shifted to Hydrogen</v>
      </c>
      <c r="D1238" s="6" t="s">
        <v>3081</v>
      </c>
      <c r="E1238" s="1" t="s">
        <v>3522</v>
      </c>
      <c r="F1238" t="s">
        <v>3043</v>
      </c>
      <c r="G1238" s="45" t="s">
        <v>3529</v>
      </c>
      <c r="H1238" s="43">
        <v>2199</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5"/>
        <v>Fraction of Eligible Industrial Energy Use Shifted to Hydrogen</v>
      </c>
      <c r="D1239" s="6" t="s">
        <v>3081</v>
      </c>
      <c r="E1239" s="1" t="s">
        <v>3523</v>
      </c>
      <c r="F1239" t="s">
        <v>3043</v>
      </c>
      <c r="G1239" s="45" t="s">
        <v>3530</v>
      </c>
      <c r="H1239" s="43">
        <v>2200</v>
      </c>
      <c r="I1239" s="324" t="s">
        <v>44</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5"/>
        <v>Fraction of Eligible Industrial Energy Use Shifted to Hydrogen</v>
      </c>
      <c r="D1240" s="6" t="s">
        <v>3081</v>
      </c>
      <c r="E1240" s="1" t="s">
        <v>3674</v>
      </c>
      <c r="F1240" t="s">
        <v>3043</v>
      </c>
      <c r="G1240" s="45" t="s">
        <v>3674</v>
      </c>
      <c r="H1240" s="43">
        <v>2201</v>
      </c>
      <c r="I1240" s="324" t="s">
        <v>44</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5"/>
        <v>Fraction of Eligible Industrial Energy Use Shifted to Hydrogen</v>
      </c>
      <c r="D1241" s="6" t="s">
        <v>3082</v>
      </c>
      <c r="E1241" s="1" t="s">
        <v>3517</v>
      </c>
      <c r="F1241" t="s">
        <v>3044</v>
      </c>
      <c r="G1241" s="45" t="s">
        <v>3524</v>
      </c>
      <c r="H1241" s="43">
        <v>2202</v>
      </c>
      <c r="I1241" s="324" t="s">
        <v>43</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5"/>
        <v>Fraction of Eligible Industrial Energy Use Shifted to Hydrogen</v>
      </c>
      <c r="D1242" s="6" t="s">
        <v>3082</v>
      </c>
      <c r="E1242" s="1" t="s">
        <v>3518</v>
      </c>
      <c r="F1242" t="s">
        <v>3044</v>
      </c>
      <c r="G1242" s="45" t="s">
        <v>3525</v>
      </c>
      <c r="H1242" s="43">
        <v>2203</v>
      </c>
      <c r="I1242" s="324" t="s">
        <v>43</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5"/>
        <v>Fraction of Eligible Industrial Energy Use Shifted to Hydrogen</v>
      </c>
      <c r="D1243" s="6" t="s">
        <v>3082</v>
      </c>
      <c r="E1243" s="1" t="s">
        <v>3519</v>
      </c>
      <c r="F1243" t="s">
        <v>3044</v>
      </c>
      <c r="G1243" s="45" t="s">
        <v>3526</v>
      </c>
      <c r="H1243" s="43">
        <v>2204</v>
      </c>
      <c r="I1243" s="324" t="s">
        <v>43</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5"/>
        <v>Fraction of Eligible Industrial Energy Use Shifted to Hydrogen</v>
      </c>
      <c r="D1244" s="6" t="s">
        <v>3082</v>
      </c>
      <c r="E1244" s="1" t="s">
        <v>3520</v>
      </c>
      <c r="F1244" t="s">
        <v>3044</v>
      </c>
      <c r="G1244" s="45" t="s">
        <v>3527</v>
      </c>
      <c r="H1244" s="43">
        <v>2205</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x14ac:dyDescent="0.3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5"/>
        <v>Fraction of Eligible Industrial Energy Use Shifted to Hydrogen</v>
      </c>
      <c r="D1245" s="6" t="s">
        <v>3082</v>
      </c>
      <c r="E1245" s="1" t="s">
        <v>3521</v>
      </c>
      <c r="F1245" t="s">
        <v>3044</v>
      </c>
      <c r="G1245" s="45" t="s">
        <v>3528</v>
      </c>
      <c r="H1245" s="43">
        <v>2206</v>
      </c>
      <c r="I1245" s="324" t="s">
        <v>44</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x14ac:dyDescent="0.3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5"/>
        <v>Fraction of Eligible Industrial Energy Use Shifted to Hydrogen</v>
      </c>
      <c r="D1246" s="6" t="s">
        <v>3082</v>
      </c>
      <c r="E1246" s="1" t="s">
        <v>3522</v>
      </c>
      <c r="F1246" t="s">
        <v>3044</v>
      </c>
      <c r="G1246" s="45" t="s">
        <v>3529</v>
      </c>
      <c r="H1246" s="43">
        <v>2207</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x14ac:dyDescent="0.3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5"/>
        <v>Fraction of Eligible Industrial Energy Use Shifted to Hydrogen</v>
      </c>
      <c r="D1247" s="6" t="s">
        <v>3082</v>
      </c>
      <c r="E1247" s="1" t="s">
        <v>3523</v>
      </c>
      <c r="F1247" t="s">
        <v>3044</v>
      </c>
      <c r="G1247" s="45" t="s">
        <v>3530</v>
      </c>
      <c r="H1247" s="43">
        <v>2208</v>
      </c>
      <c r="I1247" s="324" t="s">
        <v>44</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x14ac:dyDescent="0.3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5"/>
        <v>Fraction of Eligible Industrial Energy Use Shifted to Hydrogen</v>
      </c>
      <c r="D1248" s="6" t="s">
        <v>3082</v>
      </c>
      <c r="E1248" s="1" t="s">
        <v>3674</v>
      </c>
      <c r="F1248" t="s">
        <v>3044</v>
      </c>
      <c r="G1248" s="45" t="s">
        <v>3674</v>
      </c>
      <c r="H1248" s="43">
        <v>2209</v>
      </c>
      <c r="I1248" s="324" t="s">
        <v>44</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x14ac:dyDescent="0.3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5"/>
        <v>Fraction of Eligible Industrial Energy Use Shifted to Hydrogen</v>
      </c>
      <c r="D1249" s="6" t="s">
        <v>3083</v>
      </c>
      <c r="E1249" s="1" t="s">
        <v>3517</v>
      </c>
      <c r="F1249" t="s">
        <v>3045</v>
      </c>
      <c r="G1249" s="45" t="s">
        <v>3524</v>
      </c>
      <c r="H1249" s="43">
        <v>2210</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x14ac:dyDescent="0.3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5"/>
        <v>Fraction of Eligible Industrial Energy Use Shifted to Hydrogen</v>
      </c>
      <c r="D1250" s="6" t="s">
        <v>3083</v>
      </c>
      <c r="E1250" s="1" t="s">
        <v>3518</v>
      </c>
      <c r="F1250" t="s">
        <v>3045</v>
      </c>
      <c r="G1250" s="45" t="s">
        <v>3525</v>
      </c>
      <c r="H1250" s="43">
        <v>2211</v>
      </c>
      <c r="I1250" s="324" t="s">
        <v>44</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x14ac:dyDescent="0.3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5"/>
        <v>Fraction of Eligible Industrial Energy Use Shifted to Hydrogen</v>
      </c>
      <c r="D1251" s="6" t="s">
        <v>3083</v>
      </c>
      <c r="E1251" s="1" t="s">
        <v>3519</v>
      </c>
      <c r="F1251" t="s">
        <v>3045</v>
      </c>
      <c r="G1251" s="45" t="s">
        <v>3526</v>
      </c>
      <c r="H1251" s="43">
        <v>2212</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x14ac:dyDescent="0.3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5"/>
        <v>Fraction of Eligible Industrial Energy Use Shifted to Hydrogen</v>
      </c>
      <c r="D1252" s="6" t="s">
        <v>3083</v>
      </c>
      <c r="E1252" s="1" t="s">
        <v>3520</v>
      </c>
      <c r="F1252" t="s">
        <v>3045</v>
      </c>
      <c r="G1252" s="45" t="s">
        <v>3527</v>
      </c>
      <c r="H1252" s="43">
        <v>2213</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x14ac:dyDescent="0.3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5"/>
        <v>Fraction of Eligible Industrial Energy Use Shifted to Hydrogen</v>
      </c>
      <c r="D1253" s="6" t="s">
        <v>3083</v>
      </c>
      <c r="E1253" s="1" t="s">
        <v>3521</v>
      </c>
      <c r="F1253" t="s">
        <v>3045</v>
      </c>
      <c r="G1253" s="45" t="s">
        <v>3528</v>
      </c>
      <c r="H1253" s="43">
        <v>2214</v>
      </c>
      <c r="I1253" s="324" t="s">
        <v>44</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x14ac:dyDescent="0.3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5"/>
        <v>Fraction of Eligible Industrial Energy Use Shifted to Hydrogen</v>
      </c>
      <c r="D1254" s="6" t="s">
        <v>3083</v>
      </c>
      <c r="E1254" s="1" t="s">
        <v>3522</v>
      </c>
      <c r="F1254" t="s">
        <v>3045</v>
      </c>
      <c r="G1254" s="45" t="s">
        <v>3529</v>
      </c>
      <c r="H1254" s="43">
        <v>2215</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x14ac:dyDescent="0.3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5"/>
        <v>Fraction of Eligible Industrial Energy Use Shifted to Hydrogen</v>
      </c>
      <c r="D1255" s="6" t="s">
        <v>3083</v>
      </c>
      <c r="E1255" s="1" t="s">
        <v>3523</v>
      </c>
      <c r="F1255" t="s">
        <v>3045</v>
      </c>
      <c r="G1255" s="45" t="s">
        <v>3530</v>
      </c>
      <c r="H1255" s="43">
        <v>2216</v>
      </c>
      <c r="I1255" s="324" t="s">
        <v>44</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x14ac:dyDescent="0.3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5"/>
        <v>Fraction of Eligible Industrial Energy Use Shifted to Hydrogen</v>
      </c>
      <c r="D1256" s="6" t="s">
        <v>3083</v>
      </c>
      <c r="E1256" s="1" t="s">
        <v>3674</v>
      </c>
      <c r="F1256" t="s">
        <v>3045</v>
      </c>
      <c r="G1256" s="45" t="s">
        <v>3674</v>
      </c>
      <c r="H1256" s="43">
        <v>2217</v>
      </c>
      <c r="I1256" s="324" t="s">
        <v>44</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x14ac:dyDescent="0.3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5"/>
        <v>Fraction of Eligible Industrial Energy Use Shifted to Hydrogen</v>
      </c>
      <c r="D1257" s="6" t="s">
        <v>3084</v>
      </c>
      <c r="E1257" s="1" t="s">
        <v>3517</v>
      </c>
      <c r="F1257" t="s">
        <v>3087</v>
      </c>
      <c r="G1257" s="45" t="s">
        <v>3524</v>
      </c>
      <c r="H1257" s="43">
        <v>2218</v>
      </c>
      <c r="I1257" s="324" t="s">
        <v>43</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x14ac:dyDescent="0.3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5"/>
        <v>Fraction of Eligible Industrial Energy Use Shifted to Hydrogen</v>
      </c>
      <c r="D1258" s="6" t="s">
        <v>3084</v>
      </c>
      <c r="E1258" s="1" t="s">
        <v>3518</v>
      </c>
      <c r="F1258" t="s">
        <v>3087</v>
      </c>
      <c r="G1258" s="45" t="s">
        <v>3525</v>
      </c>
      <c r="H1258" s="43">
        <v>2219</v>
      </c>
      <c r="I1258" s="324" t="s">
        <v>44</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x14ac:dyDescent="0.3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5"/>
        <v>Fraction of Eligible Industrial Energy Use Shifted to Hydrogen</v>
      </c>
      <c r="D1259" s="6" t="s">
        <v>3084</v>
      </c>
      <c r="E1259" s="1" t="s">
        <v>3519</v>
      </c>
      <c r="F1259" t="s">
        <v>3087</v>
      </c>
      <c r="G1259" s="45" t="s">
        <v>3526</v>
      </c>
      <c r="H1259" s="43">
        <v>2220</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x14ac:dyDescent="0.3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5"/>
        <v>Fraction of Eligible Industrial Energy Use Shifted to Hydrogen</v>
      </c>
      <c r="D1260" s="6" t="s">
        <v>3084</v>
      </c>
      <c r="E1260" s="1" t="s">
        <v>3520</v>
      </c>
      <c r="F1260" t="s">
        <v>3087</v>
      </c>
      <c r="G1260" s="45" t="s">
        <v>3527</v>
      </c>
      <c r="H1260" s="43">
        <v>2221</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x14ac:dyDescent="0.3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5"/>
        <v>Fraction of Eligible Industrial Energy Use Shifted to Hydrogen</v>
      </c>
      <c r="D1261" s="6" t="s">
        <v>3084</v>
      </c>
      <c r="E1261" s="1" t="s">
        <v>3521</v>
      </c>
      <c r="F1261" t="s">
        <v>3087</v>
      </c>
      <c r="G1261" s="45" t="s">
        <v>3528</v>
      </c>
      <c r="H1261" s="43">
        <v>2222</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x14ac:dyDescent="0.3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5"/>
        <v>Fraction of Eligible Industrial Energy Use Shifted to Hydrogen</v>
      </c>
      <c r="D1262" s="6" t="s">
        <v>3084</v>
      </c>
      <c r="E1262" s="1" t="s">
        <v>3522</v>
      </c>
      <c r="F1262" t="s">
        <v>3087</v>
      </c>
      <c r="G1262" s="45" t="s">
        <v>3529</v>
      </c>
      <c r="H1262" s="43">
        <v>2223</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x14ac:dyDescent="0.3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5"/>
        <v>Fraction of Eligible Industrial Energy Use Shifted to Hydrogen</v>
      </c>
      <c r="D1263" s="6" t="s">
        <v>3084</v>
      </c>
      <c r="E1263" s="1" t="s">
        <v>3523</v>
      </c>
      <c r="F1263" t="s">
        <v>3087</v>
      </c>
      <c r="G1263" s="45" t="s">
        <v>3530</v>
      </c>
      <c r="H1263" s="43">
        <v>2224</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x14ac:dyDescent="0.3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5"/>
        <v>Fraction of Eligible Industrial Energy Use Shifted to Hydrogen</v>
      </c>
      <c r="D1264" s="6" t="s">
        <v>3084</v>
      </c>
      <c r="E1264" s="1" t="s">
        <v>3674</v>
      </c>
      <c r="F1264" t="s">
        <v>3087</v>
      </c>
      <c r="G1264" s="45" t="s">
        <v>3674</v>
      </c>
      <c r="H1264" s="43">
        <v>2225</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x14ac:dyDescent="0.3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5"/>
        <v>Fraction of Eligible Industrial Energy Use Shifted to Hydrogen</v>
      </c>
      <c r="D1265" s="6" t="s">
        <v>3085</v>
      </c>
      <c r="E1265" s="1" t="s">
        <v>3517</v>
      </c>
      <c r="F1265" t="s">
        <v>3046</v>
      </c>
      <c r="G1265" s="45" t="s">
        <v>3524</v>
      </c>
      <c r="H1265" s="43">
        <v>2226</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x14ac:dyDescent="0.3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5"/>
        <v>Fraction of Eligible Industrial Energy Use Shifted to Hydrogen</v>
      </c>
      <c r="D1266" s="6" t="s">
        <v>3085</v>
      </c>
      <c r="E1266" s="1" t="s">
        <v>3518</v>
      </c>
      <c r="F1266" t="s">
        <v>3046</v>
      </c>
      <c r="G1266" s="45" t="s">
        <v>3525</v>
      </c>
      <c r="H1266" s="43">
        <v>2227</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x14ac:dyDescent="0.3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ref="C1267:C1272" si="46">C$1073</f>
        <v>Fraction of Eligible Industrial Energy Use Shifted to Hydrogen</v>
      </c>
      <c r="D1267" s="6" t="s">
        <v>3085</v>
      </c>
      <c r="E1267" s="1" t="s">
        <v>3519</v>
      </c>
      <c r="F1267" t="s">
        <v>3046</v>
      </c>
      <c r="G1267" s="45" t="s">
        <v>3526</v>
      </c>
      <c r="H1267" s="43">
        <v>2228</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x14ac:dyDescent="0.3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3085</v>
      </c>
      <c r="E1268" s="1" t="s">
        <v>3520</v>
      </c>
      <c r="F1268" t="s">
        <v>3046</v>
      </c>
      <c r="G1268" s="45" t="s">
        <v>3527</v>
      </c>
      <c r="H1268" s="43">
        <v>2229</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x14ac:dyDescent="0.3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3085</v>
      </c>
      <c r="E1269" s="1" t="s">
        <v>3521</v>
      </c>
      <c r="F1269" t="s">
        <v>3046</v>
      </c>
      <c r="G1269" s="45" t="s">
        <v>3528</v>
      </c>
      <c r="H1269" s="43">
        <v>2230</v>
      </c>
      <c r="I1269" s="324" t="s">
        <v>44</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x14ac:dyDescent="0.3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3085</v>
      </c>
      <c r="E1270" s="1" t="s">
        <v>3522</v>
      </c>
      <c r="F1270" t="s">
        <v>3046</v>
      </c>
      <c r="G1270" s="45" t="s">
        <v>3529</v>
      </c>
      <c r="H1270" s="43">
        <v>2231</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x14ac:dyDescent="0.3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3085</v>
      </c>
      <c r="E1271" s="1" t="s">
        <v>3523</v>
      </c>
      <c r="F1271" t="s">
        <v>3046</v>
      </c>
      <c r="G1271" s="45" t="s">
        <v>3530</v>
      </c>
      <c r="H1271" s="43">
        <v>2232</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x14ac:dyDescent="0.3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3085</v>
      </c>
      <c r="E1272" s="1" t="s">
        <v>3674</v>
      </c>
      <c r="F1272" t="s">
        <v>3046</v>
      </c>
      <c r="G1272" s="45" t="s">
        <v>3674</v>
      </c>
      <c r="H1272" s="43">
        <v>2233</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4" customFormat="1" x14ac:dyDescent="0.35">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Improved System Design</v>
      </c>
      <c r="C1273" t="s">
        <v>284</v>
      </c>
      <c r="D1273" s="45"/>
      <c r="E1273" s="45"/>
      <c r="F1273" s="45"/>
      <c r="G1273" s="45"/>
      <c r="H1273" s="43">
        <v>54</v>
      </c>
      <c r="I1273" s="324" t="s">
        <v>43</v>
      </c>
      <c r="J1273" s="255" t="str">
        <f>IF(ISBLANK(INDEX('Policy Characteristics'!D:D,MATCH($C1273,'Policy Characteristics'!$C:$C,0))),"",INDEX('Policy Characteristics'!D:D,MATCH($C1273,'Policy Characteristics'!$C:$C,0)))</f>
        <v>Improved System Design</v>
      </c>
      <c r="K1273" s="254" t="str">
        <f>IF(ISBLANK(INDEX('Policy Characteristics'!E:E,MATCH($C1273,'Policy Characteristics'!$C:$C,0))),"",INDEX('Policy Characteristics'!E:E,MATCH($C1273,'Policy Characteristics'!$C:$C,0)))</f>
        <v>indst system integration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3" s="254" t="str">
        <f>IF(ISBLANK(INDEX('Policy Characteristics'!K:K,MATCH($C1273,'Policy Characteristics'!$C:$C,0))),"",INDEX('Policy Characteristics'!K:K,MATCH($C1273,'Policy Characteristics'!$C:$C,0)))</f>
        <v>industry-ag-main.html#system-integ</v>
      </c>
      <c r="R1273" s="254" t="str">
        <f>IF(ISBLANK(INDEX('Policy Characteristics'!L:L,MATCH($C1273,'Policy Characteristics'!$C:$C,0))),"",INDEX('Policy Characteristics'!L:L,MATCH($C1273,'Policy Characteristics'!$C:$C,0)))</f>
        <v>improved-system-design.html</v>
      </c>
    </row>
    <row r="1274" spans="1:18" s="4" customFormat="1" x14ac:dyDescent="0.35">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Industry Energy Efficiency Standards</v>
      </c>
      <c r="C1274" t="s">
        <v>283</v>
      </c>
      <c r="D1274" s="45" t="s">
        <v>3061</v>
      </c>
      <c r="E1274" s="45" t="s">
        <v>2399</v>
      </c>
      <c r="F1274" t="s">
        <v>3086</v>
      </c>
      <c r="G1274" s="45" t="s">
        <v>2405</v>
      </c>
      <c r="H1274" s="43">
        <v>958</v>
      </c>
      <c r="I1274" s="324" t="s">
        <v>43</v>
      </c>
      <c r="J1274" s="255" t="str">
        <f>IF(ISBLANK(INDEX('Policy Characteristics'!D:D,MATCH($C1274,'Policy Characteristics'!$C:$C,0))),"",INDEX('Policy Characteristics'!D:D,MATCH($C1274,'Policy Characteristics'!$C:$C,0)))</f>
        <v>Industry Energy Efficiency Standards</v>
      </c>
      <c r="K1274" s="254" t="str">
        <f>IF(ISBLANK(INDEX('Policy Characteristics'!E:E,MATCH($C1274,'Policy Characteristics'!$C:$C,0))),"",INDEX('Policy Characteristics'!E:E,MATCH($C1274,'Policy Characteristics'!$C:$C,0)))</f>
        <v>indst efficiency standards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0.25</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energy use</v>
      </c>
      <c r="P1274" s="254" t="str">
        <f>IF(ISBLANK(INDEX('Policy Characteristics'!J:J,MATCH($C1274,'Policy Characteristics'!$C:$C,0))),"",INDEX('Policy Characteristics'!J:J,MATCH($C1274,'Policy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4" s="254" t="str">
        <f>IF(ISBLANK(INDEX('Policy Characteristics'!K:K,MATCH($C1274,'Policy Characteristics'!$C:$C,0))),"",INDEX('Policy Characteristics'!K:K,MATCH($C1274,'Policy Characteristics'!$C:$C,0)))</f>
        <v>industry-ag-main.html#eff-stds</v>
      </c>
      <c r="R1274" s="254" t="str">
        <f>IF(ISBLANK(INDEX('Policy Characteristics'!L:L,MATCH($C1274,'Policy Characteristics'!$C:$C,0))),"",INDEX('Policy Characteristics'!L:L,MATCH($C1274,'Policy Characteristics'!$C:$C,0)))</f>
        <v>industry-energy-efficiency-standards.html</v>
      </c>
    </row>
    <row r="1275" spans="1:18" s="4" customFormat="1" x14ac:dyDescent="0.35">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Industry Energy Efficiency Standards</v>
      </c>
      <c r="C1275" s="254" t="str">
        <f t="shared" ref="C1275:C1338" si="47">C$1274</f>
        <v>Percentage Improvement in Eqpt Efficiency Standards above BAU</v>
      </c>
      <c r="D1275" s="45" t="s">
        <v>3061</v>
      </c>
      <c r="E1275" s="45" t="s">
        <v>2400</v>
      </c>
      <c r="F1275" t="s">
        <v>3086</v>
      </c>
      <c r="G1275" s="45" t="s">
        <v>2408</v>
      </c>
      <c r="H1275" s="43">
        <v>959</v>
      </c>
      <c r="I1275" s="324" t="s">
        <v>44</v>
      </c>
      <c r="J1275" s="255" t="str">
        <f>IF(ISBLANK(INDEX('Policy Characteristics'!D:D,MATCH($C1275,'Policy Characteristics'!$C:$C,0))),"",INDEX('Policy Characteristics'!D:D,MATCH($C1275,'Policy Characteristics'!$C:$C,0)))</f>
        <v>Industry Energy Efficiency Standards</v>
      </c>
      <c r="K1275" s="254" t="str">
        <f>IF(ISBLANK(INDEX('Policy Characteristics'!E:E,MATCH($C1275,'Policy Characteristics'!$C:$C,0))),"",INDEX('Policy Characteristics'!E:E,MATCH($C1275,'Policy Characteristics'!$C:$C,0)))</f>
        <v>indst efficiency standards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0.25</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energy use</v>
      </c>
      <c r="P1275" s="254" t="str">
        <f>IF(ISBLANK(INDEX('Policy Characteristics'!J:J,MATCH($C1275,'Policy Characteristics'!$C:$C,0))),"",INDEX('Policy Characteristics'!J:J,MATCH($C1275,'Policy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5" s="254" t="str">
        <f>IF(ISBLANK(INDEX('Policy Characteristics'!K:K,MATCH($C1275,'Policy Characteristics'!$C:$C,0))),"",INDEX('Policy Characteristics'!K:K,MATCH($C1275,'Policy Characteristics'!$C:$C,0)))</f>
        <v>industry-ag-main.html#eff-stds</v>
      </c>
      <c r="R1275" s="254" t="str">
        <f>IF(ISBLANK(INDEX('Policy Characteristics'!L:L,MATCH($C1275,'Policy Characteristics'!$C:$C,0))),"",INDEX('Policy Characteristics'!L:L,MATCH($C1275,'Policy Characteristics'!$C:$C,0)))</f>
        <v>industry-energy-efficiency-standards.html</v>
      </c>
    </row>
    <row r="1276" spans="1:18" s="4" customFormat="1" x14ac:dyDescent="0.35">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Industry Energy Efficiency Standards</v>
      </c>
      <c r="C1276" s="254" t="str">
        <f t="shared" si="47"/>
        <v>Percentage Improvement in Eqpt Efficiency Standards above BAU</v>
      </c>
      <c r="D1276" s="45" t="s">
        <v>3061</v>
      </c>
      <c r="E1276" s="45" t="s">
        <v>2401</v>
      </c>
      <c r="F1276" t="s">
        <v>3086</v>
      </c>
      <c r="G1276" s="45" t="s">
        <v>2409</v>
      </c>
      <c r="H1276" s="43">
        <v>960</v>
      </c>
      <c r="I1276" s="324" t="s">
        <v>43</v>
      </c>
      <c r="J1276" s="255" t="str">
        <f>IF(ISBLANK(INDEX('Policy Characteristics'!D:D,MATCH($C1276,'Policy Characteristics'!$C:$C,0))),"",INDEX('Policy Characteristics'!D:D,MATCH($C1276,'Policy Characteristics'!$C:$C,0)))</f>
        <v>Industry Energy Efficiency Standards</v>
      </c>
      <c r="K1276" s="254" t="str">
        <f>IF(ISBLANK(INDEX('Policy Characteristics'!E:E,MATCH($C1276,'Policy Characteristics'!$C:$C,0))),"",INDEX('Policy Characteristics'!E:E,MATCH($C1276,'Policy Characteristics'!$C:$C,0)))</f>
        <v>indst efficiency standards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0.25</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energy use</v>
      </c>
      <c r="P1276" s="254" t="str">
        <f>IF(ISBLANK(INDEX('Policy Characteristics'!J:J,MATCH($C1276,'Policy Characteristics'!$C:$C,0))),"",INDEX('Policy Characteristics'!J:J,MATCH($C1276,'Policy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6" s="254" t="str">
        <f>IF(ISBLANK(INDEX('Policy Characteristics'!K:K,MATCH($C1276,'Policy Characteristics'!$C:$C,0))),"",INDEX('Policy Characteristics'!K:K,MATCH($C1276,'Policy Characteristics'!$C:$C,0)))</f>
        <v>industry-ag-main.html#eff-stds</v>
      </c>
      <c r="R1276" s="254" t="str">
        <f>IF(ISBLANK(INDEX('Policy Characteristics'!L:L,MATCH($C1276,'Policy Characteristics'!$C:$C,0))),"",INDEX('Policy Characteristics'!L:L,MATCH($C1276,'Policy Characteristics'!$C:$C,0)))</f>
        <v>industry-energy-efficiency-standards.html</v>
      </c>
    </row>
    <row r="1277" spans="1:18" s="4" customFormat="1" x14ac:dyDescent="0.35">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Industry Energy Efficiency Standards</v>
      </c>
      <c r="C1277" s="254" t="str">
        <f t="shared" si="47"/>
        <v>Percentage Improvement in Eqpt Efficiency Standards above BAU</v>
      </c>
      <c r="D1277" s="45" t="s">
        <v>3061</v>
      </c>
      <c r="E1277" s="45" t="s">
        <v>2402</v>
      </c>
      <c r="F1277" t="s">
        <v>3086</v>
      </c>
      <c r="G1277" s="45" t="s">
        <v>2406</v>
      </c>
      <c r="H1277" s="43">
        <v>961</v>
      </c>
      <c r="I1277" s="324" t="s">
        <v>44</v>
      </c>
      <c r="J1277" s="255" t="str">
        <f>IF(ISBLANK(INDEX('Policy Characteristics'!D:D,MATCH($C1277,'Policy Characteristics'!$C:$C,0))),"",INDEX('Policy Characteristics'!D:D,MATCH($C1277,'Policy Characteristics'!$C:$C,0)))</f>
        <v>Industry Energy Efficiency Standards</v>
      </c>
      <c r="K1277" s="254" t="str">
        <f>IF(ISBLANK(INDEX('Policy Characteristics'!E:E,MATCH($C1277,'Policy Characteristics'!$C:$C,0))),"",INDEX('Policy Characteristics'!E:E,MATCH($C1277,'Policy Characteristics'!$C:$C,0)))</f>
        <v>indst efficiency standards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0.25</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energy use</v>
      </c>
      <c r="P1277" s="254"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254" t="str">
        <f>IF(ISBLANK(INDEX('Policy Characteristics'!K:K,MATCH($C1277,'Policy Characteristics'!$C:$C,0))),"",INDEX('Policy Characteristics'!K:K,MATCH($C1277,'Policy Characteristics'!$C:$C,0)))</f>
        <v>industry-ag-main.html#eff-stds</v>
      </c>
      <c r="R1277" s="254" t="str">
        <f>IF(ISBLANK(INDEX('Policy Characteristics'!L:L,MATCH($C1277,'Policy Characteristics'!$C:$C,0))),"",INDEX('Policy Characteristics'!L:L,MATCH($C1277,'Policy Characteristics'!$C:$C,0)))</f>
        <v>industry-energy-efficiency-standards.html</v>
      </c>
    </row>
    <row r="1278" spans="1:18" s="4" customFormat="1" x14ac:dyDescent="0.35">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Industry Energy Efficiency Standards</v>
      </c>
      <c r="C1278" s="254" t="str">
        <f t="shared" si="47"/>
        <v>Percentage Improvement in Eqpt Efficiency Standards above BAU</v>
      </c>
      <c r="D1278" s="45" t="s">
        <v>3061</v>
      </c>
      <c r="E1278" s="45" t="s">
        <v>2403</v>
      </c>
      <c r="F1278" t="s">
        <v>3086</v>
      </c>
      <c r="G1278" s="45" t="s">
        <v>2407</v>
      </c>
      <c r="H1278" s="43">
        <v>962</v>
      </c>
      <c r="I1278" s="324" t="s">
        <v>43</v>
      </c>
      <c r="J1278" s="255" t="str">
        <f>IF(ISBLANK(INDEX('Policy Characteristics'!D:D,MATCH($C1278,'Policy Characteristics'!$C:$C,0))),"",INDEX('Policy Characteristics'!D:D,MATCH($C1278,'Policy Characteristics'!$C:$C,0)))</f>
        <v>Industry Energy Efficiency Standards</v>
      </c>
      <c r="K1278" s="254" t="str">
        <f>IF(ISBLANK(INDEX('Policy Characteristics'!E:E,MATCH($C1278,'Policy Characteristics'!$C:$C,0))),"",INDEX('Policy Characteristics'!E:E,MATCH($C1278,'Policy Characteristics'!$C:$C,0)))</f>
        <v>indst efficiency standards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0.25</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energy use</v>
      </c>
      <c r="P1278" s="254"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254" t="str">
        <f>IF(ISBLANK(INDEX('Policy Characteristics'!K:K,MATCH($C1278,'Policy Characteristics'!$C:$C,0))),"",INDEX('Policy Characteristics'!K:K,MATCH($C1278,'Policy Characteristics'!$C:$C,0)))</f>
        <v>industry-ag-main.html#eff-stds</v>
      </c>
      <c r="R1278" s="254" t="str">
        <f>IF(ISBLANK(INDEX('Policy Characteristics'!L:L,MATCH($C1278,'Policy Characteristics'!$C:$C,0))),"",INDEX('Policy Characteristics'!L:L,MATCH($C1278,'Policy Characteristics'!$C:$C,0)))</f>
        <v>industry-energy-efficiency-standards.html</v>
      </c>
    </row>
    <row r="1279" spans="1:18" s="4" customFormat="1" x14ac:dyDescent="0.35">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Industry Energy Efficiency Standards</v>
      </c>
      <c r="C1279" s="254" t="str">
        <f t="shared" si="47"/>
        <v>Percentage Improvement in Eqpt Efficiency Standards above BAU</v>
      </c>
      <c r="D1279" s="45" t="s">
        <v>3061</v>
      </c>
      <c r="E1279" s="45" t="s">
        <v>2404</v>
      </c>
      <c r="F1279" t="s">
        <v>3086</v>
      </c>
      <c r="G1279" s="45" t="s">
        <v>2410</v>
      </c>
      <c r="H1279" s="43">
        <v>963</v>
      </c>
      <c r="I1279" s="324" t="s">
        <v>44</v>
      </c>
      <c r="J1279" s="255" t="str">
        <f>IF(ISBLANK(INDEX('Policy Characteristics'!D:D,MATCH($C1279,'Policy Characteristics'!$C:$C,0))),"",INDEX('Policy Characteristics'!D:D,MATCH($C1279,'Policy Characteristics'!$C:$C,0)))</f>
        <v>Industry Energy Efficiency Standards</v>
      </c>
      <c r="K1279" s="254" t="str">
        <f>IF(ISBLANK(INDEX('Policy Characteristics'!E:E,MATCH($C1279,'Policy Characteristics'!$C:$C,0))),"",INDEX('Policy Characteristics'!E:E,MATCH($C1279,'Policy Characteristics'!$C:$C,0)))</f>
        <v>indst efficiency standards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0.25</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energy use</v>
      </c>
      <c r="P1279" s="254"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254" t="str">
        <f>IF(ISBLANK(INDEX('Policy Characteristics'!K:K,MATCH($C1279,'Policy Characteristics'!$C:$C,0))),"",INDEX('Policy Characteristics'!K:K,MATCH($C1279,'Policy Characteristics'!$C:$C,0)))</f>
        <v>industry-ag-main.html#eff-stds</v>
      </c>
      <c r="R1279" s="254" t="str">
        <f>IF(ISBLANK(INDEX('Policy Characteristics'!L:L,MATCH($C1279,'Policy Characteristics'!$C:$C,0))),"",INDEX('Policy Characteristics'!L:L,MATCH($C1279,'Policy Characteristics'!$C:$C,0)))</f>
        <v>industry-energy-efficiency-standards.html</v>
      </c>
    </row>
    <row r="1280" spans="1:18" x14ac:dyDescent="0.35">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Industry Energy Efficiency Standards</v>
      </c>
      <c r="C1280" s="254" t="str">
        <f t="shared" si="47"/>
        <v>Percentage Improvement in Eqpt Efficiency Standards above BAU</v>
      </c>
      <c r="D1280" s="45" t="s">
        <v>3061</v>
      </c>
      <c r="E1280" s="45" t="s">
        <v>2706</v>
      </c>
      <c r="F1280" t="s">
        <v>3086</v>
      </c>
      <c r="G1280" s="45" t="s">
        <v>2709</v>
      </c>
      <c r="H1280" s="43">
        <v>964</v>
      </c>
      <c r="I1280" s="324" t="s">
        <v>44</v>
      </c>
      <c r="J1280" s="255" t="str">
        <f>IF(ISBLANK(INDEX('Policy Characteristics'!D:D,MATCH($C1280,'Policy Characteristics'!$C:$C,0))),"",INDEX('Policy Characteristics'!D:D,MATCH($C1280,'Policy Characteristics'!$C:$C,0)))</f>
        <v>Industry Energy Efficiency Standards</v>
      </c>
      <c r="K1280" s="254" t="str">
        <f>IF(ISBLANK(INDEX('Policy Characteristics'!E:E,MATCH($C1280,'Policy Characteristics'!$C:$C,0))),"",INDEX('Policy Characteristics'!E:E,MATCH($C1280,'Policy Characteristics'!$C:$C,0)))</f>
        <v>indst efficiency standards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0.25</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energy use</v>
      </c>
      <c r="P1280" s="254"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254" t="str">
        <f>IF(ISBLANK(INDEX('Policy Characteristics'!K:K,MATCH($C1280,'Policy Characteristics'!$C:$C,0))),"",INDEX('Policy Characteristics'!K:K,MATCH($C1280,'Policy Characteristics'!$C:$C,0)))</f>
        <v>industry-ag-main.html#eff-stds</v>
      </c>
      <c r="R1280" s="254" t="str">
        <f>IF(ISBLANK(INDEX('Policy Characteristics'!L:L,MATCH($C1280,'Policy Characteristics'!$C:$C,0))),"",INDEX('Policy Characteristics'!L:L,MATCH($C1280,'Policy Characteristics'!$C:$C,0)))</f>
        <v>industry-energy-efficiency-standards.html</v>
      </c>
    </row>
    <row r="1281" spans="1:18" s="4" customFormat="1" x14ac:dyDescent="0.35">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Industry Energy Efficiency Standards</v>
      </c>
      <c r="C1281" s="254" t="str">
        <f t="shared" si="47"/>
        <v>Percentage Improvement in Eqpt Efficiency Standards above BAU</v>
      </c>
      <c r="D1281" s="45" t="s">
        <v>3061</v>
      </c>
      <c r="E1281" s="45" t="s">
        <v>2707</v>
      </c>
      <c r="F1281" t="s">
        <v>3086</v>
      </c>
      <c r="G1281" s="45" t="s">
        <v>2711</v>
      </c>
      <c r="H1281" s="43">
        <v>965</v>
      </c>
      <c r="I1281" s="324" t="s">
        <v>43</v>
      </c>
      <c r="J1281" s="255" t="str">
        <f>IF(ISBLANK(INDEX('Policy Characteristics'!D:D,MATCH($C1281,'Policy Characteristics'!$C:$C,0))),"",INDEX('Policy Characteristics'!D:D,MATCH($C1281,'Policy Characteristics'!$C:$C,0)))</f>
        <v>Industry Energy Efficiency Standards</v>
      </c>
      <c r="K1281" s="254" t="str">
        <f>IF(ISBLANK(INDEX('Policy Characteristics'!E:E,MATCH($C1281,'Policy Characteristics'!$C:$C,0))),"",INDEX('Policy Characteristics'!E:E,MATCH($C1281,'Policy Characteristics'!$C:$C,0)))</f>
        <v>indst efficiency standards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0.25</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energy use</v>
      </c>
      <c r="P1281" s="254"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254" t="str">
        <f>IF(ISBLANK(INDEX('Policy Characteristics'!K:K,MATCH($C1281,'Policy Characteristics'!$C:$C,0))),"",INDEX('Policy Characteristics'!K:K,MATCH($C1281,'Policy Characteristics'!$C:$C,0)))</f>
        <v>industry-ag-main.html#eff-stds</v>
      </c>
      <c r="R1281" s="254" t="str">
        <f>IF(ISBLANK(INDEX('Policy Characteristics'!L:L,MATCH($C1281,'Policy Characteristics'!$C:$C,0))),"",INDEX('Policy Characteristics'!L:L,MATCH($C1281,'Policy Characteristics'!$C:$C,0)))</f>
        <v>industry-energy-efficiency-standards.html</v>
      </c>
    </row>
    <row r="1282" spans="1:18" s="4" customFormat="1" x14ac:dyDescent="0.35">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Industry Energy Efficiency Standards</v>
      </c>
      <c r="C1282" s="254" t="str">
        <f t="shared" si="47"/>
        <v>Percentage Improvement in Eqpt Efficiency Standards above BAU</v>
      </c>
      <c r="D1282" s="45" t="s">
        <v>3061</v>
      </c>
      <c r="E1282" s="45" t="s">
        <v>2708</v>
      </c>
      <c r="F1282" t="s">
        <v>3086</v>
      </c>
      <c r="G1282" s="45" t="s">
        <v>2712</v>
      </c>
      <c r="H1282" s="43">
        <v>966</v>
      </c>
      <c r="I1282" s="324" t="s">
        <v>43</v>
      </c>
      <c r="J1282" s="255" t="str">
        <f>IF(ISBLANK(INDEX('Policy Characteristics'!D:D,MATCH($C1282,'Policy Characteristics'!$C:$C,0))),"",INDEX('Policy Characteristics'!D:D,MATCH($C1282,'Policy Characteristics'!$C:$C,0)))</f>
        <v>Industry Energy Efficiency Standards</v>
      </c>
      <c r="K1282" s="254" t="str">
        <f>IF(ISBLANK(INDEX('Policy Characteristics'!E:E,MATCH($C1282,'Policy Characteristics'!$C:$C,0))),"",INDEX('Policy Characteristics'!E:E,MATCH($C1282,'Policy Characteristics'!$C:$C,0)))</f>
        <v>indst efficiency standards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0.25</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energy use</v>
      </c>
      <c r="P1282" s="254"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254" t="str">
        <f>IF(ISBLANK(INDEX('Policy Characteristics'!K:K,MATCH($C1282,'Policy Characteristics'!$C:$C,0))),"",INDEX('Policy Characteristics'!K:K,MATCH($C1282,'Policy Characteristics'!$C:$C,0)))</f>
        <v>industry-ag-main.html#eff-stds</v>
      </c>
      <c r="R1282" s="254" t="str">
        <f>IF(ISBLANK(INDEX('Policy Characteristics'!L:L,MATCH($C1282,'Policy Characteristics'!$C:$C,0))),"",INDEX('Policy Characteristics'!L:L,MATCH($C1282,'Policy Characteristics'!$C:$C,0)))</f>
        <v>industry-energy-efficiency-standards.html</v>
      </c>
    </row>
    <row r="1283" spans="1:18" s="4" customFormat="1" x14ac:dyDescent="0.35">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Industry Energy Efficiency Standards</v>
      </c>
      <c r="C1283" s="254" t="str">
        <f t="shared" si="47"/>
        <v>Percentage Improvement in Eqpt Efficiency Standards above BAU</v>
      </c>
      <c r="D1283" s="45" t="s">
        <v>3061</v>
      </c>
      <c r="E1283" s="45" t="s">
        <v>2705</v>
      </c>
      <c r="F1283" t="s">
        <v>3086</v>
      </c>
      <c r="G1283" s="45" t="s">
        <v>2710</v>
      </c>
      <c r="H1283" s="43">
        <v>967</v>
      </c>
      <c r="I1283" s="324" t="s">
        <v>44</v>
      </c>
      <c r="J1283" s="255" t="str">
        <f>IF(ISBLANK(INDEX('Policy Characteristics'!D:D,MATCH($C1283,'Policy Characteristics'!$C:$C,0))),"",INDEX('Policy Characteristics'!D:D,MATCH($C1283,'Policy Characteristics'!$C:$C,0)))</f>
        <v>Industry Energy Efficiency Standards</v>
      </c>
      <c r="K1283" s="254" t="str">
        <f>IF(ISBLANK(INDEX('Policy Characteristics'!E:E,MATCH($C1283,'Policy Characteristics'!$C:$C,0))),"",INDEX('Policy Characteristics'!E:E,MATCH($C1283,'Policy Characteristics'!$C:$C,0)))</f>
        <v>indst efficiency standards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0.25</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energy use</v>
      </c>
      <c r="P1283" s="254"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254" t="str">
        <f>IF(ISBLANK(INDEX('Policy Characteristics'!K:K,MATCH($C1283,'Policy Characteristics'!$C:$C,0))),"",INDEX('Policy Characteristics'!K:K,MATCH($C1283,'Policy Characteristics'!$C:$C,0)))</f>
        <v>industry-ag-main.html#eff-stds</v>
      </c>
      <c r="R1283" s="254" t="str">
        <f>IF(ISBLANK(INDEX('Policy Characteristics'!L:L,MATCH($C1283,'Policy Characteristics'!$C:$C,0))),"",INDEX('Policy Characteristics'!L:L,MATCH($C1283,'Policy Characteristics'!$C:$C,0)))</f>
        <v>industry-energy-efficiency-standards.html</v>
      </c>
    </row>
    <row r="1284" spans="1:18" s="4" customFormat="1" x14ac:dyDescent="0.35">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s="254" t="str">
        <f t="shared" si="47"/>
        <v>Percentage Improvement in Eqpt Efficiency Standards above BAU</v>
      </c>
      <c r="D1284" s="6" t="s">
        <v>3062</v>
      </c>
      <c r="E1284" s="45" t="s">
        <v>2399</v>
      </c>
      <c r="F1284" t="s">
        <v>2759</v>
      </c>
      <c r="G1284" s="45" t="s">
        <v>2405</v>
      </c>
      <c r="H1284" s="43">
        <v>968</v>
      </c>
      <c r="I1284" s="324" t="s">
        <v>43</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x14ac:dyDescent="0.35">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si="47"/>
        <v>Percentage Improvement in Eqpt Efficiency Standards above BAU</v>
      </c>
      <c r="D1285" s="6" t="s">
        <v>3062</v>
      </c>
      <c r="E1285" s="45" t="s">
        <v>2400</v>
      </c>
      <c r="F1285" t="s">
        <v>2759</v>
      </c>
      <c r="G1285" s="45" t="s">
        <v>2408</v>
      </c>
      <c r="H1285" s="43">
        <v>969</v>
      </c>
      <c r="I1285" s="324" t="s">
        <v>43</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x14ac:dyDescent="0.35">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7"/>
        <v>Percentage Improvement in Eqpt Efficiency Standards above BAU</v>
      </c>
      <c r="D1286" s="6" t="s">
        <v>3062</v>
      </c>
      <c r="E1286" s="45" t="s">
        <v>2401</v>
      </c>
      <c r="F1286" t="s">
        <v>2759</v>
      </c>
      <c r="G1286" s="45" t="s">
        <v>2409</v>
      </c>
      <c r="H1286" s="43">
        <v>970</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x14ac:dyDescent="0.35">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7"/>
        <v>Percentage Improvement in Eqpt Efficiency Standards above BAU</v>
      </c>
      <c r="D1287" s="6" t="s">
        <v>3062</v>
      </c>
      <c r="E1287" s="45" t="s">
        <v>2402</v>
      </c>
      <c r="F1287" t="s">
        <v>2759</v>
      </c>
      <c r="G1287" s="45" t="s">
        <v>2406</v>
      </c>
      <c r="H1287" s="43">
        <v>971</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x14ac:dyDescent="0.35">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7"/>
        <v>Percentage Improvement in Eqpt Efficiency Standards above BAU</v>
      </c>
      <c r="D1288" s="6" t="s">
        <v>3062</v>
      </c>
      <c r="E1288" s="45" t="s">
        <v>2403</v>
      </c>
      <c r="F1288" t="s">
        <v>2759</v>
      </c>
      <c r="G1288" s="45" t="s">
        <v>2407</v>
      </c>
      <c r="H1288" s="43">
        <v>972</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x14ac:dyDescent="0.35">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7"/>
        <v>Percentage Improvement in Eqpt Efficiency Standards above BAU</v>
      </c>
      <c r="D1289" s="6" t="s">
        <v>3062</v>
      </c>
      <c r="E1289" s="45" t="s">
        <v>2404</v>
      </c>
      <c r="F1289" t="s">
        <v>2759</v>
      </c>
      <c r="G1289" s="45" t="s">
        <v>2410</v>
      </c>
      <c r="H1289" s="43">
        <v>973</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x14ac:dyDescent="0.35">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7"/>
        <v>Percentage Improvement in Eqpt Efficiency Standards above BAU</v>
      </c>
      <c r="D1290" s="6" t="s">
        <v>3062</v>
      </c>
      <c r="E1290" s="45" t="s">
        <v>2706</v>
      </c>
      <c r="F1290" t="s">
        <v>2759</v>
      </c>
      <c r="G1290" s="45" t="s">
        <v>2709</v>
      </c>
      <c r="H1290" s="43">
        <v>974</v>
      </c>
      <c r="I1290" s="324" t="s">
        <v>44</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x14ac:dyDescent="0.35">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7"/>
        <v>Percentage Improvement in Eqpt Efficiency Standards above BAU</v>
      </c>
      <c r="D1291" s="6" t="s">
        <v>3062</v>
      </c>
      <c r="E1291" s="45" t="s">
        <v>2707</v>
      </c>
      <c r="F1291" t="s">
        <v>2759</v>
      </c>
      <c r="G1291" s="45" t="s">
        <v>2711</v>
      </c>
      <c r="H1291" s="43">
        <v>975</v>
      </c>
      <c r="I1291" s="324" t="s">
        <v>43</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x14ac:dyDescent="0.35">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7"/>
        <v>Percentage Improvement in Eqpt Efficiency Standards above BAU</v>
      </c>
      <c r="D1292" s="6" t="s">
        <v>3062</v>
      </c>
      <c r="E1292" s="45" t="s">
        <v>2708</v>
      </c>
      <c r="F1292" t="s">
        <v>2759</v>
      </c>
      <c r="G1292" s="45" t="s">
        <v>2712</v>
      </c>
      <c r="H1292" s="43">
        <v>976</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x14ac:dyDescent="0.35">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7"/>
        <v>Percentage Improvement in Eqpt Efficiency Standards above BAU</v>
      </c>
      <c r="D1293" s="6" t="s">
        <v>3062</v>
      </c>
      <c r="E1293" s="45" t="s">
        <v>2705</v>
      </c>
      <c r="F1293" t="s">
        <v>2759</v>
      </c>
      <c r="G1293" s="45" t="s">
        <v>2710</v>
      </c>
      <c r="H1293" s="43">
        <v>977</v>
      </c>
      <c r="I1293" s="324" t="s">
        <v>44</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x14ac:dyDescent="0.35">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7"/>
        <v>Percentage Improvement in Eqpt Efficiency Standards above BAU</v>
      </c>
      <c r="D1294" s="6" t="s">
        <v>3063</v>
      </c>
      <c r="E1294" s="45" t="s">
        <v>2399</v>
      </c>
      <c r="F1294" t="s">
        <v>3027</v>
      </c>
      <c r="G1294" s="45" t="s">
        <v>2405</v>
      </c>
      <c r="H1294" s="43">
        <v>978</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x14ac:dyDescent="0.35">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7"/>
        <v>Percentage Improvement in Eqpt Efficiency Standards above BAU</v>
      </c>
      <c r="D1295" s="6" t="s">
        <v>3063</v>
      </c>
      <c r="E1295" s="45" t="s">
        <v>2400</v>
      </c>
      <c r="F1295" t="s">
        <v>3027</v>
      </c>
      <c r="G1295" s="45" t="s">
        <v>2408</v>
      </c>
      <c r="H1295" s="43">
        <v>979</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x14ac:dyDescent="0.35">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7"/>
        <v>Percentage Improvement in Eqpt Efficiency Standards above BAU</v>
      </c>
      <c r="D1296" s="6" t="s">
        <v>3063</v>
      </c>
      <c r="E1296" s="45" t="s">
        <v>2401</v>
      </c>
      <c r="F1296" t="s">
        <v>3027</v>
      </c>
      <c r="G1296" s="45" t="s">
        <v>2409</v>
      </c>
      <c r="H1296" s="43">
        <v>980</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x14ac:dyDescent="0.35">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7"/>
        <v>Percentage Improvement in Eqpt Efficiency Standards above BAU</v>
      </c>
      <c r="D1297" s="6" t="s">
        <v>3063</v>
      </c>
      <c r="E1297" s="45" t="s">
        <v>2402</v>
      </c>
      <c r="F1297" t="s">
        <v>3027</v>
      </c>
      <c r="G1297" s="45" t="s">
        <v>2406</v>
      </c>
      <c r="H1297" s="43">
        <v>981</v>
      </c>
      <c r="I1297" s="324" t="s">
        <v>44</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x14ac:dyDescent="0.35">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7"/>
        <v>Percentage Improvement in Eqpt Efficiency Standards above BAU</v>
      </c>
      <c r="D1298" s="6" t="s">
        <v>3063</v>
      </c>
      <c r="E1298" s="45" t="s">
        <v>2403</v>
      </c>
      <c r="F1298" t="s">
        <v>3027</v>
      </c>
      <c r="G1298" s="45" t="s">
        <v>2407</v>
      </c>
      <c r="H1298" s="43">
        <v>982</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x14ac:dyDescent="0.35">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7"/>
        <v>Percentage Improvement in Eqpt Efficiency Standards above BAU</v>
      </c>
      <c r="D1299" s="6" t="s">
        <v>3063</v>
      </c>
      <c r="E1299" s="45" t="s">
        <v>2404</v>
      </c>
      <c r="F1299" t="s">
        <v>3027</v>
      </c>
      <c r="G1299" s="45" t="s">
        <v>2410</v>
      </c>
      <c r="H1299" s="43">
        <v>983</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x14ac:dyDescent="0.35">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7"/>
        <v>Percentage Improvement in Eqpt Efficiency Standards above BAU</v>
      </c>
      <c r="D1300" s="6" t="s">
        <v>3063</v>
      </c>
      <c r="E1300" s="45" t="s">
        <v>2706</v>
      </c>
      <c r="F1300" t="s">
        <v>3027</v>
      </c>
      <c r="G1300" s="45" t="s">
        <v>2709</v>
      </c>
      <c r="H1300" s="43">
        <v>984</v>
      </c>
      <c r="I1300" s="324" t="s">
        <v>44</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x14ac:dyDescent="0.35">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7"/>
        <v>Percentage Improvement in Eqpt Efficiency Standards above BAU</v>
      </c>
      <c r="D1301" s="6" t="s">
        <v>3063</v>
      </c>
      <c r="E1301" s="45" t="s">
        <v>2707</v>
      </c>
      <c r="F1301" t="s">
        <v>3027</v>
      </c>
      <c r="G1301" s="45" t="s">
        <v>2711</v>
      </c>
      <c r="H1301" s="43">
        <v>985</v>
      </c>
      <c r="I1301" s="324" t="s">
        <v>43</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x14ac:dyDescent="0.35">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7"/>
        <v>Percentage Improvement in Eqpt Efficiency Standards above BAU</v>
      </c>
      <c r="D1302" s="6" t="s">
        <v>3063</v>
      </c>
      <c r="E1302" s="45" t="s">
        <v>2708</v>
      </c>
      <c r="F1302" t="s">
        <v>3027</v>
      </c>
      <c r="G1302" s="45" t="s">
        <v>2712</v>
      </c>
      <c r="H1302" s="43">
        <v>986</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x14ac:dyDescent="0.35">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7"/>
        <v>Percentage Improvement in Eqpt Efficiency Standards above BAU</v>
      </c>
      <c r="D1303" s="6" t="s">
        <v>3063</v>
      </c>
      <c r="E1303" s="45" t="s">
        <v>2705</v>
      </c>
      <c r="F1303" t="s">
        <v>3027</v>
      </c>
      <c r="G1303" s="45" t="s">
        <v>2710</v>
      </c>
      <c r="H1303" s="43">
        <v>987</v>
      </c>
      <c r="I1303" s="324" t="s">
        <v>44</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x14ac:dyDescent="0.35">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7"/>
        <v>Percentage Improvement in Eqpt Efficiency Standards above BAU</v>
      </c>
      <c r="D1304" s="6" t="s">
        <v>3064</v>
      </c>
      <c r="E1304" s="45" t="s">
        <v>2399</v>
      </c>
      <c r="F1304" t="s">
        <v>3028</v>
      </c>
      <c r="G1304" s="45" t="s">
        <v>2405</v>
      </c>
      <c r="H1304" s="43">
        <v>988</v>
      </c>
      <c r="I1304" s="324" t="s">
        <v>43</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x14ac:dyDescent="0.35">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7"/>
        <v>Percentage Improvement in Eqpt Efficiency Standards above BAU</v>
      </c>
      <c r="D1305" s="6" t="s">
        <v>3064</v>
      </c>
      <c r="E1305" s="45" t="s">
        <v>2400</v>
      </c>
      <c r="F1305" t="s">
        <v>3028</v>
      </c>
      <c r="G1305" s="45" t="s">
        <v>2408</v>
      </c>
      <c r="H1305" s="43">
        <v>989</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x14ac:dyDescent="0.35">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7"/>
        <v>Percentage Improvement in Eqpt Efficiency Standards above BAU</v>
      </c>
      <c r="D1306" s="6" t="s">
        <v>3064</v>
      </c>
      <c r="E1306" s="45" t="s">
        <v>2401</v>
      </c>
      <c r="F1306" t="s">
        <v>3028</v>
      </c>
      <c r="G1306" s="45" t="s">
        <v>2409</v>
      </c>
      <c r="H1306" s="43">
        <v>990</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x14ac:dyDescent="0.35">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7"/>
        <v>Percentage Improvement in Eqpt Efficiency Standards above BAU</v>
      </c>
      <c r="D1307" s="6" t="s">
        <v>3064</v>
      </c>
      <c r="E1307" s="45" t="s">
        <v>2402</v>
      </c>
      <c r="F1307" t="s">
        <v>3028</v>
      </c>
      <c r="G1307" s="45" t="s">
        <v>2406</v>
      </c>
      <c r="H1307" s="43">
        <v>991</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x14ac:dyDescent="0.35">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7"/>
        <v>Percentage Improvement in Eqpt Efficiency Standards above BAU</v>
      </c>
      <c r="D1308" s="6" t="s">
        <v>3064</v>
      </c>
      <c r="E1308" s="45" t="s">
        <v>2403</v>
      </c>
      <c r="F1308" t="s">
        <v>3028</v>
      </c>
      <c r="G1308" s="45" t="s">
        <v>2407</v>
      </c>
      <c r="H1308" s="43">
        <v>992</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x14ac:dyDescent="0.35">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7"/>
        <v>Percentage Improvement in Eqpt Efficiency Standards above BAU</v>
      </c>
      <c r="D1309" s="6" t="s">
        <v>3064</v>
      </c>
      <c r="E1309" s="45" t="s">
        <v>2404</v>
      </c>
      <c r="F1309" t="s">
        <v>3028</v>
      </c>
      <c r="G1309" s="45" t="s">
        <v>2410</v>
      </c>
      <c r="H1309" s="43">
        <v>993</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x14ac:dyDescent="0.35">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7"/>
        <v>Percentage Improvement in Eqpt Efficiency Standards above BAU</v>
      </c>
      <c r="D1310" s="6" t="s">
        <v>3064</v>
      </c>
      <c r="E1310" s="45" t="s">
        <v>2706</v>
      </c>
      <c r="F1310" t="s">
        <v>3028</v>
      </c>
      <c r="G1310" s="45" t="s">
        <v>2709</v>
      </c>
      <c r="H1310" s="43">
        <v>994</v>
      </c>
      <c r="I1310" s="324" t="s">
        <v>44</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x14ac:dyDescent="0.35">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7"/>
        <v>Percentage Improvement in Eqpt Efficiency Standards above BAU</v>
      </c>
      <c r="D1311" s="6" t="s">
        <v>3064</v>
      </c>
      <c r="E1311" s="45" t="s">
        <v>2707</v>
      </c>
      <c r="F1311" t="s">
        <v>3028</v>
      </c>
      <c r="G1311" s="45" t="s">
        <v>2711</v>
      </c>
      <c r="H1311" s="43">
        <v>995</v>
      </c>
      <c r="I1311" s="324" t="s">
        <v>43</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x14ac:dyDescent="0.35">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7"/>
        <v>Percentage Improvement in Eqpt Efficiency Standards above BAU</v>
      </c>
      <c r="D1312" s="6" t="s">
        <v>3064</v>
      </c>
      <c r="E1312" s="45" t="s">
        <v>2708</v>
      </c>
      <c r="F1312" t="s">
        <v>3028</v>
      </c>
      <c r="G1312" s="45" t="s">
        <v>2712</v>
      </c>
      <c r="H1312" s="43">
        <v>996</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x14ac:dyDescent="0.35">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7"/>
        <v>Percentage Improvement in Eqpt Efficiency Standards above BAU</v>
      </c>
      <c r="D1313" s="6" t="s">
        <v>3064</v>
      </c>
      <c r="E1313" s="45" t="s">
        <v>2705</v>
      </c>
      <c r="F1313" t="s">
        <v>3028</v>
      </c>
      <c r="G1313" s="45" t="s">
        <v>2710</v>
      </c>
      <c r="H1313" s="43">
        <v>997</v>
      </c>
      <c r="I1313" s="324" t="s">
        <v>44</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x14ac:dyDescent="0.35">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7"/>
        <v>Percentage Improvement in Eqpt Efficiency Standards above BAU</v>
      </c>
      <c r="D1314" s="6" t="s">
        <v>3065</v>
      </c>
      <c r="E1314" s="45" t="s">
        <v>2399</v>
      </c>
      <c r="F1314" t="s">
        <v>3029</v>
      </c>
      <c r="G1314" s="45" t="s">
        <v>2405</v>
      </c>
      <c r="H1314" s="43">
        <v>998</v>
      </c>
      <c r="I1314" s="324" t="s">
        <v>43</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x14ac:dyDescent="0.35">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7"/>
        <v>Percentage Improvement in Eqpt Efficiency Standards above BAU</v>
      </c>
      <c r="D1315" s="6" t="s">
        <v>3065</v>
      </c>
      <c r="E1315" s="45" t="s">
        <v>2400</v>
      </c>
      <c r="F1315" t="s">
        <v>3029</v>
      </c>
      <c r="G1315" s="45" t="s">
        <v>2408</v>
      </c>
      <c r="H1315" s="43">
        <v>999</v>
      </c>
      <c r="I1315" s="324" t="s">
        <v>43</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x14ac:dyDescent="0.35">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7"/>
        <v>Percentage Improvement in Eqpt Efficiency Standards above BAU</v>
      </c>
      <c r="D1316" s="6" t="s">
        <v>3065</v>
      </c>
      <c r="E1316" s="45" t="s">
        <v>2401</v>
      </c>
      <c r="F1316" t="s">
        <v>3029</v>
      </c>
      <c r="G1316" s="45" t="s">
        <v>2409</v>
      </c>
      <c r="H1316" s="43">
        <v>1000</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x14ac:dyDescent="0.35">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7"/>
        <v>Percentage Improvement in Eqpt Efficiency Standards above BAU</v>
      </c>
      <c r="D1317" s="6" t="s">
        <v>3065</v>
      </c>
      <c r="E1317" s="45" t="s">
        <v>2402</v>
      </c>
      <c r="F1317" t="s">
        <v>3029</v>
      </c>
      <c r="G1317" s="45" t="s">
        <v>2406</v>
      </c>
      <c r="H1317" s="43">
        <v>1001</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x14ac:dyDescent="0.35">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7"/>
        <v>Percentage Improvement in Eqpt Efficiency Standards above BAU</v>
      </c>
      <c r="D1318" s="6" t="s">
        <v>3065</v>
      </c>
      <c r="E1318" s="45" t="s">
        <v>2403</v>
      </c>
      <c r="F1318" t="s">
        <v>3029</v>
      </c>
      <c r="G1318" s="45" t="s">
        <v>2407</v>
      </c>
      <c r="H1318" s="43">
        <v>1002</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x14ac:dyDescent="0.35">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7"/>
        <v>Percentage Improvement in Eqpt Efficiency Standards above BAU</v>
      </c>
      <c r="D1319" s="6" t="s">
        <v>3065</v>
      </c>
      <c r="E1319" s="45" t="s">
        <v>2404</v>
      </c>
      <c r="F1319" t="s">
        <v>3029</v>
      </c>
      <c r="G1319" s="45" t="s">
        <v>2410</v>
      </c>
      <c r="H1319" s="43">
        <v>1003</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x14ac:dyDescent="0.35">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7"/>
        <v>Percentage Improvement in Eqpt Efficiency Standards above BAU</v>
      </c>
      <c r="D1320" s="6" t="s">
        <v>3065</v>
      </c>
      <c r="E1320" s="45" t="s">
        <v>2706</v>
      </c>
      <c r="F1320" t="s">
        <v>3029</v>
      </c>
      <c r="G1320" s="45" t="s">
        <v>2709</v>
      </c>
      <c r="H1320" s="43">
        <v>1004</v>
      </c>
      <c r="I1320" s="324" t="s">
        <v>44</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x14ac:dyDescent="0.35">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7"/>
        <v>Percentage Improvement in Eqpt Efficiency Standards above BAU</v>
      </c>
      <c r="D1321" s="6" t="s">
        <v>3065</v>
      </c>
      <c r="E1321" s="45" t="s">
        <v>2707</v>
      </c>
      <c r="F1321" t="s">
        <v>3029</v>
      </c>
      <c r="G1321" s="45" t="s">
        <v>2711</v>
      </c>
      <c r="H1321" s="43">
        <v>1005</v>
      </c>
      <c r="I1321" s="324" t="s">
        <v>43</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x14ac:dyDescent="0.35">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7"/>
        <v>Percentage Improvement in Eqpt Efficiency Standards above BAU</v>
      </c>
      <c r="D1322" s="6" t="s">
        <v>3065</v>
      </c>
      <c r="E1322" s="45" t="s">
        <v>2708</v>
      </c>
      <c r="F1322" t="s">
        <v>3029</v>
      </c>
      <c r="G1322" s="45" t="s">
        <v>2712</v>
      </c>
      <c r="H1322" s="43">
        <v>1006</v>
      </c>
      <c r="I1322" s="324" t="s">
        <v>43</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x14ac:dyDescent="0.35">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7"/>
        <v>Percentage Improvement in Eqpt Efficiency Standards above BAU</v>
      </c>
      <c r="D1323" s="6" t="s">
        <v>3065</v>
      </c>
      <c r="E1323" s="45" t="s">
        <v>2705</v>
      </c>
      <c r="F1323" t="s">
        <v>3029</v>
      </c>
      <c r="G1323" s="45" t="s">
        <v>2710</v>
      </c>
      <c r="H1323" s="43">
        <v>1007</v>
      </c>
      <c r="I1323" s="324" t="s">
        <v>44</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x14ac:dyDescent="0.35">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7"/>
        <v>Percentage Improvement in Eqpt Efficiency Standards above BAU</v>
      </c>
      <c r="D1324" s="6" t="s">
        <v>3066</v>
      </c>
      <c r="E1324" s="45" t="s">
        <v>2399</v>
      </c>
      <c r="F1324" t="s">
        <v>3030</v>
      </c>
      <c r="G1324" s="45" t="s">
        <v>2405</v>
      </c>
      <c r="H1324" s="43">
        <v>1008</v>
      </c>
      <c r="I1324" s="324" t="s">
        <v>43</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x14ac:dyDescent="0.35">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7"/>
        <v>Percentage Improvement in Eqpt Efficiency Standards above BAU</v>
      </c>
      <c r="D1325" s="6" t="s">
        <v>3066</v>
      </c>
      <c r="E1325" s="45" t="s">
        <v>2400</v>
      </c>
      <c r="F1325" t="s">
        <v>3030</v>
      </c>
      <c r="G1325" s="45" t="s">
        <v>2408</v>
      </c>
      <c r="H1325" s="43">
        <v>1009</v>
      </c>
      <c r="I1325" s="324" t="s">
        <v>43</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x14ac:dyDescent="0.35">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7"/>
        <v>Percentage Improvement in Eqpt Efficiency Standards above BAU</v>
      </c>
      <c r="D1326" s="6" t="s">
        <v>3066</v>
      </c>
      <c r="E1326" s="45" t="s">
        <v>2401</v>
      </c>
      <c r="F1326" t="s">
        <v>3030</v>
      </c>
      <c r="G1326" s="45" t="s">
        <v>2409</v>
      </c>
      <c r="H1326" s="43">
        <v>1010</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x14ac:dyDescent="0.35">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7"/>
        <v>Percentage Improvement in Eqpt Efficiency Standards above BAU</v>
      </c>
      <c r="D1327" s="6" t="s">
        <v>3066</v>
      </c>
      <c r="E1327" s="45" t="s">
        <v>2402</v>
      </c>
      <c r="F1327" t="s">
        <v>3030</v>
      </c>
      <c r="G1327" s="45" t="s">
        <v>2406</v>
      </c>
      <c r="H1327" s="43">
        <v>1011</v>
      </c>
      <c r="I1327" s="324" t="s">
        <v>44</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x14ac:dyDescent="0.35">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7"/>
        <v>Percentage Improvement in Eqpt Efficiency Standards above BAU</v>
      </c>
      <c r="D1328" s="6" t="s">
        <v>3066</v>
      </c>
      <c r="E1328" s="45" t="s">
        <v>2403</v>
      </c>
      <c r="F1328" t="s">
        <v>3030</v>
      </c>
      <c r="G1328" s="45" t="s">
        <v>2407</v>
      </c>
      <c r="H1328" s="43">
        <v>1012</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x14ac:dyDescent="0.35">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7"/>
        <v>Percentage Improvement in Eqpt Efficiency Standards above BAU</v>
      </c>
      <c r="D1329" s="6" t="s">
        <v>3066</v>
      </c>
      <c r="E1329" s="45" t="s">
        <v>2404</v>
      </c>
      <c r="F1329" t="s">
        <v>3030</v>
      </c>
      <c r="G1329" s="45" t="s">
        <v>2410</v>
      </c>
      <c r="H1329" s="43">
        <v>1013</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x14ac:dyDescent="0.35">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7"/>
        <v>Percentage Improvement in Eqpt Efficiency Standards above BAU</v>
      </c>
      <c r="D1330" s="6" t="s">
        <v>3066</v>
      </c>
      <c r="E1330" s="45" t="s">
        <v>2706</v>
      </c>
      <c r="F1330" t="s">
        <v>3030</v>
      </c>
      <c r="G1330" s="45" t="s">
        <v>2709</v>
      </c>
      <c r="H1330" s="43">
        <v>1014</v>
      </c>
      <c r="I1330" s="324" t="s">
        <v>44</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x14ac:dyDescent="0.35">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7"/>
        <v>Percentage Improvement in Eqpt Efficiency Standards above BAU</v>
      </c>
      <c r="D1331" s="6" t="s">
        <v>3066</v>
      </c>
      <c r="E1331" s="45" t="s">
        <v>2707</v>
      </c>
      <c r="F1331" t="s">
        <v>3030</v>
      </c>
      <c r="G1331" s="45" t="s">
        <v>2711</v>
      </c>
      <c r="H1331" s="43">
        <v>1015</v>
      </c>
      <c r="I1331" s="324" t="s">
        <v>43</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x14ac:dyDescent="0.35">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7"/>
        <v>Percentage Improvement in Eqpt Efficiency Standards above BAU</v>
      </c>
      <c r="D1332" s="6" t="s">
        <v>3066</v>
      </c>
      <c r="E1332" s="45" t="s">
        <v>2708</v>
      </c>
      <c r="F1332" t="s">
        <v>3030</v>
      </c>
      <c r="G1332" s="45" t="s">
        <v>2712</v>
      </c>
      <c r="H1332" s="43">
        <v>1016</v>
      </c>
      <c r="I1332" s="324" t="s">
        <v>43</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x14ac:dyDescent="0.35">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7"/>
        <v>Percentage Improvement in Eqpt Efficiency Standards above BAU</v>
      </c>
      <c r="D1333" s="6" t="s">
        <v>3066</v>
      </c>
      <c r="E1333" s="45" t="s">
        <v>2705</v>
      </c>
      <c r="F1333" t="s">
        <v>3030</v>
      </c>
      <c r="G1333" s="45" t="s">
        <v>2710</v>
      </c>
      <c r="H1333" s="43">
        <v>1017</v>
      </c>
      <c r="I1333" s="324" t="s">
        <v>44</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x14ac:dyDescent="0.35">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7"/>
        <v>Percentage Improvement in Eqpt Efficiency Standards above BAU</v>
      </c>
      <c r="D1334" s="6" t="s">
        <v>3067</v>
      </c>
      <c r="E1334" s="45" t="s">
        <v>2399</v>
      </c>
      <c r="F1334" t="s">
        <v>3031</v>
      </c>
      <c r="G1334" s="45" t="s">
        <v>2405</v>
      </c>
      <c r="H1334" s="43">
        <v>1018</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x14ac:dyDescent="0.35">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7"/>
        <v>Percentage Improvement in Eqpt Efficiency Standards above BAU</v>
      </c>
      <c r="D1335" s="6" t="s">
        <v>3067</v>
      </c>
      <c r="E1335" s="45" t="s">
        <v>2400</v>
      </c>
      <c r="F1335" t="s">
        <v>3031</v>
      </c>
      <c r="G1335" s="45" t="s">
        <v>2408</v>
      </c>
      <c r="H1335" s="43">
        <v>1019</v>
      </c>
      <c r="I1335" s="324" t="s">
        <v>43</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x14ac:dyDescent="0.35">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7"/>
        <v>Percentage Improvement in Eqpt Efficiency Standards above BAU</v>
      </c>
      <c r="D1336" s="6" t="s">
        <v>3067</v>
      </c>
      <c r="E1336" s="45" t="s">
        <v>2401</v>
      </c>
      <c r="F1336" t="s">
        <v>3031</v>
      </c>
      <c r="G1336" s="45" t="s">
        <v>2409</v>
      </c>
      <c r="H1336" s="43">
        <v>1020</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x14ac:dyDescent="0.35">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7"/>
        <v>Percentage Improvement in Eqpt Efficiency Standards above BAU</v>
      </c>
      <c r="D1337" s="6" t="s">
        <v>3067</v>
      </c>
      <c r="E1337" s="45" t="s">
        <v>2402</v>
      </c>
      <c r="F1337" t="s">
        <v>3031</v>
      </c>
      <c r="G1337" s="45" t="s">
        <v>2406</v>
      </c>
      <c r="H1337" s="43">
        <v>1021</v>
      </c>
      <c r="I1337" s="324" t="s">
        <v>44</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x14ac:dyDescent="0.35">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7"/>
        <v>Percentage Improvement in Eqpt Efficiency Standards above BAU</v>
      </c>
      <c r="D1338" s="6" t="s">
        <v>3067</v>
      </c>
      <c r="E1338" s="45" t="s">
        <v>2403</v>
      </c>
      <c r="F1338" t="s">
        <v>3031</v>
      </c>
      <c r="G1338" s="45" t="s">
        <v>2407</v>
      </c>
      <c r="H1338" s="43">
        <v>1022</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x14ac:dyDescent="0.35">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ref="C1339:C1402" si="48">C$1274</f>
        <v>Percentage Improvement in Eqpt Efficiency Standards above BAU</v>
      </c>
      <c r="D1339" s="6" t="s">
        <v>3067</v>
      </c>
      <c r="E1339" s="45" t="s">
        <v>2404</v>
      </c>
      <c r="F1339" t="s">
        <v>3031</v>
      </c>
      <c r="G1339" s="45" t="s">
        <v>2410</v>
      </c>
      <c r="H1339" s="43">
        <v>1023</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x14ac:dyDescent="0.35">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3067</v>
      </c>
      <c r="E1340" s="45" t="s">
        <v>2706</v>
      </c>
      <c r="F1340" t="s">
        <v>3031</v>
      </c>
      <c r="G1340" s="45" t="s">
        <v>2709</v>
      </c>
      <c r="H1340" s="43">
        <v>1024</v>
      </c>
      <c r="I1340" s="324" t="s">
        <v>44</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x14ac:dyDescent="0.35">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3067</v>
      </c>
      <c r="E1341" s="45" t="s">
        <v>2707</v>
      </c>
      <c r="F1341" t="s">
        <v>3031</v>
      </c>
      <c r="G1341" s="45" t="s">
        <v>2711</v>
      </c>
      <c r="H1341" s="43">
        <v>1025</v>
      </c>
      <c r="I1341" s="324" t="s">
        <v>43</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x14ac:dyDescent="0.35">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3067</v>
      </c>
      <c r="E1342" s="45" t="s">
        <v>2708</v>
      </c>
      <c r="F1342" t="s">
        <v>3031</v>
      </c>
      <c r="G1342" s="45" t="s">
        <v>2712</v>
      </c>
      <c r="H1342" s="43">
        <v>1026</v>
      </c>
      <c r="I1342" s="324" t="s">
        <v>43</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x14ac:dyDescent="0.35">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3067</v>
      </c>
      <c r="E1343" s="45" t="s">
        <v>2705</v>
      </c>
      <c r="F1343" t="s">
        <v>3031</v>
      </c>
      <c r="G1343" s="45" t="s">
        <v>2710</v>
      </c>
      <c r="H1343" s="43">
        <v>1027</v>
      </c>
      <c r="I1343" s="324" t="s">
        <v>44</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x14ac:dyDescent="0.35">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3068</v>
      </c>
      <c r="E1344" s="45" t="s">
        <v>2399</v>
      </c>
      <c r="F1344" t="s">
        <v>3032</v>
      </c>
      <c r="G1344" s="45" t="s">
        <v>2405</v>
      </c>
      <c r="H1344" s="43">
        <v>1028</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x14ac:dyDescent="0.35">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3068</v>
      </c>
      <c r="E1345" s="45" t="s">
        <v>2400</v>
      </c>
      <c r="F1345" t="s">
        <v>3032</v>
      </c>
      <c r="G1345" s="45" t="s">
        <v>2408</v>
      </c>
      <c r="H1345" s="43">
        <v>1029</v>
      </c>
      <c r="I1345" s="324" t="s">
        <v>43</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x14ac:dyDescent="0.35">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3068</v>
      </c>
      <c r="E1346" s="45" t="s">
        <v>2401</v>
      </c>
      <c r="F1346" t="s">
        <v>3032</v>
      </c>
      <c r="G1346" s="45" t="s">
        <v>2409</v>
      </c>
      <c r="H1346" s="43">
        <v>1030</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x14ac:dyDescent="0.35">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3068</v>
      </c>
      <c r="E1347" s="45" t="s">
        <v>2402</v>
      </c>
      <c r="F1347" t="s">
        <v>3032</v>
      </c>
      <c r="G1347" s="45" t="s">
        <v>2406</v>
      </c>
      <c r="H1347" s="43">
        <v>1031</v>
      </c>
      <c r="I1347" s="324" t="s">
        <v>44</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x14ac:dyDescent="0.35">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3068</v>
      </c>
      <c r="E1348" s="45" t="s">
        <v>2403</v>
      </c>
      <c r="F1348" t="s">
        <v>3032</v>
      </c>
      <c r="G1348" s="45" t="s">
        <v>2407</v>
      </c>
      <c r="H1348" s="43">
        <v>1032</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x14ac:dyDescent="0.35">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3068</v>
      </c>
      <c r="E1349" s="45" t="s">
        <v>2404</v>
      </c>
      <c r="F1349" t="s">
        <v>3032</v>
      </c>
      <c r="G1349" s="45" t="s">
        <v>2410</v>
      </c>
      <c r="H1349" s="43">
        <v>1033</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x14ac:dyDescent="0.35">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3068</v>
      </c>
      <c r="E1350" s="45" t="s">
        <v>2706</v>
      </c>
      <c r="F1350" t="s">
        <v>3032</v>
      </c>
      <c r="G1350" s="45" t="s">
        <v>2709</v>
      </c>
      <c r="H1350" s="43">
        <v>1034</v>
      </c>
      <c r="I1350" s="324" t="s">
        <v>44</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x14ac:dyDescent="0.35">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8"/>
        <v>Percentage Improvement in Eqpt Efficiency Standards above BAU</v>
      </c>
      <c r="D1351" s="6" t="s">
        <v>3068</v>
      </c>
      <c r="E1351" s="45" t="s">
        <v>2707</v>
      </c>
      <c r="F1351" t="s">
        <v>3032</v>
      </c>
      <c r="G1351" s="45" t="s">
        <v>2711</v>
      </c>
      <c r="H1351" s="43">
        <v>1035</v>
      </c>
      <c r="I1351" s="324" t="s">
        <v>43</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x14ac:dyDescent="0.35">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8"/>
        <v>Percentage Improvement in Eqpt Efficiency Standards above BAU</v>
      </c>
      <c r="D1352" s="6" t="s">
        <v>3068</v>
      </c>
      <c r="E1352" s="45" t="s">
        <v>2708</v>
      </c>
      <c r="F1352" t="s">
        <v>3032</v>
      </c>
      <c r="G1352" s="45" t="s">
        <v>2712</v>
      </c>
      <c r="H1352" s="43">
        <v>1036</v>
      </c>
      <c r="I1352" s="324" t="s">
        <v>43</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x14ac:dyDescent="0.35">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8"/>
        <v>Percentage Improvement in Eqpt Efficiency Standards above BAU</v>
      </c>
      <c r="D1353" s="6" t="s">
        <v>3068</v>
      </c>
      <c r="E1353" s="45" t="s">
        <v>2705</v>
      </c>
      <c r="F1353" t="s">
        <v>3032</v>
      </c>
      <c r="G1353" s="45" t="s">
        <v>2710</v>
      </c>
      <c r="H1353" s="43">
        <v>1037</v>
      </c>
      <c r="I1353" s="324" t="s">
        <v>44</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x14ac:dyDescent="0.35">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8"/>
        <v>Percentage Improvement in Eqpt Efficiency Standards above BAU</v>
      </c>
      <c r="D1354" s="6" t="s">
        <v>3069</v>
      </c>
      <c r="E1354" s="45" t="s">
        <v>2399</v>
      </c>
      <c r="F1354" t="s">
        <v>3033</v>
      </c>
      <c r="G1354" s="45" t="s">
        <v>2405</v>
      </c>
      <c r="H1354" s="43">
        <v>1038</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x14ac:dyDescent="0.35">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8"/>
        <v>Percentage Improvement in Eqpt Efficiency Standards above BAU</v>
      </c>
      <c r="D1355" s="6" t="s">
        <v>3069</v>
      </c>
      <c r="E1355" s="45" t="s">
        <v>2400</v>
      </c>
      <c r="F1355" t="s">
        <v>3033</v>
      </c>
      <c r="G1355" s="45" t="s">
        <v>2408</v>
      </c>
      <c r="H1355" s="43">
        <v>1039</v>
      </c>
      <c r="I1355" s="324" t="s">
        <v>43</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x14ac:dyDescent="0.35">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8"/>
        <v>Percentage Improvement in Eqpt Efficiency Standards above BAU</v>
      </c>
      <c r="D1356" s="6" t="s">
        <v>3069</v>
      </c>
      <c r="E1356" s="45" t="s">
        <v>2401</v>
      </c>
      <c r="F1356" t="s">
        <v>3033</v>
      </c>
      <c r="G1356" s="45" t="s">
        <v>2409</v>
      </c>
      <c r="H1356" s="43">
        <v>1040</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x14ac:dyDescent="0.35">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8"/>
        <v>Percentage Improvement in Eqpt Efficiency Standards above BAU</v>
      </c>
      <c r="D1357" s="6" t="s">
        <v>3069</v>
      </c>
      <c r="E1357" s="45" t="s">
        <v>2402</v>
      </c>
      <c r="F1357" t="s">
        <v>3033</v>
      </c>
      <c r="G1357" s="45" t="s">
        <v>2406</v>
      </c>
      <c r="H1357" s="43">
        <v>1041</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x14ac:dyDescent="0.35">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8"/>
        <v>Percentage Improvement in Eqpt Efficiency Standards above BAU</v>
      </c>
      <c r="D1358" s="6" t="s">
        <v>3069</v>
      </c>
      <c r="E1358" s="45" t="s">
        <v>2403</v>
      </c>
      <c r="F1358" t="s">
        <v>3033</v>
      </c>
      <c r="G1358" s="45" t="s">
        <v>2407</v>
      </c>
      <c r="H1358" s="43">
        <v>1042</v>
      </c>
      <c r="I1358" s="324" t="s">
        <v>44</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x14ac:dyDescent="0.35">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8"/>
        <v>Percentage Improvement in Eqpt Efficiency Standards above BAU</v>
      </c>
      <c r="D1359" s="6" t="s">
        <v>3069</v>
      </c>
      <c r="E1359" s="45" t="s">
        <v>2404</v>
      </c>
      <c r="F1359" t="s">
        <v>3033</v>
      </c>
      <c r="G1359" s="45" t="s">
        <v>2410</v>
      </c>
      <c r="H1359" s="43">
        <v>1043</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x14ac:dyDescent="0.35">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8"/>
        <v>Percentage Improvement in Eqpt Efficiency Standards above BAU</v>
      </c>
      <c r="D1360" s="6" t="s">
        <v>3069</v>
      </c>
      <c r="E1360" s="45" t="s">
        <v>2706</v>
      </c>
      <c r="F1360" t="s">
        <v>3033</v>
      </c>
      <c r="G1360" s="45" t="s">
        <v>2709</v>
      </c>
      <c r="H1360" s="43">
        <v>1044</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x14ac:dyDescent="0.35">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8"/>
        <v>Percentage Improvement in Eqpt Efficiency Standards above BAU</v>
      </c>
      <c r="D1361" s="6" t="s">
        <v>3069</v>
      </c>
      <c r="E1361" s="45" t="s">
        <v>2707</v>
      </c>
      <c r="F1361" t="s">
        <v>3033</v>
      </c>
      <c r="G1361" s="45" t="s">
        <v>2711</v>
      </c>
      <c r="H1361" s="43">
        <v>1045</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x14ac:dyDescent="0.35">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8"/>
        <v>Percentage Improvement in Eqpt Efficiency Standards above BAU</v>
      </c>
      <c r="D1362" s="6" t="s">
        <v>3069</v>
      </c>
      <c r="E1362" s="45" t="s">
        <v>2708</v>
      </c>
      <c r="F1362" t="s">
        <v>3033</v>
      </c>
      <c r="G1362" s="45" t="s">
        <v>2712</v>
      </c>
      <c r="H1362" s="43">
        <v>1046</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x14ac:dyDescent="0.35">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8"/>
        <v>Percentage Improvement in Eqpt Efficiency Standards above BAU</v>
      </c>
      <c r="D1363" s="6" t="s">
        <v>3069</v>
      </c>
      <c r="E1363" s="45" t="s">
        <v>2705</v>
      </c>
      <c r="F1363" t="s">
        <v>3033</v>
      </c>
      <c r="G1363" s="45" t="s">
        <v>2710</v>
      </c>
      <c r="H1363" s="43">
        <v>1047</v>
      </c>
      <c r="I1363" s="324" t="s">
        <v>44</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x14ac:dyDescent="0.35">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8"/>
        <v>Percentage Improvement in Eqpt Efficiency Standards above BAU</v>
      </c>
      <c r="D1364" s="6" t="s">
        <v>3070</v>
      </c>
      <c r="E1364" s="45" t="s">
        <v>2399</v>
      </c>
      <c r="F1364" t="s">
        <v>2579</v>
      </c>
      <c r="G1364" s="45" t="s">
        <v>2405</v>
      </c>
      <c r="H1364" s="43">
        <v>1048</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x14ac:dyDescent="0.35">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8"/>
        <v>Percentage Improvement in Eqpt Efficiency Standards above BAU</v>
      </c>
      <c r="D1365" s="6" t="s">
        <v>3070</v>
      </c>
      <c r="E1365" s="45" t="s">
        <v>2400</v>
      </c>
      <c r="F1365" t="s">
        <v>2579</v>
      </c>
      <c r="G1365" s="45" t="s">
        <v>2408</v>
      </c>
      <c r="H1365" s="43">
        <v>1049</v>
      </c>
      <c r="I1365" s="324" t="s">
        <v>43</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x14ac:dyDescent="0.35">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8"/>
        <v>Percentage Improvement in Eqpt Efficiency Standards above BAU</v>
      </c>
      <c r="D1366" s="6" t="s">
        <v>3070</v>
      </c>
      <c r="E1366" s="45" t="s">
        <v>2401</v>
      </c>
      <c r="F1366" t="s">
        <v>2579</v>
      </c>
      <c r="G1366" s="45" t="s">
        <v>2409</v>
      </c>
      <c r="H1366" s="43">
        <v>1050</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x14ac:dyDescent="0.35">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8"/>
        <v>Percentage Improvement in Eqpt Efficiency Standards above BAU</v>
      </c>
      <c r="D1367" s="6" t="s">
        <v>3070</v>
      </c>
      <c r="E1367" s="45" t="s">
        <v>2402</v>
      </c>
      <c r="F1367" t="s">
        <v>2579</v>
      </c>
      <c r="G1367" s="45" t="s">
        <v>2406</v>
      </c>
      <c r="H1367" s="43">
        <v>1051</v>
      </c>
      <c r="I1367" s="324" t="s">
        <v>44</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x14ac:dyDescent="0.35">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8"/>
        <v>Percentage Improvement in Eqpt Efficiency Standards above BAU</v>
      </c>
      <c r="D1368" s="6" t="s">
        <v>3070</v>
      </c>
      <c r="E1368" s="45" t="s">
        <v>2403</v>
      </c>
      <c r="F1368" t="s">
        <v>2579</v>
      </c>
      <c r="G1368" s="45" t="s">
        <v>2407</v>
      </c>
      <c r="H1368" s="43">
        <v>1052</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x14ac:dyDescent="0.35">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8"/>
        <v>Percentage Improvement in Eqpt Efficiency Standards above BAU</v>
      </c>
      <c r="D1369" s="6" t="s">
        <v>3070</v>
      </c>
      <c r="E1369" s="45" t="s">
        <v>2404</v>
      </c>
      <c r="F1369" t="s">
        <v>2579</v>
      </c>
      <c r="G1369" s="45" t="s">
        <v>2410</v>
      </c>
      <c r="H1369" s="43">
        <v>1053</v>
      </c>
      <c r="I1369" s="324" t="s">
        <v>44</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x14ac:dyDescent="0.35">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8"/>
        <v>Percentage Improvement in Eqpt Efficiency Standards above BAU</v>
      </c>
      <c r="D1370" s="6" t="s">
        <v>3070</v>
      </c>
      <c r="E1370" s="45" t="s">
        <v>2706</v>
      </c>
      <c r="F1370" t="s">
        <v>2579</v>
      </c>
      <c r="G1370" s="45" t="s">
        <v>2709</v>
      </c>
      <c r="H1370" s="43">
        <v>1054</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x14ac:dyDescent="0.35">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8"/>
        <v>Percentage Improvement in Eqpt Efficiency Standards above BAU</v>
      </c>
      <c r="D1371" s="6" t="s">
        <v>3070</v>
      </c>
      <c r="E1371" s="45" t="s">
        <v>2707</v>
      </c>
      <c r="F1371" t="s">
        <v>2579</v>
      </c>
      <c r="G1371" s="45" t="s">
        <v>2711</v>
      </c>
      <c r="H1371" s="43">
        <v>1055</v>
      </c>
      <c r="I1371" s="324" t="s">
        <v>43</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x14ac:dyDescent="0.35">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8"/>
        <v>Percentage Improvement in Eqpt Efficiency Standards above BAU</v>
      </c>
      <c r="D1372" s="6" t="s">
        <v>3070</v>
      </c>
      <c r="E1372" s="45" t="s">
        <v>2708</v>
      </c>
      <c r="F1372" t="s">
        <v>2579</v>
      </c>
      <c r="G1372" s="45" t="s">
        <v>2712</v>
      </c>
      <c r="H1372" s="43">
        <v>1056</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x14ac:dyDescent="0.35">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8"/>
        <v>Percentage Improvement in Eqpt Efficiency Standards above BAU</v>
      </c>
      <c r="D1373" s="6" t="s">
        <v>3070</v>
      </c>
      <c r="E1373" s="45" t="s">
        <v>2705</v>
      </c>
      <c r="F1373" t="s">
        <v>2579</v>
      </c>
      <c r="G1373" s="45" t="s">
        <v>2710</v>
      </c>
      <c r="H1373" s="43">
        <v>1057</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x14ac:dyDescent="0.35">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8"/>
        <v>Percentage Improvement in Eqpt Efficiency Standards above BAU</v>
      </c>
      <c r="D1374" s="6" t="s">
        <v>3071</v>
      </c>
      <c r="E1374" s="45" t="s">
        <v>2399</v>
      </c>
      <c r="F1374" t="s">
        <v>3034</v>
      </c>
      <c r="G1374" s="45" t="s">
        <v>2405</v>
      </c>
      <c r="H1374" s="43">
        <v>1058</v>
      </c>
      <c r="I1374" s="324" t="s">
        <v>43</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x14ac:dyDescent="0.35">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8"/>
        <v>Percentage Improvement in Eqpt Efficiency Standards above BAU</v>
      </c>
      <c r="D1375" s="6" t="s">
        <v>3071</v>
      </c>
      <c r="E1375" s="45" t="s">
        <v>2400</v>
      </c>
      <c r="F1375" t="s">
        <v>3034</v>
      </c>
      <c r="G1375" s="45" t="s">
        <v>2408</v>
      </c>
      <c r="H1375" s="43">
        <v>1059</v>
      </c>
      <c r="I1375" s="324" t="s">
        <v>43</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x14ac:dyDescent="0.35">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8"/>
        <v>Percentage Improvement in Eqpt Efficiency Standards above BAU</v>
      </c>
      <c r="D1376" s="6" t="s">
        <v>3071</v>
      </c>
      <c r="E1376" s="45" t="s">
        <v>2401</v>
      </c>
      <c r="F1376" t="s">
        <v>3034</v>
      </c>
      <c r="G1376" s="45" t="s">
        <v>2409</v>
      </c>
      <c r="H1376" s="43">
        <v>1060</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x14ac:dyDescent="0.35">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8"/>
        <v>Percentage Improvement in Eqpt Efficiency Standards above BAU</v>
      </c>
      <c r="D1377" s="6" t="s">
        <v>3071</v>
      </c>
      <c r="E1377" s="45" t="s">
        <v>2402</v>
      </c>
      <c r="F1377" t="s">
        <v>3034</v>
      </c>
      <c r="G1377" s="45" t="s">
        <v>2406</v>
      </c>
      <c r="H1377" s="43">
        <v>1061</v>
      </c>
      <c r="I1377" s="324" t="s">
        <v>44</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x14ac:dyDescent="0.35">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8"/>
        <v>Percentage Improvement in Eqpt Efficiency Standards above BAU</v>
      </c>
      <c r="D1378" s="6" t="s">
        <v>3071</v>
      </c>
      <c r="E1378" s="45" t="s">
        <v>2403</v>
      </c>
      <c r="F1378" t="s">
        <v>3034</v>
      </c>
      <c r="G1378" s="45" t="s">
        <v>2407</v>
      </c>
      <c r="H1378" s="43">
        <v>1062</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x14ac:dyDescent="0.35">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8"/>
        <v>Percentage Improvement in Eqpt Efficiency Standards above BAU</v>
      </c>
      <c r="D1379" s="6" t="s">
        <v>3071</v>
      </c>
      <c r="E1379" s="45" t="s">
        <v>2404</v>
      </c>
      <c r="F1379" t="s">
        <v>3034</v>
      </c>
      <c r="G1379" s="45" t="s">
        <v>2410</v>
      </c>
      <c r="H1379" s="43">
        <v>1063</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x14ac:dyDescent="0.35">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8"/>
        <v>Percentage Improvement in Eqpt Efficiency Standards above BAU</v>
      </c>
      <c r="D1380" s="6" t="s">
        <v>3071</v>
      </c>
      <c r="E1380" s="45" t="s">
        <v>2706</v>
      </c>
      <c r="F1380" t="s">
        <v>3034</v>
      </c>
      <c r="G1380" s="45" t="s">
        <v>2709</v>
      </c>
      <c r="H1380" s="43">
        <v>1064</v>
      </c>
      <c r="I1380" s="324" t="s">
        <v>44</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x14ac:dyDescent="0.35">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8"/>
        <v>Percentage Improvement in Eqpt Efficiency Standards above BAU</v>
      </c>
      <c r="D1381" s="6" t="s">
        <v>3071</v>
      </c>
      <c r="E1381" s="45" t="s">
        <v>2707</v>
      </c>
      <c r="F1381" t="s">
        <v>3034</v>
      </c>
      <c r="G1381" s="45" t="s">
        <v>2711</v>
      </c>
      <c r="H1381" s="43">
        <v>1065</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x14ac:dyDescent="0.35">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8"/>
        <v>Percentage Improvement in Eqpt Efficiency Standards above BAU</v>
      </c>
      <c r="D1382" s="6" t="s">
        <v>3071</v>
      </c>
      <c r="E1382" s="45" t="s">
        <v>2708</v>
      </c>
      <c r="F1382" t="s">
        <v>3034</v>
      </c>
      <c r="G1382" s="45" t="s">
        <v>2712</v>
      </c>
      <c r="H1382" s="43">
        <v>1066</v>
      </c>
      <c r="I1382" s="324" t="s">
        <v>43</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x14ac:dyDescent="0.35">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8"/>
        <v>Percentage Improvement in Eqpt Efficiency Standards above BAU</v>
      </c>
      <c r="D1383" s="6" t="s">
        <v>3071</v>
      </c>
      <c r="E1383" s="45" t="s">
        <v>2705</v>
      </c>
      <c r="F1383" t="s">
        <v>3034</v>
      </c>
      <c r="G1383" s="45" t="s">
        <v>2710</v>
      </c>
      <c r="H1383" s="43">
        <v>1067</v>
      </c>
      <c r="I1383" s="324" t="s">
        <v>44</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x14ac:dyDescent="0.35">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8"/>
        <v>Percentage Improvement in Eqpt Efficiency Standards above BAU</v>
      </c>
      <c r="D1384" s="6" t="s">
        <v>3072</v>
      </c>
      <c r="E1384" s="45" t="s">
        <v>2399</v>
      </c>
      <c r="F1384" t="s">
        <v>3035</v>
      </c>
      <c r="G1384" s="45" t="s">
        <v>2405</v>
      </c>
      <c r="H1384" s="43">
        <v>1068</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x14ac:dyDescent="0.35">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8"/>
        <v>Percentage Improvement in Eqpt Efficiency Standards above BAU</v>
      </c>
      <c r="D1385" s="6" t="s">
        <v>3072</v>
      </c>
      <c r="E1385" s="45" t="s">
        <v>2400</v>
      </c>
      <c r="F1385" t="s">
        <v>3035</v>
      </c>
      <c r="G1385" s="45" t="s">
        <v>2408</v>
      </c>
      <c r="H1385" s="43">
        <v>1069</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x14ac:dyDescent="0.35">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8"/>
        <v>Percentage Improvement in Eqpt Efficiency Standards above BAU</v>
      </c>
      <c r="D1386" s="6" t="s">
        <v>3072</v>
      </c>
      <c r="E1386" s="45" t="s">
        <v>2401</v>
      </c>
      <c r="F1386" t="s">
        <v>3035</v>
      </c>
      <c r="G1386" s="45" t="s">
        <v>2409</v>
      </c>
      <c r="H1386" s="43">
        <v>1070</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x14ac:dyDescent="0.35">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8"/>
        <v>Percentage Improvement in Eqpt Efficiency Standards above BAU</v>
      </c>
      <c r="D1387" s="6" t="s">
        <v>3072</v>
      </c>
      <c r="E1387" s="45" t="s">
        <v>2402</v>
      </c>
      <c r="F1387" t="s">
        <v>3035</v>
      </c>
      <c r="G1387" s="45" t="s">
        <v>2406</v>
      </c>
      <c r="H1387" s="43">
        <v>1071</v>
      </c>
      <c r="I1387" s="324" t="s">
        <v>44</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x14ac:dyDescent="0.35">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8"/>
        <v>Percentage Improvement in Eqpt Efficiency Standards above BAU</v>
      </c>
      <c r="D1388" s="6" t="s">
        <v>3072</v>
      </c>
      <c r="E1388" s="45" t="s">
        <v>2403</v>
      </c>
      <c r="F1388" t="s">
        <v>3035</v>
      </c>
      <c r="G1388" s="45" t="s">
        <v>2407</v>
      </c>
      <c r="H1388" s="43">
        <v>1072</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x14ac:dyDescent="0.35">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8"/>
        <v>Percentage Improvement in Eqpt Efficiency Standards above BAU</v>
      </c>
      <c r="D1389" s="6" t="s">
        <v>3072</v>
      </c>
      <c r="E1389" s="45" t="s">
        <v>2404</v>
      </c>
      <c r="F1389" t="s">
        <v>3035</v>
      </c>
      <c r="G1389" s="45" t="s">
        <v>2410</v>
      </c>
      <c r="H1389" s="43">
        <v>1073</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x14ac:dyDescent="0.35">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8"/>
        <v>Percentage Improvement in Eqpt Efficiency Standards above BAU</v>
      </c>
      <c r="D1390" s="6" t="s">
        <v>3072</v>
      </c>
      <c r="E1390" s="45" t="s">
        <v>2706</v>
      </c>
      <c r="F1390" t="s">
        <v>3035</v>
      </c>
      <c r="G1390" s="45" t="s">
        <v>2709</v>
      </c>
      <c r="H1390" s="43">
        <v>1074</v>
      </c>
      <c r="I1390" s="324" t="s">
        <v>44</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x14ac:dyDescent="0.35">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8"/>
        <v>Percentage Improvement in Eqpt Efficiency Standards above BAU</v>
      </c>
      <c r="D1391" s="6" t="s">
        <v>3072</v>
      </c>
      <c r="E1391" s="45" t="s">
        <v>2707</v>
      </c>
      <c r="F1391" t="s">
        <v>3035</v>
      </c>
      <c r="G1391" s="45" t="s">
        <v>2711</v>
      </c>
      <c r="H1391" s="43">
        <v>1075</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x14ac:dyDescent="0.35">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8"/>
        <v>Percentage Improvement in Eqpt Efficiency Standards above BAU</v>
      </c>
      <c r="D1392" s="6" t="s">
        <v>3072</v>
      </c>
      <c r="E1392" s="45" t="s">
        <v>2708</v>
      </c>
      <c r="F1392" t="s">
        <v>3035</v>
      </c>
      <c r="G1392" s="45" t="s">
        <v>2712</v>
      </c>
      <c r="H1392" s="43">
        <v>1076</v>
      </c>
      <c r="I1392" s="324" t="s">
        <v>43</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x14ac:dyDescent="0.35">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8"/>
        <v>Percentage Improvement in Eqpt Efficiency Standards above BAU</v>
      </c>
      <c r="D1393" s="6" t="s">
        <v>3072</v>
      </c>
      <c r="E1393" s="45" t="s">
        <v>2705</v>
      </c>
      <c r="F1393" t="s">
        <v>3035</v>
      </c>
      <c r="G1393" s="45" t="s">
        <v>2710</v>
      </c>
      <c r="H1393" s="43">
        <v>1077</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x14ac:dyDescent="0.35">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8"/>
        <v>Percentage Improvement in Eqpt Efficiency Standards above BAU</v>
      </c>
      <c r="D1394" s="6" t="s">
        <v>3073</v>
      </c>
      <c r="E1394" s="45" t="s">
        <v>2399</v>
      </c>
      <c r="F1394" t="s">
        <v>3036</v>
      </c>
      <c r="G1394" s="45" t="s">
        <v>2405</v>
      </c>
      <c r="H1394" s="43">
        <v>1078</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x14ac:dyDescent="0.35">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8"/>
        <v>Percentage Improvement in Eqpt Efficiency Standards above BAU</v>
      </c>
      <c r="D1395" s="6" t="s">
        <v>3073</v>
      </c>
      <c r="E1395" s="45" t="s">
        <v>2400</v>
      </c>
      <c r="F1395" t="s">
        <v>3036</v>
      </c>
      <c r="G1395" s="45" t="s">
        <v>2408</v>
      </c>
      <c r="H1395" s="43">
        <v>1079</v>
      </c>
      <c r="I1395" s="324" t="s">
        <v>43</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x14ac:dyDescent="0.35">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8"/>
        <v>Percentage Improvement in Eqpt Efficiency Standards above BAU</v>
      </c>
      <c r="D1396" s="6" t="s">
        <v>3073</v>
      </c>
      <c r="E1396" s="45" t="s">
        <v>2401</v>
      </c>
      <c r="F1396" t="s">
        <v>3036</v>
      </c>
      <c r="G1396" s="45" t="s">
        <v>2409</v>
      </c>
      <c r="H1396" s="43">
        <v>1080</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x14ac:dyDescent="0.35">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8"/>
        <v>Percentage Improvement in Eqpt Efficiency Standards above BAU</v>
      </c>
      <c r="D1397" s="6" t="s">
        <v>3073</v>
      </c>
      <c r="E1397" s="45" t="s">
        <v>2402</v>
      </c>
      <c r="F1397" t="s">
        <v>3036</v>
      </c>
      <c r="G1397" s="45" t="s">
        <v>2406</v>
      </c>
      <c r="H1397" s="43">
        <v>1081</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x14ac:dyDescent="0.35">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8"/>
        <v>Percentage Improvement in Eqpt Efficiency Standards above BAU</v>
      </c>
      <c r="D1398" s="6" t="s">
        <v>3073</v>
      </c>
      <c r="E1398" s="45" t="s">
        <v>2403</v>
      </c>
      <c r="F1398" t="s">
        <v>3036</v>
      </c>
      <c r="G1398" s="45" t="s">
        <v>2407</v>
      </c>
      <c r="H1398" s="43">
        <v>1082</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x14ac:dyDescent="0.35">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8"/>
        <v>Percentage Improvement in Eqpt Efficiency Standards above BAU</v>
      </c>
      <c r="D1399" s="6" t="s">
        <v>3073</v>
      </c>
      <c r="E1399" s="45" t="s">
        <v>2404</v>
      </c>
      <c r="F1399" t="s">
        <v>3036</v>
      </c>
      <c r="G1399" s="45" t="s">
        <v>2410</v>
      </c>
      <c r="H1399" s="43">
        <v>1083</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x14ac:dyDescent="0.35">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8"/>
        <v>Percentage Improvement in Eqpt Efficiency Standards above BAU</v>
      </c>
      <c r="D1400" s="6" t="s">
        <v>3073</v>
      </c>
      <c r="E1400" s="45" t="s">
        <v>2706</v>
      </c>
      <c r="F1400" t="s">
        <v>3036</v>
      </c>
      <c r="G1400" s="45" t="s">
        <v>2709</v>
      </c>
      <c r="H1400" s="43">
        <v>1084</v>
      </c>
      <c r="I1400" s="324" t="s">
        <v>44</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x14ac:dyDescent="0.35">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8"/>
        <v>Percentage Improvement in Eqpt Efficiency Standards above BAU</v>
      </c>
      <c r="D1401" s="6" t="s">
        <v>3073</v>
      </c>
      <c r="E1401" s="45" t="s">
        <v>2707</v>
      </c>
      <c r="F1401" t="s">
        <v>3036</v>
      </c>
      <c r="G1401" s="45" t="s">
        <v>2711</v>
      </c>
      <c r="H1401" s="43">
        <v>1085</v>
      </c>
      <c r="I1401" s="324" t="s">
        <v>43</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x14ac:dyDescent="0.35">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8"/>
        <v>Percentage Improvement in Eqpt Efficiency Standards above BAU</v>
      </c>
      <c r="D1402" s="6" t="s">
        <v>3073</v>
      </c>
      <c r="E1402" s="45" t="s">
        <v>2708</v>
      </c>
      <c r="F1402" t="s">
        <v>3036</v>
      </c>
      <c r="G1402" s="45" t="s">
        <v>2712</v>
      </c>
      <c r="H1402" s="43">
        <v>1086</v>
      </c>
      <c r="I1402" s="324" t="s">
        <v>43</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x14ac:dyDescent="0.35">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ref="C1403:C1466" si="49">C$1274</f>
        <v>Percentage Improvement in Eqpt Efficiency Standards above BAU</v>
      </c>
      <c r="D1403" s="6" t="s">
        <v>3073</v>
      </c>
      <c r="E1403" s="45" t="s">
        <v>2705</v>
      </c>
      <c r="F1403" t="s">
        <v>3036</v>
      </c>
      <c r="G1403" s="45" t="s">
        <v>2710</v>
      </c>
      <c r="H1403" s="43">
        <v>1087</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x14ac:dyDescent="0.35">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3074</v>
      </c>
      <c r="E1404" s="45" t="s">
        <v>2399</v>
      </c>
      <c r="F1404" t="s">
        <v>2580</v>
      </c>
      <c r="G1404" s="45" t="s">
        <v>2405</v>
      </c>
      <c r="H1404" s="43">
        <v>1088</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x14ac:dyDescent="0.35">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3074</v>
      </c>
      <c r="E1405" s="45" t="s">
        <v>2400</v>
      </c>
      <c r="F1405" t="s">
        <v>2580</v>
      </c>
      <c r="G1405" s="45" t="s">
        <v>2408</v>
      </c>
      <c r="H1405" s="43">
        <v>1089</v>
      </c>
      <c r="I1405" s="324" t="s">
        <v>43</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x14ac:dyDescent="0.35">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3074</v>
      </c>
      <c r="E1406" s="45" t="s">
        <v>2401</v>
      </c>
      <c r="F1406" t="s">
        <v>2580</v>
      </c>
      <c r="G1406" s="45" t="s">
        <v>2409</v>
      </c>
      <c r="H1406" s="43">
        <v>1090</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x14ac:dyDescent="0.35">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3074</v>
      </c>
      <c r="E1407" s="45" t="s">
        <v>2402</v>
      </c>
      <c r="F1407" t="s">
        <v>2580</v>
      </c>
      <c r="G1407" s="45" t="s">
        <v>2406</v>
      </c>
      <c r="H1407" s="43">
        <v>1091</v>
      </c>
      <c r="I1407" s="324" t="s">
        <v>44</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x14ac:dyDescent="0.35">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3074</v>
      </c>
      <c r="E1408" s="45" t="s">
        <v>2403</v>
      </c>
      <c r="F1408" t="s">
        <v>2580</v>
      </c>
      <c r="G1408" s="45" t="s">
        <v>2407</v>
      </c>
      <c r="H1408" s="43">
        <v>1092</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x14ac:dyDescent="0.35">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3074</v>
      </c>
      <c r="E1409" s="45" t="s">
        <v>2404</v>
      </c>
      <c r="F1409" t="s">
        <v>2580</v>
      </c>
      <c r="G1409" s="45" t="s">
        <v>2410</v>
      </c>
      <c r="H1409" s="43">
        <v>1093</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x14ac:dyDescent="0.35">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3074</v>
      </c>
      <c r="E1410" s="45" t="s">
        <v>2706</v>
      </c>
      <c r="F1410" t="s">
        <v>2580</v>
      </c>
      <c r="G1410" s="45" t="s">
        <v>2709</v>
      </c>
      <c r="H1410" s="43">
        <v>1094</v>
      </c>
      <c r="I1410" s="324" t="s">
        <v>44</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x14ac:dyDescent="0.35">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3074</v>
      </c>
      <c r="E1411" s="45" t="s">
        <v>2707</v>
      </c>
      <c r="F1411" t="s">
        <v>2580</v>
      </c>
      <c r="G1411" s="45" t="s">
        <v>2711</v>
      </c>
      <c r="H1411" s="43">
        <v>1095</v>
      </c>
      <c r="I1411" s="324" t="s">
        <v>43</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x14ac:dyDescent="0.35">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3074</v>
      </c>
      <c r="E1412" s="45" t="s">
        <v>2708</v>
      </c>
      <c r="F1412" t="s">
        <v>2580</v>
      </c>
      <c r="G1412" s="45" t="s">
        <v>2712</v>
      </c>
      <c r="H1412" s="43">
        <v>1096</v>
      </c>
      <c r="I1412" s="324" t="s">
        <v>43</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x14ac:dyDescent="0.35">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3074</v>
      </c>
      <c r="E1413" s="45" t="s">
        <v>2705</v>
      </c>
      <c r="F1413" t="s">
        <v>2580</v>
      </c>
      <c r="G1413" s="45" t="s">
        <v>2710</v>
      </c>
      <c r="H1413" s="43">
        <v>1097</v>
      </c>
      <c r="I1413" s="324" t="s">
        <v>44</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x14ac:dyDescent="0.35">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3075</v>
      </c>
      <c r="E1414" s="45" t="s">
        <v>2399</v>
      </c>
      <c r="F1414" t="s">
        <v>3037</v>
      </c>
      <c r="G1414" s="45" t="s">
        <v>2405</v>
      </c>
      <c r="H1414" s="43">
        <v>1098</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x14ac:dyDescent="0.35">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49"/>
        <v>Percentage Improvement in Eqpt Efficiency Standards above BAU</v>
      </c>
      <c r="D1415" s="6" t="s">
        <v>3075</v>
      </c>
      <c r="E1415" s="45" t="s">
        <v>2400</v>
      </c>
      <c r="F1415" t="s">
        <v>3037</v>
      </c>
      <c r="G1415" s="45" t="s">
        <v>2408</v>
      </c>
      <c r="H1415" s="43">
        <v>1099</v>
      </c>
      <c r="I1415" s="324" t="s">
        <v>43</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x14ac:dyDescent="0.35">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49"/>
        <v>Percentage Improvement in Eqpt Efficiency Standards above BAU</v>
      </c>
      <c r="D1416" s="6" t="s">
        <v>3075</v>
      </c>
      <c r="E1416" s="45" t="s">
        <v>2401</v>
      </c>
      <c r="F1416" t="s">
        <v>3037</v>
      </c>
      <c r="G1416" s="45" t="s">
        <v>2409</v>
      </c>
      <c r="H1416" s="43">
        <v>1100</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x14ac:dyDescent="0.35">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49"/>
        <v>Percentage Improvement in Eqpt Efficiency Standards above BAU</v>
      </c>
      <c r="D1417" s="6" t="s">
        <v>3075</v>
      </c>
      <c r="E1417" s="45" t="s">
        <v>2402</v>
      </c>
      <c r="F1417" t="s">
        <v>3037</v>
      </c>
      <c r="G1417" s="45" t="s">
        <v>2406</v>
      </c>
      <c r="H1417" s="43">
        <v>1101</v>
      </c>
      <c r="I1417" s="324" t="s">
        <v>44</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x14ac:dyDescent="0.35">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49"/>
        <v>Percentage Improvement in Eqpt Efficiency Standards above BAU</v>
      </c>
      <c r="D1418" s="6" t="s">
        <v>3075</v>
      </c>
      <c r="E1418" s="45" t="s">
        <v>2403</v>
      </c>
      <c r="F1418" t="s">
        <v>3037</v>
      </c>
      <c r="G1418" s="45" t="s">
        <v>2407</v>
      </c>
      <c r="H1418" s="43">
        <v>1102</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x14ac:dyDescent="0.35">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49"/>
        <v>Percentage Improvement in Eqpt Efficiency Standards above BAU</v>
      </c>
      <c r="D1419" s="6" t="s">
        <v>3075</v>
      </c>
      <c r="E1419" s="45" t="s">
        <v>2404</v>
      </c>
      <c r="F1419" t="s">
        <v>3037</v>
      </c>
      <c r="G1419" s="45" t="s">
        <v>2410</v>
      </c>
      <c r="H1419" s="43">
        <v>1103</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x14ac:dyDescent="0.35">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49"/>
        <v>Percentage Improvement in Eqpt Efficiency Standards above BAU</v>
      </c>
      <c r="D1420" s="6" t="s">
        <v>3075</v>
      </c>
      <c r="E1420" s="45" t="s">
        <v>2706</v>
      </c>
      <c r="F1420" t="s">
        <v>3037</v>
      </c>
      <c r="G1420" s="45" t="s">
        <v>2709</v>
      </c>
      <c r="H1420" s="43">
        <v>1104</v>
      </c>
      <c r="I1420" s="324" t="s">
        <v>44</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x14ac:dyDescent="0.35">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49"/>
        <v>Percentage Improvement in Eqpt Efficiency Standards above BAU</v>
      </c>
      <c r="D1421" s="6" t="s">
        <v>3075</v>
      </c>
      <c r="E1421" s="45" t="s">
        <v>2707</v>
      </c>
      <c r="F1421" t="s">
        <v>3037</v>
      </c>
      <c r="G1421" s="45" t="s">
        <v>2711</v>
      </c>
      <c r="H1421" s="43">
        <v>1105</v>
      </c>
      <c r="I1421" s="324" t="s">
        <v>43</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x14ac:dyDescent="0.35">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49"/>
        <v>Percentage Improvement in Eqpt Efficiency Standards above BAU</v>
      </c>
      <c r="D1422" s="6" t="s">
        <v>3075</v>
      </c>
      <c r="E1422" s="45" t="s">
        <v>2708</v>
      </c>
      <c r="F1422" t="s">
        <v>3037</v>
      </c>
      <c r="G1422" s="45" t="s">
        <v>2712</v>
      </c>
      <c r="H1422" s="43">
        <v>1106</v>
      </c>
      <c r="I1422" s="324" t="s">
        <v>43</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x14ac:dyDescent="0.35">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49"/>
        <v>Percentage Improvement in Eqpt Efficiency Standards above BAU</v>
      </c>
      <c r="D1423" s="6" t="s">
        <v>3075</v>
      </c>
      <c r="E1423" s="45" t="s">
        <v>2705</v>
      </c>
      <c r="F1423" t="s">
        <v>3037</v>
      </c>
      <c r="G1423" s="45" t="s">
        <v>2710</v>
      </c>
      <c r="H1423" s="43">
        <v>1107</v>
      </c>
      <c r="I1423" s="324" t="s">
        <v>44</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x14ac:dyDescent="0.35">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49"/>
        <v>Percentage Improvement in Eqpt Efficiency Standards above BAU</v>
      </c>
      <c r="D1424" s="6" t="s">
        <v>3076</v>
      </c>
      <c r="E1424" s="45" t="s">
        <v>2399</v>
      </c>
      <c r="F1424" t="s">
        <v>3038</v>
      </c>
      <c r="G1424" s="45" t="s">
        <v>2405</v>
      </c>
      <c r="H1424" s="43">
        <v>1108</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x14ac:dyDescent="0.35">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49"/>
        <v>Percentage Improvement in Eqpt Efficiency Standards above BAU</v>
      </c>
      <c r="D1425" s="6" t="s">
        <v>3076</v>
      </c>
      <c r="E1425" s="45" t="s">
        <v>2400</v>
      </c>
      <c r="F1425" t="s">
        <v>3038</v>
      </c>
      <c r="G1425" s="45" t="s">
        <v>2408</v>
      </c>
      <c r="H1425" s="43">
        <v>1109</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x14ac:dyDescent="0.35">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49"/>
        <v>Percentage Improvement in Eqpt Efficiency Standards above BAU</v>
      </c>
      <c r="D1426" s="6" t="s">
        <v>3076</v>
      </c>
      <c r="E1426" s="45" t="s">
        <v>2401</v>
      </c>
      <c r="F1426" t="s">
        <v>3038</v>
      </c>
      <c r="G1426" s="45" t="s">
        <v>2409</v>
      </c>
      <c r="H1426" s="43">
        <v>1110</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x14ac:dyDescent="0.35">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49"/>
        <v>Percentage Improvement in Eqpt Efficiency Standards above BAU</v>
      </c>
      <c r="D1427" s="6" t="s">
        <v>3076</v>
      </c>
      <c r="E1427" s="45" t="s">
        <v>2402</v>
      </c>
      <c r="F1427" t="s">
        <v>3038</v>
      </c>
      <c r="G1427" s="45" t="s">
        <v>2406</v>
      </c>
      <c r="H1427" s="43">
        <v>1111</v>
      </c>
      <c r="I1427" s="324" t="s">
        <v>44</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x14ac:dyDescent="0.35">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49"/>
        <v>Percentage Improvement in Eqpt Efficiency Standards above BAU</v>
      </c>
      <c r="D1428" s="6" t="s">
        <v>3076</v>
      </c>
      <c r="E1428" s="45" t="s">
        <v>2403</v>
      </c>
      <c r="F1428" t="s">
        <v>3038</v>
      </c>
      <c r="G1428" s="45" t="s">
        <v>2407</v>
      </c>
      <c r="H1428" s="43">
        <v>1112</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x14ac:dyDescent="0.35">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49"/>
        <v>Percentage Improvement in Eqpt Efficiency Standards above BAU</v>
      </c>
      <c r="D1429" s="6" t="s">
        <v>3076</v>
      </c>
      <c r="E1429" s="45" t="s">
        <v>2404</v>
      </c>
      <c r="F1429" t="s">
        <v>3038</v>
      </c>
      <c r="G1429" s="45" t="s">
        <v>2410</v>
      </c>
      <c r="H1429" s="43">
        <v>1113</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x14ac:dyDescent="0.35">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49"/>
        <v>Percentage Improvement in Eqpt Efficiency Standards above BAU</v>
      </c>
      <c r="D1430" s="6" t="s">
        <v>3076</v>
      </c>
      <c r="E1430" s="45" t="s">
        <v>2706</v>
      </c>
      <c r="F1430" t="s">
        <v>3038</v>
      </c>
      <c r="G1430" s="45" t="s">
        <v>2709</v>
      </c>
      <c r="H1430" s="43">
        <v>1114</v>
      </c>
      <c r="I1430" s="324" t="s">
        <v>44</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x14ac:dyDescent="0.35">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49"/>
        <v>Percentage Improvement in Eqpt Efficiency Standards above BAU</v>
      </c>
      <c r="D1431" s="6" t="s">
        <v>3076</v>
      </c>
      <c r="E1431" s="45" t="s">
        <v>2707</v>
      </c>
      <c r="F1431" t="s">
        <v>3038</v>
      </c>
      <c r="G1431" s="45" t="s">
        <v>2711</v>
      </c>
      <c r="H1431" s="43">
        <v>1115</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x14ac:dyDescent="0.35">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49"/>
        <v>Percentage Improvement in Eqpt Efficiency Standards above BAU</v>
      </c>
      <c r="D1432" s="6" t="s">
        <v>3076</v>
      </c>
      <c r="E1432" s="45" t="s">
        <v>2708</v>
      </c>
      <c r="F1432" t="s">
        <v>3038</v>
      </c>
      <c r="G1432" s="45" t="s">
        <v>2712</v>
      </c>
      <c r="H1432" s="43">
        <v>1116</v>
      </c>
      <c r="I1432" s="324" t="s">
        <v>43</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x14ac:dyDescent="0.35">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49"/>
        <v>Percentage Improvement in Eqpt Efficiency Standards above BAU</v>
      </c>
      <c r="D1433" s="6" t="s">
        <v>3076</v>
      </c>
      <c r="E1433" s="45" t="s">
        <v>2705</v>
      </c>
      <c r="F1433" t="s">
        <v>3038</v>
      </c>
      <c r="G1433" s="45" t="s">
        <v>2710</v>
      </c>
      <c r="H1433" s="43">
        <v>1117</v>
      </c>
      <c r="I1433" s="324" t="s">
        <v>44</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x14ac:dyDescent="0.35">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49"/>
        <v>Percentage Improvement in Eqpt Efficiency Standards above BAU</v>
      </c>
      <c r="D1434" s="6" t="s">
        <v>3077</v>
      </c>
      <c r="E1434" s="45" t="s">
        <v>2399</v>
      </c>
      <c r="F1434" t="s">
        <v>3039</v>
      </c>
      <c r="G1434" s="45" t="s">
        <v>2405</v>
      </c>
      <c r="H1434" s="43">
        <v>1118</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x14ac:dyDescent="0.35">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49"/>
        <v>Percentage Improvement in Eqpt Efficiency Standards above BAU</v>
      </c>
      <c r="D1435" s="6" t="s">
        <v>3077</v>
      </c>
      <c r="E1435" s="45" t="s">
        <v>2400</v>
      </c>
      <c r="F1435" t="s">
        <v>3039</v>
      </c>
      <c r="G1435" s="45" t="s">
        <v>2408</v>
      </c>
      <c r="H1435" s="43">
        <v>1119</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x14ac:dyDescent="0.35">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49"/>
        <v>Percentage Improvement in Eqpt Efficiency Standards above BAU</v>
      </c>
      <c r="D1436" s="6" t="s">
        <v>3077</v>
      </c>
      <c r="E1436" s="45" t="s">
        <v>2401</v>
      </c>
      <c r="F1436" t="s">
        <v>3039</v>
      </c>
      <c r="G1436" s="45" t="s">
        <v>2409</v>
      </c>
      <c r="H1436" s="43">
        <v>1120</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x14ac:dyDescent="0.35">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49"/>
        <v>Percentage Improvement in Eqpt Efficiency Standards above BAU</v>
      </c>
      <c r="D1437" s="6" t="s">
        <v>3077</v>
      </c>
      <c r="E1437" s="45" t="s">
        <v>2402</v>
      </c>
      <c r="F1437" t="s">
        <v>3039</v>
      </c>
      <c r="G1437" s="45" t="s">
        <v>2406</v>
      </c>
      <c r="H1437" s="43">
        <v>1121</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x14ac:dyDescent="0.35">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49"/>
        <v>Percentage Improvement in Eqpt Efficiency Standards above BAU</v>
      </c>
      <c r="D1438" s="6" t="s">
        <v>3077</v>
      </c>
      <c r="E1438" s="45" t="s">
        <v>2403</v>
      </c>
      <c r="F1438" t="s">
        <v>3039</v>
      </c>
      <c r="G1438" s="45" t="s">
        <v>2407</v>
      </c>
      <c r="H1438" s="43">
        <v>1122</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x14ac:dyDescent="0.35">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49"/>
        <v>Percentage Improvement in Eqpt Efficiency Standards above BAU</v>
      </c>
      <c r="D1439" s="6" t="s">
        <v>3077</v>
      </c>
      <c r="E1439" s="45" t="s">
        <v>2404</v>
      </c>
      <c r="F1439" t="s">
        <v>3039</v>
      </c>
      <c r="G1439" s="45" t="s">
        <v>2410</v>
      </c>
      <c r="H1439" s="43">
        <v>1123</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x14ac:dyDescent="0.35">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49"/>
        <v>Percentage Improvement in Eqpt Efficiency Standards above BAU</v>
      </c>
      <c r="D1440" s="6" t="s">
        <v>3077</v>
      </c>
      <c r="E1440" s="45" t="s">
        <v>2706</v>
      </c>
      <c r="F1440" t="s">
        <v>3039</v>
      </c>
      <c r="G1440" s="45" t="s">
        <v>2709</v>
      </c>
      <c r="H1440" s="43">
        <v>1124</v>
      </c>
      <c r="I1440" s="324" t="s">
        <v>44</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x14ac:dyDescent="0.35">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49"/>
        <v>Percentage Improvement in Eqpt Efficiency Standards above BAU</v>
      </c>
      <c r="D1441" s="6" t="s">
        <v>3077</v>
      </c>
      <c r="E1441" s="45" t="s">
        <v>2707</v>
      </c>
      <c r="F1441" t="s">
        <v>3039</v>
      </c>
      <c r="G1441" s="45" t="s">
        <v>2711</v>
      </c>
      <c r="H1441" s="43">
        <v>1125</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x14ac:dyDescent="0.35">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49"/>
        <v>Percentage Improvement in Eqpt Efficiency Standards above BAU</v>
      </c>
      <c r="D1442" s="6" t="s">
        <v>3077</v>
      </c>
      <c r="E1442" s="45" t="s">
        <v>2708</v>
      </c>
      <c r="F1442" t="s">
        <v>3039</v>
      </c>
      <c r="G1442" s="45" t="s">
        <v>2712</v>
      </c>
      <c r="H1442" s="43">
        <v>1126</v>
      </c>
      <c r="I1442" s="324" t="s">
        <v>43</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x14ac:dyDescent="0.35">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49"/>
        <v>Percentage Improvement in Eqpt Efficiency Standards above BAU</v>
      </c>
      <c r="D1443" s="6" t="s">
        <v>3077</v>
      </c>
      <c r="E1443" s="45" t="s">
        <v>2705</v>
      </c>
      <c r="F1443" t="s">
        <v>3039</v>
      </c>
      <c r="G1443" s="45" t="s">
        <v>2710</v>
      </c>
      <c r="H1443" s="43">
        <v>1127</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x14ac:dyDescent="0.35">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49"/>
        <v>Percentage Improvement in Eqpt Efficiency Standards above BAU</v>
      </c>
      <c r="D1444" s="6" t="s">
        <v>3078</v>
      </c>
      <c r="E1444" s="45" t="s">
        <v>2399</v>
      </c>
      <c r="F1444" t="s">
        <v>3040</v>
      </c>
      <c r="G1444" s="45" t="s">
        <v>2405</v>
      </c>
      <c r="H1444" s="43">
        <v>1128</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x14ac:dyDescent="0.35">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49"/>
        <v>Percentage Improvement in Eqpt Efficiency Standards above BAU</v>
      </c>
      <c r="D1445" s="6" t="s">
        <v>3078</v>
      </c>
      <c r="E1445" s="45" t="s">
        <v>2400</v>
      </c>
      <c r="F1445" t="s">
        <v>3040</v>
      </c>
      <c r="G1445" s="45" t="s">
        <v>2408</v>
      </c>
      <c r="H1445" s="43">
        <v>1129</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x14ac:dyDescent="0.35">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49"/>
        <v>Percentage Improvement in Eqpt Efficiency Standards above BAU</v>
      </c>
      <c r="D1446" s="6" t="s">
        <v>3078</v>
      </c>
      <c r="E1446" s="45" t="s">
        <v>2401</v>
      </c>
      <c r="F1446" t="s">
        <v>3040</v>
      </c>
      <c r="G1446" s="45" t="s">
        <v>2409</v>
      </c>
      <c r="H1446" s="43">
        <v>1130</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x14ac:dyDescent="0.35">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49"/>
        <v>Percentage Improvement in Eqpt Efficiency Standards above BAU</v>
      </c>
      <c r="D1447" s="6" t="s">
        <v>3078</v>
      </c>
      <c r="E1447" s="45" t="s">
        <v>2402</v>
      </c>
      <c r="F1447" t="s">
        <v>3040</v>
      </c>
      <c r="G1447" s="45" t="s">
        <v>2406</v>
      </c>
      <c r="H1447" s="43">
        <v>1131</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x14ac:dyDescent="0.35">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49"/>
        <v>Percentage Improvement in Eqpt Efficiency Standards above BAU</v>
      </c>
      <c r="D1448" s="6" t="s">
        <v>3078</v>
      </c>
      <c r="E1448" s="45" t="s">
        <v>2403</v>
      </c>
      <c r="F1448" t="s">
        <v>3040</v>
      </c>
      <c r="G1448" s="45" t="s">
        <v>2407</v>
      </c>
      <c r="H1448" s="43">
        <v>1132</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x14ac:dyDescent="0.35">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49"/>
        <v>Percentage Improvement in Eqpt Efficiency Standards above BAU</v>
      </c>
      <c r="D1449" s="6" t="s">
        <v>3078</v>
      </c>
      <c r="E1449" s="45" t="s">
        <v>2404</v>
      </c>
      <c r="F1449" t="s">
        <v>3040</v>
      </c>
      <c r="G1449" s="45" t="s">
        <v>2410</v>
      </c>
      <c r="H1449" s="43">
        <v>1133</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x14ac:dyDescent="0.35">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49"/>
        <v>Percentage Improvement in Eqpt Efficiency Standards above BAU</v>
      </c>
      <c r="D1450" s="6" t="s">
        <v>3078</v>
      </c>
      <c r="E1450" s="45" t="s">
        <v>2706</v>
      </c>
      <c r="F1450" t="s">
        <v>3040</v>
      </c>
      <c r="G1450" s="45" t="s">
        <v>2709</v>
      </c>
      <c r="H1450" s="43">
        <v>1134</v>
      </c>
      <c r="I1450" s="324" t="s">
        <v>44</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x14ac:dyDescent="0.35">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49"/>
        <v>Percentage Improvement in Eqpt Efficiency Standards above BAU</v>
      </c>
      <c r="D1451" s="6" t="s">
        <v>3078</v>
      </c>
      <c r="E1451" s="45" t="s">
        <v>2707</v>
      </c>
      <c r="F1451" t="s">
        <v>3040</v>
      </c>
      <c r="G1451" s="45" t="s">
        <v>2711</v>
      </c>
      <c r="H1451" s="43">
        <v>1135</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x14ac:dyDescent="0.35">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49"/>
        <v>Percentage Improvement in Eqpt Efficiency Standards above BAU</v>
      </c>
      <c r="D1452" s="6" t="s">
        <v>3078</v>
      </c>
      <c r="E1452" s="45" t="s">
        <v>2708</v>
      </c>
      <c r="F1452" t="s">
        <v>3040</v>
      </c>
      <c r="G1452" s="45" t="s">
        <v>2712</v>
      </c>
      <c r="H1452" s="43">
        <v>1136</v>
      </c>
      <c r="I1452" s="324" t="s">
        <v>43</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x14ac:dyDescent="0.35">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49"/>
        <v>Percentage Improvement in Eqpt Efficiency Standards above BAU</v>
      </c>
      <c r="D1453" s="6" t="s">
        <v>3078</v>
      </c>
      <c r="E1453" s="45" t="s">
        <v>2705</v>
      </c>
      <c r="F1453" t="s">
        <v>3040</v>
      </c>
      <c r="G1453" s="45" t="s">
        <v>2710</v>
      </c>
      <c r="H1453" s="43">
        <v>1137</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x14ac:dyDescent="0.35">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49"/>
        <v>Percentage Improvement in Eqpt Efficiency Standards above BAU</v>
      </c>
      <c r="D1454" s="6" t="s">
        <v>3079</v>
      </c>
      <c r="E1454" s="45" t="s">
        <v>2399</v>
      </c>
      <c r="F1454" t="s">
        <v>3041</v>
      </c>
      <c r="G1454" s="45" t="s">
        <v>2405</v>
      </c>
      <c r="H1454" s="43">
        <v>1138</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x14ac:dyDescent="0.35">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49"/>
        <v>Percentage Improvement in Eqpt Efficiency Standards above BAU</v>
      </c>
      <c r="D1455" s="6" t="s">
        <v>3079</v>
      </c>
      <c r="E1455" s="45" t="s">
        <v>2400</v>
      </c>
      <c r="F1455" t="s">
        <v>3041</v>
      </c>
      <c r="G1455" s="45" t="s">
        <v>2408</v>
      </c>
      <c r="H1455" s="43">
        <v>1139</v>
      </c>
      <c r="I1455" s="324" t="s">
        <v>43</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x14ac:dyDescent="0.35">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49"/>
        <v>Percentage Improvement in Eqpt Efficiency Standards above BAU</v>
      </c>
      <c r="D1456" s="6" t="s">
        <v>3079</v>
      </c>
      <c r="E1456" s="45" t="s">
        <v>2401</v>
      </c>
      <c r="F1456" t="s">
        <v>3041</v>
      </c>
      <c r="G1456" s="45" t="s">
        <v>2409</v>
      </c>
      <c r="H1456" s="43">
        <v>1140</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x14ac:dyDescent="0.35">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49"/>
        <v>Percentage Improvement in Eqpt Efficiency Standards above BAU</v>
      </c>
      <c r="D1457" s="6" t="s">
        <v>3079</v>
      </c>
      <c r="E1457" s="45" t="s">
        <v>2402</v>
      </c>
      <c r="F1457" t="s">
        <v>3041</v>
      </c>
      <c r="G1457" s="45" t="s">
        <v>2406</v>
      </c>
      <c r="H1457" s="43">
        <v>1141</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x14ac:dyDescent="0.35">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49"/>
        <v>Percentage Improvement in Eqpt Efficiency Standards above BAU</v>
      </c>
      <c r="D1458" s="6" t="s">
        <v>3079</v>
      </c>
      <c r="E1458" s="45" t="s">
        <v>2403</v>
      </c>
      <c r="F1458" t="s">
        <v>3041</v>
      </c>
      <c r="G1458" s="45" t="s">
        <v>2407</v>
      </c>
      <c r="H1458" s="43">
        <v>1142</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x14ac:dyDescent="0.35">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49"/>
        <v>Percentage Improvement in Eqpt Efficiency Standards above BAU</v>
      </c>
      <c r="D1459" s="6" t="s">
        <v>3079</v>
      </c>
      <c r="E1459" s="45" t="s">
        <v>2404</v>
      </c>
      <c r="F1459" t="s">
        <v>3041</v>
      </c>
      <c r="G1459" s="45" t="s">
        <v>2410</v>
      </c>
      <c r="H1459" s="43">
        <v>1143</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x14ac:dyDescent="0.35">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49"/>
        <v>Percentage Improvement in Eqpt Efficiency Standards above BAU</v>
      </c>
      <c r="D1460" s="6" t="s">
        <v>3079</v>
      </c>
      <c r="E1460" s="45" t="s">
        <v>2706</v>
      </c>
      <c r="F1460" t="s">
        <v>3041</v>
      </c>
      <c r="G1460" s="45" t="s">
        <v>2709</v>
      </c>
      <c r="H1460" s="43">
        <v>1144</v>
      </c>
      <c r="I1460" s="324" t="s">
        <v>44</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x14ac:dyDescent="0.35">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49"/>
        <v>Percentage Improvement in Eqpt Efficiency Standards above BAU</v>
      </c>
      <c r="D1461" s="6" t="s">
        <v>3079</v>
      </c>
      <c r="E1461" s="45" t="s">
        <v>2707</v>
      </c>
      <c r="F1461" t="s">
        <v>3041</v>
      </c>
      <c r="G1461" s="45" t="s">
        <v>2711</v>
      </c>
      <c r="H1461" s="43">
        <v>1145</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x14ac:dyDescent="0.35">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49"/>
        <v>Percentage Improvement in Eqpt Efficiency Standards above BAU</v>
      </c>
      <c r="D1462" s="6" t="s">
        <v>3079</v>
      </c>
      <c r="E1462" s="45" t="s">
        <v>2708</v>
      </c>
      <c r="F1462" t="s">
        <v>3041</v>
      </c>
      <c r="G1462" s="45" t="s">
        <v>2712</v>
      </c>
      <c r="H1462" s="43">
        <v>1146</v>
      </c>
      <c r="I1462" s="324" t="s">
        <v>43</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x14ac:dyDescent="0.35">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49"/>
        <v>Percentage Improvement in Eqpt Efficiency Standards above BAU</v>
      </c>
      <c r="D1463" s="6" t="s">
        <v>3079</v>
      </c>
      <c r="E1463" s="45" t="s">
        <v>2705</v>
      </c>
      <c r="F1463" t="s">
        <v>3041</v>
      </c>
      <c r="G1463" s="45" t="s">
        <v>2710</v>
      </c>
      <c r="H1463" s="43">
        <v>1147</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x14ac:dyDescent="0.35">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49"/>
        <v>Percentage Improvement in Eqpt Efficiency Standards above BAU</v>
      </c>
      <c r="D1464" s="6" t="s">
        <v>3080</v>
      </c>
      <c r="E1464" s="45" t="s">
        <v>2399</v>
      </c>
      <c r="F1464" t="s">
        <v>3042</v>
      </c>
      <c r="G1464" s="45" t="s">
        <v>2405</v>
      </c>
      <c r="H1464" s="43">
        <v>1148</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x14ac:dyDescent="0.35">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49"/>
        <v>Percentage Improvement in Eqpt Efficiency Standards above BAU</v>
      </c>
      <c r="D1465" s="6" t="s">
        <v>3080</v>
      </c>
      <c r="E1465" s="45" t="s">
        <v>2400</v>
      </c>
      <c r="F1465" t="s">
        <v>3042</v>
      </c>
      <c r="G1465" s="45" t="s">
        <v>2408</v>
      </c>
      <c r="H1465" s="43">
        <v>1149</v>
      </c>
      <c r="I1465" s="324" t="s">
        <v>43</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x14ac:dyDescent="0.35">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49"/>
        <v>Percentage Improvement in Eqpt Efficiency Standards above BAU</v>
      </c>
      <c r="D1466" s="6" t="s">
        <v>3080</v>
      </c>
      <c r="E1466" s="45" t="s">
        <v>2401</v>
      </c>
      <c r="F1466" t="s">
        <v>3042</v>
      </c>
      <c r="G1466" s="45" t="s">
        <v>2409</v>
      </c>
      <c r="H1466" s="43">
        <v>1150</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x14ac:dyDescent="0.35">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ref="C1467:C1523" si="50">C$1274</f>
        <v>Percentage Improvement in Eqpt Efficiency Standards above BAU</v>
      </c>
      <c r="D1467" s="6" t="s">
        <v>3080</v>
      </c>
      <c r="E1467" s="45" t="s">
        <v>2402</v>
      </c>
      <c r="F1467" t="s">
        <v>3042</v>
      </c>
      <c r="G1467" s="45" t="s">
        <v>2406</v>
      </c>
      <c r="H1467" s="43">
        <v>1151</v>
      </c>
      <c r="I1467" s="324" t="s">
        <v>44</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x14ac:dyDescent="0.35">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3080</v>
      </c>
      <c r="E1468" s="45" t="s">
        <v>2403</v>
      </c>
      <c r="F1468" t="s">
        <v>3042</v>
      </c>
      <c r="G1468" s="45" t="s">
        <v>2407</v>
      </c>
      <c r="H1468" s="43">
        <v>1152</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x14ac:dyDescent="0.35">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3080</v>
      </c>
      <c r="E1469" s="45" t="s">
        <v>2404</v>
      </c>
      <c r="F1469" t="s">
        <v>3042</v>
      </c>
      <c r="G1469" s="45" t="s">
        <v>2410</v>
      </c>
      <c r="H1469" s="43">
        <v>1153</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x14ac:dyDescent="0.35">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3080</v>
      </c>
      <c r="E1470" s="45" t="s">
        <v>2706</v>
      </c>
      <c r="F1470" t="s">
        <v>3042</v>
      </c>
      <c r="G1470" s="45" t="s">
        <v>2709</v>
      </c>
      <c r="H1470" s="43">
        <v>1154</v>
      </c>
      <c r="I1470" s="324" t="s">
        <v>44</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x14ac:dyDescent="0.35">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3080</v>
      </c>
      <c r="E1471" s="45" t="s">
        <v>2707</v>
      </c>
      <c r="F1471" t="s">
        <v>3042</v>
      </c>
      <c r="G1471" s="45" t="s">
        <v>2711</v>
      </c>
      <c r="H1471" s="43">
        <v>1155</v>
      </c>
      <c r="I1471" s="324" t="s">
        <v>43</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x14ac:dyDescent="0.35">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3080</v>
      </c>
      <c r="E1472" s="45" t="s">
        <v>2708</v>
      </c>
      <c r="F1472" t="s">
        <v>3042</v>
      </c>
      <c r="G1472" s="45" t="s">
        <v>2712</v>
      </c>
      <c r="H1472" s="43">
        <v>1156</v>
      </c>
      <c r="I1472" s="324" t="s">
        <v>43</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x14ac:dyDescent="0.35">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3080</v>
      </c>
      <c r="E1473" s="45" t="s">
        <v>2705</v>
      </c>
      <c r="F1473" t="s">
        <v>3042</v>
      </c>
      <c r="G1473" s="45" t="s">
        <v>2710</v>
      </c>
      <c r="H1473" s="43">
        <v>1157</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x14ac:dyDescent="0.35">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3081</v>
      </c>
      <c r="E1474" s="45" t="s">
        <v>2399</v>
      </c>
      <c r="F1474" t="s">
        <v>3043</v>
      </c>
      <c r="G1474" s="45" t="s">
        <v>2405</v>
      </c>
      <c r="H1474" s="43">
        <v>1158</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x14ac:dyDescent="0.35">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3081</v>
      </c>
      <c r="E1475" s="45" t="s">
        <v>2400</v>
      </c>
      <c r="F1475" t="s">
        <v>3043</v>
      </c>
      <c r="G1475" s="45" t="s">
        <v>2408</v>
      </c>
      <c r="H1475" s="43">
        <v>1159</v>
      </c>
      <c r="I1475" s="324" t="s">
        <v>43</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x14ac:dyDescent="0.35">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3081</v>
      </c>
      <c r="E1476" s="45" t="s">
        <v>2401</v>
      </c>
      <c r="F1476" t="s">
        <v>3043</v>
      </c>
      <c r="G1476" s="45" t="s">
        <v>2409</v>
      </c>
      <c r="H1476" s="43">
        <v>1160</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x14ac:dyDescent="0.35">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3081</v>
      </c>
      <c r="E1477" s="45" t="s">
        <v>2402</v>
      </c>
      <c r="F1477" t="s">
        <v>3043</v>
      </c>
      <c r="G1477" s="45" t="s">
        <v>2406</v>
      </c>
      <c r="H1477" s="43">
        <v>1161</v>
      </c>
      <c r="I1477" s="324" t="s">
        <v>44</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x14ac:dyDescent="0.35">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3081</v>
      </c>
      <c r="E1478" s="45" t="s">
        <v>2403</v>
      </c>
      <c r="F1478" t="s">
        <v>3043</v>
      </c>
      <c r="G1478" s="45" t="s">
        <v>2407</v>
      </c>
      <c r="H1478" s="43">
        <v>1162</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x14ac:dyDescent="0.35">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0"/>
        <v>Percentage Improvement in Eqpt Efficiency Standards above BAU</v>
      </c>
      <c r="D1479" s="6" t="s">
        <v>3081</v>
      </c>
      <c r="E1479" s="45" t="s">
        <v>2404</v>
      </c>
      <c r="F1479" t="s">
        <v>3043</v>
      </c>
      <c r="G1479" s="45" t="s">
        <v>2410</v>
      </c>
      <c r="H1479" s="43">
        <v>1163</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x14ac:dyDescent="0.35">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0"/>
        <v>Percentage Improvement in Eqpt Efficiency Standards above BAU</v>
      </c>
      <c r="D1480" s="6" t="s">
        <v>3081</v>
      </c>
      <c r="E1480" s="45" t="s">
        <v>2706</v>
      </c>
      <c r="F1480" t="s">
        <v>3043</v>
      </c>
      <c r="G1480" s="45" t="s">
        <v>2709</v>
      </c>
      <c r="H1480" s="43">
        <v>1164</v>
      </c>
      <c r="I1480" s="324" t="s">
        <v>44</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x14ac:dyDescent="0.35">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0"/>
        <v>Percentage Improvement in Eqpt Efficiency Standards above BAU</v>
      </c>
      <c r="D1481" s="6" t="s">
        <v>3081</v>
      </c>
      <c r="E1481" s="45" t="s">
        <v>2707</v>
      </c>
      <c r="F1481" t="s">
        <v>3043</v>
      </c>
      <c r="G1481" s="45" t="s">
        <v>2711</v>
      </c>
      <c r="H1481" s="43">
        <v>1165</v>
      </c>
      <c r="I1481" s="324" t="s">
        <v>43</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x14ac:dyDescent="0.35">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0"/>
        <v>Percentage Improvement in Eqpt Efficiency Standards above BAU</v>
      </c>
      <c r="D1482" s="6" t="s">
        <v>3081</v>
      </c>
      <c r="E1482" s="45" t="s">
        <v>2708</v>
      </c>
      <c r="F1482" t="s">
        <v>3043</v>
      </c>
      <c r="G1482" s="45" t="s">
        <v>2712</v>
      </c>
      <c r="H1482" s="43">
        <v>1166</v>
      </c>
      <c r="I1482" s="324" t="s">
        <v>43</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x14ac:dyDescent="0.35">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0"/>
        <v>Percentage Improvement in Eqpt Efficiency Standards above BAU</v>
      </c>
      <c r="D1483" s="6" t="s">
        <v>3081</v>
      </c>
      <c r="E1483" s="45" t="s">
        <v>2705</v>
      </c>
      <c r="F1483" t="s">
        <v>3043</v>
      </c>
      <c r="G1483" s="45" t="s">
        <v>2710</v>
      </c>
      <c r="H1483" s="43">
        <v>1167</v>
      </c>
      <c r="I1483" s="324" t="s">
        <v>44</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x14ac:dyDescent="0.35">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0"/>
        <v>Percentage Improvement in Eqpt Efficiency Standards above BAU</v>
      </c>
      <c r="D1484" s="6" t="s">
        <v>3082</v>
      </c>
      <c r="E1484" s="45" t="s">
        <v>2399</v>
      </c>
      <c r="F1484" t="s">
        <v>3044</v>
      </c>
      <c r="G1484" s="45" t="s">
        <v>2405</v>
      </c>
      <c r="H1484" s="43">
        <v>1168</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x14ac:dyDescent="0.35">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0"/>
        <v>Percentage Improvement in Eqpt Efficiency Standards above BAU</v>
      </c>
      <c r="D1485" s="6" t="s">
        <v>3082</v>
      </c>
      <c r="E1485" s="45" t="s">
        <v>2400</v>
      </c>
      <c r="F1485" t="s">
        <v>3044</v>
      </c>
      <c r="G1485" s="45" t="s">
        <v>2408</v>
      </c>
      <c r="H1485" s="43">
        <v>1169</v>
      </c>
      <c r="I1485" s="324" t="s">
        <v>43</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x14ac:dyDescent="0.35">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0"/>
        <v>Percentage Improvement in Eqpt Efficiency Standards above BAU</v>
      </c>
      <c r="D1486" s="6" t="s">
        <v>3082</v>
      </c>
      <c r="E1486" s="45" t="s">
        <v>2401</v>
      </c>
      <c r="F1486" t="s">
        <v>3044</v>
      </c>
      <c r="G1486" s="45" t="s">
        <v>2409</v>
      </c>
      <c r="H1486" s="43">
        <v>1170</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x14ac:dyDescent="0.35">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0"/>
        <v>Percentage Improvement in Eqpt Efficiency Standards above BAU</v>
      </c>
      <c r="D1487" s="6" t="s">
        <v>3082</v>
      </c>
      <c r="E1487" s="45" t="s">
        <v>2402</v>
      </c>
      <c r="F1487" t="s">
        <v>3044</v>
      </c>
      <c r="G1487" s="45" t="s">
        <v>2406</v>
      </c>
      <c r="H1487" s="43">
        <v>1171</v>
      </c>
      <c r="I1487" s="324" t="s">
        <v>44</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x14ac:dyDescent="0.35">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0"/>
        <v>Percentage Improvement in Eqpt Efficiency Standards above BAU</v>
      </c>
      <c r="D1488" s="6" t="s">
        <v>3082</v>
      </c>
      <c r="E1488" s="45" t="s">
        <v>2403</v>
      </c>
      <c r="F1488" t="s">
        <v>3044</v>
      </c>
      <c r="G1488" s="45" t="s">
        <v>2407</v>
      </c>
      <c r="H1488" s="43">
        <v>1172</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x14ac:dyDescent="0.35">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0"/>
        <v>Percentage Improvement in Eqpt Efficiency Standards above BAU</v>
      </c>
      <c r="D1489" s="6" t="s">
        <v>3082</v>
      </c>
      <c r="E1489" s="45" t="s">
        <v>2404</v>
      </c>
      <c r="F1489" t="s">
        <v>3044</v>
      </c>
      <c r="G1489" s="45" t="s">
        <v>2410</v>
      </c>
      <c r="H1489" s="43">
        <v>1173</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x14ac:dyDescent="0.35">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0"/>
        <v>Percentage Improvement in Eqpt Efficiency Standards above BAU</v>
      </c>
      <c r="D1490" s="6" t="s">
        <v>3082</v>
      </c>
      <c r="E1490" s="45" t="s">
        <v>2706</v>
      </c>
      <c r="F1490" t="s">
        <v>3044</v>
      </c>
      <c r="G1490" s="45" t="s">
        <v>2709</v>
      </c>
      <c r="H1490" s="43">
        <v>1174</v>
      </c>
      <c r="I1490" s="324" t="s">
        <v>44</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x14ac:dyDescent="0.35">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0"/>
        <v>Percentage Improvement in Eqpt Efficiency Standards above BAU</v>
      </c>
      <c r="D1491" s="6" t="s">
        <v>3082</v>
      </c>
      <c r="E1491" s="45" t="s">
        <v>2707</v>
      </c>
      <c r="F1491" t="s">
        <v>3044</v>
      </c>
      <c r="G1491" s="45" t="s">
        <v>2711</v>
      </c>
      <c r="H1491" s="43">
        <v>1175</v>
      </c>
      <c r="I1491" s="324" t="s">
        <v>43</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x14ac:dyDescent="0.35">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0"/>
        <v>Percentage Improvement in Eqpt Efficiency Standards above BAU</v>
      </c>
      <c r="D1492" s="6" t="s">
        <v>3082</v>
      </c>
      <c r="E1492" s="45" t="s">
        <v>2708</v>
      </c>
      <c r="F1492" t="s">
        <v>3044</v>
      </c>
      <c r="G1492" s="45" t="s">
        <v>2712</v>
      </c>
      <c r="H1492" s="43">
        <v>1176</v>
      </c>
      <c r="I1492" s="324" t="s">
        <v>43</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x14ac:dyDescent="0.35">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0"/>
        <v>Percentage Improvement in Eqpt Efficiency Standards above BAU</v>
      </c>
      <c r="D1493" s="6" t="s">
        <v>3082</v>
      </c>
      <c r="E1493" s="45" t="s">
        <v>2705</v>
      </c>
      <c r="F1493" t="s">
        <v>3044</v>
      </c>
      <c r="G1493" s="45" t="s">
        <v>2710</v>
      </c>
      <c r="H1493" s="43">
        <v>1177</v>
      </c>
      <c r="I1493" s="324" t="s">
        <v>44</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x14ac:dyDescent="0.35">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0"/>
        <v>Percentage Improvement in Eqpt Efficiency Standards above BAU</v>
      </c>
      <c r="D1494" s="6" t="s">
        <v>3083</v>
      </c>
      <c r="E1494" s="45" t="s">
        <v>2399</v>
      </c>
      <c r="F1494" t="s">
        <v>3045</v>
      </c>
      <c r="G1494" s="45" t="s">
        <v>2405</v>
      </c>
      <c r="H1494" s="43">
        <v>1178</v>
      </c>
      <c r="I1494" s="325" t="s">
        <v>44</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x14ac:dyDescent="0.35">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0"/>
        <v>Percentage Improvement in Eqpt Efficiency Standards above BAU</v>
      </c>
      <c r="D1495" s="6" t="s">
        <v>3083</v>
      </c>
      <c r="E1495" s="45" t="s">
        <v>2400</v>
      </c>
      <c r="F1495" t="s">
        <v>3045</v>
      </c>
      <c r="G1495" s="45" t="s">
        <v>2408</v>
      </c>
      <c r="H1495" s="43">
        <v>1179</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x14ac:dyDescent="0.35">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0"/>
        <v>Percentage Improvement in Eqpt Efficiency Standards above BAU</v>
      </c>
      <c r="D1496" s="6" t="s">
        <v>3083</v>
      </c>
      <c r="E1496" s="45" t="s">
        <v>2401</v>
      </c>
      <c r="F1496" t="s">
        <v>3045</v>
      </c>
      <c r="G1496" s="45" t="s">
        <v>2409</v>
      </c>
      <c r="H1496" s="43">
        <v>1180</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x14ac:dyDescent="0.35">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0"/>
        <v>Percentage Improvement in Eqpt Efficiency Standards above BAU</v>
      </c>
      <c r="D1497" s="6" t="s">
        <v>3083</v>
      </c>
      <c r="E1497" s="45" t="s">
        <v>2402</v>
      </c>
      <c r="F1497" t="s">
        <v>3045</v>
      </c>
      <c r="G1497" s="45" t="s">
        <v>2406</v>
      </c>
      <c r="H1497" s="43">
        <v>1181</v>
      </c>
      <c r="I1497" s="324" t="s">
        <v>44</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x14ac:dyDescent="0.35">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0"/>
        <v>Percentage Improvement in Eqpt Efficiency Standards above BAU</v>
      </c>
      <c r="D1498" s="6" t="s">
        <v>3083</v>
      </c>
      <c r="E1498" s="45" t="s">
        <v>2403</v>
      </c>
      <c r="F1498" t="s">
        <v>3045</v>
      </c>
      <c r="G1498" s="45" t="s">
        <v>2407</v>
      </c>
      <c r="H1498" s="43">
        <v>1182</v>
      </c>
      <c r="I1498" s="324" t="s">
        <v>44</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x14ac:dyDescent="0.35">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0"/>
        <v>Percentage Improvement in Eqpt Efficiency Standards above BAU</v>
      </c>
      <c r="D1499" s="6" t="s">
        <v>3083</v>
      </c>
      <c r="E1499" s="45" t="s">
        <v>2404</v>
      </c>
      <c r="F1499" t="s">
        <v>3045</v>
      </c>
      <c r="G1499" s="45" t="s">
        <v>2410</v>
      </c>
      <c r="H1499" s="43">
        <v>1183</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x14ac:dyDescent="0.35">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0"/>
        <v>Percentage Improvement in Eqpt Efficiency Standards above BAU</v>
      </c>
      <c r="D1500" s="6" t="s">
        <v>3083</v>
      </c>
      <c r="E1500" s="45" t="s">
        <v>2706</v>
      </c>
      <c r="F1500" t="s">
        <v>3045</v>
      </c>
      <c r="G1500" s="45" t="s">
        <v>2709</v>
      </c>
      <c r="H1500" s="43">
        <v>1184</v>
      </c>
      <c r="I1500" s="324" t="s">
        <v>44</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x14ac:dyDescent="0.35">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0"/>
        <v>Percentage Improvement in Eqpt Efficiency Standards above BAU</v>
      </c>
      <c r="D1501" s="6" t="s">
        <v>3083</v>
      </c>
      <c r="E1501" s="45" t="s">
        <v>2707</v>
      </c>
      <c r="F1501" t="s">
        <v>3045</v>
      </c>
      <c r="G1501" s="45" t="s">
        <v>2711</v>
      </c>
      <c r="H1501" s="43">
        <v>1185</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x14ac:dyDescent="0.35">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0"/>
        <v>Percentage Improvement in Eqpt Efficiency Standards above BAU</v>
      </c>
      <c r="D1502" s="6" t="s">
        <v>3083</v>
      </c>
      <c r="E1502" s="45" t="s">
        <v>2708</v>
      </c>
      <c r="F1502" t="s">
        <v>3045</v>
      </c>
      <c r="G1502" s="45" t="s">
        <v>2712</v>
      </c>
      <c r="H1502" s="43">
        <v>1186</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x14ac:dyDescent="0.35">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0"/>
        <v>Percentage Improvement in Eqpt Efficiency Standards above BAU</v>
      </c>
      <c r="D1503" s="6" t="s">
        <v>3083</v>
      </c>
      <c r="E1503" s="45" t="s">
        <v>2705</v>
      </c>
      <c r="F1503" t="s">
        <v>3045</v>
      </c>
      <c r="G1503" s="45" t="s">
        <v>2710</v>
      </c>
      <c r="H1503" s="43">
        <v>1187</v>
      </c>
      <c r="I1503" s="324" t="s">
        <v>44</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x14ac:dyDescent="0.35">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0"/>
        <v>Percentage Improvement in Eqpt Efficiency Standards above BAU</v>
      </c>
      <c r="D1504" s="6" t="s">
        <v>3084</v>
      </c>
      <c r="E1504" s="45" t="s">
        <v>2399</v>
      </c>
      <c r="F1504" t="s">
        <v>3087</v>
      </c>
      <c r="G1504" s="45" t="s">
        <v>2405</v>
      </c>
      <c r="H1504" s="43">
        <v>1188</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x14ac:dyDescent="0.35">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0"/>
        <v>Percentage Improvement in Eqpt Efficiency Standards above BAU</v>
      </c>
      <c r="D1505" s="6" t="s">
        <v>3084</v>
      </c>
      <c r="E1505" s="45" t="s">
        <v>2400</v>
      </c>
      <c r="F1505" t="s">
        <v>3087</v>
      </c>
      <c r="G1505" s="45" t="s">
        <v>2408</v>
      </c>
      <c r="H1505" s="43">
        <v>1189</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x14ac:dyDescent="0.35">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0"/>
        <v>Percentage Improvement in Eqpt Efficiency Standards above BAU</v>
      </c>
      <c r="D1506" s="6" t="s">
        <v>3084</v>
      </c>
      <c r="E1506" s="45" t="s">
        <v>2401</v>
      </c>
      <c r="F1506" t="s">
        <v>3087</v>
      </c>
      <c r="G1506" s="45" t="s">
        <v>2409</v>
      </c>
      <c r="H1506" s="43">
        <v>1190</v>
      </c>
      <c r="I1506" s="324"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x14ac:dyDescent="0.35">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0"/>
        <v>Percentage Improvement in Eqpt Efficiency Standards above BAU</v>
      </c>
      <c r="D1507" s="6" t="s">
        <v>3084</v>
      </c>
      <c r="E1507" s="45" t="s">
        <v>2402</v>
      </c>
      <c r="F1507" t="s">
        <v>3087</v>
      </c>
      <c r="G1507" s="45" t="s">
        <v>2406</v>
      </c>
      <c r="H1507" s="43">
        <v>1191</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x14ac:dyDescent="0.35">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0"/>
        <v>Percentage Improvement in Eqpt Efficiency Standards above BAU</v>
      </c>
      <c r="D1508" s="6" t="s">
        <v>3084</v>
      </c>
      <c r="E1508" s="45" t="s">
        <v>2403</v>
      </c>
      <c r="F1508" t="s">
        <v>3087</v>
      </c>
      <c r="G1508" s="45" t="s">
        <v>2407</v>
      </c>
      <c r="H1508" s="43">
        <v>1192</v>
      </c>
      <c r="I1508" s="324" t="s">
        <v>44</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x14ac:dyDescent="0.35">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0"/>
        <v>Percentage Improvement in Eqpt Efficiency Standards above BAU</v>
      </c>
      <c r="D1509" s="6" t="s">
        <v>3084</v>
      </c>
      <c r="E1509" s="45" t="s">
        <v>2404</v>
      </c>
      <c r="F1509" t="s">
        <v>3087</v>
      </c>
      <c r="G1509" s="45" t="s">
        <v>2410</v>
      </c>
      <c r="H1509" s="43">
        <v>1193</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x14ac:dyDescent="0.35">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0"/>
        <v>Percentage Improvement in Eqpt Efficiency Standards above BAU</v>
      </c>
      <c r="D1510" s="6" t="s">
        <v>3084</v>
      </c>
      <c r="E1510" s="45" t="s">
        <v>2706</v>
      </c>
      <c r="F1510" t="s">
        <v>3087</v>
      </c>
      <c r="G1510" s="45" t="s">
        <v>2709</v>
      </c>
      <c r="H1510" s="43">
        <v>1194</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x14ac:dyDescent="0.35">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0"/>
        <v>Percentage Improvement in Eqpt Efficiency Standards above BAU</v>
      </c>
      <c r="D1511" s="6" t="s">
        <v>3084</v>
      </c>
      <c r="E1511" s="45" t="s">
        <v>2707</v>
      </c>
      <c r="F1511" t="s">
        <v>3087</v>
      </c>
      <c r="G1511" s="45" t="s">
        <v>2711</v>
      </c>
      <c r="H1511" s="43">
        <v>1195</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x14ac:dyDescent="0.35">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0"/>
        <v>Percentage Improvement in Eqpt Efficiency Standards above BAU</v>
      </c>
      <c r="D1512" s="6" t="s">
        <v>3084</v>
      </c>
      <c r="E1512" s="45" t="s">
        <v>2708</v>
      </c>
      <c r="F1512" t="s">
        <v>3087</v>
      </c>
      <c r="G1512" s="45" t="s">
        <v>2712</v>
      </c>
      <c r="H1512" s="43">
        <v>1196</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x14ac:dyDescent="0.35">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0"/>
        <v>Percentage Improvement in Eqpt Efficiency Standards above BAU</v>
      </c>
      <c r="D1513" s="6" t="s">
        <v>3084</v>
      </c>
      <c r="E1513" s="45" t="s">
        <v>2705</v>
      </c>
      <c r="F1513" t="s">
        <v>3087</v>
      </c>
      <c r="G1513" s="45" t="s">
        <v>2710</v>
      </c>
      <c r="H1513" s="43">
        <v>1197</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x14ac:dyDescent="0.35">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0"/>
        <v>Percentage Improvement in Eqpt Efficiency Standards above BAU</v>
      </c>
      <c r="D1514" s="6" t="s">
        <v>3085</v>
      </c>
      <c r="E1514" s="45" t="s">
        <v>2399</v>
      </c>
      <c r="F1514" t="s">
        <v>3046</v>
      </c>
      <c r="G1514" s="45" t="s">
        <v>2405</v>
      </c>
      <c r="H1514" s="43">
        <v>1198</v>
      </c>
      <c r="I1514" s="324" t="s">
        <v>43</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x14ac:dyDescent="0.35">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0"/>
        <v>Percentage Improvement in Eqpt Efficiency Standards above BAU</v>
      </c>
      <c r="D1515" s="6" t="s">
        <v>3085</v>
      </c>
      <c r="E1515" s="45" t="s">
        <v>2400</v>
      </c>
      <c r="F1515" t="s">
        <v>3046</v>
      </c>
      <c r="G1515" s="45" t="s">
        <v>2408</v>
      </c>
      <c r="H1515" s="43">
        <v>1199</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x14ac:dyDescent="0.35">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0"/>
        <v>Percentage Improvement in Eqpt Efficiency Standards above BAU</v>
      </c>
      <c r="D1516" s="6" t="s">
        <v>3085</v>
      </c>
      <c r="E1516" s="45" t="s">
        <v>2401</v>
      </c>
      <c r="F1516" t="s">
        <v>3046</v>
      </c>
      <c r="G1516" s="45" t="s">
        <v>2409</v>
      </c>
      <c r="H1516" s="43">
        <v>1200</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x14ac:dyDescent="0.35">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0"/>
        <v>Percentage Improvement in Eqpt Efficiency Standards above BAU</v>
      </c>
      <c r="D1517" s="6" t="s">
        <v>3085</v>
      </c>
      <c r="E1517" s="45" t="s">
        <v>2402</v>
      </c>
      <c r="F1517" t="s">
        <v>3046</v>
      </c>
      <c r="G1517" s="45" t="s">
        <v>2406</v>
      </c>
      <c r="H1517" s="43">
        <v>1201</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x14ac:dyDescent="0.35">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0"/>
        <v>Percentage Improvement in Eqpt Efficiency Standards above BAU</v>
      </c>
      <c r="D1518" s="6" t="s">
        <v>3085</v>
      </c>
      <c r="E1518" s="45" t="s">
        <v>2403</v>
      </c>
      <c r="F1518" t="s">
        <v>3046</v>
      </c>
      <c r="G1518" s="45" t="s">
        <v>2407</v>
      </c>
      <c r="H1518" s="43">
        <v>1202</v>
      </c>
      <c r="I1518" s="324" t="s">
        <v>43</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x14ac:dyDescent="0.35">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0"/>
        <v>Percentage Improvement in Eqpt Efficiency Standards above BAU</v>
      </c>
      <c r="D1519" s="6" t="s">
        <v>3085</v>
      </c>
      <c r="E1519" s="45" t="s">
        <v>2404</v>
      </c>
      <c r="F1519" t="s">
        <v>3046</v>
      </c>
      <c r="G1519" s="45" t="s">
        <v>2410</v>
      </c>
      <c r="H1519" s="43">
        <v>1203</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x14ac:dyDescent="0.35">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0"/>
        <v>Percentage Improvement in Eqpt Efficiency Standards above BAU</v>
      </c>
      <c r="D1520" s="6" t="s">
        <v>3085</v>
      </c>
      <c r="E1520" s="45" t="s">
        <v>2706</v>
      </c>
      <c r="F1520" t="s">
        <v>3046</v>
      </c>
      <c r="G1520" s="45" t="s">
        <v>2709</v>
      </c>
      <c r="H1520" s="43">
        <v>1204</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x14ac:dyDescent="0.35">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0"/>
        <v>Percentage Improvement in Eqpt Efficiency Standards above BAU</v>
      </c>
      <c r="D1521" s="6" t="s">
        <v>3085</v>
      </c>
      <c r="E1521" s="45" t="s">
        <v>2707</v>
      </c>
      <c r="F1521" t="s">
        <v>3046</v>
      </c>
      <c r="G1521" s="45" t="s">
        <v>2711</v>
      </c>
      <c r="H1521" s="43">
        <v>1205</v>
      </c>
      <c r="I1521" s="324" t="s">
        <v>43</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x14ac:dyDescent="0.35">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0"/>
        <v>Percentage Improvement in Eqpt Efficiency Standards above BAU</v>
      </c>
      <c r="D1522" s="6" t="s">
        <v>3085</v>
      </c>
      <c r="E1522" s="45" t="s">
        <v>2708</v>
      </c>
      <c r="F1522" t="s">
        <v>3046</v>
      </c>
      <c r="G1522" s="45" t="s">
        <v>2712</v>
      </c>
      <c r="H1522" s="43">
        <v>1206</v>
      </c>
      <c r="I1522" s="324" t="s">
        <v>43</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x14ac:dyDescent="0.35">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0"/>
        <v>Percentage Improvement in Eqpt Efficiency Standards above BAU</v>
      </c>
      <c r="D1523" s="6" t="s">
        <v>3085</v>
      </c>
      <c r="E1523" s="45" t="s">
        <v>2705</v>
      </c>
      <c r="F1523" t="s">
        <v>3046</v>
      </c>
      <c r="G1523" s="45" t="s">
        <v>2710</v>
      </c>
      <c r="H1523" s="43">
        <v>1207</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x14ac:dyDescent="0.35">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Material Efficiency, Longevity, &amp; Re-Use</v>
      </c>
      <c r="C1524" t="s">
        <v>2435</v>
      </c>
      <c r="D1524" s="45" t="s">
        <v>3073</v>
      </c>
      <c r="E1524" s="45"/>
      <c r="F1524" s="6" t="s">
        <v>3036</v>
      </c>
      <c r="G1524" s="45"/>
      <c r="H1524" s="43">
        <v>429</v>
      </c>
      <c r="I1524" s="324" t="s">
        <v>43</v>
      </c>
      <c r="J1524" s="255" t="str">
        <f>IF(ISBLANK(INDEX('Policy Characteristics'!D:D,MATCH($C1524,'Policy Characteristics'!$C:$C,0))),"",INDEX('Policy Characteristics'!D:D,MATCH($C1524,'Policy Characteristics'!$C:$C,0)))</f>
        <v>Material Efficiency, Longevity, &amp; Re-Use</v>
      </c>
      <c r="K1524" s="254" t="str">
        <f>IF(ISBLANK(INDEX('Policy Characteristics'!E:E,MATCH($C1524,'Policy Characteristics'!$C:$C,0))),"",INDEX('Policy Characteristics'!E:E,MATCH($C1524,'Policy Characteristics'!$C:$C,0)))</f>
        <v>indst reduce nonenergy product demand</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1</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demand reduction</v>
      </c>
      <c r="P1524" s="254" t="str">
        <f>IF(ISBLANK(INDEX('Policy Characteristics'!J:J,MATCH($C1524,'Policy Characteristics'!$C:$C,0))),"",INDEX('Policy Characteristics'!J:J,MATCH($C1524,'Policy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4" s="254" t="str">
        <f>IF(ISBLANK(INDEX('Policy Characteristics'!K:K,MATCH($C1524,'Policy Characteristics'!$C:$C,0))),"",INDEX('Policy Characteristics'!K:K,MATCH($C1524,'Policy Characteristics'!$C:$C,0)))</f>
        <v/>
      </c>
      <c r="R1524" s="254" t="str">
        <f>IF(ISBLANK(INDEX('Policy Characteristics'!L:L,MATCH($C1524,'Policy Characteristics'!$C:$C,0))),"",INDEX('Policy Characteristics'!L:L,MATCH($C1524,'Policy Characteristics'!$C:$C,0)))</f>
        <v>material-efficiency-longevity-reuse.html</v>
      </c>
    </row>
    <row r="1525" spans="1:18" s="4" customFormat="1" x14ac:dyDescent="0.35">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Material Efficiency, Longevity, &amp; Re-Use</v>
      </c>
      <c r="C1525" s="254" t="str">
        <f t="shared" ref="C1525" si="51">C$1524</f>
        <v>Percent Reduction in Nonenergy Nonagriculture Industry Product Demand</v>
      </c>
      <c r="D1525" s="6" t="s">
        <v>3074</v>
      </c>
      <c r="E1525" s="45"/>
      <c r="F1525" s="6" t="s">
        <v>2580</v>
      </c>
      <c r="G1525" s="45"/>
      <c r="H1525" s="43">
        <v>430</v>
      </c>
      <c r="I1525" s="324" t="s">
        <v>43</v>
      </c>
      <c r="J1525" s="255" t="str">
        <f>IF(ISBLANK(INDEX('Policy Characteristics'!D:D,MATCH($C1525,'Policy Characteristics'!$C:$C,0))),"",INDEX('Policy Characteristics'!D:D,MATCH($C1525,'Policy Characteristics'!$C:$C,0)))</f>
        <v>Material Efficiency, Longevity, &amp; Re-Use</v>
      </c>
      <c r="K1525" s="254" t="str">
        <f>IF(ISBLANK(INDEX('Policy Characteristics'!E:E,MATCH($C1525,'Policy Characteristics'!$C:$C,0))),"",INDEX('Policy Characteristics'!E:E,MATCH($C1525,'Policy Characteristics'!$C:$C,0)))</f>
        <v>indst reduce nonenergy product demand</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1</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demand reduction</v>
      </c>
      <c r="P1525" s="254" t="str">
        <f>IF(ISBLANK(INDEX('Policy Characteristics'!J:J,MATCH($C1525,'Policy Characteristics'!$C:$C,0))),"",INDEX('Policy Characteristics'!J:J,MATCH($C1525,'Policy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5" s="254" t="str">
        <f>IF(ISBLANK(INDEX('Policy Characteristics'!K:K,MATCH($C1525,'Policy Characteristics'!$C:$C,0))),"",INDEX('Policy Characteristics'!K:K,MATCH($C1525,'Policy Characteristics'!$C:$C,0)))</f>
        <v/>
      </c>
      <c r="R1525" s="254" t="str">
        <f>IF(ISBLANK(INDEX('Policy Characteristics'!L:L,MATCH($C1525,'Policy Characteristics'!$C:$C,0))),"",INDEX('Policy Characteristics'!L:L,MATCH($C1525,'Policy Characteristics'!$C:$C,0)))</f>
        <v>material-efficiency-longevity-reuse.html</v>
      </c>
    </row>
    <row r="1526" spans="1:18" s="4" customFormat="1" x14ac:dyDescent="0.35">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Material Efficiency, Longevity, &amp; Re-Use</v>
      </c>
      <c r="C1526" s="254" t="str">
        <f t="shared" ref="C1526" si="52">C$1524</f>
        <v>Percent Reduction in Nonenergy Nonagriculture Industry Product Demand</v>
      </c>
      <c r="D1526" s="6" t="s">
        <v>3084</v>
      </c>
      <c r="E1526" s="45"/>
      <c r="F1526" s="6" t="s">
        <v>3087</v>
      </c>
      <c r="G1526" s="45"/>
      <c r="H1526" s="43">
        <v>432</v>
      </c>
      <c r="I1526" s="324" t="s">
        <v>43</v>
      </c>
      <c r="J1526" s="255" t="str">
        <f>IF(ISBLANK(INDEX('Policy Characteristics'!D:D,MATCH($C1526,'Policy Characteristics'!$C:$C,0))),"",INDEX('Policy Characteristics'!D:D,MATCH($C1526,'Policy Characteristics'!$C:$C,0)))</f>
        <v>Material Efficiency, Longevity, &amp; Re-Use</v>
      </c>
      <c r="K1526" s="254" t="str">
        <f>IF(ISBLANK(INDEX('Policy Characteristics'!E:E,MATCH($C1526,'Policy Characteristics'!$C:$C,0))),"",INDEX('Policy Characteristics'!E:E,MATCH($C1526,'Policy Characteristics'!$C:$C,0)))</f>
        <v>indst reduce nonenergy product demand</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1</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demand reduction</v>
      </c>
      <c r="P1526" s="254" t="str">
        <f>IF(ISBLANK(INDEX('Policy Characteristics'!J:J,MATCH($C1526,'Policy Characteristics'!$C:$C,0))),"",INDEX('Policy Characteristics'!J:J,MATCH($C1526,'Policy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6" s="254" t="str">
        <f>IF(ISBLANK(INDEX('Policy Characteristics'!K:K,MATCH($C1526,'Policy Characteristics'!$C:$C,0))),"",INDEX('Policy Characteristics'!K:K,MATCH($C1526,'Policy Characteristics'!$C:$C,0)))</f>
        <v/>
      </c>
      <c r="R1526" s="254" t="str">
        <f>IF(ISBLANK(INDEX('Policy Characteristics'!L:L,MATCH($C1526,'Policy Characteristics'!$C:$C,0))),"",INDEX('Policy Characteristics'!L:L,MATCH($C1526,'Policy Characteristics'!$C:$C,0)))</f>
        <v>material-efficiency-longevity-reuse.html</v>
      </c>
    </row>
    <row r="1527" spans="1:18" x14ac:dyDescent="0.35">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Methane Capture</v>
      </c>
      <c r="C1527" t="s">
        <v>285</v>
      </c>
      <c r="D1527" s="45" t="s">
        <v>3063</v>
      </c>
      <c r="E1527" s="45"/>
      <c r="F1527" t="s">
        <v>3027</v>
      </c>
      <c r="G1527" s="45"/>
      <c r="H1527" s="43">
        <v>1458</v>
      </c>
      <c r="I1527" s="324" t="s">
        <v>43</v>
      </c>
      <c r="J1527" s="255" t="str">
        <f>IF(ISBLANK(INDEX('Policy Characteristics'!D:D,MATCH($C1527,'Policy Characteristics'!$C:$C,0))),"",INDEX('Policy Characteristics'!D:D,MATCH($C1527,'Policy Characteristics'!$C:$C,0)))</f>
        <v>Methane Capture and Destruction</v>
      </c>
      <c r="K1527" s="254" t="str">
        <f>IF(ISBLANK(INDEX('Policy Characteristics'!E:E,MATCH($C1527,'Policy Characteristics'!$C:$C,0))),"",INDEX('Policy Characteristics'!E:E,MATCH($C1527,'Policy Characteristics'!$C:$C,0)))</f>
        <v>indst methane capture</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1</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potential achieved</v>
      </c>
      <c r="P1527" s="254" t="str">
        <f>IF(ISBLANK(INDEX('Policy Characteristics'!J:J,MATCH($C1527,'Policy Characteristics'!$C:$C,0))),"",INDEX('Policy Characteristics'!J:J,MATCH($C1527,'Policy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7" s="254" t="str">
        <f>IF(ISBLANK(INDEX('Policy Characteristics'!K:K,MATCH($C1527,'Policy Characteristics'!$C:$C,0))),"",INDEX('Policy Characteristics'!K:K,MATCH($C1527,'Policy Characteristics'!$C:$C,0)))</f>
        <v>industry-ag-main.html#methane-capture</v>
      </c>
      <c r="R1527" s="254" t="str">
        <f>IF(ISBLANK(INDEX('Policy Characteristics'!L:L,MATCH($C1527,'Policy Characteristics'!$C:$C,0))),"",INDEX('Policy Characteristics'!L:L,MATCH($C1527,'Policy Characteristics'!$C:$C,0)))</f>
        <v>methane-capture.html</v>
      </c>
    </row>
    <row r="1528" spans="1:18" x14ac:dyDescent="0.35">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Methane Capture</v>
      </c>
      <c r="C1528" s="254" t="str">
        <f t="shared" ref="C1528:C1530" si="53">C$1527</f>
        <v>Fraction of Methane Capture Opportunities Achieved</v>
      </c>
      <c r="D1528" s="45" t="s">
        <v>3083</v>
      </c>
      <c r="E1528" s="45"/>
      <c r="F1528" t="s">
        <v>3045</v>
      </c>
      <c r="G1528" s="45"/>
      <c r="H1528" s="43">
        <v>1459</v>
      </c>
      <c r="I1528" s="324" t="s">
        <v>43</v>
      </c>
      <c r="J1528" s="255" t="str">
        <f>IF(ISBLANK(INDEX('Policy Characteristics'!D:D,MATCH($C1528,'Policy Characteristics'!$C:$C,0))),"",INDEX('Policy Characteristics'!D:D,MATCH($C1528,'Policy Characteristics'!$C:$C,0)))</f>
        <v>Methane Capture and Destruction</v>
      </c>
      <c r="K1528" s="254" t="str">
        <f>IF(ISBLANK(INDEX('Policy Characteristics'!E:E,MATCH($C1528,'Policy Characteristics'!$C:$C,0))),"",INDEX('Policy Characteristics'!E:E,MATCH($C1528,'Policy Characteristics'!$C:$C,0)))</f>
        <v>indst methane capture</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1</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of potential achieved</v>
      </c>
      <c r="P1528" s="254" t="str">
        <f>IF(ISBLANK(INDEX('Policy Characteristics'!J:J,MATCH($C1528,'Policy Characteristics'!$C:$C,0))),"",INDEX('Policy Characteristics'!J:J,MATCH($C1528,'Policy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8" s="254" t="str">
        <f>IF(ISBLANK(INDEX('Policy Characteristics'!K:K,MATCH($C1528,'Policy Characteristics'!$C:$C,0))),"",INDEX('Policy Characteristics'!K:K,MATCH($C1528,'Policy Characteristics'!$C:$C,0)))</f>
        <v>industry-ag-main.html#methane-capture</v>
      </c>
      <c r="R1528" s="254" t="str">
        <f>IF(ISBLANK(INDEX('Policy Characteristics'!L:L,MATCH($C1528,'Policy Characteristics'!$C:$C,0))),"",INDEX('Policy Characteristics'!L:L,MATCH($C1528,'Policy Characteristics'!$C:$C,0)))</f>
        <v>methane-capture.html</v>
      </c>
    </row>
    <row r="1529" spans="1:18" x14ac:dyDescent="0.35">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Methane Capture</v>
      </c>
      <c r="C1529" s="254" t="str">
        <f t="shared" si="53"/>
        <v>Fraction of Methane Capture Opportunities Achieved</v>
      </c>
      <c r="D1529" s="45" t="s">
        <v>3062</v>
      </c>
      <c r="E1529" s="45"/>
      <c r="F1529" t="s">
        <v>2759</v>
      </c>
      <c r="G1529" s="45"/>
      <c r="H1529" s="43">
        <v>513</v>
      </c>
      <c r="I1529" s="324" t="s">
        <v>43</v>
      </c>
      <c r="J1529" s="255" t="str">
        <f>IF(ISBLANK(INDEX('Policy Characteristics'!D:D,MATCH($C1529,'Policy Characteristics'!$C:$C,0))),"",INDEX('Policy Characteristics'!D:D,MATCH($C1529,'Policy Characteristics'!$C:$C,0)))</f>
        <v>Methane Capture and Destruction</v>
      </c>
      <c r="K1529" s="254" t="str">
        <f>IF(ISBLANK(INDEX('Policy Characteristics'!E:E,MATCH($C1529,'Policy Characteristics'!$C:$C,0))),"",INDEX('Policy Characteristics'!E:E,MATCH($C1529,'Policy Characteristics'!$C:$C,0)))</f>
        <v>indst methane capture</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1</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of potential achieved</v>
      </c>
      <c r="P1529" s="254" t="str">
        <f>IF(ISBLANK(INDEX('Policy Characteristics'!J:J,MATCH($C1529,'Policy Characteristics'!$C:$C,0))),"",INDEX('Policy Characteristics'!J:J,MATCH($C1529,'Policy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9" s="254" t="str">
        <f>IF(ISBLANK(INDEX('Policy Characteristics'!K:K,MATCH($C1529,'Policy Characteristics'!$C:$C,0))),"",INDEX('Policy Characteristics'!K:K,MATCH($C1529,'Policy Characteristics'!$C:$C,0)))</f>
        <v>industry-ag-main.html#methane-capture</v>
      </c>
      <c r="R1529" s="254" t="str">
        <f>IF(ISBLANK(INDEX('Policy Characteristics'!L:L,MATCH($C1529,'Policy Characteristics'!$C:$C,0))),"",INDEX('Policy Characteristics'!L:L,MATCH($C1529,'Policy Characteristics'!$C:$C,0)))</f>
        <v>methane-capture.html</v>
      </c>
    </row>
    <row r="1530" spans="1:18" x14ac:dyDescent="0.35">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Methane Capture</v>
      </c>
      <c r="C1530" s="254" t="str">
        <f t="shared" si="53"/>
        <v>Fraction of Methane Capture Opportunities Achieved</v>
      </c>
      <c r="D1530" s="45" t="s">
        <v>3084</v>
      </c>
      <c r="E1530" s="45"/>
      <c r="F1530" t="s">
        <v>3087</v>
      </c>
      <c r="G1530" s="45"/>
      <c r="H1530" s="43">
        <v>514</v>
      </c>
      <c r="I1530" s="324" t="s">
        <v>43</v>
      </c>
      <c r="J1530" s="255" t="str">
        <f>IF(ISBLANK(INDEX('Policy Characteristics'!D:D,MATCH($C1530,'Policy Characteristics'!$C:$C,0))),"",INDEX('Policy Characteristics'!D:D,MATCH($C1530,'Policy Characteristics'!$C:$C,0)))</f>
        <v>Methane Capture and Destruction</v>
      </c>
      <c r="K1530" s="254" t="str">
        <f>IF(ISBLANK(INDEX('Policy Characteristics'!E:E,MATCH($C1530,'Policy Characteristics'!$C:$C,0))),"",INDEX('Policy Characteristics'!E:E,MATCH($C1530,'Policy Characteristics'!$C:$C,0)))</f>
        <v>indst methane capture</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1</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of potential achieved</v>
      </c>
      <c r="P1530" s="254"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0" s="254" t="str">
        <f>IF(ISBLANK(INDEX('Policy Characteristics'!K:K,MATCH($C1530,'Policy Characteristics'!$C:$C,0))),"",INDEX('Policy Characteristics'!K:K,MATCH($C1530,'Policy Characteristics'!$C:$C,0)))</f>
        <v>industry-ag-main.html#methane-capture</v>
      </c>
      <c r="R1530" s="254" t="str">
        <f>IF(ISBLANK(INDEX('Policy Characteristics'!L:L,MATCH($C1530,'Policy Characteristics'!$C:$C,0))),"",INDEX('Policy Characteristics'!L:L,MATCH($C1530,'Policy Characteristics'!$C:$C,0)))</f>
        <v>methane-capture.html</v>
      </c>
    </row>
    <row r="1531" spans="1:18" x14ac:dyDescent="0.35">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Methane Destruction</v>
      </c>
      <c r="C1531" t="s">
        <v>286</v>
      </c>
      <c r="D1531" s="45" t="s">
        <v>3063</v>
      </c>
      <c r="E1531" s="45"/>
      <c r="F1531" t="s">
        <v>3027</v>
      </c>
      <c r="G1531" s="45"/>
      <c r="H1531" s="43">
        <v>1460</v>
      </c>
      <c r="I1531" s="324" t="s">
        <v>43</v>
      </c>
      <c r="J1531" s="255" t="str">
        <f>IF(ISBLANK(INDEX('Policy Characteristics'!D:D,MATCH($C1531,'Policy Characteristics'!$C:$C,0))),"",INDEX('Policy Characteristics'!D:D,MATCH($C1531,'Policy Characteristics'!$C:$C,0)))</f>
        <v>Methane Capture and Destruction</v>
      </c>
      <c r="K1531" s="254" t="str">
        <f>IF(ISBLANK(INDEX('Policy Characteristics'!E:E,MATCH($C1531,'Policy Characteristics'!$C:$C,0))),"",INDEX('Policy Characteristics'!E:E,MATCH($C1531,'Policy Characteristics'!$C:$C,0)))</f>
        <v>indst methane destruction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1</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of potential achieved</v>
      </c>
      <c r="P1531" s="254" t="str">
        <f>IF(ISBLANK(INDEX('Policy Characteristics'!J:J,MATCH($C1531,'Policy Characteristics'!$C:$C,0))),"",INDEX('Policy Characteristics'!J:J,MATCH($C1531,'Policy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1" s="254" t="str">
        <f>IF(ISBLANK(INDEX('Policy Characteristics'!K:K,MATCH($C1531,'Policy Characteristics'!$C:$C,0))),"",INDEX('Policy Characteristics'!K:K,MATCH($C1531,'Policy Characteristics'!$C:$C,0)))</f>
        <v>industry-ag-main.html#methane-destr</v>
      </c>
      <c r="R1531" s="254" t="str">
        <f>IF(ISBLANK(INDEX('Policy Characteristics'!L:L,MATCH($C1531,'Policy Characteristics'!$C:$C,0))),"",INDEX('Policy Characteristics'!L:L,MATCH($C1531,'Policy Characteristics'!$C:$C,0)))</f>
        <v>methane-destruction.html</v>
      </c>
    </row>
    <row r="1532" spans="1:18" x14ac:dyDescent="0.35">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Methane Destruction</v>
      </c>
      <c r="C1532" s="254" t="str">
        <f t="shared" ref="C1532:C1534" si="54">C$1531</f>
        <v>Fraction of Methane Destruction Opportunities Achieved</v>
      </c>
      <c r="D1532" s="45" t="s">
        <v>3083</v>
      </c>
      <c r="E1532" s="45"/>
      <c r="F1532" t="s">
        <v>3045</v>
      </c>
      <c r="G1532" s="45"/>
      <c r="H1532" s="43">
        <v>1461</v>
      </c>
      <c r="I1532" s="324" t="s">
        <v>43</v>
      </c>
      <c r="J1532" s="255" t="str">
        <f>IF(ISBLANK(INDEX('Policy Characteristics'!D:D,MATCH($C1532,'Policy Characteristics'!$C:$C,0))),"",INDEX('Policy Characteristics'!D:D,MATCH($C1532,'Policy Characteristics'!$C:$C,0)))</f>
        <v>Methane Capture and Destruction</v>
      </c>
      <c r="K1532" s="254" t="str">
        <f>IF(ISBLANK(INDEX('Policy Characteristics'!E:E,MATCH($C1532,'Policy Characteristics'!$C:$C,0))),"",INDEX('Policy Characteristics'!E:E,MATCH($C1532,'Policy Characteristics'!$C:$C,0)))</f>
        <v>indst methane destruction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1</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of potential achieved</v>
      </c>
      <c r="P1532" s="254" t="str">
        <f>IF(ISBLANK(INDEX('Policy Characteristics'!J:J,MATCH($C1532,'Policy Characteristics'!$C:$C,0))),"",INDEX('Policy Characteristics'!J:J,MATCH($C1532,'Policy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2" s="254" t="str">
        <f>IF(ISBLANK(INDEX('Policy Characteristics'!K:K,MATCH($C1532,'Policy Characteristics'!$C:$C,0))),"",INDEX('Policy Characteristics'!K:K,MATCH($C1532,'Policy Characteristics'!$C:$C,0)))</f>
        <v>industry-ag-main.html#methane-destr</v>
      </c>
      <c r="R1532" s="254" t="str">
        <f>IF(ISBLANK(INDEX('Policy Characteristics'!L:L,MATCH($C1532,'Policy Characteristics'!$C:$C,0))),"",INDEX('Policy Characteristics'!L:L,MATCH($C1532,'Policy Characteristics'!$C:$C,0)))</f>
        <v>methane-destruction.html</v>
      </c>
    </row>
    <row r="1533" spans="1:18" x14ac:dyDescent="0.35">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Methane Destruction</v>
      </c>
      <c r="C1533" s="254" t="str">
        <f t="shared" si="54"/>
        <v>Fraction of Methane Destruction Opportunities Achieved</v>
      </c>
      <c r="D1533" s="45" t="s">
        <v>3062</v>
      </c>
      <c r="E1533" s="45"/>
      <c r="F1533" t="s">
        <v>2759</v>
      </c>
      <c r="G1533" s="45"/>
      <c r="H1533" s="43">
        <v>515</v>
      </c>
      <c r="I1533" s="324" t="s">
        <v>43</v>
      </c>
      <c r="J1533" s="255" t="str">
        <f>IF(ISBLANK(INDEX('Policy Characteristics'!D:D,MATCH($C1533,'Policy Characteristics'!$C:$C,0))),"",INDEX('Policy Characteristics'!D:D,MATCH($C1533,'Policy Characteristics'!$C:$C,0)))</f>
        <v>Methane Capture and Destruction</v>
      </c>
      <c r="K1533" s="254" t="str">
        <f>IF(ISBLANK(INDEX('Policy Characteristics'!E:E,MATCH($C1533,'Policy Characteristics'!$C:$C,0))),"",INDEX('Policy Characteristics'!E:E,MATCH($C1533,'Policy Characteristics'!$C:$C,0)))</f>
        <v>indst methane destruction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1</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of potential achieved</v>
      </c>
      <c r="P1533" s="254" t="str">
        <f>IF(ISBLANK(INDEX('Policy Characteristics'!J:J,MATCH($C1533,'Policy Characteristics'!$C:$C,0))),"",INDEX('Policy Characteristics'!J:J,MATCH($C1533,'Policy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3" s="254" t="str">
        <f>IF(ISBLANK(INDEX('Policy Characteristics'!K:K,MATCH($C1533,'Policy Characteristics'!$C:$C,0))),"",INDEX('Policy Characteristics'!K:K,MATCH($C1533,'Policy Characteristics'!$C:$C,0)))</f>
        <v>industry-ag-main.html#methane-destr</v>
      </c>
      <c r="R1533" s="254" t="str">
        <f>IF(ISBLANK(INDEX('Policy Characteristics'!L:L,MATCH($C1533,'Policy Characteristics'!$C:$C,0))),"",INDEX('Policy Characteristics'!L:L,MATCH($C1533,'Policy Characteristics'!$C:$C,0)))</f>
        <v>methane-destruction.html</v>
      </c>
    </row>
    <row r="1534" spans="1:18" x14ac:dyDescent="0.35">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Methane Destruction</v>
      </c>
      <c r="C1534" s="254" t="str">
        <f t="shared" si="54"/>
        <v>Fraction of Methane Destruction Opportunities Achieved</v>
      </c>
      <c r="D1534" s="45" t="s">
        <v>3084</v>
      </c>
      <c r="E1534" s="45"/>
      <c r="F1534" t="s">
        <v>3087</v>
      </c>
      <c r="G1534" s="45"/>
      <c r="H1534" s="43">
        <v>516</v>
      </c>
      <c r="I1534" s="324" t="s">
        <v>43</v>
      </c>
      <c r="J1534" s="255" t="str">
        <f>IF(ISBLANK(INDEX('Policy Characteristics'!D:D,MATCH($C1534,'Policy Characteristics'!$C:$C,0))),"",INDEX('Policy Characteristics'!D:D,MATCH($C1534,'Policy Characteristics'!$C:$C,0)))</f>
        <v>Methane Capture and Destruction</v>
      </c>
      <c r="K1534" s="254" t="str">
        <f>IF(ISBLANK(INDEX('Policy Characteristics'!E:E,MATCH($C1534,'Policy Characteristics'!$C:$C,0))),"",INDEX('Policy Characteristics'!E:E,MATCH($C1534,'Policy Characteristics'!$C:$C,0)))</f>
        <v>indst methane destruction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of potential achieved</v>
      </c>
      <c r="P1534" s="254" t="str">
        <f>IF(ISBLANK(INDEX('Policy Characteristics'!J:J,MATCH($C1534,'Policy Characteristics'!$C:$C,0))),"",INDEX('Policy Characteristics'!J:J,MATCH($C1534,'Policy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4" s="254" t="str">
        <f>IF(ISBLANK(INDEX('Policy Characteristics'!K:K,MATCH($C1534,'Policy Characteristics'!$C:$C,0))),"",INDEX('Policy Characteristics'!K:K,MATCH($C1534,'Policy Characteristics'!$C:$C,0)))</f>
        <v>industry-ag-main.html#methane-destr</v>
      </c>
      <c r="R1534" s="254" t="str">
        <f>IF(ISBLANK(INDEX('Policy Characteristics'!L:L,MATCH($C1534,'Policy Characteristics'!$C:$C,0))),"",INDEX('Policy Characteristics'!L:L,MATCH($C1534,'Policy Characteristics'!$C:$C,0)))</f>
        <v>methane-destruction.html</v>
      </c>
    </row>
    <row r="1535" spans="1:18" x14ac:dyDescent="0.35">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N2O Abatement</v>
      </c>
      <c r="C1535" s="1" t="s">
        <v>3232</v>
      </c>
      <c r="D1535" s="45"/>
      <c r="E1535" s="45"/>
      <c r="F1535"/>
      <c r="G1535" s="45"/>
      <c r="H1535" s="43">
        <v>1562</v>
      </c>
      <c r="I1535" s="324" t="s">
        <v>43</v>
      </c>
      <c r="J1535" s="255" t="str">
        <f>IF(ISBLANK(INDEX('Policy Characteristics'!D:D,MATCH($C1535,'Policy Characteristics'!$C:$C,0))),"",INDEX('Policy Characteristics'!D:D,MATCH($C1535,'Policy Characteristics'!$C:$C,0)))</f>
        <v>N2O Abatement</v>
      </c>
      <c r="K1535" s="254" t="str">
        <f>IF(ISBLANK(INDEX('Policy Characteristics'!E:E,MATCH($C1535,'Policy Characteristics'!$C:$C,0))),"",INDEX('Policy Characteristics'!E:E,MATCH($C1535,'Policy Characteristics'!$C:$C,0)))</f>
        <v>indst N2O abatement</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of potential achieved</v>
      </c>
      <c r="P1535" s="254" t="str">
        <f>IF(ISBLANK(INDEX('Policy Characteristics'!J:J,MATCH($C1535,'Policy Characteristics'!$C:$C,0))),"",INDEX('Policy Characteristics'!J:J,MATCH($C1535,'Policy Characteristics'!$C:$C,0)))</f>
        <v>**Description:** This policy reduces nitrous oxide (N2O) process emissions from the chemicals industry (primarily from the production of nitric acid and adipic acid) by destroying the N2O rather than venting it to the atmosphere. //</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
      </c>
    </row>
    <row r="1536" spans="1:18" x14ac:dyDescent="0.35">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Reduce Fossil Fuel Exports</v>
      </c>
      <c r="C1536" t="s">
        <v>2492</v>
      </c>
      <c r="D1536" s="6" t="s">
        <v>449</v>
      </c>
      <c r="E1536" s="45"/>
      <c r="F1536" s="6" t="s">
        <v>446</v>
      </c>
      <c r="G1536" s="45"/>
      <c r="H1536" s="43">
        <v>451</v>
      </c>
      <c r="I1536" s="324" t="s">
        <v>43</v>
      </c>
      <c r="J1536" s="255" t="str">
        <f>IF(ISBLANK(INDEX('Policy Characteristics'!D:D,MATCH($C1536,'Policy Characteristics'!$C:$C,0))),"",INDEX('Policy Characteristics'!D:D,MATCH($C1536,'Policy Characteristics'!$C:$C,0)))</f>
        <v>Percent Reduction in Fossil Fuel Exports</v>
      </c>
      <c r="K1536" s="254" t="str">
        <f>IF(ISBLANK(INDEX('Policy Characteristics'!E:E,MATCH($C1536,'Policy Characteristics'!$C:$C,0))),"",INDEX('Policy Characteristics'!E:E,MATCH($C1536,'Policy Characteristics'!$C:$C,0)))</f>
        <v>indst reduce fossil fuel exports</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exports</v>
      </c>
      <c r="P1536" s="254" t="str">
        <f>IF(ISBLANK(INDEX('Policy Characteristics'!J:J,MATCH($C1536,'Policy Characteristics'!$C:$C,0))),"",INDEX('Policy Characteristics'!J:J,MATCH($C1536,'Policy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reduce-fuel-exports.html</v>
      </c>
    </row>
    <row r="1537" spans="1:18" x14ac:dyDescent="0.35">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Reduce Fossil Fuel Exports</v>
      </c>
      <c r="C1537" s="254" t="str">
        <f t="shared" ref="C1537:C1544" si="55">C$1536</f>
        <v>Percent Reduction in Fossil Fuel Exports</v>
      </c>
      <c r="D1537" s="6" t="s">
        <v>46</v>
      </c>
      <c r="E1537" s="45"/>
      <c r="F1537" s="6" t="s">
        <v>87</v>
      </c>
      <c r="G1537" s="45"/>
      <c r="H1537" s="43">
        <v>452</v>
      </c>
      <c r="I1537" s="324" t="s">
        <v>43</v>
      </c>
      <c r="J1537" s="255" t="str">
        <f>IF(ISBLANK(INDEX('Policy Characteristics'!D:D,MATCH($C1537,'Policy Characteristics'!$C:$C,0))),"",INDEX('Policy Characteristics'!D:D,MATCH($C1537,'Policy Characteristics'!$C:$C,0)))</f>
        <v>Percent Reduction in Fossil Fuel Exports</v>
      </c>
      <c r="K1537" s="254" t="str">
        <f>IF(ISBLANK(INDEX('Policy Characteristics'!E:E,MATCH($C1537,'Policy Characteristics'!$C:$C,0))),"",INDEX('Policy Characteristics'!E:E,MATCH($C1537,'Policy Characteristics'!$C:$C,0)))</f>
        <v>indst reduce fossil fuel exports</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exports</v>
      </c>
      <c r="P1537" s="254" t="str">
        <f>IF(ISBLANK(INDEX('Policy Characteristics'!J:J,MATCH($C1537,'Policy Characteristics'!$C:$C,0))),"",INDEX('Policy Characteristics'!J:J,MATCH($C1537,'Policy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reduce-fuel-exports.html</v>
      </c>
    </row>
    <row r="1538" spans="1:18" x14ac:dyDescent="0.35">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Reduce Fossil Fuel Exports</v>
      </c>
      <c r="C1538" s="254" t="str">
        <f t="shared" si="55"/>
        <v>Percent Reduction in Fossil Fuel Exports</v>
      </c>
      <c r="D1538" s="6" t="s">
        <v>53</v>
      </c>
      <c r="E1538" s="45"/>
      <c r="F1538" s="6" t="s">
        <v>95</v>
      </c>
      <c r="G1538" s="45"/>
      <c r="H1538" s="43">
        <v>453</v>
      </c>
      <c r="I1538" s="324" t="s">
        <v>43</v>
      </c>
      <c r="J1538" s="255" t="str">
        <f>IF(ISBLANK(INDEX('Policy Characteristics'!D:D,MATCH($C1538,'Policy Characteristics'!$C:$C,0))),"",INDEX('Policy Characteristics'!D:D,MATCH($C1538,'Policy Characteristics'!$C:$C,0)))</f>
        <v>Percent Reduction in Fossil Fuel Exports</v>
      </c>
      <c r="K1538" s="254" t="str">
        <f>IF(ISBLANK(INDEX('Policy Characteristics'!E:E,MATCH($C1538,'Policy Characteristics'!$C:$C,0))),"",INDEX('Policy Characteristics'!E:E,MATCH($C1538,'Policy Characteristics'!$C:$C,0)))</f>
        <v>indst reduce fossil fuel exports</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exports</v>
      </c>
      <c r="P1538" s="254" t="str">
        <f>IF(ISBLANK(INDEX('Policy Characteristics'!J:J,MATCH($C1538,'Policy Characteristics'!$C:$C,0))),"",INDEX('Policy Characteristics'!J:J,MATCH($C1538,'Policy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reduce-fuel-exports.html</v>
      </c>
    </row>
    <row r="1539" spans="1:18" x14ac:dyDescent="0.35">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Reduce Fossil Fuel Exports</v>
      </c>
      <c r="C1539" s="254" t="str">
        <f t="shared" si="55"/>
        <v>Percent Reduction in Fossil Fuel Exports</v>
      </c>
      <c r="D1539" s="6" t="s">
        <v>54</v>
      </c>
      <c r="E1539" s="45"/>
      <c r="F1539" s="6" t="s">
        <v>96</v>
      </c>
      <c r="G1539" s="45"/>
      <c r="H1539" s="43">
        <v>454</v>
      </c>
      <c r="I1539" s="324" t="s">
        <v>43</v>
      </c>
      <c r="J1539" s="255" t="str">
        <f>IF(ISBLANK(INDEX('Policy Characteristics'!D:D,MATCH($C1539,'Policy Characteristics'!$C:$C,0))),"",INDEX('Policy Characteristics'!D:D,MATCH($C1539,'Policy Characteristics'!$C:$C,0)))</f>
        <v>Percent Reduction in Fossil Fuel Exports</v>
      </c>
      <c r="K1539" s="254" t="str">
        <f>IF(ISBLANK(INDEX('Policy Characteristics'!E:E,MATCH($C1539,'Policy Characteristics'!$C:$C,0))),"",INDEX('Policy Characteristics'!E:E,MATCH($C1539,'Policy Characteristics'!$C:$C,0)))</f>
        <v>indst reduce fossil fuel exports</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exports</v>
      </c>
      <c r="P1539" s="254"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9" s="254" t="str">
        <f>IF(ISBLANK(INDEX('Policy Characteristics'!K:K,MATCH($C1539,'Policy Characteristics'!$C:$C,0))),"",INDEX('Policy Characteristics'!K:K,MATCH($C1539,'Policy Characteristics'!$C:$C,0)))</f>
        <v/>
      </c>
      <c r="R1539" s="254" t="str">
        <f>IF(ISBLANK(INDEX('Policy Characteristics'!L:L,MATCH($C1539,'Policy Characteristics'!$C:$C,0))),"",INDEX('Policy Characteristics'!L:L,MATCH($C1539,'Policy Characteristics'!$C:$C,0)))</f>
        <v>reduce-fuel-exports.html</v>
      </c>
    </row>
    <row r="1540" spans="1:18" x14ac:dyDescent="0.35">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Reduce Fossil Fuel Exports</v>
      </c>
      <c r="C1540" s="254" t="str">
        <f t="shared" si="55"/>
        <v>Percent Reduction in Fossil Fuel Exports</v>
      </c>
      <c r="D1540" s="6" t="s">
        <v>2473</v>
      </c>
      <c r="E1540" s="45"/>
      <c r="F1540" s="6" t="s">
        <v>2474</v>
      </c>
      <c r="G1540" s="45"/>
      <c r="H1540" s="43">
        <v>455</v>
      </c>
      <c r="I1540" s="324" t="s">
        <v>43</v>
      </c>
      <c r="J1540" s="255" t="str">
        <f>IF(ISBLANK(INDEX('Policy Characteristics'!D:D,MATCH($C1540,'Policy Characteristics'!$C:$C,0))),"",INDEX('Policy Characteristics'!D:D,MATCH($C1540,'Policy Characteristics'!$C:$C,0)))</f>
        <v>Percent Reduction in Fossil Fuel Exports</v>
      </c>
      <c r="K1540" s="254" t="str">
        <f>IF(ISBLANK(INDEX('Policy Characteristics'!E:E,MATCH($C1540,'Policy Characteristics'!$C:$C,0))),"",INDEX('Policy Characteristics'!E:E,MATCH($C1540,'Policy Characteristics'!$C:$C,0)))</f>
        <v>indst reduce fossil fuel exports</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exports</v>
      </c>
      <c r="P1540" s="254"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0" s="254" t="str">
        <f>IF(ISBLANK(INDEX('Policy Characteristics'!K:K,MATCH($C1540,'Policy Characteristics'!$C:$C,0))),"",INDEX('Policy Characteristics'!K:K,MATCH($C1540,'Policy Characteristics'!$C:$C,0)))</f>
        <v/>
      </c>
      <c r="R1540" s="254" t="str">
        <f>IF(ISBLANK(INDEX('Policy Characteristics'!L:L,MATCH($C1540,'Policy Characteristics'!$C:$C,0))),"",INDEX('Policy Characteristics'!L:L,MATCH($C1540,'Policy Characteristics'!$C:$C,0)))</f>
        <v>reduce-fuel-exports.html</v>
      </c>
    </row>
    <row r="1541" spans="1:18" x14ac:dyDescent="0.35">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Reduce Fossil Fuel Exports</v>
      </c>
      <c r="C1541" s="254" t="str">
        <f t="shared" si="55"/>
        <v>Percent Reduction in Fossil Fuel Exports</v>
      </c>
      <c r="D1541" s="6" t="s">
        <v>442</v>
      </c>
      <c r="E1541" s="45"/>
      <c r="F1541" s="6" t="s">
        <v>443</v>
      </c>
      <c r="G1541" s="45"/>
      <c r="H1541" s="43">
        <v>456</v>
      </c>
      <c r="I1541" s="325" t="s">
        <v>44</v>
      </c>
      <c r="J1541" s="255" t="str">
        <f>IF(ISBLANK(INDEX('Policy Characteristics'!D:D,MATCH($C1541,'Policy Characteristics'!$C:$C,0))),"",INDEX('Policy Characteristics'!D:D,MATCH($C1541,'Policy Characteristics'!$C:$C,0)))</f>
        <v>Percent Reduction in Fossil Fuel Exports</v>
      </c>
      <c r="K1541" s="254" t="str">
        <f>IF(ISBLANK(INDEX('Policy Characteristics'!E:E,MATCH($C1541,'Policy Characteristics'!$C:$C,0))),"",INDEX('Policy Characteristics'!E:E,MATCH($C1541,'Policy Characteristics'!$C:$C,0)))</f>
        <v>indst reduce fossil fuel exports</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exports</v>
      </c>
      <c r="P1541" s="254"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reduce-fuel-exports.html</v>
      </c>
    </row>
    <row r="1542" spans="1:18" x14ac:dyDescent="0.35">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Reduce Fossil Fuel Exports</v>
      </c>
      <c r="C1542" s="254" t="str">
        <f t="shared" si="55"/>
        <v>Percent Reduction in Fossil Fuel Exports</v>
      </c>
      <c r="D1542" s="6" t="s">
        <v>2465</v>
      </c>
      <c r="E1542" s="45"/>
      <c r="F1542" s="6" t="s">
        <v>2469</v>
      </c>
      <c r="G1542" s="45"/>
      <c r="H1542" s="43">
        <v>457</v>
      </c>
      <c r="I1542" s="324" t="s">
        <v>43</v>
      </c>
      <c r="J1542" s="255" t="str">
        <f>IF(ISBLANK(INDEX('Policy Characteristics'!D:D,MATCH($C1542,'Policy Characteristics'!$C:$C,0))),"",INDEX('Policy Characteristics'!D:D,MATCH($C1542,'Policy Characteristics'!$C:$C,0)))</f>
        <v>Percent Reduction in Fossil Fuel Exports</v>
      </c>
      <c r="K1542" s="254" t="str">
        <f>IF(ISBLANK(INDEX('Policy Characteristics'!E:E,MATCH($C1542,'Policy Characteristics'!$C:$C,0))),"",INDEX('Policy Characteristics'!E:E,MATCH($C1542,'Policy Characteristics'!$C:$C,0)))</f>
        <v>indst reduce fossil fuel exports</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exports</v>
      </c>
      <c r="P1542" s="254"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reduce-fuel-exports.html</v>
      </c>
    </row>
    <row r="1543" spans="1:18" x14ac:dyDescent="0.35">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Reduce Fossil Fuel Exports</v>
      </c>
      <c r="C1543" s="254" t="str">
        <f t="shared" si="55"/>
        <v>Percent Reduction in Fossil Fuel Exports</v>
      </c>
      <c r="D1543" s="6" t="s">
        <v>2475</v>
      </c>
      <c r="E1543" s="45"/>
      <c r="F1543" s="6" t="s">
        <v>2476</v>
      </c>
      <c r="G1543" s="45"/>
      <c r="H1543" s="43">
        <v>458</v>
      </c>
      <c r="I1543" s="324" t="s">
        <v>43</v>
      </c>
      <c r="J1543" s="255" t="str">
        <f>IF(ISBLANK(INDEX('Policy Characteristics'!D:D,MATCH($C1543,'Policy Characteristics'!$C:$C,0))),"",INDEX('Policy Characteristics'!D:D,MATCH($C1543,'Policy Characteristics'!$C:$C,0)))</f>
        <v>Percent Reduction in Fossil Fuel Exports</v>
      </c>
      <c r="K1543" s="254" t="str">
        <f>IF(ISBLANK(INDEX('Policy Characteristics'!E:E,MATCH($C1543,'Policy Characteristics'!$C:$C,0))),"",INDEX('Policy Characteristics'!E:E,MATCH($C1543,'Policy Characteristics'!$C:$C,0)))</f>
        <v>indst reduce fossil fuel exports</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exports</v>
      </c>
      <c r="P1543" s="254"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reduce-fuel-exports.html</v>
      </c>
    </row>
    <row r="1544" spans="1:18" x14ac:dyDescent="0.35">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Reduce Fossil Fuel Exports</v>
      </c>
      <c r="C1544" s="254" t="str">
        <f t="shared" si="55"/>
        <v>Percent Reduction in Fossil Fuel Exports</v>
      </c>
      <c r="D1544" s="6" t="s">
        <v>2466</v>
      </c>
      <c r="E1544" s="45"/>
      <c r="F1544" s="6" t="s">
        <v>2470</v>
      </c>
      <c r="G1544" s="45"/>
      <c r="H1544" s="43">
        <v>459</v>
      </c>
      <c r="I1544" s="324" t="s">
        <v>43</v>
      </c>
      <c r="J1544" s="255" t="str">
        <f>IF(ISBLANK(INDEX('Policy Characteristics'!D:D,MATCH($C1544,'Policy Characteristics'!$C:$C,0))),"",INDEX('Policy Characteristics'!D:D,MATCH($C1544,'Policy Characteristics'!$C:$C,0)))</f>
        <v>Percent Reduction in Fossil Fuel Exports</v>
      </c>
      <c r="K1544" s="254" t="str">
        <f>IF(ISBLANK(INDEX('Policy Characteristics'!E:E,MATCH($C1544,'Policy Characteristics'!$C:$C,0))),"",INDEX('Policy Characteristics'!E:E,MATCH($C1544,'Policy Characteristics'!$C:$C,0)))</f>
        <v>indst reduce fossil fuel exports</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exports</v>
      </c>
      <c r="P1544" s="254"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reduce-fuel-exports.html</v>
      </c>
    </row>
    <row r="1545" spans="1:18" x14ac:dyDescent="0.35">
      <c r="A1545" s="254" t="str">
        <f>IF(ISBLANK(INDEX('Policy Characteristics'!A:A,MATCH($C1545,'Policy Characteristics'!$C:$C,0))),"",INDEX('Policy Characteristics'!A:A,MATCH($C1545,'Policy Characteristics'!$C:$C,0)))</f>
        <v>Agriculture, Land Use, and Forestry</v>
      </c>
      <c r="B1545" s="262" t="str">
        <f>IF(ISBLANK(INDEX('Policy Characteristics'!B:B,MATCH($C1545,'Policy Characteristics'!$C:$C,0))),"",INDEX('Policy Characteristics'!B:B,MATCH($C1545,'Policy Characteristics'!$C:$C,0)))</f>
        <v>Afforestation and Reforestation</v>
      </c>
      <c r="C1545" t="s">
        <v>430</v>
      </c>
      <c r="D1545" s="45"/>
      <c r="E1545" s="45"/>
      <c r="F1545" s="45"/>
      <c r="G1545" s="45"/>
      <c r="H1545" s="43">
        <v>60</v>
      </c>
      <c r="I1545" s="324" t="s">
        <v>43</v>
      </c>
      <c r="J1545" s="255" t="str">
        <f>IF(ISBLANK(INDEX('Policy Characteristics'!D:D,MATCH($C1545,'Policy Characteristics'!$C:$C,0))),"",INDEX('Policy Characteristics'!D:D,MATCH($C1545,'Policy Characteristics'!$C:$C,0)))</f>
        <v>Afforestation and Reforestation</v>
      </c>
      <c r="K1545" s="254" t="str">
        <f>IF(ISBLANK(INDEX('Policy Characteristics'!E:E,MATCH($C1545,'Policy Characteristics'!$C:$C,0))),"",INDEX('Policy Characteristics'!E:E,MATCH($C1545,'Policy Characteristics'!$C:$C,0)))</f>
        <v>land afforestation and reforestation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45" s="254" t="str">
        <f>IF(ISBLANK(INDEX('Policy Characteristics'!K:K,MATCH($C1545,'Policy Characteristics'!$C:$C,0))),"",INDEX('Policy Characteristics'!K:K,MATCH($C1545,'Policy Characteristics'!$C:$C,0)))</f>
        <v>lulucf.html#aff-ref</v>
      </c>
      <c r="R1545" s="254" t="str">
        <f>IF(ISBLANK(INDEX('Policy Characteristics'!L:L,MATCH($C1545,'Policy Characteristics'!$C:$C,0))),"",INDEX('Policy Characteristics'!L:L,MATCH($C1545,'Policy Characteristics'!$C:$C,0)))</f>
        <v>afforestation-and-reforestation.html</v>
      </c>
    </row>
    <row r="1546" spans="1:18" x14ac:dyDescent="0.35">
      <c r="A1546" s="254" t="str">
        <f>IF(ISBLANK(INDEX('Policy Characteristics'!A:A,MATCH($C1546,'Policy Characteristics'!$C:$C,0))),"",INDEX('Policy Characteristics'!A:A,MATCH($C1546,'Policy Characteristics'!$C:$C,0)))</f>
        <v>Agriculture, Land Use, and Forestry</v>
      </c>
      <c r="B1546" s="262" t="str">
        <f>IF(ISBLANK(INDEX('Policy Characteristics'!B:B,MATCH($C1546,'Policy Characteristics'!$C:$C,0))),"",INDEX('Policy Characteristics'!B:B,MATCH($C1546,'Policy Characteristics'!$C:$C,0)))</f>
        <v>Avoid Deforestation</v>
      </c>
      <c r="C1546" t="s">
        <v>437</v>
      </c>
      <c r="D1546" s="45"/>
      <c r="E1546" s="45"/>
      <c r="F1546" s="45"/>
      <c r="G1546" s="45"/>
      <c r="H1546" s="43">
        <v>705</v>
      </c>
      <c r="I1546" s="325" t="s">
        <v>44</v>
      </c>
      <c r="J1546" s="255" t="str">
        <f>IF(ISBLANK(INDEX('Policy Characteristics'!D:D,MATCH($C1546,'Policy Characteristics'!$C:$C,0))),"",INDEX('Policy Characteristics'!D:D,MATCH($C1546,'Policy Characteristics'!$C:$C,0)))</f>
        <v>Avoid Deforestation</v>
      </c>
      <c r="K1546" s="254" t="str">
        <f>IF(ISBLANK(INDEX('Policy Characteristics'!E:E,MATCH($C1546,'Policy Characteristics'!$C:$C,0))),"",INDEX('Policy Characteristics'!E:E,MATCH($C1546,'Policy Characteristics'!$C:$C,0)))</f>
        <v>land avoid deforestation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46" s="254" t="str">
        <f>IF(ISBLANK(INDEX('Policy Characteristics'!K:K,MATCH($C1546,'Policy Characteristics'!$C:$C,0))),"",INDEX('Policy Characteristics'!K:K,MATCH($C1546,'Policy Characteristics'!$C:$C,0)))</f>
        <v>lulucf.html#avoid-def</v>
      </c>
      <c r="R1546" s="254" t="str">
        <f>IF(ISBLANK(INDEX('Policy Characteristics'!L:L,MATCH($C1546,'Policy Characteristics'!$C:$C,0))),"",INDEX('Policy Characteristics'!L:L,MATCH($C1546,'Policy Characteristics'!$C:$C,0)))</f>
        <v>avoid-deforestation.html</v>
      </c>
    </row>
    <row r="1547" spans="1:18" x14ac:dyDescent="0.35">
      <c r="A1547" s="254" t="str">
        <f>IF(ISBLANK(INDEX('Policy Characteristics'!A:A,MATCH($C1547,'Policy Characteristics'!$C:$C,0))),"",INDEX('Policy Characteristics'!A:A,MATCH($C1547,'Policy Characteristics'!$C:$C,0)))</f>
        <v>Agriculture, Land Use, and Forestry</v>
      </c>
      <c r="B1547" s="262" t="str">
        <f>IF(ISBLANK(INDEX('Policy Characteristics'!B:B,MATCH($C1547,'Policy Characteristics'!$C:$C,0))),"",INDEX('Policy Characteristics'!B:B,MATCH($C1547,'Policy Characteristics'!$C:$C,0)))</f>
        <v>Grassland Restoration and Avoided Conversion</v>
      </c>
      <c r="C1547" t="s">
        <v>434</v>
      </c>
      <c r="D1547" s="45"/>
      <c r="E1547" s="45"/>
      <c r="F1547" s="45"/>
      <c r="G1547" s="45"/>
      <c r="H1547" s="43">
        <v>177</v>
      </c>
      <c r="I1547" s="325" t="s">
        <v>43</v>
      </c>
      <c r="J1547" s="255" t="str">
        <f>IF(ISBLANK(INDEX('Policy Characteristics'!D:D,MATCH($C1547,'Policy Characteristics'!$C:$C,0))),"",INDEX('Policy Characteristics'!D:D,MATCH($C1547,'Policy Characteristics'!$C:$C,0)))</f>
        <v>Grassland Restoration and Avoided Conversion</v>
      </c>
      <c r="K1547" s="254" t="str">
        <f>IF(ISBLANK(INDEX('Policy Characteristics'!E:E,MATCH($C1547,'Policy Characteristics'!$C:$C,0))),"",INDEX('Policy Characteristics'!E:E,MATCH($C1547,'Policy Characteristics'!$C:$C,0)))</f>
        <v>land forest restoration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forest-restoration.html</v>
      </c>
    </row>
    <row r="1548" spans="1:18" x14ac:dyDescent="0.35">
      <c r="A1548" s="254" t="str">
        <f>IF(ISBLANK(INDEX('Policy Characteristics'!A:A,MATCH($C1548,'Policy Characteristics'!$C:$C,0))),"",INDEX('Policy Characteristics'!A:A,MATCH($C1548,'Policy Characteristics'!$C:$C,0)))</f>
        <v>Agriculture, Land Use, and Forestry</v>
      </c>
      <c r="B1548" s="262" t="str">
        <f>IF(ISBLANK(INDEX('Policy Characteristics'!B:B,MATCH($C1548,'Policy Characteristics'!$C:$C,0))),"",INDEX('Policy Characteristics'!B:B,MATCH($C1548,'Policy Characteristics'!$C:$C,0)))</f>
        <v>Forest Set-Asides</v>
      </c>
      <c r="C1548" t="s">
        <v>431</v>
      </c>
      <c r="D1548" s="45"/>
      <c r="E1548" s="45"/>
      <c r="F1548" s="45"/>
      <c r="G1548" s="45"/>
      <c r="H1548" s="43">
        <v>61</v>
      </c>
      <c r="I1548" s="324" t="s">
        <v>44</v>
      </c>
      <c r="J1548" s="255" t="str">
        <f>IF(ISBLANK(INDEX('Policy Characteristics'!D:D,MATCH($C1548,'Policy Characteristics'!$C:$C,0))),"",INDEX('Policy Characteristics'!D:D,MATCH($C1548,'Policy Characteristics'!$C:$C,0)))</f>
        <v>Forest Set-Asides</v>
      </c>
      <c r="K1548" s="254" t="str">
        <f>IF(ISBLANK(INDEX('Policy Characteristics'!E:E,MATCH($C1548,'Policy Characteristics'!$C:$C,0))),"",INDEX('Policy Characteristics'!E:E,MATCH($C1548,'Policy Characteristics'!$C:$C,0)))</f>
        <v>land forest set asides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of potential achieved</v>
      </c>
      <c r="P1548" s="254" t="str">
        <f>IF(ISBLANK(INDEX('Policy Characteristics'!J:J,MATCH($C1548,'Policy Characteristics'!$C:$C,0))),"",INDEX('Policy Characteristics'!J:J,MATCH($C1548,'Policy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48" s="254" t="str">
        <f>IF(ISBLANK(INDEX('Policy Characteristics'!K:K,MATCH($C1548,'Policy Characteristics'!$C:$C,0))),"",INDEX('Policy Characteristics'!K:K,MATCH($C1548,'Policy Characteristics'!$C:$C,0)))</f>
        <v>lulucf.html#set-asides</v>
      </c>
      <c r="R1548" s="254" t="str">
        <f>IF(ISBLANK(INDEX('Policy Characteristics'!L:L,MATCH($C1548,'Policy Characteristics'!$C:$C,0))),"",INDEX('Policy Characteristics'!L:L,MATCH($C1548,'Policy Characteristics'!$C:$C,0)))</f>
        <v>forest-set-asides.html</v>
      </c>
    </row>
    <row r="1549" spans="1:18" x14ac:dyDescent="0.35">
      <c r="A1549" s="254" t="str">
        <f>IF(ISBLANK(INDEX('Policy Characteristics'!A:A,MATCH($C1549,'Policy Characteristics'!$C:$C,0))),"",INDEX('Policy Characteristics'!A:A,MATCH($C1549,'Policy Characteristics'!$C:$C,0)))</f>
        <v>Agriculture, Land Use, and Forestry</v>
      </c>
      <c r="B1549" s="262" t="str">
        <f>IF(ISBLANK(INDEX('Policy Characteristics'!B:B,MATCH($C1549,'Policy Characteristics'!$C:$C,0))),"",INDEX('Policy Characteristics'!B:B,MATCH($C1549,'Policy Characteristics'!$C:$C,0)))</f>
        <v>Cropland and Rice Measures</v>
      </c>
      <c r="C1549" t="s">
        <v>2771</v>
      </c>
      <c r="D1549" s="45"/>
      <c r="E1549" s="45"/>
      <c r="F1549" s="45"/>
      <c r="G1549" s="45"/>
      <c r="H1549" s="43">
        <v>62</v>
      </c>
      <c r="I1549" s="324" t="s">
        <v>43</v>
      </c>
      <c r="J1549" s="255" t="str">
        <f>IF(ISBLANK(INDEX('Policy Characteristics'!D:D,MATCH($C1549,'Policy Characteristics'!$C:$C,0))),"",INDEX('Policy Characteristics'!D:D,MATCH($C1549,'Policy Characteristics'!$C:$C,0)))</f>
        <v>Cropland and Rice Measures</v>
      </c>
      <c r="K1549" s="254" t="str">
        <f>IF(ISBLANK(INDEX('Policy Characteristics'!E:E,MATCH($C1549,'Policy Characteristics'!$C:$C,0))),"",INDEX('Policy Characteristics'!E:E,MATCH($C1549,'Policy Characteristics'!$C:$C,0)))</f>
        <v>indst cropland and rice measures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of potential achieved</v>
      </c>
      <c r="P1549" s="254" t="str">
        <f>IF(ISBLANK(INDEX('Policy Characteristics'!J:J,MATCH($C1549,'Policy Characteristics'!$C:$C,0))),"",INDEX('Policy Characteristics'!J:J,MATCH($C1549,'Policy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49" s="254" t="str">
        <f>IF(ISBLANK(INDEX('Policy Characteristics'!K:K,MATCH($C1549,'Policy Characteristics'!$C:$C,0))),"",INDEX('Policy Characteristics'!K:K,MATCH($C1549,'Policy Characteristics'!$C:$C,0)))</f>
        <v>industry-ag-main.html#cropland</v>
      </c>
      <c r="R1549" s="254" t="str">
        <f>IF(ISBLANK(INDEX('Policy Characteristics'!L:L,MATCH($C1549,'Policy Characteristics'!$C:$C,0))),"",INDEX('Policy Characteristics'!L:L,MATCH($C1549,'Policy Characteristics'!$C:$C,0)))</f>
        <v>cropland-management.html</v>
      </c>
    </row>
    <row r="1550" spans="1:18" x14ac:dyDescent="0.35">
      <c r="A1550" s="254" t="str">
        <f>IF(ISBLANK(INDEX('Policy Characteristics'!A:A,MATCH($C1550,'Policy Characteristics'!$C:$C,0))),"",INDEX('Policy Characteristics'!A:A,MATCH($C1550,'Policy Characteristics'!$C:$C,0)))</f>
        <v>Agriculture, Land Use, and Forestry</v>
      </c>
      <c r="B1550" s="262" t="str">
        <f>IF(ISBLANK(INDEX('Policy Characteristics'!B:B,MATCH($C1550,'Policy Characteristics'!$C:$C,0))),"",INDEX('Policy Characteristics'!B:B,MATCH($C1550,'Policy Characteristics'!$C:$C,0)))</f>
        <v>Improved Soil Measures</v>
      </c>
      <c r="C1550" t="s">
        <v>3341</v>
      </c>
      <c r="D1550" s="45"/>
      <c r="E1550" s="45"/>
      <c r="F1550" s="45"/>
      <c r="G1550" s="45"/>
      <c r="H1550" s="43">
        <v>1654</v>
      </c>
      <c r="I1550" s="324" t="s">
        <v>44</v>
      </c>
      <c r="J1550" s="255" t="str">
        <f>IF(ISBLANK(INDEX('Policy Characteristics'!D:D,MATCH($C1550,'Policy Characteristics'!$C:$C,0))),"",INDEX('Policy Characteristics'!D:D,MATCH($C1550,'Policy Characteristics'!$C:$C,0)))</f>
        <v>Improved Soil Measures</v>
      </c>
      <c r="K1550" s="254" t="str">
        <f>IF(ISBLANK(INDEX('Policy Characteristics'!E:E,MATCH($C1550,'Policy Characteristics'!$C:$C,0))),"",INDEX('Policy Characteristics'!E:E,MATCH($C1550,'Policy Characteristics'!$C:$C,0)))</f>
        <v>indst tillage</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of potential achieved</v>
      </c>
      <c r="P1550" s="254" t="str">
        <f>IF(ISBLANK(INDEX('Policy Characteristics'!J:J,MATCH($C1550,'Policy Characteristics'!$C:$C,0))),"",INDEX('Policy Characteristics'!J:J,MATCH($C1550,'Policy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
      </c>
    </row>
    <row r="1551" spans="1:18" x14ac:dyDescent="0.35">
      <c r="A1551" s="254" t="str">
        <f>IF(ISBLANK(INDEX('Policy Characteristics'!A:A,MATCH($C1551,'Policy Characteristics'!$C:$C,0))),"",INDEX('Policy Characteristics'!A:A,MATCH($C1551,'Policy Characteristics'!$C:$C,0)))</f>
        <v>Agriculture, Land Use, and Forestry</v>
      </c>
      <c r="B1551" s="262" t="str">
        <f>IF(ISBLANK(INDEX('Policy Characteristics'!B:B,MATCH($C1551,'Policy Characteristics'!$C:$C,0))),"",INDEX('Policy Characteristics'!B:B,MATCH($C1551,'Policy Characteristics'!$C:$C,0)))</f>
        <v>Improved Forest Management</v>
      </c>
      <c r="C1551" t="s">
        <v>432</v>
      </c>
      <c r="D1551" s="45"/>
      <c r="E1551" s="45"/>
      <c r="F1551" s="45"/>
      <c r="G1551" s="45"/>
      <c r="H1551" s="43">
        <v>63</v>
      </c>
      <c r="I1551" s="324" t="s">
        <v>43</v>
      </c>
      <c r="J1551" s="255" t="str">
        <f>IF(ISBLANK(INDEX('Policy Characteristics'!D:D,MATCH($C1551,'Policy Characteristics'!$C:$C,0))),"",INDEX('Policy Characteristics'!D:D,MATCH($C1551,'Policy Characteristics'!$C:$C,0)))</f>
        <v>Improved Forest Management</v>
      </c>
      <c r="K1551" s="254" t="str">
        <f>IF(ISBLANK(INDEX('Policy Characteristics'!E:E,MATCH($C1551,'Policy Characteristics'!$C:$C,0))),"",INDEX('Policy Characteristics'!E:E,MATCH($C1551,'Policy Characteristics'!$C:$C,0)))</f>
        <v>land forest management</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of potential achieved</v>
      </c>
      <c r="P1551" s="254" t="str">
        <f>IF(ISBLANK(INDEX('Policy Characteristics'!J:J,MATCH($C1551,'Policy Characteristics'!$C:$C,0))),"",INDEX('Policy Characteristics'!J:J,MATCH($C1551,'Policy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51" s="254" t="str">
        <f>IF(ISBLANK(INDEX('Policy Characteristics'!K:K,MATCH($C1551,'Policy Characteristics'!$C:$C,0))),"",INDEX('Policy Characteristics'!K:K,MATCH($C1551,'Policy Characteristics'!$C:$C,0)))</f>
        <v>lulucf.html#forest-mgmt</v>
      </c>
      <c r="R1551" s="254" t="str">
        <f>IF(ISBLANK(INDEX('Policy Characteristics'!L:L,MATCH($C1551,'Policy Characteristics'!$C:$C,0))),"",INDEX('Policy Characteristics'!L:L,MATCH($C1551,'Policy Characteristics'!$C:$C,0)))</f>
        <v>improved-forest-management.html</v>
      </c>
    </row>
    <row r="1552" spans="1:18" x14ac:dyDescent="0.35">
      <c r="A1552" s="254" t="str">
        <f>IF(ISBLANK(INDEX('Policy Characteristics'!A:A,MATCH($C1552,'Policy Characteristics'!$C:$C,0))),"",INDEX('Policy Characteristics'!A:A,MATCH($C1552,'Policy Characteristics'!$C:$C,0)))</f>
        <v>Agriculture, Land Use, and Forestry</v>
      </c>
      <c r="B1552" s="262" t="str">
        <f>IF(ISBLANK(INDEX('Policy Characteristics'!B:B,MATCH($C1552,'Policy Characteristics'!$C:$C,0))),"",INDEX('Policy Characteristics'!B:B,MATCH($C1552,'Policy Characteristics'!$C:$C,0)))</f>
        <v>Livestock Measures</v>
      </c>
      <c r="C1552" t="s">
        <v>2803</v>
      </c>
      <c r="D1552" s="45"/>
      <c r="E1552" s="45"/>
      <c r="F1552" s="45"/>
      <c r="G1552" s="45"/>
      <c r="H1552" s="43">
        <v>64</v>
      </c>
      <c r="I1552" s="324" t="s">
        <v>43</v>
      </c>
      <c r="J1552" s="255" t="str">
        <f>IF(ISBLANK(INDEX('Policy Characteristics'!D:D,MATCH($C1552,'Policy Characteristics'!$C:$C,0))),"",INDEX('Policy Characteristics'!D:D,MATCH($C1552,'Policy Characteristics'!$C:$C,0)))</f>
        <v>Livestock Measures</v>
      </c>
      <c r="K1552" s="254" t="str">
        <f>IF(ISBLANK(INDEX('Policy Characteristics'!E:E,MATCH($C1552,'Policy Characteristics'!$C:$C,0))),"",INDEX('Policy Characteristics'!E:E,MATCH($C1552,'Policy Characteristics'!$C:$C,0)))</f>
        <v>indst livestock measures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of potential achieved</v>
      </c>
      <c r="P1552" s="254" t="str">
        <f>IF(ISBLANK(INDEX('Policy Characteristics'!J:J,MATCH($C1552,'Policy Characteristics'!$C:$C,0))),"",INDEX('Policy Characteristics'!J:J,MATCH($C1552,'Policy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52" s="254" t="str">
        <f>IF(ISBLANK(INDEX('Policy Characteristics'!K:K,MATCH($C1552,'Policy Characteristics'!$C:$C,0))),"",INDEX('Policy Characteristics'!K:K,MATCH($C1552,'Policy Characteristics'!$C:$C,0)))</f>
        <v>industry-ag-main.html#livestock</v>
      </c>
      <c r="R1552" s="254" t="str">
        <f>IF(ISBLANK(INDEX('Policy Characteristics'!L:L,MATCH($C1552,'Policy Characteristics'!$C:$C,0))),"",INDEX('Policy Characteristics'!L:L,MATCH($C1552,'Policy Characteristics'!$C:$C,0)))</f>
        <v>livestock-measures.html</v>
      </c>
    </row>
    <row r="1553" spans="1:18" x14ac:dyDescent="0.35">
      <c r="A1553" s="254" t="str">
        <f>IF(ISBLANK(INDEX('Policy Characteristics'!A:A,MATCH($C1553,'Policy Characteristics'!$C:$C,0))),"",INDEX('Policy Characteristics'!A:A,MATCH($C1553,'Policy Characteristics'!$C:$C,0)))</f>
        <v>Agriculture, Land Use, and Forestry</v>
      </c>
      <c r="B1553" s="262" t="str">
        <f>IF(ISBLANK(INDEX('Policy Characteristics'!B:B,MATCH($C1553,'Policy Characteristics'!$C:$C,0))),"",INDEX('Policy Characteristics'!B:B,MATCH($C1553,'Policy Characteristics'!$C:$C,0)))</f>
        <v>Wetland Restoration</v>
      </c>
      <c r="C1553" t="s">
        <v>433</v>
      </c>
      <c r="D1553" s="45"/>
      <c r="E1553" s="45"/>
      <c r="F1553" s="45"/>
      <c r="G1553" s="45"/>
      <c r="H1553" s="43">
        <v>178</v>
      </c>
      <c r="I1553" s="324" t="s">
        <v>43</v>
      </c>
      <c r="J1553" s="255" t="str">
        <f>IF(ISBLANK(INDEX('Policy Characteristics'!D:D,MATCH($C1553,'Policy Characteristics'!$C:$C,0))),"",INDEX('Policy Characteristics'!D:D,MATCH($C1553,'Policy Characteristics'!$C:$C,0)))</f>
        <v>Wetland Restoration</v>
      </c>
      <c r="K1553" s="254" t="str">
        <f>IF(ISBLANK(INDEX('Policy Characteristics'!E:E,MATCH($C1553,'Policy Characteristics'!$C:$C,0))),"",INDEX('Policy Characteristics'!E:E,MATCH($C1553,'Policy Characteristics'!$C:$C,0)))</f>
        <v>land peatland restoration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of potential achieved</v>
      </c>
      <c r="P1553" s="254" t="str">
        <f>IF(ISBLANK(INDEX('Policy Characteristics'!J:J,MATCH($C1553,'Policy Characteristics'!$C:$C,0))),"",INDEX('Policy Characteristics'!J:J,MATCH($C1553,'Policy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peatland-restoration.html</v>
      </c>
    </row>
    <row r="1554" spans="1:18" x14ac:dyDescent="0.35">
      <c r="A1554" s="254" t="str">
        <f>IF(ISBLANK(INDEX('Policy Characteristics'!A:A,MATCH($C1554,'Policy Characteristics'!$C:$C,0))),"",INDEX('Policy Characteristics'!A:A,MATCH($C1554,'Policy Characteristics'!$C:$C,0)))</f>
        <v>Agriculture, Land Use, and Forestry</v>
      </c>
      <c r="B1554" s="262" t="str">
        <f>IF(ISBLANK(INDEX('Policy Characteristics'!B:B,MATCH($C1554,'Policy Characteristics'!$C:$C,0))),"",INDEX('Policy Characteristics'!B:B,MATCH($C1554,'Policy Characteristics'!$C:$C,0)))</f>
        <v>Shift to Non-Animal Products</v>
      </c>
      <c r="C1554" t="s">
        <v>2441</v>
      </c>
      <c r="D1554" s="45"/>
      <c r="E1554" s="45"/>
      <c r="F1554" s="45"/>
      <c r="G1554" s="45"/>
      <c r="H1554" s="43">
        <v>434</v>
      </c>
      <c r="I1554" s="324" t="s">
        <v>43</v>
      </c>
      <c r="J1554" s="255" t="str">
        <f>IF(ISBLANK(INDEX('Policy Characteristics'!D:D,MATCH($C1554,'Policy Characteristics'!$C:$C,0))),"",INDEX('Policy Characteristics'!D:D,MATCH($C1554,'Policy Characteristics'!$C:$C,0)))</f>
        <v>Shift to Non-Animal Products</v>
      </c>
      <c r="K1554" s="254" t="str">
        <f>IF(ISBLANK(INDEX('Policy Characteristics'!E:E,MATCH($C1554,'Policy Characteristics'!$C:$C,0))),"",INDEX('Policy Characteristics'!E:E,MATCH($C1554,'Policy Characteristics'!$C:$C,0)))</f>
        <v>indst shift to nonanimal products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animal products</v>
      </c>
      <c r="P1554" s="254" t="str">
        <f>IF(ISBLANK(INDEX('Policy Characteristics'!J:J,MATCH($C1554,'Policy Characteristics'!$C:$C,0))),"",INDEX('Policy Characteristics'!J:J,MATCH($C1554,'Policy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shift-to-non-animal-products.html</v>
      </c>
    </row>
    <row r="1555" spans="1:18" s="2" customFormat="1" x14ac:dyDescent="0.35">
      <c r="A1555" s="254" t="str">
        <f>IF(ISBLANK(INDEX('Policy Characteristics'!A:A,MATCH($C1555,'Policy Characteristics'!$C:$C,0))),"",INDEX('Policy Characteristics'!A:A,MATCH($C1555,'Policy Characteristics'!$C:$C,0)))</f>
        <v>District Heat and Hydrogen</v>
      </c>
      <c r="B1555" s="262" t="str">
        <f>IF(ISBLANK(INDEX('Policy Characteristics'!B:B,MATCH($C1555,'Policy Characteristics'!$C:$C,0))),"",INDEX('Policy Characteristics'!B:B,MATCH($C1555,'Policy Characteristics'!$C:$C,0)))</f>
        <v>Use CHP for District Heat</v>
      </c>
      <c r="C1555" s="317" t="s">
        <v>287</v>
      </c>
      <c r="D1555" s="6"/>
      <c r="E1555" s="6"/>
      <c r="F1555" s="6"/>
      <c r="G1555" s="6"/>
      <c r="H1555" s="43">
        <v>68</v>
      </c>
      <c r="I1555" s="325" t="s">
        <v>43</v>
      </c>
      <c r="J1555" s="255" t="str">
        <f>IF(ISBLANK(INDEX('Policy Characteristics'!D:D,MATCH($C1555,'Policy Characteristics'!$C:$C,0))),"",INDEX('Policy Characteristics'!D:D,MATCH($C1555,'Policy Characteristics'!$C:$C,0)))</f>
        <v>District Heat CHP</v>
      </c>
      <c r="K1555" s="254" t="str">
        <f>IF(ISBLANK(INDEX('Policy Characteristics'!E:E,MATCH($C1555,'Policy Characteristics'!$C:$C,0))),"",INDEX('Policy Characteristics'!E:E,MATCH($C1555,'Policy Characteristics'!$C:$C,0)))</f>
        <v>heat convert heat to CHP</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non-CHP heat converted</v>
      </c>
      <c r="P1555" s="254" t="str">
        <f>IF(ISBLANK(INDEX('Policy Characteristics'!J:J,MATCH($C1555,'Policy Characteristics'!$C:$C,0))),"",INDEX('Policy Characteristics'!J:J,MATCH($C1555,'Policy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55" s="254" t="str">
        <f>IF(ISBLANK(INDEX('Policy Characteristics'!K:K,MATCH($C1555,'Policy Characteristics'!$C:$C,0))),"",INDEX('Policy Characteristics'!K:K,MATCH($C1555,'Policy Characteristics'!$C:$C,0)))</f>
        <v>district-heating.html#chp</v>
      </c>
      <c r="R1555" s="254" t="str">
        <f>IF(ISBLANK(INDEX('Policy Characteristics'!L:L,MATCH($C1555,'Policy Characteristics'!$C:$C,0))),"",INDEX('Policy Characteristics'!L:L,MATCH($C1555,'Policy Characteristics'!$C:$C,0)))</f>
        <v>convert-non-chp-heat-production.html</v>
      </c>
    </row>
    <row r="1556" spans="1:18" s="2" customFormat="1" x14ac:dyDescent="0.35">
      <c r="A1556" s="254" t="str">
        <f>IF(ISBLANK(INDEX('Policy Characteristics'!A:A,MATCH($C1556,'Policy Characteristics'!$C:$C,0))),"",INDEX('Policy Characteristics'!A:A,MATCH($C1556,'Policy Characteristics'!$C:$C,0)))</f>
        <v>District Heat and Hydrogen</v>
      </c>
      <c r="B1556" s="262" t="str">
        <f>IF(ISBLANK(INDEX('Policy Characteristics'!B:B,MATCH($C1556,'Policy Characteristics'!$C:$C,0))),"",INDEX('Policy Characteristics'!B:B,MATCH($C1556,'Policy Characteristics'!$C:$C,0)))</f>
        <v>Produce District Heat with Electricity</v>
      </c>
      <c r="C1556" s="317" t="s">
        <v>2739</v>
      </c>
      <c r="D1556" s="6"/>
      <c r="E1556" s="6"/>
      <c r="F1556" s="6"/>
      <c r="G1556" s="6"/>
      <c r="H1556" s="43">
        <v>176</v>
      </c>
      <c r="I1556" s="325" t="s">
        <v>43</v>
      </c>
      <c r="J1556" s="255" t="str">
        <f>IF(ISBLANK(INDEX('Policy Characteristics'!D:D,MATCH($C1556,'Policy Characteristics'!$C:$C,0))),"",INDEX('Policy Characteristics'!D:D,MATCH($C1556,'Policy Characteristics'!$C:$C,0)))</f>
        <v>District Heat Fuel Switching</v>
      </c>
      <c r="K1556" s="254" t="str">
        <f>IF(ISBLANK(INDEX('Policy Characteristics'!E:E,MATCH($C1556,'Policy Characteristics'!$C:$C,0))),"",INDEX('Policy Characteristics'!E:E,MATCH($C1556,'Policy Characteristics'!$C:$C,0)))</f>
        <v>heat fuel type shifting</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fuel use</v>
      </c>
      <c r="P1556" s="254" t="str">
        <f>IF(ISBLANK(INDEX('Policy Characteristics'!J:J,MATCH($C1556,'Policy Characteristics'!$C:$C,0))),"",INDEX('Policy Characteristics'!J:J,MATCH($C1556,'Policy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56" s="254" t="str">
        <f>IF(ISBLANK(INDEX('Policy Characteristics'!K:K,MATCH($C1556,'Policy Characteristics'!$C:$C,0))),"",INDEX('Policy Characteristics'!K:K,MATCH($C1556,'Policy Characteristics'!$C:$C,0)))</f>
        <v>district-heating.html#convert-coal</v>
      </c>
      <c r="R1556" s="254" t="str">
        <f>IF(ISBLANK(INDEX('Policy Characteristics'!L:L,MATCH($C1556,'Policy Characteristics'!$C:$C,0))),"",INDEX('Policy Characteristics'!L:L,MATCH($C1556,'Policy Characteristics'!$C:$C,0)))</f>
        <v>district-heat-fuel-switching.html</v>
      </c>
    </row>
    <row r="1557" spans="1:18" s="2" customFormat="1" x14ac:dyDescent="0.35">
      <c r="A1557" s="254" t="str">
        <f>IF(ISBLANK(INDEX('Policy Characteristics'!A:A,MATCH($C1557,'Policy Characteristics'!$C:$C,0))),"",INDEX('Policy Characteristics'!A:A,MATCH($C1557,'Policy Characteristics'!$C:$C,0)))</f>
        <v>District Heat and Hydrogen</v>
      </c>
      <c r="B1557" s="262" t="str">
        <f>IF(ISBLANK(INDEX('Policy Characteristics'!B:B,MATCH($C1557,'Policy Characteristics'!$C:$C,0))),"",INDEX('Policy Characteristics'!B:B,MATCH($C1557,'Policy Characteristics'!$C:$C,0)))</f>
        <v>Shift Hydrogen Production to Electrolysis</v>
      </c>
      <c r="C1557" s="317" t="s">
        <v>2479</v>
      </c>
      <c r="D1557" s="6"/>
      <c r="E1557" s="6"/>
      <c r="F1557" s="6"/>
      <c r="G1557" s="6"/>
      <c r="H1557" s="43">
        <v>450</v>
      </c>
      <c r="I1557" s="325" t="s">
        <v>43</v>
      </c>
      <c r="J1557" s="255" t="str">
        <f>IF(ISBLANK(INDEX('Policy Characteristics'!D:D,MATCH($C1557,'Policy Characteristics'!$C:$C,0))),"",INDEX('Policy Characteristics'!D:D,MATCH($C1557,'Policy Characteristics'!$C:$C,0)))</f>
        <v>Hydrogen Electrolysis</v>
      </c>
      <c r="K1557" s="254" t="str">
        <f>IF(ISBLANK(INDEX('Policy Characteristics'!E:E,MATCH($C1557,'Policy Characteristics'!$C:$C,0))),"",INDEX('Policy Characteristics'!E:E,MATCH($C1557,'Policy Characteristics'!$C:$C,0)))</f>
        <v>hydgn shift production pathways</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hydrogen production</v>
      </c>
      <c r="P1557" s="254" t="str">
        <f>IF(ISBLANK(INDEX('Policy Characteristics'!J:J,MATCH($C1557,'Policy Characteristics'!$C:$C,0))),"",INDEX('Policy Characteristics'!J:J,MATCH($C1557,'Policy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switch-hydrogen-production-pathway.html</v>
      </c>
    </row>
    <row r="1558" spans="1:18" s="4" customFormat="1" x14ac:dyDescent="0.35">
      <c r="A1558" s="254" t="str">
        <f>IF(ISBLANK(INDEX('Policy Characteristics'!A:A,MATCH($C1558,'Policy Characteristics'!$C:$C,0))),"",INDEX('Policy Characteristics'!A:A,MATCH($C1558,'Policy Characteristics'!$C:$C,0)))</f>
        <v>Cross-Sector</v>
      </c>
      <c r="B1558" s="262" t="str">
        <f>IF(ISBLANK(INDEX('Policy Characteristics'!B:B,MATCH($C1558,'Policy Characteristics'!$C:$C,0))),"",INDEX('Policy Characteristics'!B:B,MATCH($C1558,'Policy Characteristics'!$C:$C,0)))</f>
        <v>Carbon Price</v>
      </c>
      <c r="C1558" t="s">
        <v>2412</v>
      </c>
      <c r="D1558" s="45" t="s">
        <v>332</v>
      </c>
      <c r="E1558" s="45"/>
      <c r="F1558" s="45" t="s">
        <v>336</v>
      </c>
      <c r="G1558" s="45"/>
      <c r="H1558" s="43">
        <v>171</v>
      </c>
      <c r="I1558" s="324" t="s">
        <v>43</v>
      </c>
      <c r="J1558" s="255" t="str">
        <f>IF(ISBLANK(INDEX('Policy Characteristics'!D:D,MATCH($C1558,'Policy Characteristics'!$C:$C,0))),"",INDEX('Policy Characteristics'!D:D,MATCH($C1558,'Policy Characteristics'!$C:$C,0)))</f>
        <v>Carbon Price</v>
      </c>
      <c r="K1558" s="254" t="str">
        <f>IF(ISBLANK(INDEX('Policy Characteristics'!E:E,MATCH($C1558,'Policy Characteristics'!$C:$C,0))),"",INDEX('Policy Characteristics'!E:E,MATCH($C1558,'Policy Characteristics'!$C:$C,0)))</f>
        <v>cross carbon tax</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300</v>
      </c>
      <c r="N1558" s="254">
        <f>IF(ISBLANK(INDEX('Policy Characteristics'!H:H,MATCH($C1558,'Policy Characteristics'!$C:$C,0))),"",INDEX('Policy Characteristics'!H:H,MATCH($C1558,'Policy Characteristics'!$C:$C,0)))</f>
        <v>5</v>
      </c>
      <c r="O1558" s="254" t="str">
        <f>IF(ISBLANK(INDEX('Policy Characteristics'!I:I,MATCH($C1558,'Policy Characteristics'!$C:$C,0))),"",INDEX('Policy Characteristics'!I:I,MATCH($C1558,'Policy Characteristics'!$C:$C,0)))</f>
        <v>$/metric ton CO2e</v>
      </c>
      <c r="P1558" s="254" t="str">
        <f>IF(ISBLANK(INDEX('Policy Characteristics'!J:J,MATCH($C1558,'Policy Characteristics'!$C:$C,0))),"",INDEX('Policy Characteristics'!J:J,MATCH($C1558,'Policy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8" s="254" t="str">
        <f>IF(ISBLANK(INDEX('Policy Characteristics'!K:K,MATCH($C1558,'Policy Characteristics'!$C:$C,0))),"",INDEX('Policy Characteristics'!K:K,MATCH($C1558,'Policy Characteristics'!$C:$C,0)))</f>
        <v>fuels.html#carbon-tax</v>
      </c>
      <c r="R1558" s="254" t="str">
        <f>IF(ISBLANK(INDEX('Policy Characteristics'!L:L,MATCH($C1558,'Policy Characteristics'!$C:$C,0))),"",INDEX('Policy Characteristics'!L:L,MATCH($C1558,'Policy Characteristics'!$C:$C,0)))</f>
        <v>carbon-tax.html</v>
      </c>
    </row>
    <row r="1559" spans="1:18" s="4" customFormat="1" x14ac:dyDescent="0.35">
      <c r="A1559" s="254" t="str">
        <f>IF(ISBLANK(INDEX('Policy Characteristics'!A:A,MATCH($C1559,'Policy Characteristics'!$C:$C,0))),"",INDEX('Policy Characteristics'!A:A,MATCH($C1559,'Policy Characteristics'!$C:$C,0)))</f>
        <v>Cross-Sector</v>
      </c>
      <c r="B1559" s="262" t="str">
        <f>IF(ISBLANK(INDEX('Policy Characteristics'!B:B,MATCH($C1559,'Policy Characteristics'!$C:$C,0))),"",INDEX('Policy Characteristics'!B:B,MATCH($C1559,'Policy Characteristics'!$C:$C,0)))</f>
        <v>Carbon Price</v>
      </c>
      <c r="C1559" s="254" t="str">
        <f t="shared" ref="C1559" si="56">C$1558</f>
        <v>Additional Carbon Tax Rate</v>
      </c>
      <c r="D1559" s="45" t="s">
        <v>340</v>
      </c>
      <c r="E1559" s="45"/>
      <c r="F1559" s="45" t="s">
        <v>341</v>
      </c>
      <c r="G1559" s="45"/>
      <c r="H1559" s="43">
        <v>172</v>
      </c>
      <c r="I1559" s="324" t="s">
        <v>43</v>
      </c>
      <c r="J1559" s="255" t="str">
        <f>IF(ISBLANK(INDEX('Policy Characteristics'!D:D,MATCH($C1559,'Policy Characteristics'!$C:$C,0))),"",INDEX('Policy Characteristics'!D:D,MATCH($C1559,'Policy Characteristics'!$C:$C,0)))</f>
        <v>Carbon Price</v>
      </c>
      <c r="K1559" s="254" t="str">
        <f>IF(ISBLANK(INDEX('Policy Characteristics'!E:E,MATCH($C1559,'Policy Characteristics'!$C:$C,0))),"",INDEX('Policy Characteristics'!E:E,MATCH($C1559,'Policy Characteristics'!$C:$C,0)))</f>
        <v>cross carbon tax</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300</v>
      </c>
      <c r="N1559" s="254">
        <f>IF(ISBLANK(INDEX('Policy Characteristics'!H:H,MATCH($C1559,'Policy Characteristics'!$C:$C,0))),"",INDEX('Policy Characteristics'!H:H,MATCH($C1559,'Policy Characteristics'!$C:$C,0)))</f>
        <v>5</v>
      </c>
      <c r="O1559" s="254" t="str">
        <f>IF(ISBLANK(INDEX('Policy Characteristics'!I:I,MATCH($C1559,'Policy Characteristics'!$C:$C,0))),"",INDEX('Policy Characteristics'!I:I,MATCH($C1559,'Policy Characteristics'!$C:$C,0)))</f>
        <v>$/metric ton CO2e</v>
      </c>
      <c r="P1559" s="254" t="str">
        <f>IF(ISBLANK(INDEX('Policy Characteristics'!J:J,MATCH($C1559,'Policy Characteristics'!$C:$C,0))),"",INDEX('Policy Characteristics'!J:J,MATCH($C1559,'Policy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9" s="254" t="str">
        <f>IF(ISBLANK(INDEX('Policy Characteristics'!K:K,MATCH($C1559,'Policy Characteristics'!$C:$C,0))),"",INDEX('Policy Characteristics'!K:K,MATCH($C1559,'Policy Characteristics'!$C:$C,0)))</f>
        <v>fuels.html#carbon-tax</v>
      </c>
      <c r="R1559" s="254" t="str">
        <f>IF(ISBLANK(INDEX('Policy Characteristics'!L:L,MATCH($C1559,'Policy Characteristics'!$C:$C,0))),"",INDEX('Policy Characteristics'!L:L,MATCH($C1559,'Policy Characteristics'!$C:$C,0)))</f>
        <v>carbon-tax.html</v>
      </c>
    </row>
    <row r="1560" spans="1:18" s="4" customFormat="1" x14ac:dyDescent="0.35">
      <c r="A1560" s="254" t="str">
        <f>IF(ISBLANK(INDEX('Policy Characteristics'!A:A,MATCH($C1560,'Policy Characteristics'!$C:$C,0))),"",INDEX('Policy Characteristics'!A:A,MATCH($C1560,'Policy Characteristics'!$C:$C,0)))</f>
        <v>Cross-Sector</v>
      </c>
      <c r="B1560" s="262" t="str">
        <f>IF(ISBLANK(INDEX('Policy Characteristics'!B:B,MATCH($C1560,'Policy Characteristics'!$C:$C,0))),"",INDEX('Policy Characteristics'!B:B,MATCH($C1560,'Policy Characteristics'!$C:$C,0)))</f>
        <v>Carbon Price</v>
      </c>
      <c r="C1560" s="254" t="str">
        <f t="shared" ref="C1560:C1563" si="57">C$1558</f>
        <v>Additional Carbon Tax Rate</v>
      </c>
      <c r="D1560" s="45" t="s">
        <v>334</v>
      </c>
      <c r="E1560" s="45"/>
      <c r="F1560" s="45" t="s">
        <v>338</v>
      </c>
      <c r="G1560" s="45"/>
      <c r="H1560" s="43">
        <v>173</v>
      </c>
      <c r="I1560" s="324" t="s">
        <v>43</v>
      </c>
      <c r="J1560" s="255" t="str">
        <f>IF(ISBLANK(INDEX('Policy Characteristics'!D:D,MATCH($C1560,'Policy Characteristics'!$C:$C,0))),"",INDEX('Policy Characteristics'!D:D,MATCH($C1560,'Policy Characteristics'!$C:$C,0)))</f>
        <v>Carbon Price</v>
      </c>
      <c r="K1560" s="254" t="str">
        <f>IF(ISBLANK(INDEX('Policy Characteristics'!E:E,MATCH($C1560,'Policy Characteristics'!$C:$C,0))),"",INDEX('Policy Characteristics'!E:E,MATCH($C1560,'Policy Characteristics'!$C:$C,0)))</f>
        <v>cross carbon tax</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300</v>
      </c>
      <c r="N1560" s="254">
        <f>IF(ISBLANK(INDEX('Policy Characteristics'!H:H,MATCH($C1560,'Policy Characteristics'!$C:$C,0))),"",INDEX('Policy Characteristics'!H:H,MATCH($C1560,'Policy Characteristics'!$C:$C,0)))</f>
        <v>5</v>
      </c>
      <c r="O1560" s="254" t="str">
        <f>IF(ISBLANK(INDEX('Policy Characteristics'!I:I,MATCH($C1560,'Policy Characteristics'!$C:$C,0))),"",INDEX('Policy Characteristics'!I:I,MATCH($C1560,'Policy Characteristics'!$C:$C,0)))</f>
        <v>$/metric ton CO2e</v>
      </c>
      <c r="P1560" s="254" t="str">
        <f>IF(ISBLANK(INDEX('Policy Characteristics'!J:J,MATCH($C1560,'Policy Characteristics'!$C:$C,0))),"",INDEX('Policy Characteristics'!J:J,MATCH($C1560,'Policy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0" s="254" t="str">
        <f>IF(ISBLANK(INDEX('Policy Characteristics'!K:K,MATCH($C1560,'Policy Characteristics'!$C:$C,0))),"",INDEX('Policy Characteristics'!K:K,MATCH($C1560,'Policy Characteristics'!$C:$C,0)))</f>
        <v>fuels.html#carbon-tax</v>
      </c>
      <c r="R1560" s="254" t="str">
        <f>IF(ISBLANK(INDEX('Policy Characteristics'!L:L,MATCH($C1560,'Policy Characteristics'!$C:$C,0))),"",INDEX('Policy Characteristics'!L:L,MATCH($C1560,'Policy Characteristics'!$C:$C,0)))</f>
        <v>carbon-tax.html</v>
      </c>
    </row>
    <row r="1561" spans="1:18" s="4" customFormat="1" x14ac:dyDescent="0.35">
      <c r="A1561" s="254" t="str">
        <f>IF(ISBLANK(INDEX('Policy Characteristics'!A:A,MATCH($C1561,'Policy Characteristics'!$C:$C,0))),"",INDEX('Policy Characteristics'!A:A,MATCH($C1561,'Policy Characteristics'!$C:$C,0)))</f>
        <v>Cross-Sector</v>
      </c>
      <c r="B1561" s="262" t="str">
        <f>IF(ISBLANK(INDEX('Policy Characteristics'!B:B,MATCH($C1561,'Policy Characteristics'!$C:$C,0))),"",INDEX('Policy Characteristics'!B:B,MATCH($C1561,'Policy Characteristics'!$C:$C,0)))</f>
        <v>Carbon Price</v>
      </c>
      <c r="C1561" s="254" t="str">
        <f t="shared" si="57"/>
        <v>Additional Carbon Tax Rate</v>
      </c>
      <c r="D1561" s="45" t="s">
        <v>335</v>
      </c>
      <c r="E1561" s="45"/>
      <c r="F1561" s="45" t="s">
        <v>339</v>
      </c>
      <c r="G1561" s="45"/>
      <c r="H1561" s="43">
        <v>174</v>
      </c>
      <c r="I1561" s="324" t="s">
        <v>43</v>
      </c>
      <c r="J1561" s="255" t="str">
        <f>IF(ISBLANK(INDEX('Policy Characteristics'!D:D,MATCH($C1561,'Policy Characteristics'!$C:$C,0))),"",INDEX('Policy Characteristics'!D:D,MATCH($C1561,'Policy Characteristics'!$C:$C,0)))</f>
        <v>Carbon Price</v>
      </c>
      <c r="K1561" s="254" t="str">
        <f>IF(ISBLANK(INDEX('Policy Characteristics'!E:E,MATCH($C1561,'Policy Characteristics'!$C:$C,0))),"",INDEX('Policy Characteristics'!E:E,MATCH($C1561,'Policy Characteristics'!$C:$C,0)))</f>
        <v>cross carbon tax</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300</v>
      </c>
      <c r="N1561" s="254">
        <f>IF(ISBLANK(INDEX('Policy Characteristics'!H:H,MATCH($C1561,'Policy Characteristics'!$C:$C,0))),"",INDEX('Policy Characteristics'!H:H,MATCH($C1561,'Policy Characteristics'!$C:$C,0)))</f>
        <v>5</v>
      </c>
      <c r="O1561" s="254" t="str">
        <f>IF(ISBLANK(INDEX('Policy Characteristics'!I:I,MATCH($C1561,'Policy Characteristics'!$C:$C,0))),"",INDEX('Policy Characteristics'!I:I,MATCH($C1561,'Policy Characteristics'!$C:$C,0)))</f>
        <v>$/metric ton CO2e</v>
      </c>
      <c r="P1561" s="254" t="str">
        <f>IF(ISBLANK(INDEX('Policy Characteristics'!J:J,MATCH($C1561,'Policy Characteristics'!$C:$C,0))),"",INDEX('Policy Characteristics'!J:J,MATCH($C1561,'Policy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1" s="254" t="str">
        <f>IF(ISBLANK(INDEX('Policy Characteristics'!K:K,MATCH($C1561,'Policy Characteristics'!$C:$C,0))),"",INDEX('Policy Characteristics'!K:K,MATCH($C1561,'Policy Characteristics'!$C:$C,0)))</f>
        <v>fuels.html#carbon-tax</v>
      </c>
      <c r="R1561" s="254" t="str">
        <f>IF(ISBLANK(INDEX('Policy Characteristics'!L:L,MATCH($C1561,'Policy Characteristics'!$C:$C,0))),"",INDEX('Policy Characteristics'!L:L,MATCH($C1561,'Policy Characteristics'!$C:$C,0)))</f>
        <v>carbon-tax.html</v>
      </c>
    </row>
    <row r="1562" spans="1:18" s="4" customFormat="1" x14ac:dyDescent="0.35">
      <c r="A1562" s="254" t="str">
        <f>IF(ISBLANK(INDEX('Policy Characteristics'!A:A,MATCH($C1562,'Policy Characteristics'!$C:$C,0))),"",INDEX('Policy Characteristics'!A:A,MATCH($C1562,'Policy Characteristics'!$C:$C,0)))</f>
        <v>Cross-Sector</v>
      </c>
      <c r="B1562" s="262" t="str">
        <f>IF(ISBLANK(INDEX('Policy Characteristics'!B:B,MATCH($C1562,'Policy Characteristics'!$C:$C,0))),"",INDEX('Policy Characteristics'!B:B,MATCH($C1562,'Policy Characteristics'!$C:$C,0)))</f>
        <v>Carbon Price</v>
      </c>
      <c r="C1562" s="254" t="str">
        <f t="shared" si="57"/>
        <v>Additional Carbon Tax Rate</v>
      </c>
      <c r="D1562" s="45" t="s">
        <v>333</v>
      </c>
      <c r="E1562" s="45"/>
      <c r="F1562" s="45" t="s">
        <v>337</v>
      </c>
      <c r="G1562" s="45"/>
      <c r="H1562" s="43">
        <v>175</v>
      </c>
      <c r="I1562" s="324" t="s">
        <v>43</v>
      </c>
      <c r="J1562" s="255" t="str">
        <f>IF(ISBLANK(INDEX('Policy Characteristics'!D:D,MATCH($C1562,'Policy Characteristics'!$C:$C,0))),"",INDEX('Policy Characteristics'!D:D,MATCH($C1562,'Policy Characteristics'!$C:$C,0)))</f>
        <v>Carbon Price</v>
      </c>
      <c r="K1562" s="254" t="str">
        <f>IF(ISBLANK(INDEX('Policy Characteristics'!E:E,MATCH($C1562,'Policy Characteristics'!$C:$C,0))),"",INDEX('Policy Characteristics'!E:E,MATCH($C1562,'Policy Characteristics'!$C:$C,0)))</f>
        <v>cross carbon tax</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300</v>
      </c>
      <c r="N1562" s="254">
        <f>IF(ISBLANK(INDEX('Policy Characteristics'!H:H,MATCH($C1562,'Policy Characteristics'!$C:$C,0))),"",INDEX('Policy Characteristics'!H:H,MATCH($C1562,'Policy Characteristics'!$C:$C,0)))</f>
        <v>5</v>
      </c>
      <c r="O1562" s="254" t="str">
        <f>IF(ISBLANK(INDEX('Policy Characteristics'!I:I,MATCH($C1562,'Policy Characteristics'!$C:$C,0))),"",INDEX('Policy Characteristics'!I:I,MATCH($C1562,'Policy Characteristics'!$C:$C,0)))</f>
        <v>$/metric ton CO2e</v>
      </c>
      <c r="P1562" s="254" t="str">
        <f>IF(ISBLANK(INDEX('Policy Characteristics'!J:J,MATCH($C1562,'Policy Characteristics'!$C:$C,0))),"",INDEX('Policy Characteristics'!J:J,MATCH($C1562,'Policy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2" s="254" t="str">
        <f>IF(ISBLANK(INDEX('Policy Characteristics'!K:K,MATCH($C1562,'Policy Characteristics'!$C:$C,0))),"",INDEX('Policy Characteristics'!K:K,MATCH($C1562,'Policy Characteristics'!$C:$C,0)))</f>
        <v>fuels.html#carbon-tax</v>
      </c>
      <c r="R1562" s="254" t="str">
        <f>IF(ISBLANK(INDEX('Policy Characteristics'!L:L,MATCH($C1562,'Policy Characteristics'!$C:$C,0))),"",INDEX('Policy Characteristics'!L:L,MATCH($C1562,'Policy Characteristics'!$C:$C,0)))</f>
        <v>carbon-tax.html</v>
      </c>
    </row>
    <row r="1563" spans="1:18" s="4" customFormat="1" x14ac:dyDescent="0.35">
      <c r="A1563" s="254" t="str">
        <f>IF(ISBLANK(INDEX('Policy Characteristics'!A:A,MATCH($C1563,'Policy Characteristics'!$C:$C,0))),"",INDEX('Policy Characteristics'!A:A,MATCH($C1563,'Policy Characteristics'!$C:$C,0)))</f>
        <v>Cross-Sector</v>
      </c>
      <c r="B1563" s="262" t="str">
        <f>IF(ISBLANK(INDEX('Policy Characteristics'!B:B,MATCH($C1563,'Policy Characteristics'!$C:$C,0))),"",INDEX('Policy Characteristics'!B:B,MATCH($C1563,'Policy Characteristics'!$C:$C,0)))</f>
        <v>Carbon Price</v>
      </c>
      <c r="C1563" s="254" t="str">
        <f t="shared" si="57"/>
        <v>Additional Carbon Tax Rate</v>
      </c>
      <c r="D1563" s="45" t="s">
        <v>2495</v>
      </c>
      <c r="E1563" s="45"/>
      <c r="F1563" s="45" t="s">
        <v>2877</v>
      </c>
      <c r="G1563" s="45"/>
      <c r="H1563" s="43">
        <v>544</v>
      </c>
      <c r="I1563" s="324" t="s">
        <v>43</v>
      </c>
      <c r="J1563" s="255" t="str">
        <f>IF(ISBLANK(INDEX('Policy Characteristics'!D:D,MATCH($C1563,'Policy Characteristics'!$C:$C,0))),"",INDEX('Policy Characteristics'!D:D,MATCH($C1563,'Policy Characteristics'!$C:$C,0)))</f>
        <v>Carbon Price</v>
      </c>
      <c r="K1563" s="254" t="str">
        <f>IF(ISBLANK(INDEX('Policy Characteristics'!E:E,MATCH($C1563,'Policy Characteristics'!$C:$C,0))),"",INDEX('Policy Characteristics'!E:E,MATCH($C1563,'Policy Characteristics'!$C:$C,0)))</f>
        <v>cross carbon tax</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300</v>
      </c>
      <c r="N1563" s="254">
        <f>IF(ISBLANK(INDEX('Policy Characteristics'!H:H,MATCH($C1563,'Policy Characteristics'!$C:$C,0))),"",INDEX('Policy Characteristics'!H:H,MATCH($C1563,'Policy Characteristics'!$C:$C,0)))</f>
        <v>5</v>
      </c>
      <c r="O1563" s="254" t="str">
        <f>IF(ISBLANK(INDEX('Policy Characteristics'!I:I,MATCH($C1563,'Policy Characteristics'!$C:$C,0))),"",INDEX('Policy Characteristics'!I:I,MATCH($C1563,'Policy Characteristics'!$C:$C,0)))</f>
        <v>$/metric ton CO2e</v>
      </c>
      <c r="P1563" s="254" t="str">
        <f>IF(ISBLANK(INDEX('Policy Characteristics'!J:J,MATCH($C1563,'Policy Characteristics'!$C:$C,0))),"",INDEX('Policy Characteristics'!J:J,MATCH($C1563,'Policy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3" s="254" t="str">
        <f>IF(ISBLANK(INDEX('Policy Characteristics'!K:K,MATCH($C1563,'Policy Characteristics'!$C:$C,0))),"",INDEX('Policy Characteristics'!K:K,MATCH($C1563,'Policy Characteristics'!$C:$C,0)))</f>
        <v>fuels.html#carbon-tax</v>
      </c>
      <c r="R1563" s="254" t="str">
        <f>IF(ISBLANK(INDEX('Policy Characteristics'!L:L,MATCH($C1563,'Policy Characteristics'!$C:$C,0))),"",INDEX('Policy Characteristics'!L:L,MATCH($C1563,'Policy Characteristics'!$C:$C,0)))</f>
        <v>carbon-tax.html</v>
      </c>
    </row>
    <row r="1564" spans="1:18" s="4" customFormat="1" x14ac:dyDescent="0.35">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End Existing Subsidies</v>
      </c>
      <c r="C1564" t="s">
        <v>139</v>
      </c>
      <c r="D1564" s="45" t="s">
        <v>52</v>
      </c>
      <c r="E1564" s="45"/>
      <c r="F1564" s="45" t="s">
        <v>93</v>
      </c>
      <c r="G1564" s="45"/>
      <c r="H1564" s="43">
        <v>706</v>
      </c>
      <c r="I1564" s="325" t="s">
        <v>44</v>
      </c>
      <c r="J1564" s="255" t="str">
        <f>IF(ISBLANK(INDEX('Policy Characteristics'!D:D,MATCH($C1564,'Policy Characteristics'!$C:$C,0))),"",INDEX('Policy Characteristics'!D:D,MATCH($C1564,'Policy Characteristics'!$C:$C,0)))</f>
        <v>End Existing Subsidies</v>
      </c>
      <c r="K1564" s="254" t="str">
        <f>IF(ISBLANK(INDEX('Policy Characteristics'!E:E,MATCH($C1564,'Policy Characteristics'!$C:$C,0))),"",INDEX('Policy Characteristics'!E:E,MATCH($C1564,'Policy Characteristics'!$C:$C,0)))</f>
        <v>cross reduce BAU subsidies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BAU subsidies</v>
      </c>
      <c r="P1564" s="254" t="str">
        <f>IF(ISBLANK(INDEX('Policy Characteristics'!J:J,MATCH($C1564,'Policy Characteristics'!$C:$C,0))),"",INDEX('Policy Characteristics'!J:J,MATCH($C1564,'Policy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4" s="254" t="str">
        <f>IF(ISBLANK(INDEX('Policy Characteristics'!K:K,MATCH($C1564,'Policy Characteristics'!$C:$C,0))),"",INDEX('Policy Characteristics'!K:K,MATCH($C1564,'Policy Characteristics'!$C:$C,0)))</f>
        <v>fuels.html#end-subsidies</v>
      </c>
      <c r="R1564" s="254" t="str">
        <f>IF(ISBLANK(INDEX('Policy Characteristics'!L:L,MATCH($C1564,'Policy Characteristics'!$C:$C,0))),"",INDEX('Policy Characteristics'!L:L,MATCH($C1564,'Policy Characteristics'!$C:$C,0)))</f>
        <v>end-existing-subsidies.html</v>
      </c>
    </row>
    <row r="1565" spans="1:18" s="4" customFormat="1" x14ac:dyDescent="0.35">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End Existing Subsidies</v>
      </c>
      <c r="C1565" s="254" t="str">
        <f t="shared" ref="C1565:C1580" si="58">C$1564</f>
        <v>Percent Reduction in BAU Subsidies</v>
      </c>
      <c r="D1565" s="6" t="s">
        <v>449</v>
      </c>
      <c r="E1565" s="45"/>
      <c r="F1565" s="6" t="s">
        <v>446</v>
      </c>
      <c r="G1565" s="45"/>
      <c r="H1565" s="43">
        <v>69</v>
      </c>
      <c r="I1565" s="325" t="s">
        <v>43</v>
      </c>
      <c r="J1565" s="255" t="str">
        <f>IF(ISBLANK(INDEX('Policy Characteristics'!D:D,MATCH($C1565,'Policy Characteristics'!$C:$C,0))),"",INDEX('Policy Characteristics'!D:D,MATCH($C1565,'Policy Characteristics'!$C:$C,0)))</f>
        <v>End Existing Subsidies</v>
      </c>
      <c r="K1565" s="254" t="str">
        <f>IF(ISBLANK(INDEX('Policy Characteristics'!E:E,MATCH($C1565,'Policy Characteristics'!$C:$C,0))),"",INDEX('Policy Characteristics'!E:E,MATCH($C1565,'Policy Characteristics'!$C:$C,0)))</f>
        <v>cross reduce BAU subsidies</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BAU subsidies</v>
      </c>
      <c r="P1565" s="254"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254" t="str">
        <f>IF(ISBLANK(INDEX('Policy Characteristics'!K:K,MATCH($C1565,'Policy Characteristics'!$C:$C,0))),"",INDEX('Policy Characteristics'!K:K,MATCH($C1565,'Policy Characteristics'!$C:$C,0)))</f>
        <v>fuels.html#end-subsidies</v>
      </c>
      <c r="R1565" s="254" t="str">
        <f>IF(ISBLANK(INDEX('Policy Characteristics'!L:L,MATCH($C1565,'Policy Characteristics'!$C:$C,0))),"",INDEX('Policy Characteristics'!L:L,MATCH($C1565,'Policy Characteristics'!$C:$C,0)))</f>
        <v>end-existing-subsidies.html</v>
      </c>
    </row>
    <row r="1566" spans="1:18" s="4" customFormat="1" x14ac:dyDescent="0.35">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End Existing Subsidies</v>
      </c>
      <c r="C1566" s="254" t="str">
        <f t="shared" si="58"/>
        <v>Percent Reduction in BAU Subsidies</v>
      </c>
      <c r="D1566" s="6" t="s">
        <v>46</v>
      </c>
      <c r="E1566" s="45"/>
      <c r="F1566" s="6" t="s">
        <v>87</v>
      </c>
      <c r="G1566" s="45"/>
      <c r="H1566" s="43">
        <v>70</v>
      </c>
      <c r="I1566" s="325" t="s">
        <v>43</v>
      </c>
      <c r="J1566" s="255" t="str">
        <f>IF(ISBLANK(INDEX('Policy Characteristics'!D:D,MATCH($C1566,'Policy Characteristics'!$C:$C,0))),"",INDEX('Policy Characteristics'!D:D,MATCH($C1566,'Policy Characteristics'!$C:$C,0)))</f>
        <v>End Existing Subsidies</v>
      </c>
      <c r="K1566" s="254" t="str">
        <f>IF(ISBLANK(INDEX('Policy Characteristics'!E:E,MATCH($C1566,'Policy Characteristics'!$C:$C,0))),"",INDEX('Policy Characteristics'!E:E,MATCH($C1566,'Policy Characteristics'!$C:$C,0)))</f>
        <v>cross reduce BAU subsidies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BAU subsidies</v>
      </c>
      <c r="P1566" s="254"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254" t="str">
        <f>IF(ISBLANK(INDEX('Policy Characteristics'!K:K,MATCH($C1566,'Policy Characteristics'!$C:$C,0))),"",INDEX('Policy Characteristics'!K:K,MATCH($C1566,'Policy Characteristics'!$C:$C,0)))</f>
        <v>fuels.html#end-subsidies</v>
      </c>
      <c r="R1566" s="254" t="str">
        <f>IF(ISBLANK(INDEX('Policy Characteristics'!L:L,MATCH($C1566,'Policy Characteristics'!$C:$C,0))),"",INDEX('Policy Characteristics'!L:L,MATCH($C1566,'Policy Characteristics'!$C:$C,0)))</f>
        <v>end-existing-subsidies.html</v>
      </c>
    </row>
    <row r="1567" spans="1:18" s="4" customFormat="1" x14ac:dyDescent="0.3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End Existing Subsidies</v>
      </c>
      <c r="C1567" s="254" t="str">
        <f t="shared" si="58"/>
        <v>Percent Reduction in BAU Subsidies</v>
      </c>
      <c r="D1567" s="6" t="s">
        <v>47</v>
      </c>
      <c r="E1567" s="45"/>
      <c r="F1567" s="6" t="s">
        <v>88</v>
      </c>
      <c r="G1567" s="45"/>
      <c r="H1567" s="43">
        <v>71</v>
      </c>
      <c r="I1567" s="325" t="s">
        <v>43</v>
      </c>
      <c r="J1567" s="255" t="str">
        <f>IF(ISBLANK(INDEX('Policy Characteristics'!D:D,MATCH($C1567,'Policy Characteristics'!$C:$C,0))),"",INDEX('Policy Characteristics'!D:D,MATCH($C1567,'Policy Characteristics'!$C:$C,0)))</f>
        <v>End Existing Subsidies</v>
      </c>
      <c r="K1567" s="254" t="str">
        <f>IF(ISBLANK(INDEX('Policy Characteristics'!E:E,MATCH($C1567,'Policy Characteristics'!$C:$C,0))),"",INDEX('Policy Characteristics'!E:E,MATCH($C1567,'Policy Characteristics'!$C:$C,0)))</f>
        <v>cross reduce BAU subsidies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BAU subsidies</v>
      </c>
      <c r="P1567" s="254"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254" t="str">
        <f>IF(ISBLANK(INDEX('Policy Characteristics'!K:K,MATCH($C1567,'Policy Characteristics'!$C:$C,0))),"",INDEX('Policy Characteristics'!K:K,MATCH($C1567,'Policy Characteristics'!$C:$C,0)))</f>
        <v>fuels.html#end-subsidies</v>
      </c>
      <c r="R1567" s="254" t="str">
        <f>IF(ISBLANK(INDEX('Policy Characteristics'!L:L,MATCH($C1567,'Policy Characteristics'!$C:$C,0))),"",INDEX('Policy Characteristics'!L:L,MATCH($C1567,'Policy Characteristics'!$C:$C,0)))</f>
        <v>end-existing-subsidies.html</v>
      </c>
    </row>
    <row r="1568" spans="1:18" s="4" customFormat="1" x14ac:dyDescent="0.3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End Existing Subsidies</v>
      </c>
      <c r="C1568" s="254" t="str">
        <f t="shared" si="58"/>
        <v>Percent Reduction in BAU Subsidies</v>
      </c>
      <c r="D1568" s="6" t="s">
        <v>48</v>
      </c>
      <c r="E1568" s="45"/>
      <c r="F1568" s="6" t="s">
        <v>89</v>
      </c>
      <c r="G1568" s="45"/>
      <c r="H1568" s="43">
        <v>72</v>
      </c>
      <c r="I1568" s="325" t="s">
        <v>44</v>
      </c>
      <c r="J1568" s="255" t="str">
        <f>IF(ISBLANK(INDEX('Policy Characteristics'!D:D,MATCH($C1568,'Policy Characteristics'!$C:$C,0))),"",INDEX('Policy Characteristics'!D:D,MATCH($C1568,'Policy Characteristics'!$C:$C,0)))</f>
        <v>End Existing Subsidies</v>
      </c>
      <c r="K1568" s="254" t="str">
        <f>IF(ISBLANK(INDEX('Policy Characteristics'!E:E,MATCH($C1568,'Policy Characteristics'!$C:$C,0))),"",INDEX('Policy Characteristics'!E:E,MATCH($C1568,'Policy Characteristics'!$C:$C,0)))</f>
        <v>cross reduce BAU subsidies</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BAU subsidies</v>
      </c>
      <c r="P1568" s="254"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254" t="str">
        <f>IF(ISBLANK(INDEX('Policy Characteristics'!K:K,MATCH($C1568,'Policy Characteristics'!$C:$C,0))),"",INDEX('Policy Characteristics'!K:K,MATCH($C1568,'Policy Characteristics'!$C:$C,0)))</f>
        <v>fuels.html#end-subsidies</v>
      </c>
      <c r="R1568" s="254" t="str">
        <f>IF(ISBLANK(INDEX('Policy Characteristics'!L:L,MATCH($C1568,'Policy Characteristics'!$C:$C,0))),"",INDEX('Policy Characteristics'!L:L,MATCH($C1568,'Policy Characteristics'!$C:$C,0)))</f>
        <v>end-existing-subsidies.html</v>
      </c>
    </row>
    <row r="1569" spans="1:18" s="4" customFormat="1" x14ac:dyDescent="0.3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End Existing Subsidies</v>
      </c>
      <c r="C1569" s="254" t="str">
        <f t="shared" si="58"/>
        <v>Percent Reduction in BAU Subsidies</v>
      </c>
      <c r="D1569" s="6" t="s">
        <v>49</v>
      </c>
      <c r="E1569" s="45"/>
      <c r="F1569" s="6" t="s">
        <v>451</v>
      </c>
      <c r="G1569" s="45"/>
      <c r="H1569" s="43">
        <v>73</v>
      </c>
      <c r="I1569" s="325" t="s">
        <v>44</v>
      </c>
      <c r="J1569" s="255" t="str">
        <f>IF(ISBLANK(INDEX('Policy Characteristics'!D:D,MATCH($C1569,'Policy Characteristics'!$C:$C,0))),"",INDEX('Policy Characteristics'!D:D,MATCH($C1569,'Policy Characteristics'!$C:$C,0)))</f>
        <v>End Existing Subsidies</v>
      </c>
      <c r="K1569" s="254" t="str">
        <f>IF(ISBLANK(INDEX('Policy Characteristics'!E:E,MATCH($C1569,'Policy Characteristics'!$C:$C,0))),"",INDEX('Policy Characteristics'!E:E,MATCH($C1569,'Policy Characteristics'!$C:$C,0)))</f>
        <v>cross reduce BAU subsidies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BAU subsidies</v>
      </c>
      <c r="P1569" s="254"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254" t="str">
        <f>IF(ISBLANK(INDEX('Policy Characteristics'!K:K,MATCH($C1569,'Policy Characteristics'!$C:$C,0))),"",INDEX('Policy Characteristics'!K:K,MATCH($C1569,'Policy Characteristics'!$C:$C,0)))</f>
        <v>fuels.html#end-subsidies</v>
      </c>
      <c r="R1569" s="254" t="str">
        <f>IF(ISBLANK(INDEX('Policy Characteristics'!L:L,MATCH($C1569,'Policy Characteristics'!$C:$C,0))),"",INDEX('Policy Characteristics'!L:L,MATCH($C1569,'Policy Characteristics'!$C:$C,0)))</f>
        <v>end-existing-subsidies.html</v>
      </c>
    </row>
    <row r="1570" spans="1:18" s="4" customFormat="1" x14ac:dyDescent="0.3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End Existing Subsidies</v>
      </c>
      <c r="C1570" s="254" t="str">
        <f t="shared" si="58"/>
        <v>Percent Reduction in BAU Subsidies</v>
      </c>
      <c r="D1570" s="6" t="s">
        <v>50</v>
      </c>
      <c r="E1570" s="45"/>
      <c r="F1570" s="6" t="s">
        <v>94</v>
      </c>
      <c r="G1570" s="45"/>
      <c r="H1570" s="43">
        <v>74</v>
      </c>
      <c r="I1570" s="325" t="s">
        <v>43</v>
      </c>
      <c r="J1570" s="255" t="str">
        <f>IF(ISBLANK(INDEX('Policy Characteristics'!D:D,MATCH($C1570,'Policy Characteristics'!$C:$C,0))),"",INDEX('Policy Characteristics'!D:D,MATCH($C1570,'Policy Characteristics'!$C:$C,0)))</f>
        <v>End Existing Subsidies</v>
      </c>
      <c r="K1570" s="254" t="str">
        <f>IF(ISBLANK(INDEX('Policy Characteristics'!E:E,MATCH($C1570,'Policy Characteristics'!$C:$C,0))),"",INDEX('Policy Characteristics'!E:E,MATCH($C1570,'Policy Characteristics'!$C:$C,0)))</f>
        <v>cross reduce BAU subsidies</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BAU subsidies</v>
      </c>
      <c r="P1570" s="254"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254" t="str">
        <f>IF(ISBLANK(INDEX('Policy Characteristics'!K:K,MATCH($C1570,'Policy Characteristics'!$C:$C,0))),"",INDEX('Policy Characteristics'!K:K,MATCH($C1570,'Policy Characteristics'!$C:$C,0)))</f>
        <v>fuels.html#end-subsidies</v>
      </c>
      <c r="R1570" s="254" t="str">
        <f>IF(ISBLANK(INDEX('Policy Characteristics'!L:L,MATCH($C1570,'Policy Characteristics'!$C:$C,0))),"",INDEX('Policy Characteristics'!L:L,MATCH($C1570,'Policy Characteristics'!$C:$C,0)))</f>
        <v>end-existing-subsidies.html</v>
      </c>
    </row>
    <row r="1571" spans="1:18" s="4" customFormat="1" x14ac:dyDescent="0.3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End Existing Subsidies</v>
      </c>
      <c r="C1571" s="254" t="str">
        <f t="shared" si="58"/>
        <v>Percent Reduction in BAU Subsidies</v>
      </c>
      <c r="D1571" s="6" t="s">
        <v>51</v>
      </c>
      <c r="E1571" s="45"/>
      <c r="F1571" s="6" t="s">
        <v>92</v>
      </c>
      <c r="G1571" s="45"/>
      <c r="H1571" s="43">
        <v>707</v>
      </c>
      <c r="I1571" s="325" t="s">
        <v>44</v>
      </c>
      <c r="J1571" s="255" t="str">
        <f>IF(ISBLANK(INDEX('Policy Characteristics'!D:D,MATCH($C1571,'Policy Characteristics'!$C:$C,0))),"",INDEX('Policy Characteristics'!D:D,MATCH($C1571,'Policy Characteristics'!$C:$C,0)))</f>
        <v>End Existing Subsidies</v>
      </c>
      <c r="K1571" s="254" t="str">
        <f>IF(ISBLANK(INDEX('Policy Characteristics'!E:E,MATCH($C1571,'Policy Characteristics'!$C:$C,0))),"",INDEX('Policy Characteristics'!E:E,MATCH($C1571,'Policy Characteristics'!$C:$C,0)))</f>
        <v>cross reduce BAU subsidies</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BAU subsidies</v>
      </c>
      <c r="P1571" s="254"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254" t="str">
        <f>IF(ISBLANK(INDEX('Policy Characteristics'!K:K,MATCH($C1571,'Policy Characteristics'!$C:$C,0))),"",INDEX('Policy Characteristics'!K:K,MATCH($C1571,'Policy Characteristics'!$C:$C,0)))</f>
        <v>fuels.html#end-subsidies</v>
      </c>
      <c r="R1571" s="254" t="str">
        <f>IF(ISBLANK(INDEX('Policy Characteristics'!L:L,MATCH($C1571,'Policy Characteristics'!$C:$C,0))),"",INDEX('Policy Characteristics'!L:L,MATCH($C1571,'Policy Characteristics'!$C:$C,0)))</f>
        <v>end-existing-subsidies.html</v>
      </c>
    </row>
    <row r="1572" spans="1:18" s="4" customFormat="1" x14ac:dyDescent="0.3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End Existing Subsidies</v>
      </c>
      <c r="C1572" s="254" t="str">
        <f t="shared" si="58"/>
        <v>Percent Reduction in BAU Subsidies</v>
      </c>
      <c r="D1572" s="6" t="s">
        <v>53</v>
      </c>
      <c r="E1572" s="45"/>
      <c r="F1572" s="6" t="s">
        <v>95</v>
      </c>
      <c r="G1572" s="45"/>
      <c r="H1572" s="43">
        <v>75</v>
      </c>
      <c r="I1572" s="325" t="s">
        <v>43</v>
      </c>
      <c r="J1572" s="255" t="str">
        <f>IF(ISBLANK(INDEX('Policy Characteristics'!D:D,MATCH($C1572,'Policy Characteristics'!$C:$C,0))),"",INDEX('Policy Characteristics'!D:D,MATCH($C1572,'Policy Characteristics'!$C:$C,0)))</f>
        <v>End Existing Subsidies</v>
      </c>
      <c r="K1572" s="254" t="str">
        <f>IF(ISBLANK(INDEX('Policy Characteristics'!E:E,MATCH($C1572,'Policy Characteristics'!$C:$C,0))),"",INDEX('Policy Characteristics'!E:E,MATCH($C1572,'Policy Characteristics'!$C:$C,0)))</f>
        <v>cross reduce BAU subsidies</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1</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BAU subsidies</v>
      </c>
      <c r="P1572" s="254"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254" t="str">
        <f>IF(ISBLANK(INDEX('Policy Characteristics'!K:K,MATCH($C1572,'Policy Characteristics'!$C:$C,0))),"",INDEX('Policy Characteristics'!K:K,MATCH($C1572,'Policy Characteristics'!$C:$C,0)))</f>
        <v>fuels.html#end-subsidies</v>
      </c>
      <c r="R1572" s="254" t="str">
        <f>IF(ISBLANK(INDEX('Policy Characteristics'!L:L,MATCH($C1572,'Policy Characteristics'!$C:$C,0))),"",INDEX('Policy Characteristics'!L:L,MATCH($C1572,'Policy Characteristics'!$C:$C,0)))</f>
        <v>end-existing-subsidies.html</v>
      </c>
    </row>
    <row r="1573" spans="1:18" s="4" customFormat="1" x14ac:dyDescent="0.35">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End Existing Subsidies</v>
      </c>
      <c r="C1573" s="254" t="str">
        <f t="shared" si="58"/>
        <v>Percent Reduction in BAU Subsidies</v>
      </c>
      <c r="D1573" s="6" t="s">
        <v>54</v>
      </c>
      <c r="E1573" s="45"/>
      <c r="F1573" s="6" t="s">
        <v>96</v>
      </c>
      <c r="G1573" s="45"/>
      <c r="H1573" s="43">
        <v>76</v>
      </c>
      <c r="I1573" s="325" t="s">
        <v>43</v>
      </c>
      <c r="J1573" s="255" t="str">
        <f>IF(ISBLANK(INDEX('Policy Characteristics'!D:D,MATCH($C1573,'Policy Characteristics'!$C:$C,0))),"",INDEX('Policy Characteristics'!D:D,MATCH($C1573,'Policy Characteristics'!$C:$C,0)))</f>
        <v>End Existing Subsidies</v>
      </c>
      <c r="K1573" s="254" t="str">
        <f>IF(ISBLANK(INDEX('Policy Characteristics'!E:E,MATCH($C1573,'Policy Characteristics'!$C:$C,0))),"",INDEX('Policy Characteristics'!E:E,MATCH($C1573,'Policy Characteristics'!$C:$C,0)))</f>
        <v>cross reduce BAU subsidies</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1</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BAU subsidies</v>
      </c>
      <c r="P1573" s="254"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254" t="str">
        <f>IF(ISBLANK(INDEX('Policy Characteristics'!K:K,MATCH($C1573,'Policy Characteristics'!$C:$C,0))),"",INDEX('Policy Characteristics'!K:K,MATCH($C1573,'Policy Characteristics'!$C:$C,0)))</f>
        <v>fuels.html#end-subsidies</v>
      </c>
      <c r="R1573" s="254" t="str">
        <f>IF(ISBLANK(INDEX('Policy Characteristics'!L:L,MATCH($C1573,'Policy Characteristics'!$C:$C,0))),"",INDEX('Policy Characteristics'!L:L,MATCH($C1573,'Policy Characteristics'!$C:$C,0)))</f>
        <v>end-existing-subsidies.html</v>
      </c>
    </row>
    <row r="1574" spans="1:18" s="4" customFormat="1" x14ac:dyDescent="0.35">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s="254" t="str">
        <f t="shared" si="58"/>
        <v>Percent Reduction in BAU Subsidies</v>
      </c>
      <c r="D1574" s="6" t="s">
        <v>55</v>
      </c>
      <c r="E1574" s="45"/>
      <c r="F1574" s="6" t="s">
        <v>97</v>
      </c>
      <c r="G1574" s="45"/>
      <c r="H1574" s="43">
        <v>708</v>
      </c>
      <c r="I1574" s="325" t="s">
        <v>44</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x14ac:dyDescent="0.35">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si="58"/>
        <v>Percent Reduction in BAU Subsidies</v>
      </c>
      <c r="D1575" s="6" t="s">
        <v>56</v>
      </c>
      <c r="E1575" s="45"/>
      <c r="F1575" s="6" t="s">
        <v>98</v>
      </c>
      <c r="G1575" s="45"/>
      <c r="H1575" s="43">
        <v>709</v>
      </c>
      <c r="I1575" s="325" t="s">
        <v>44</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x14ac:dyDescent="0.35">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8"/>
        <v>Percent Reduction in BAU Subsidies</v>
      </c>
      <c r="D1576" s="6" t="s">
        <v>2473</v>
      </c>
      <c r="E1576" s="45"/>
      <c r="F1576" s="6" t="s">
        <v>2474</v>
      </c>
      <c r="G1576" s="45"/>
      <c r="H1576" s="43">
        <v>710</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x14ac:dyDescent="0.35">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8"/>
        <v>Percent Reduction in BAU Subsidies</v>
      </c>
      <c r="D1577" s="6" t="s">
        <v>75</v>
      </c>
      <c r="E1577" s="45"/>
      <c r="F1577" s="6" t="s">
        <v>99</v>
      </c>
      <c r="G1577" s="45"/>
      <c r="H1577" s="43">
        <v>711</v>
      </c>
      <c r="I1577" s="325" t="s">
        <v>44</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x14ac:dyDescent="0.35">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8"/>
        <v>Percent Reduction in BAU Subsidies</v>
      </c>
      <c r="D1578" s="6" t="s">
        <v>435</v>
      </c>
      <c r="E1578" s="45"/>
      <c r="F1578" s="6" t="s">
        <v>436</v>
      </c>
      <c r="G1578" s="45"/>
      <c r="H1578" s="43">
        <v>712</v>
      </c>
      <c r="I1578" s="325" t="s">
        <v>44</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x14ac:dyDescent="0.35">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8"/>
        <v>Percent Reduction in BAU Subsidies</v>
      </c>
      <c r="D1579" s="6" t="s">
        <v>442</v>
      </c>
      <c r="E1579" s="45"/>
      <c r="F1579" s="6" t="s">
        <v>443</v>
      </c>
      <c r="G1579" s="45"/>
      <c r="H1579" s="43">
        <v>713</v>
      </c>
      <c r="I1579" s="325" t="s">
        <v>44</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x14ac:dyDescent="0.35">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8"/>
        <v>Percent Reduction in BAU Subsidies</v>
      </c>
      <c r="D1580" s="6" t="s">
        <v>2465</v>
      </c>
      <c r="E1580" s="45"/>
      <c r="F1580" s="6" t="s">
        <v>2469</v>
      </c>
      <c r="G1580" s="45"/>
      <c r="H1580" s="43">
        <v>714</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x14ac:dyDescent="0.35">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ref="C1581" si="59">C$1564</f>
        <v>Percent Reduction in BAU Subsidies</v>
      </c>
      <c r="D1581" s="6" t="s">
        <v>2475</v>
      </c>
      <c r="E1581" s="45"/>
      <c r="F1581" s="6" t="s">
        <v>2476</v>
      </c>
      <c r="G1581" s="45"/>
      <c r="H1581" s="43">
        <v>715</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x14ac:dyDescent="0.35">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ref="C1582:C1584" si="60">C$1564</f>
        <v>Percent Reduction in BAU Subsidies</v>
      </c>
      <c r="D1582" s="6" t="s">
        <v>2466</v>
      </c>
      <c r="E1582" s="45"/>
      <c r="F1582" s="6" t="s">
        <v>2470</v>
      </c>
      <c r="G1582" s="45"/>
      <c r="H1582" s="43">
        <v>716</v>
      </c>
      <c r="I1582" s="325" t="s">
        <v>44</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x14ac:dyDescent="0.35">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60"/>
        <v>Percent Reduction in BAU Subsidies</v>
      </c>
      <c r="D1583" s="6" t="s">
        <v>2467</v>
      </c>
      <c r="E1583" s="45"/>
      <c r="F1583" s="6" t="s">
        <v>2471</v>
      </c>
      <c r="G1583" s="45"/>
      <c r="H1583" s="43">
        <v>717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x14ac:dyDescent="0.35">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60"/>
        <v>Percent Reduction in BAU Subsidies</v>
      </c>
      <c r="D1584" s="6" t="s">
        <v>2468</v>
      </c>
      <c r="E1584" s="45"/>
      <c r="F1584" s="6" t="s">
        <v>2472</v>
      </c>
      <c r="G1584" s="45"/>
      <c r="H1584" s="43">
        <v>718</v>
      </c>
      <c r="I1584" s="325" t="s">
        <v>44</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2" customFormat="1" x14ac:dyDescent="0.35">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Exempt Non-CO2 Emissions from C Tax</v>
      </c>
      <c r="C1585" s="317" t="s">
        <v>2446</v>
      </c>
      <c r="D1585" s="6"/>
      <c r="E1585" s="6"/>
      <c r="F1585" s="6"/>
      <c r="G1585" s="6"/>
      <c r="H1585" s="43">
        <v>719</v>
      </c>
      <c r="I1585" s="325" t="s">
        <v>44</v>
      </c>
      <c r="J1585" s="255" t="str">
        <f>IF(ISBLANK(INDEX('Policy Characteristics'!D:D,MATCH($C1585,'Policy Characteristics'!$C:$C,0))),"",INDEX('Policy Characteristics'!D:D,MATCH($C1585,'Policy Characteristics'!$C:$C,0)))</f>
        <v/>
      </c>
      <c r="K1585" s="254" t="str">
        <f>IF(ISBLANK(INDEX('Policy Characteristics'!E:E,MATCH($C1585,'Policy Characteristics'!$C:$C,0))),"",INDEX('Policy Characteristics'!E:E,MATCH($C1585,'Policy Characteristics'!$C:$C,0)))</f>
        <v>cross toggle whether carbon tax affects non CO2 emissions</v>
      </c>
      <c r="L1585" s="254">
        <f>IF(ISBLANK(INDEX('Policy Characteristics'!F:F,MATCH($C1585,'Policy Characteristics'!$C:$C,0))),"",INDEX('Policy Characteristics'!F:F,MATCH($C1585,'Policy Characteristics'!$C:$C,0)))</f>
        <v>0</v>
      </c>
      <c r="M1585" s="254">
        <f>IF(ISBLANK(INDEX('Policy Characteristics'!G:G,MATCH($C1585,'Policy Characteristics'!$C:$C,0))),"",INDEX('Policy Characteristics'!G:G,MATCH($C1585,'Policy Characteristics'!$C:$C,0)))</f>
        <v>1</v>
      </c>
      <c r="N1585" s="254">
        <f>IF(ISBLANK(INDEX('Policy Characteristics'!H:H,MATCH($C1585,'Policy Characteristics'!$C:$C,0))),"",INDEX('Policy Characteristics'!H:H,MATCH($C1585,'Policy Characteristics'!$C:$C,0)))</f>
        <v>1</v>
      </c>
      <c r="O1585" s="254" t="str">
        <f>IF(ISBLANK(INDEX('Policy Characteristics'!I:I,MATCH($C1585,'Policy Characteristics'!$C:$C,0))),"",INDEX('Policy Characteristics'!I:I,MATCH($C1585,'Policy Characteristics'!$C:$C,0)))</f>
        <v>on/off</v>
      </c>
      <c r="P1585" s="254" t="str">
        <f>IF(ISBLANK(INDEX('Policy Characteristics'!J:J,MATCH($C1585,'Policy Characteristics'!$C:$C,0))),"",INDEX('Policy Characteristics'!J:J,MATCH($C1585,'Policy Characteristics'!$C:$C,0)))</f>
        <v>**Description:** By default, the carbon tax applies to CO2 and non-CO2 emissions. This policy exempts non-CO2 emissions, meaning the carbon tax will only apply to CO2 emissions.</v>
      </c>
      <c r="Q1585" s="254" t="str">
        <f>IF(ISBLANK(INDEX('Policy Characteristics'!K:K,MATCH($C1585,'Policy Characteristics'!$C:$C,0))),"",INDEX('Policy Characteristics'!K:K,MATCH($C1585,'Policy Characteristics'!$C:$C,0)))</f>
        <v>fuels.html#carbon-tax</v>
      </c>
      <c r="R1585" s="254" t="str">
        <f>IF(ISBLANK(INDEX('Policy Characteristics'!L:L,MATCH($C1585,'Policy Characteristics'!$C:$C,0))),"",INDEX('Policy Characteristics'!L:L,MATCH($C1585,'Policy Characteristics'!$C:$C,0)))</f>
        <v>carbon-tax.html</v>
      </c>
    </row>
    <row r="1586" spans="1:18" s="2" customFormat="1" x14ac:dyDescent="0.35">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Exempt Process Emissions from C Tax</v>
      </c>
      <c r="C1586" s="1" t="s">
        <v>3368</v>
      </c>
      <c r="D1586" s="45" t="s">
        <v>3061</v>
      </c>
      <c r="E1586" s="6"/>
      <c r="F1586" t="s">
        <v>3086</v>
      </c>
      <c r="G1586" s="6"/>
      <c r="H1586" s="47">
        <v>1628</v>
      </c>
      <c r="I1586" s="325" t="s">
        <v>43</v>
      </c>
      <c r="J1586" s="255" t="str">
        <f>IF(ISBLANK(INDEX('Policy Characteristics'!D:D,MATCH($C1586,'Policy Characteristics'!$C:$C,0))),"",INDEX('Policy Characteristics'!D:D,MATCH($C1586,'Policy Characteristics'!$C:$C,0)))</f>
        <v/>
      </c>
      <c r="K1586" s="254" t="str">
        <f>IF(ISBLANK(INDEX('Policy Characteristics'!E:E,MATCH($C1586,'Policy Characteristics'!$C:$C,0))),"",INDEX('Policy Characteristics'!E:E,MATCH($C1586,'Policy Characteristics'!$C:$C,0)))</f>
        <v>cross toggle whether carbon tax affects process emissions</v>
      </c>
      <c r="L1586" s="254">
        <f>IF(ISBLANK(INDEX('Policy Characteristics'!F:F,MATCH($C1586,'Policy Characteristics'!$C:$C,0))),"",INDEX('Policy Characteristics'!F:F,MATCH($C1586,'Policy Characteristics'!$C:$C,0)))</f>
        <v>0</v>
      </c>
      <c r="M1586" s="254">
        <f>IF(ISBLANK(INDEX('Policy Characteristics'!G:G,MATCH($C1586,'Policy Characteristics'!$C:$C,0))),"",INDEX('Policy Characteristics'!G:G,MATCH($C1586,'Policy Characteristics'!$C:$C,0)))</f>
        <v>1</v>
      </c>
      <c r="N1586" s="254">
        <f>IF(ISBLANK(INDEX('Policy Characteristics'!H:H,MATCH($C1586,'Policy Characteristics'!$C:$C,0))),"",INDEX('Policy Characteristics'!H:H,MATCH($C1586,'Policy Characteristics'!$C:$C,0)))</f>
        <v>1</v>
      </c>
      <c r="O1586" s="254" t="str">
        <f>IF(ISBLANK(INDEX('Policy Characteristics'!I:I,MATCH($C1586,'Policy Characteristics'!$C:$C,0))),"",INDEX('Policy Characteristics'!I:I,MATCH($C1586,'Policy Characteristics'!$C:$C,0)))</f>
        <v>on/off</v>
      </c>
      <c r="P1586" s="254" t="str">
        <f>IF(ISBLANK(INDEX('Policy Characteristics'!J:J,MATCH($C1586,'Policy Characteristics'!$C:$C,0))),"",INDEX('Policy Characteristics'!J:J,MATCH($C1586,'Policy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6" s="254" t="str">
        <f>IF(ISBLANK(INDEX('Policy Characteristics'!K:K,MATCH($C1586,'Policy Characteristics'!$C:$C,0))),"",INDEX('Policy Characteristics'!K:K,MATCH($C1586,'Policy Characteristics'!$C:$C,0)))</f>
        <v>fuels.html#carbon-tax</v>
      </c>
      <c r="R1586" s="254" t="str">
        <f>IF(ISBLANK(INDEX('Policy Characteristics'!L:L,MATCH($C1586,'Policy Characteristics'!$C:$C,0))),"",INDEX('Policy Characteristics'!L:L,MATCH($C1586,'Policy Characteristics'!$C:$C,0)))</f>
        <v>carbon-tax.html</v>
      </c>
    </row>
    <row r="1587" spans="1:18" s="2" customFormat="1" x14ac:dyDescent="0.35">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Exempt Process Emissions from C Tax</v>
      </c>
      <c r="C1587" s="254" t="str">
        <f>C$1586</f>
        <v>BEPEfCT Boolean Exempt Process Emissions from Carbon Tax</v>
      </c>
      <c r="D1587" s="6" t="s">
        <v>3062</v>
      </c>
      <c r="E1587" s="6"/>
      <c r="F1587" t="s">
        <v>2759</v>
      </c>
      <c r="G1587" s="6"/>
      <c r="H1587" s="47">
        <v>1629</v>
      </c>
      <c r="I1587" s="325" t="s">
        <v>43</v>
      </c>
      <c r="J1587" s="255" t="str">
        <f>IF(ISBLANK(INDEX('Policy Characteristics'!D:D,MATCH($C1587,'Policy Characteristics'!$C:$C,0))),"",INDEX('Policy Characteristics'!D:D,MATCH($C1587,'Policy Characteristics'!$C:$C,0)))</f>
        <v/>
      </c>
      <c r="K1587" s="254" t="str">
        <f>IF(ISBLANK(INDEX('Policy Characteristics'!E:E,MATCH($C1587,'Policy Characteristics'!$C:$C,0))),"",INDEX('Policy Characteristics'!E:E,MATCH($C1587,'Policy Characteristics'!$C:$C,0)))</f>
        <v>cross toggle whether carbon tax affects process emissions</v>
      </c>
      <c r="L1587" s="254">
        <f>IF(ISBLANK(INDEX('Policy Characteristics'!F:F,MATCH($C1587,'Policy Characteristics'!$C:$C,0))),"",INDEX('Policy Characteristics'!F:F,MATCH($C1587,'Policy Characteristics'!$C:$C,0)))</f>
        <v>0</v>
      </c>
      <c r="M1587" s="254">
        <f>IF(ISBLANK(INDEX('Policy Characteristics'!G:G,MATCH($C1587,'Policy Characteristics'!$C:$C,0))),"",INDEX('Policy Characteristics'!G:G,MATCH($C1587,'Policy Characteristics'!$C:$C,0)))</f>
        <v>1</v>
      </c>
      <c r="N1587" s="254">
        <f>IF(ISBLANK(INDEX('Policy Characteristics'!H:H,MATCH($C1587,'Policy Characteristics'!$C:$C,0))),"",INDEX('Policy Characteristics'!H:H,MATCH($C1587,'Policy Characteristics'!$C:$C,0)))</f>
        <v>1</v>
      </c>
      <c r="O1587" s="254" t="str">
        <f>IF(ISBLANK(INDEX('Policy Characteristics'!I:I,MATCH($C1587,'Policy Characteristics'!$C:$C,0))),"",INDEX('Policy Characteristics'!I:I,MATCH($C1587,'Policy Characteristics'!$C:$C,0)))</f>
        <v>on/off</v>
      </c>
      <c r="P1587" s="254" t="str">
        <f>IF(ISBLANK(INDEX('Policy Characteristics'!J:J,MATCH($C1587,'Policy Characteristics'!$C:$C,0))),"",INDEX('Policy Characteristics'!J:J,MATCH($C1587,'Policy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7" s="254" t="str">
        <f>IF(ISBLANK(INDEX('Policy Characteristics'!K:K,MATCH($C1587,'Policy Characteristics'!$C:$C,0))),"",INDEX('Policy Characteristics'!K:K,MATCH($C1587,'Policy Characteristics'!$C:$C,0)))</f>
        <v>fuels.html#carbon-tax</v>
      </c>
      <c r="R1587" s="254" t="str">
        <f>IF(ISBLANK(INDEX('Policy Characteristics'!L:L,MATCH($C1587,'Policy Characteristics'!$C:$C,0))),"",INDEX('Policy Characteristics'!L:L,MATCH($C1587,'Policy Characteristics'!$C:$C,0)))</f>
        <v>carbon-tax.html</v>
      </c>
    </row>
    <row r="1588" spans="1:18" s="2" customFormat="1" x14ac:dyDescent="0.35">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Exempt Process Emissions from C Tax</v>
      </c>
      <c r="C1588" s="254" t="str">
        <f t="shared" ref="C1588:C1610" si="61">C$1586</f>
        <v>BEPEfCT Boolean Exempt Process Emissions from Carbon Tax</v>
      </c>
      <c r="D1588" s="6" t="s">
        <v>3063</v>
      </c>
      <c r="E1588" s="6"/>
      <c r="F1588" t="s">
        <v>3027</v>
      </c>
      <c r="G1588" s="6"/>
      <c r="H1588" s="47">
        <v>1630</v>
      </c>
      <c r="I1588" s="325" t="s">
        <v>43</v>
      </c>
      <c r="J1588" s="255" t="str">
        <f>IF(ISBLANK(INDEX('Policy Characteristics'!D:D,MATCH($C1588,'Policy Characteristics'!$C:$C,0))),"",INDEX('Policy Characteristics'!D:D,MATCH($C1588,'Policy Characteristics'!$C:$C,0)))</f>
        <v/>
      </c>
      <c r="K1588" s="254" t="str">
        <f>IF(ISBLANK(INDEX('Policy Characteristics'!E:E,MATCH($C1588,'Policy Characteristics'!$C:$C,0))),"",INDEX('Policy Characteristics'!E:E,MATCH($C1588,'Policy Characteristics'!$C:$C,0)))</f>
        <v>cross toggle whether carbon tax affects process emissions</v>
      </c>
      <c r="L1588" s="254">
        <f>IF(ISBLANK(INDEX('Policy Characteristics'!F:F,MATCH($C1588,'Policy Characteristics'!$C:$C,0))),"",INDEX('Policy Characteristics'!F:F,MATCH($C1588,'Policy Characteristics'!$C:$C,0)))</f>
        <v>0</v>
      </c>
      <c r="M1588" s="254">
        <f>IF(ISBLANK(INDEX('Policy Characteristics'!G:G,MATCH($C1588,'Policy Characteristics'!$C:$C,0))),"",INDEX('Policy Characteristics'!G:G,MATCH($C1588,'Policy Characteristics'!$C:$C,0)))</f>
        <v>1</v>
      </c>
      <c r="N1588" s="254">
        <f>IF(ISBLANK(INDEX('Policy Characteristics'!H:H,MATCH($C1588,'Policy Characteristics'!$C:$C,0))),"",INDEX('Policy Characteristics'!H:H,MATCH($C1588,'Policy Characteristics'!$C:$C,0)))</f>
        <v>1</v>
      </c>
      <c r="O1588" s="254" t="str">
        <f>IF(ISBLANK(INDEX('Policy Characteristics'!I:I,MATCH($C1588,'Policy Characteristics'!$C:$C,0))),"",INDEX('Policy Characteristics'!I:I,MATCH($C1588,'Policy Characteristics'!$C:$C,0)))</f>
        <v>on/off</v>
      </c>
      <c r="P1588" s="254" t="str">
        <f>IF(ISBLANK(INDEX('Policy Characteristics'!J:J,MATCH($C1588,'Policy Characteristics'!$C:$C,0))),"",INDEX('Policy Characteristics'!J:J,MATCH($C1588,'Policy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8" s="254" t="str">
        <f>IF(ISBLANK(INDEX('Policy Characteristics'!K:K,MATCH($C1588,'Policy Characteristics'!$C:$C,0))),"",INDEX('Policy Characteristics'!K:K,MATCH($C1588,'Policy Characteristics'!$C:$C,0)))</f>
        <v>fuels.html#carbon-tax</v>
      </c>
      <c r="R1588" s="254" t="str">
        <f>IF(ISBLANK(INDEX('Policy Characteristics'!L:L,MATCH($C1588,'Policy Characteristics'!$C:$C,0))),"",INDEX('Policy Characteristics'!L:L,MATCH($C1588,'Policy Characteristics'!$C:$C,0)))</f>
        <v>carbon-tax.html</v>
      </c>
    </row>
    <row r="1589" spans="1:18" s="2" customFormat="1" x14ac:dyDescent="0.35">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Exempt Process Emissions from C Tax</v>
      </c>
      <c r="C1589" s="254" t="str">
        <f t="shared" si="61"/>
        <v>BEPEfCT Boolean Exempt Process Emissions from Carbon Tax</v>
      </c>
      <c r="D1589" s="6" t="s">
        <v>3064</v>
      </c>
      <c r="E1589" s="6"/>
      <c r="F1589" t="s">
        <v>3028</v>
      </c>
      <c r="G1589" s="6"/>
      <c r="H1589" s="47">
        <v>1631</v>
      </c>
      <c r="I1589" s="325" t="s">
        <v>44</v>
      </c>
      <c r="J1589" s="255" t="str">
        <f>IF(ISBLANK(INDEX('Policy Characteristics'!D:D,MATCH($C1589,'Policy Characteristics'!$C:$C,0))),"",INDEX('Policy Characteristics'!D:D,MATCH($C1589,'Policy Characteristics'!$C:$C,0)))</f>
        <v/>
      </c>
      <c r="K1589" s="254" t="str">
        <f>IF(ISBLANK(INDEX('Policy Characteristics'!E:E,MATCH($C1589,'Policy Characteristics'!$C:$C,0))),"",INDEX('Policy Characteristics'!E:E,MATCH($C1589,'Policy Characteristics'!$C:$C,0)))</f>
        <v>cross toggle whether carbon tax affects process emissions</v>
      </c>
      <c r="L1589" s="254">
        <f>IF(ISBLANK(INDEX('Policy Characteristics'!F:F,MATCH($C1589,'Policy Characteristics'!$C:$C,0))),"",INDEX('Policy Characteristics'!F:F,MATCH($C1589,'Policy Characteristics'!$C:$C,0)))</f>
        <v>0</v>
      </c>
      <c r="M1589" s="254">
        <f>IF(ISBLANK(INDEX('Policy Characteristics'!G:G,MATCH($C1589,'Policy Characteristics'!$C:$C,0))),"",INDEX('Policy Characteristics'!G:G,MATCH($C1589,'Policy Characteristics'!$C:$C,0)))</f>
        <v>1</v>
      </c>
      <c r="N1589" s="254">
        <f>IF(ISBLANK(INDEX('Policy Characteristics'!H:H,MATCH($C1589,'Policy Characteristics'!$C:$C,0))),"",INDEX('Policy Characteristics'!H:H,MATCH($C1589,'Policy Characteristics'!$C:$C,0)))</f>
        <v>1</v>
      </c>
      <c r="O1589" s="254" t="str">
        <f>IF(ISBLANK(INDEX('Policy Characteristics'!I:I,MATCH($C1589,'Policy Characteristics'!$C:$C,0))),"",INDEX('Policy Characteristics'!I:I,MATCH($C1589,'Policy Characteristics'!$C:$C,0)))</f>
        <v>on/off</v>
      </c>
      <c r="P1589" s="254" t="str">
        <f>IF(ISBLANK(INDEX('Policy Characteristics'!J:J,MATCH($C1589,'Policy Characteristics'!$C:$C,0))),"",INDEX('Policy Characteristics'!J:J,MATCH($C1589,'Policy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9" s="254" t="str">
        <f>IF(ISBLANK(INDEX('Policy Characteristics'!K:K,MATCH($C1589,'Policy Characteristics'!$C:$C,0))),"",INDEX('Policy Characteristics'!K:K,MATCH($C1589,'Policy Characteristics'!$C:$C,0)))</f>
        <v>fuels.html#carbon-tax</v>
      </c>
      <c r="R1589" s="254" t="str">
        <f>IF(ISBLANK(INDEX('Policy Characteristics'!L:L,MATCH($C1589,'Policy Characteristics'!$C:$C,0))),"",INDEX('Policy Characteristics'!L:L,MATCH($C1589,'Policy Characteristics'!$C:$C,0)))</f>
        <v>carbon-tax.html</v>
      </c>
    </row>
    <row r="1590" spans="1:18" s="2" customFormat="1" x14ac:dyDescent="0.35">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Exempt Process Emissions from C Tax</v>
      </c>
      <c r="C1590" s="254" t="str">
        <f t="shared" si="61"/>
        <v>BEPEfCT Boolean Exempt Process Emissions from Carbon Tax</v>
      </c>
      <c r="D1590" s="6" t="s">
        <v>3065</v>
      </c>
      <c r="E1590" s="6"/>
      <c r="F1590" t="s">
        <v>3029</v>
      </c>
      <c r="G1590" s="6"/>
      <c r="H1590" s="47">
        <v>1632</v>
      </c>
      <c r="I1590" s="325" t="s">
        <v>44</v>
      </c>
      <c r="J1590" s="255" t="str">
        <f>IF(ISBLANK(INDEX('Policy Characteristics'!D:D,MATCH($C1590,'Policy Characteristics'!$C:$C,0))),"",INDEX('Policy Characteristics'!D:D,MATCH($C1590,'Policy Characteristics'!$C:$C,0)))</f>
        <v/>
      </c>
      <c r="K1590" s="254" t="str">
        <f>IF(ISBLANK(INDEX('Policy Characteristics'!E:E,MATCH($C1590,'Policy Characteristics'!$C:$C,0))),"",INDEX('Policy Characteristics'!E:E,MATCH($C1590,'Policy Characteristics'!$C:$C,0)))</f>
        <v>cross toggle whether carbon tax affects process emissions</v>
      </c>
      <c r="L1590" s="254">
        <f>IF(ISBLANK(INDEX('Policy Characteristics'!F:F,MATCH($C1590,'Policy Characteristics'!$C:$C,0))),"",INDEX('Policy Characteristics'!F:F,MATCH($C1590,'Policy Characteristics'!$C:$C,0)))</f>
        <v>0</v>
      </c>
      <c r="M1590" s="254">
        <f>IF(ISBLANK(INDEX('Policy Characteristics'!G:G,MATCH($C1590,'Policy Characteristics'!$C:$C,0))),"",INDEX('Policy Characteristics'!G:G,MATCH($C1590,'Policy Characteristics'!$C:$C,0)))</f>
        <v>1</v>
      </c>
      <c r="N1590" s="254">
        <f>IF(ISBLANK(INDEX('Policy Characteristics'!H:H,MATCH($C1590,'Policy Characteristics'!$C:$C,0))),"",INDEX('Policy Characteristics'!H:H,MATCH($C1590,'Policy Characteristics'!$C:$C,0)))</f>
        <v>1</v>
      </c>
      <c r="O1590" s="254" t="str">
        <f>IF(ISBLANK(INDEX('Policy Characteristics'!I:I,MATCH($C1590,'Policy Characteristics'!$C:$C,0))),"",INDEX('Policy Characteristics'!I:I,MATCH($C1590,'Policy Characteristics'!$C:$C,0)))</f>
        <v>on/off</v>
      </c>
      <c r="P1590" s="254" t="str">
        <f>IF(ISBLANK(INDEX('Policy Characteristics'!J:J,MATCH($C1590,'Policy Characteristics'!$C:$C,0))),"",INDEX('Policy Characteristics'!J:J,MATCH($C1590,'Policy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0" s="254" t="str">
        <f>IF(ISBLANK(INDEX('Policy Characteristics'!K:K,MATCH($C1590,'Policy Characteristics'!$C:$C,0))),"",INDEX('Policy Characteristics'!K:K,MATCH($C1590,'Policy Characteristics'!$C:$C,0)))</f>
        <v>fuels.html#carbon-tax</v>
      </c>
      <c r="R1590" s="254" t="str">
        <f>IF(ISBLANK(INDEX('Policy Characteristics'!L:L,MATCH($C1590,'Policy Characteristics'!$C:$C,0))),"",INDEX('Policy Characteristics'!L:L,MATCH($C1590,'Policy Characteristics'!$C:$C,0)))</f>
        <v>carbon-tax.html</v>
      </c>
    </row>
    <row r="1591" spans="1:18" s="2" customFormat="1" x14ac:dyDescent="0.35">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Exempt Process Emissions from C Tax</v>
      </c>
      <c r="C1591" s="254" t="str">
        <f t="shared" si="61"/>
        <v>BEPEfCT Boolean Exempt Process Emissions from Carbon Tax</v>
      </c>
      <c r="D1591" s="6" t="s">
        <v>3066</v>
      </c>
      <c r="E1591" s="6"/>
      <c r="F1591" t="s">
        <v>3030</v>
      </c>
      <c r="G1591" s="6"/>
      <c r="H1591" s="47">
        <v>1633</v>
      </c>
      <c r="I1591" s="325" t="s">
        <v>44</v>
      </c>
      <c r="J1591" s="255" t="str">
        <f>IF(ISBLANK(INDEX('Policy Characteristics'!D:D,MATCH($C1591,'Policy Characteristics'!$C:$C,0))),"",INDEX('Policy Characteristics'!D:D,MATCH($C1591,'Policy Characteristics'!$C:$C,0)))</f>
        <v/>
      </c>
      <c r="K1591" s="254" t="str">
        <f>IF(ISBLANK(INDEX('Policy Characteristics'!E:E,MATCH($C1591,'Policy Characteristics'!$C:$C,0))),"",INDEX('Policy Characteristics'!E:E,MATCH($C1591,'Policy Characteristics'!$C:$C,0)))</f>
        <v>cross toggle whether carbon tax affects process emissions</v>
      </c>
      <c r="L1591" s="254">
        <f>IF(ISBLANK(INDEX('Policy Characteristics'!F:F,MATCH($C1591,'Policy Characteristics'!$C:$C,0))),"",INDEX('Policy Characteristics'!F:F,MATCH($C1591,'Policy Characteristics'!$C:$C,0)))</f>
        <v>0</v>
      </c>
      <c r="M1591" s="254">
        <f>IF(ISBLANK(INDEX('Policy Characteristics'!G:G,MATCH($C1591,'Policy Characteristics'!$C:$C,0))),"",INDEX('Policy Characteristics'!G:G,MATCH($C1591,'Policy Characteristics'!$C:$C,0)))</f>
        <v>1</v>
      </c>
      <c r="N1591" s="254">
        <f>IF(ISBLANK(INDEX('Policy Characteristics'!H:H,MATCH($C1591,'Policy Characteristics'!$C:$C,0))),"",INDEX('Policy Characteristics'!H:H,MATCH($C1591,'Policy Characteristics'!$C:$C,0)))</f>
        <v>1</v>
      </c>
      <c r="O1591" s="254" t="str">
        <f>IF(ISBLANK(INDEX('Policy Characteristics'!I:I,MATCH($C1591,'Policy Characteristics'!$C:$C,0))),"",INDEX('Policy Characteristics'!I:I,MATCH($C1591,'Policy Characteristics'!$C:$C,0)))</f>
        <v>on/off</v>
      </c>
      <c r="P1591" s="254" t="str">
        <f>IF(ISBLANK(INDEX('Policy Characteristics'!J:J,MATCH($C1591,'Policy Characteristics'!$C:$C,0))),"",INDEX('Policy Characteristics'!J:J,MATCH($C1591,'Policy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1" s="254" t="str">
        <f>IF(ISBLANK(INDEX('Policy Characteristics'!K:K,MATCH($C1591,'Policy Characteristics'!$C:$C,0))),"",INDEX('Policy Characteristics'!K:K,MATCH($C1591,'Policy Characteristics'!$C:$C,0)))</f>
        <v>fuels.html#carbon-tax</v>
      </c>
      <c r="R1591" s="254" t="str">
        <f>IF(ISBLANK(INDEX('Policy Characteristics'!L:L,MATCH($C1591,'Policy Characteristics'!$C:$C,0))),"",INDEX('Policy Characteristics'!L:L,MATCH($C1591,'Policy Characteristics'!$C:$C,0)))</f>
        <v>carbon-tax.html</v>
      </c>
    </row>
    <row r="1592" spans="1:18" s="2" customFormat="1" x14ac:dyDescent="0.35">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Exempt Process Emissions from C Tax</v>
      </c>
      <c r="C1592" s="254" t="str">
        <f t="shared" si="61"/>
        <v>BEPEfCT Boolean Exempt Process Emissions from Carbon Tax</v>
      </c>
      <c r="D1592" s="6" t="s">
        <v>3067</v>
      </c>
      <c r="E1592" s="6"/>
      <c r="F1592" t="s">
        <v>3031</v>
      </c>
      <c r="G1592" s="6"/>
      <c r="H1592" s="47">
        <v>1634</v>
      </c>
      <c r="I1592" s="325" t="s">
        <v>44</v>
      </c>
      <c r="J1592" s="255" t="str">
        <f>IF(ISBLANK(INDEX('Policy Characteristics'!D:D,MATCH($C1592,'Policy Characteristics'!$C:$C,0))),"",INDEX('Policy Characteristics'!D:D,MATCH($C1592,'Policy Characteristics'!$C:$C,0)))</f>
        <v/>
      </c>
      <c r="K1592" s="254" t="str">
        <f>IF(ISBLANK(INDEX('Policy Characteristics'!E:E,MATCH($C1592,'Policy Characteristics'!$C:$C,0))),"",INDEX('Policy Characteristics'!E:E,MATCH($C1592,'Policy Characteristics'!$C:$C,0)))</f>
        <v>cross toggle whether carbon tax affects process emissions</v>
      </c>
      <c r="L1592" s="254">
        <f>IF(ISBLANK(INDEX('Policy Characteristics'!F:F,MATCH($C1592,'Policy Characteristics'!$C:$C,0))),"",INDEX('Policy Characteristics'!F:F,MATCH($C1592,'Policy Characteristics'!$C:$C,0)))</f>
        <v>0</v>
      </c>
      <c r="M1592" s="254">
        <f>IF(ISBLANK(INDEX('Policy Characteristics'!G:G,MATCH($C1592,'Policy Characteristics'!$C:$C,0))),"",INDEX('Policy Characteristics'!G:G,MATCH($C1592,'Policy Characteristics'!$C:$C,0)))</f>
        <v>1</v>
      </c>
      <c r="N1592" s="254">
        <f>IF(ISBLANK(INDEX('Policy Characteristics'!H:H,MATCH($C1592,'Policy Characteristics'!$C:$C,0))),"",INDEX('Policy Characteristics'!H:H,MATCH($C1592,'Policy Characteristics'!$C:$C,0)))</f>
        <v>1</v>
      </c>
      <c r="O1592" s="254" t="str">
        <f>IF(ISBLANK(INDEX('Policy Characteristics'!I:I,MATCH($C1592,'Policy Characteristics'!$C:$C,0))),"",INDEX('Policy Characteristics'!I:I,MATCH($C1592,'Policy Characteristics'!$C:$C,0)))</f>
        <v>on/off</v>
      </c>
      <c r="P1592" s="254" t="str">
        <f>IF(ISBLANK(INDEX('Policy Characteristics'!J:J,MATCH($C1592,'Policy Characteristics'!$C:$C,0))),"",INDEX('Policy Characteristics'!J:J,MATCH($C1592,'Policy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2" s="254" t="str">
        <f>IF(ISBLANK(INDEX('Policy Characteristics'!K:K,MATCH($C1592,'Policy Characteristics'!$C:$C,0))),"",INDEX('Policy Characteristics'!K:K,MATCH($C1592,'Policy Characteristics'!$C:$C,0)))</f>
        <v>fuels.html#carbon-tax</v>
      </c>
      <c r="R1592" s="254" t="str">
        <f>IF(ISBLANK(INDEX('Policy Characteristics'!L:L,MATCH($C1592,'Policy Characteristics'!$C:$C,0))),"",INDEX('Policy Characteristics'!L:L,MATCH($C1592,'Policy Characteristics'!$C:$C,0)))</f>
        <v>carbon-tax.html</v>
      </c>
    </row>
    <row r="1593" spans="1:18" s="2" customFormat="1" x14ac:dyDescent="0.35">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Exempt Process Emissions from C Tax</v>
      </c>
      <c r="C1593" s="254" t="str">
        <f t="shared" si="61"/>
        <v>BEPEfCT Boolean Exempt Process Emissions from Carbon Tax</v>
      </c>
      <c r="D1593" s="6" t="s">
        <v>3068</v>
      </c>
      <c r="E1593" s="6"/>
      <c r="F1593" t="s">
        <v>3032</v>
      </c>
      <c r="G1593" s="6"/>
      <c r="H1593" s="47">
        <v>1635</v>
      </c>
      <c r="I1593" s="325" t="s">
        <v>44</v>
      </c>
      <c r="J1593" s="255" t="str">
        <f>IF(ISBLANK(INDEX('Policy Characteristics'!D:D,MATCH($C1593,'Policy Characteristics'!$C:$C,0))),"",INDEX('Policy Characteristics'!D:D,MATCH($C1593,'Policy Characteristics'!$C:$C,0)))</f>
        <v/>
      </c>
      <c r="K1593" s="254" t="str">
        <f>IF(ISBLANK(INDEX('Policy Characteristics'!E:E,MATCH($C1593,'Policy Characteristics'!$C:$C,0))),"",INDEX('Policy Characteristics'!E:E,MATCH($C1593,'Policy Characteristics'!$C:$C,0)))</f>
        <v>cross toggle whether carbon tax affects process emissions</v>
      </c>
      <c r="L1593" s="254">
        <f>IF(ISBLANK(INDEX('Policy Characteristics'!F:F,MATCH($C1593,'Policy Characteristics'!$C:$C,0))),"",INDEX('Policy Characteristics'!F:F,MATCH($C1593,'Policy Characteristics'!$C:$C,0)))</f>
        <v>0</v>
      </c>
      <c r="M1593" s="254">
        <f>IF(ISBLANK(INDEX('Policy Characteristics'!G:G,MATCH($C1593,'Policy Characteristics'!$C:$C,0))),"",INDEX('Policy Characteristics'!G:G,MATCH($C1593,'Policy Characteristics'!$C:$C,0)))</f>
        <v>1</v>
      </c>
      <c r="N1593" s="254">
        <f>IF(ISBLANK(INDEX('Policy Characteristics'!H:H,MATCH($C1593,'Policy Characteristics'!$C:$C,0))),"",INDEX('Policy Characteristics'!H:H,MATCH($C1593,'Policy Characteristics'!$C:$C,0)))</f>
        <v>1</v>
      </c>
      <c r="O1593" s="254" t="str">
        <f>IF(ISBLANK(INDEX('Policy Characteristics'!I:I,MATCH($C1593,'Policy Characteristics'!$C:$C,0))),"",INDEX('Policy Characteristics'!I:I,MATCH($C1593,'Policy Characteristics'!$C:$C,0)))</f>
        <v>on/off</v>
      </c>
      <c r="P1593" s="254" t="str">
        <f>IF(ISBLANK(INDEX('Policy Characteristics'!J:J,MATCH($C1593,'Policy Characteristics'!$C:$C,0))),"",INDEX('Policy Characteristics'!J:J,MATCH($C1593,'Policy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3" s="254" t="str">
        <f>IF(ISBLANK(INDEX('Policy Characteristics'!K:K,MATCH($C1593,'Policy Characteristics'!$C:$C,0))),"",INDEX('Policy Characteristics'!K:K,MATCH($C1593,'Policy Characteristics'!$C:$C,0)))</f>
        <v>fuels.html#carbon-tax</v>
      </c>
      <c r="R1593" s="254" t="str">
        <f>IF(ISBLANK(INDEX('Policy Characteristics'!L:L,MATCH($C1593,'Policy Characteristics'!$C:$C,0))),"",INDEX('Policy Characteristics'!L:L,MATCH($C1593,'Policy Characteristics'!$C:$C,0)))</f>
        <v>carbon-tax.html</v>
      </c>
    </row>
    <row r="1594" spans="1:18" s="2" customFormat="1" x14ac:dyDescent="0.35">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Exempt Process Emissions from C Tax</v>
      </c>
      <c r="C1594" s="254" t="str">
        <f t="shared" si="61"/>
        <v>BEPEfCT Boolean Exempt Process Emissions from Carbon Tax</v>
      </c>
      <c r="D1594" s="6" t="s">
        <v>3069</v>
      </c>
      <c r="E1594" s="6"/>
      <c r="F1594" t="s">
        <v>3033</v>
      </c>
      <c r="G1594" s="6"/>
      <c r="H1594" s="47">
        <v>1636</v>
      </c>
      <c r="I1594" s="325" t="s">
        <v>44</v>
      </c>
      <c r="J1594" s="255" t="str">
        <f>IF(ISBLANK(INDEX('Policy Characteristics'!D:D,MATCH($C1594,'Policy Characteristics'!$C:$C,0))),"",INDEX('Policy Characteristics'!D:D,MATCH($C1594,'Policy Characteristics'!$C:$C,0)))</f>
        <v/>
      </c>
      <c r="K1594" s="254" t="str">
        <f>IF(ISBLANK(INDEX('Policy Characteristics'!E:E,MATCH($C1594,'Policy Characteristics'!$C:$C,0))),"",INDEX('Policy Characteristics'!E:E,MATCH($C1594,'Policy Characteristics'!$C:$C,0)))</f>
        <v>cross toggle whether carbon tax affects process emissions</v>
      </c>
      <c r="L1594" s="254">
        <f>IF(ISBLANK(INDEX('Policy Characteristics'!F:F,MATCH($C1594,'Policy Characteristics'!$C:$C,0))),"",INDEX('Policy Characteristics'!F:F,MATCH($C1594,'Policy Characteristics'!$C:$C,0)))</f>
        <v>0</v>
      </c>
      <c r="M1594" s="254">
        <f>IF(ISBLANK(INDEX('Policy Characteristics'!G:G,MATCH($C1594,'Policy Characteristics'!$C:$C,0))),"",INDEX('Policy Characteristics'!G:G,MATCH($C1594,'Policy Characteristics'!$C:$C,0)))</f>
        <v>1</v>
      </c>
      <c r="N1594" s="254">
        <f>IF(ISBLANK(INDEX('Policy Characteristics'!H:H,MATCH($C1594,'Policy Characteristics'!$C:$C,0))),"",INDEX('Policy Characteristics'!H:H,MATCH($C1594,'Policy Characteristics'!$C:$C,0)))</f>
        <v>1</v>
      </c>
      <c r="O1594" s="254" t="str">
        <f>IF(ISBLANK(INDEX('Policy Characteristics'!I:I,MATCH($C1594,'Policy Characteristics'!$C:$C,0))),"",INDEX('Policy Characteristics'!I:I,MATCH($C1594,'Policy Characteristics'!$C:$C,0)))</f>
        <v>on/off</v>
      </c>
      <c r="P1594" s="254" t="str">
        <f>IF(ISBLANK(INDEX('Policy Characteristics'!J:J,MATCH($C1594,'Policy Characteristics'!$C:$C,0))),"",INDEX('Policy Characteristics'!J:J,MATCH($C1594,'Policy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4" s="254" t="str">
        <f>IF(ISBLANK(INDEX('Policy Characteristics'!K:K,MATCH($C1594,'Policy Characteristics'!$C:$C,0))),"",INDEX('Policy Characteristics'!K:K,MATCH($C1594,'Policy Characteristics'!$C:$C,0)))</f>
        <v>fuels.html#carbon-tax</v>
      </c>
      <c r="R1594" s="254" t="str">
        <f>IF(ISBLANK(INDEX('Policy Characteristics'!L:L,MATCH($C1594,'Policy Characteristics'!$C:$C,0))),"",INDEX('Policy Characteristics'!L:L,MATCH($C1594,'Policy Characteristics'!$C:$C,0)))</f>
        <v>carbon-tax.html</v>
      </c>
    </row>
    <row r="1595" spans="1:18" s="2" customFormat="1" x14ac:dyDescent="0.35">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Process Emissions from C Tax</v>
      </c>
      <c r="C1595" s="254" t="str">
        <f t="shared" si="61"/>
        <v>BEPEfCT Boolean Exempt Process Emissions from Carbon Tax</v>
      </c>
      <c r="D1595" s="6" t="s">
        <v>3070</v>
      </c>
      <c r="E1595" s="6"/>
      <c r="F1595" t="s">
        <v>2579</v>
      </c>
      <c r="G1595" s="6"/>
      <c r="H1595" s="47">
        <v>1637</v>
      </c>
      <c r="I1595" s="325" t="s">
        <v>43</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process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x14ac:dyDescent="0.35">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254" t="str">
        <f t="shared" si="61"/>
        <v>BEPEfCT Boolean Exempt Process Emissions from Carbon Tax</v>
      </c>
      <c r="D1596" s="6" t="s">
        <v>3071</v>
      </c>
      <c r="E1596" s="6"/>
      <c r="F1596" t="s">
        <v>3034</v>
      </c>
      <c r="G1596" s="6"/>
      <c r="H1596" s="47">
        <v>1638</v>
      </c>
      <c r="I1596" s="325" t="s">
        <v>44</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x14ac:dyDescent="0.35">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 t="shared" si="61"/>
        <v>BEPEfCT Boolean Exempt Process Emissions from Carbon Tax</v>
      </c>
      <c r="D1597" s="6" t="s">
        <v>3072</v>
      </c>
      <c r="E1597" s="6"/>
      <c r="F1597" t="s">
        <v>3035</v>
      </c>
      <c r="G1597" s="6"/>
      <c r="H1597" s="47">
        <v>1639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x14ac:dyDescent="0.35">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si="61"/>
        <v>BEPEfCT Boolean Exempt Process Emissions from Carbon Tax</v>
      </c>
      <c r="D1598" s="6" t="s">
        <v>3073</v>
      </c>
      <c r="E1598" s="6"/>
      <c r="F1598" t="s">
        <v>3036</v>
      </c>
      <c r="G1598" s="6"/>
      <c r="H1598" s="47">
        <v>1640</v>
      </c>
      <c r="I1598" s="325" t="s">
        <v>44</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x14ac:dyDescent="0.35">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1"/>
        <v>BEPEfCT Boolean Exempt Process Emissions from Carbon Tax</v>
      </c>
      <c r="D1599" s="6" t="s">
        <v>3074</v>
      </c>
      <c r="E1599" s="6"/>
      <c r="F1599" t="s">
        <v>2580</v>
      </c>
      <c r="G1599" s="6"/>
      <c r="H1599" s="47">
        <v>1641</v>
      </c>
      <c r="I1599" s="325" t="s">
        <v>44</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x14ac:dyDescent="0.35">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1"/>
        <v>BEPEfCT Boolean Exempt Process Emissions from Carbon Tax</v>
      </c>
      <c r="D1600" s="6" t="s">
        <v>3075</v>
      </c>
      <c r="E1600" s="6"/>
      <c r="F1600" t="s">
        <v>3037</v>
      </c>
      <c r="G1600" s="6"/>
      <c r="H1600" s="47">
        <v>1642</v>
      </c>
      <c r="I1600" s="325" t="s">
        <v>44</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x14ac:dyDescent="0.35">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1"/>
        <v>BEPEfCT Boolean Exempt Process Emissions from Carbon Tax</v>
      </c>
      <c r="D1601" s="6" t="s">
        <v>3076</v>
      </c>
      <c r="E1601" s="6"/>
      <c r="F1601" t="s">
        <v>3038</v>
      </c>
      <c r="G1601" s="6"/>
      <c r="H1601" s="47">
        <v>1643</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x14ac:dyDescent="0.35">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1"/>
        <v>BEPEfCT Boolean Exempt Process Emissions from Carbon Tax</v>
      </c>
      <c r="D1602" s="6" t="s">
        <v>3077</v>
      </c>
      <c r="E1602" s="6"/>
      <c r="F1602" t="s">
        <v>3039</v>
      </c>
      <c r="G1602" s="6"/>
      <c r="H1602" s="47">
        <v>1644</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x14ac:dyDescent="0.35">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1"/>
        <v>BEPEfCT Boolean Exempt Process Emissions from Carbon Tax</v>
      </c>
      <c r="D1603" s="6" t="s">
        <v>3078</v>
      </c>
      <c r="E1603" s="6"/>
      <c r="F1603" t="s">
        <v>3040</v>
      </c>
      <c r="G1603" s="6"/>
      <c r="H1603" s="47">
        <v>1645</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x14ac:dyDescent="0.35">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1"/>
        <v>BEPEfCT Boolean Exempt Process Emissions from Carbon Tax</v>
      </c>
      <c r="D1604" s="6" t="s">
        <v>3079</v>
      </c>
      <c r="E1604" s="6"/>
      <c r="F1604" t="s">
        <v>3041</v>
      </c>
      <c r="G1604" s="6"/>
      <c r="H1604" s="47">
        <v>1646</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x14ac:dyDescent="0.35">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1"/>
        <v>BEPEfCT Boolean Exempt Process Emissions from Carbon Tax</v>
      </c>
      <c r="D1605" s="6" t="s">
        <v>3080</v>
      </c>
      <c r="E1605" s="6"/>
      <c r="F1605" t="s">
        <v>3042</v>
      </c>
      <c r="G1605" s="6"/>
      <c r="H1605" s="47">
        <v>1647</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x14ac:dyDescent="0.35">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1"/>
        <v>BEPEfCT Boolean Exempt Process Emissions from Carbon Tax</v>
      </c>
      <c r="D1606" s="6" t="s">
        <v>3081</v>
      </c>
      <c r="E1606" s="6"/>
      <c r="F1606" t="s">
        <v>3043</v>
      </c>
      <c r="G1606" s="6"/>
      <c r="H1606" s="47">
        <v>1648</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x14ac:dyDescent="0.35">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1"/>
        <v>BEPEfCT Boolean Exempt Process Emissions from Carbon Tax</v>
      </c>
      <c r="D1607" s="6" t="s">
        <v>3082</v>
      </c>
      <c r="E1607" s="6"/>
      <c r="F1607" t="s">
        <v>3044</v>
      </c>
      <c r="G1607" s="6"/>
      <c r="H1607" s="47">
        <v>1649</v>
      </c>
      <c r="I1607" s="325" t="s">
        <v>44</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x14ac:dyDescent="0.35">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1"/>
        <v>BEPEfCT Boolean Exempt Process Emissions from Carbon Tax</v>
      </c>
      <c r="D1608" s="6" t="s">
        <v>3083</v>
      </c>
      <c r="E1608" s="6"/>
      <c r="F1608" t="s">
        <v>3045</v>
      </c>
      <c r="G1608" s="6"/>
      <c r="H1608" s="47">
        <v>1650</v>
      </c>
      <c r="I1608" s="325" t="s">
        <v>43</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x14ac:dyDescent="0.35">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1"/>
        <v>BEPEfCT Boolean Exempt Process Emissions from Carbon Tax</v>
      </c>
      <c r="D1609" s="6" t="s">
        <v>3084</v>
      </c>
      <c r="E1609" s="6"/>
      <c r="F1609" t="s">
        <v>3087</v>
      </c>
      <c r="G1609" s="6"/>
      <c r="H1609" s="47">
        <v>1651</v>
      </c>
      <c r="I1609" s="325" t="s">
        <v>43</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x14ac:dyDescent="0.35">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1"/>
        <v>BEPEfCT Boolean Exempt Process Emissions from Carbon Tax</v>
      </c>
      <c r="D1610" s="6" t="s">
        <v>3085</v>
      </c>
      <c r="E1610" s="6"/>
      <c r="F1610" t="s">
        <v>3046</v>
      </c>
      <c r="G1610" s="6"/>
      <c r="H1610" s="47">
        <v>1652</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x14ac:dyDescent="0.35">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Toggle Carbon Tax Border Adjustment</v>
      </c>
      <c r="C1611" s="1" t="s">
        <v>3369</v>
      </c>
      <c r="D1611" s="6"/>
      <c r="E1611" s="6"/>
      <c r="F1611" s="6"/>
      <c r="G1611" s="6"/>
      <c r="H1611" s="47">
        <v>1627</v>
      </c>
      <c r="I1611" s="325" t="s">
        <v>43</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By default, carbon taxes apply to only domestically produced goods. If set to zero, this policy enables carbon tax border adjustments, meaning the carbon tax will apply to both domestically produced and imported goods.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x14ac:dyDescent="0.35">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Fixed Energy Prices</v>
      </c>
      <c r="C1612" s="317" t="s">
        <v>2713</v>
      </c>
      <c r="D1612" s="6" t="s">
        <v>52</v>
      </c>
      <c r="E1612" s="6"/>
      <c r="F1612" s="6" t="s">
        <v>93</v>
      </c>
      <c r="G1612" s="6"/>
      <c r="H1612" s="43">
        <v>720</v>
      </c>
      <c r="I1612" s="325" t="s">
        <v>44</v>
      </c>
      <c r="J1612" s="255" t="str">
        <f>IF(ISBLANK(INDEX('Policy Characteristics'!D:D,MATCH($C1612,'Policy Characteristics'!$C:$C,0))),"",INDEX('Policy Characteristics'!D:D,MATCH($C1612,'Policy Characteristics'!$C:$C,0)))</f>
        <v>Fixed Energy Prices</v>
      </c>
      <c r="K1612" s="254" t="str">
        <f>IF(ISBLANK(INDEX('Policy Characteristics'!E:E,MATCH($C1612,'Policy Characteristics'!$C:$C,0))),"",INDEX('Policy Characteristics'!E:E,MATCH($C1612,'Policy Characteristics'!$C:$C,0)))</f>
        <v>cross toggle whether policies affect energy prices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
      </c>
      <c r="Q1612" s="254" t="str">
        <f>IF(ISBLANK(INDEX('Policy Characteristics'!K:K,MATCH($C1612,'Policy Characteristics'!$C:$C,0))),"",INDEX('Policy Characteristics'!K:K,MATCH($C1612,'Policy Characteristics'!$C:$C,0)))</f>
        <v/>
      </c>
      <c r="R1612" s="254" t="str">
        <f>IF(ISBLANK(INDEX('Policy Characteristics'!L:L,MATCH($C1612,'Policy Characteristics'!$C:$C,0))),"",INDEX('Policy Characteristics'!L:L,MATCH($C1612,'Policy Characteristics'!$C:$C,0)))</f>
        <v/>
      </c>
    </row>
    <row r="1613" spans="1:18" s="2" customFormat="1" x14ac:dyDescent="0.35">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Fixed Energy Prices</v>
      </c>
      <c r="C1613" s="254" t="str">
        <f t="shared" ref="C1613:C1614" si="62">C$1612</f>
        <v>Toggle Whether Policies Affect Energy Prices</v>
      </c>
      <c r="D1613" s="6" t="s">
        <v>75</v>
      </c>
      <c r="E1613" s="6"/>
      <c r="F1613" s="6" t="s">
        <v>99</v>
      </c>
      <c r="G1613" s="6"/>
      <c r="H1613" s="43">
        <v>721</v>
      </c>
      <c r="I1613" s="325" t="s">
        <v>44</v>
      </c>
      <c r="J1613" s="255" t="str">
        <f>IF(ISBLANK(INDEX('Policy Characteristics'!D:D,MATCH($C1613,'Policy Characteristics'!$C:$C,0))),"",INDEX('Policy Characteristics'!D:D,MATCH($C1613,'Policy Characteristics'!$C:$C,0)))</f>
        <v>Fixed Energy Prices</v>
      </c>
      <c r="K1613" s="254" t="str">
        <f>IF(ISBLANK(INDEX('Policy Characteristics'!E:E,MATCH($C1613,'Policy Characteristics'!$C:$C,0))),"",INDEX('Policy Characteristics'!E:E,MATCH($C1613,'Policy Characteristics'!$C:$C,0)))</f>
        <v>cross toggle whether policies affect energy prices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
      </c>
      <c r="Q1613" s="254" t="str">
        <f>IF(ISBLANK(INDEX('Policy Characteristics'!K:K,MATCH($C1613,'Policy Characteristics'!$C:$C,0))),"",INDEX('Policy Characteristics'!K:K,MATCH($C1613,'Policy Characteristics'!$C:$C,0)))</f>
        <v/>
      </c>
      <c r="R1613" s="254" t="str">
        <f>IF(ISBLANK(INDEX('Policy Characteristics'!L:L,MATCH($C1613,'Policy Characteristics'!$C:$C,0))),"",INDEX('Policy Characteristics'!L:L,MATCH($C1613,'Policy Characteristics'!$C:$C,0)))</f>
        <v/>
      </c>
    </row>
    <row r="1614" spans="1:18" s="2" customFormat="1" x14ac:dyDescent="0.35">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Fixed Energy Prices</v>
      </c>
      <c r="C1614" s="254" t="str">
        <f t="shared" si="62"/>
        <v>Toggle Whether Policies Affect Energy Prices</v>
      </c>
      <c r="D1614" s="6" t="s">
        <v>2468</v>
      </c>
      <c r="E1614" s="6"/>
      <c r="F1614" s="6" t="s">
        <v>2472</v>
      </c>
      <c r="G1614" s="6"/>
      <c r="H1614" s="43">
        <v>722</v>
      </c>
      <c r="I1614" s="325" t="s">
        <v>44</v>
      </c>
      <c r="J1614" s="255" t="str">
        <f>IF(ISBLANK(INDEX('Policy Characteristics'!D:D,MATCH($C1614,'Policy Characteristics'!$C:$C,0))),"",INDEX('Policy Characteristics'!D:D,MATCH($C1614,'Policy Characteristics'!$C:$C,0)))</f>
        <v>Fixed Energy Prices</v>
      </c>
      <c r="K1614" s="254" t="str">
        <f>IF(ISBLANK(INDEX('Policy Characteristics'!E:E,MATCH($C1614,'Policy Characteristics'!$C:$C,0))),"",INDEX('Policy Characteristics'!E:E,MATCH($C1614,'Policy Characteristics'!$C:$C,0)))</f>
        <v>cross toggle whether policies affect energy prices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
      </c>
      <c r="Q1614" s="254" t="str">
        <f>IF(ISBLANK(INDEX('Policy Characteristics'!K:K,MATCH($C1614,'Policy Characteristics'!$C:$C,0))),"",INDEX('Policy Characteristics'!K:K,MATCH($C1614,'Policy Characteristics'!$C:$C,0)))</f>
        <v/>
      </c>
      <c r="R1614" s="254" t="str">
        <f>IF(ISBLANK(INDEX('Policy Characteristics'!L:L,MATCH($C1614,'Policy Characteristics'!$C:$C,0))),"",INDEX('Policy Characteristics'!L:L,MATCH($C1614,'Policy Characteristics'!$C:$C,0)))</f>
        <v/>
      </c>
    </row>
    <row r="1615" spans="1:18" s="2" customFormat="1" x14ac:dyDescent="0.35">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Fixed Energy Prices</v>
      </c>
      <c r="C1615" s="317" t="s">
        <v>2713</v>
      </c>
      <c r="D1615" s="6" t="s">
        <v>449</v>
      </c>
      <c r="E1615" s="45"/>
      <c r="F1615" s="6" t="s">
        <v>446</v>
      </c>
      <c r="G1615" s="6"/>
      <c r="H1615" s="47">
        <v>836</v>
      </c>
      <c r="I1615" s="325" t="s">
        <v>44</v>
      </c>
      <c r="J1615" s="255" t="str">
        <f>IF(ISBLANK(INDEX('Policy Characteristics'!D:D,MATCH($C1615,'Policy Characteristics'!$C:$C,0))),"",INDEX('Policy Characteristics'!D:D,MATCH($C1615,'Policy Characteristics'!$C:$C,0)))</f>
        <v>Fixed Energy Prices</v>
      </c>
      <c r="K1615" s="254" t="str">
        <f>IF(ISBLANK(INDEX('Policy Characteristics'!E:E,MATCH($C1615,'Policy Characteristics'!$C:$C,0))),"",INDEX('Policy Characteristics'!E:E,MATCH($C1615,'Policy Characteristics'!$C:$C,0)))</f>
        <v>cross toggle whether policies affect energy prices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
      </c>
      <c r="Q1615" s="254" t="str">
        <f>IF(ISBLANK(INDEX('Policy Characteristics'!K:K,MATCH($C1615,'Policy Characteristics'!$C:$C,0))),"",INDEX('Policy Characteristics'!K:K,MATCH($C1615,'Policy Characteristics'!$C:$C,0)))</f>
        <v/>
      </c>
      <c r="R1615" s="254" t="str">
        <f>IF(ISBLANK(INDEX('Policy Characteristics'!L:L,MATCH($C1615,'Policy Characteristics'!$C:$C,0))),"",INDEX('Policy Characteristics'!L:L,MATCH($C1615,'Policy Characteristics'!$C:$C,0)))</f>
        <v/>
      </c>
    </row>
    <row r="1616" spans="1:18" s="2" customFormat="1" x14ac:dyDescent="0.35">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Fixed Energy Prices</v>
      </c>
      <c r="C1616" s="254" t="str">
        <f t="shared" ref="C1616:C1626" si="63">C$1615</f>
        <v>Toggle Whether Policies Affect Energy Prices</v>
      </c>
      <c r="D1616" s="6" t="s">
        <v>46</v>
      </c>
      <c r="E1616" s="45"/>
      <c r="F1616" s="6" t="s">
        <v>87</v>
      </c>
      <c r="G1616" s="6"/>
      <c r="H1616" s="43">
        <v>837</v>
      </c>
      <c r="I1616" s="325" t="s">
        <v>44</v>
      </c>
      <c r="J1616" s="255" t="str">
        <f>IF(ISBLANK(INDEX('Policy Characteristics'!D:D,MATCH($C1616,'Policy Characteristics'!$C:$C,0))),"",INDEX('Policy Characteristics'!D:D,MATCH($C1616,'Policy Characteristics'!$C:$C,0)))</f>
        <v>Fixed Energy Prices</v>
      </c>
      <c r="K1616" s="254" t="str">
        <f>IF(ISBLANK(INDEX('Policy Characteristics'!E:E,MATCH($C1616,'Policy Characteristics'!$C:$C,0))),"",INDEX('Policy Characteristics'!E:E,MATCH($C1616,'Policy Characteristics'!$C:$C,0)))</f>
        <v>cross toggle whether policies affect energy prices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
      </c>
      <c r="Q1616" s="254" t="str">
        <f>IF(ISBLANK(INDEX('Policy Characteristics'!K:K,MATCH($C1616,'Policy Characteristics'!$C:$C,0))),"",INDEX('Policy Characteristics'!K:K,MATCH($C1616,'Policy Characteristics'!$C:$C,0)))</f>
        <v/>
      </c>
      <c r="R1616" s="254" t="str">
        <f>IF(ISBLANK(INDEX('Policy Characteristics'!L:L,MATCH($C1616,'Policy Characteristics'!$C:$C,0))),"",INDEX('Policy Characteristics'!L:L,MATCH($C1616,'Policy Characteristics'!$C:$C,0)))</f>
        <v/>
      </c>
    </row>
    <row r="1617" spans="1:18" s="2" customFormat="1" x14ac:dyDescent="0.35">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Fixed Energy Prices</v>
      </c>
      <c r="C1617" s="254" t="str">
        <f t="shared" si="63"/>
        <v>Toggle Whether Policies Affect Energy Prices</v>
      </c>
      <c r="D1617" s="6" t="s">
        <v>51</v>
      </c>
      <c r="E1617" s="45"/>
      <c r="F1617" s="6" t="s">
        <v>92</v>
      </c>
      <c r="G1617" s="6"/>
      <c r="H1617" s="47">
        <v>838</v>
      </c>
      <c r="I1617" s="325" t="s">
        <v>44</v>
      </c>
      <c r="J1617" s="255" t="str">
        <f>IF(ISBLANK(INDEX('Policy Characteristics'!D:D,MATCH($C1617,'Policy Characteristics'!$C:$C,0))),"",INDEX('Policy Characteristics'!D:D,MATCH($C1617,'Policy Characteristics'!$C:$C,0)))</f>
        <v>Fixed Energy Prices</v>
      </c>
      <c r="K1617" s="254" t="str">
        <f>IF(ISBLANK(INDEX('Policy Characteristics'!E:E,MATCH($C1617,'Policy Characteristics'!$C:$C,0))),"",INDEX('Policy Characteristics'!E:E,MATCH($C1617,'Policy Characteristics'!$C:$C,0)))</f>
        <v>cross toggle whether policies affect energy prices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
      </c>
      <c r="Q1617" s="254" t="str">
        <f>IF(ISBLANK(INDEX('Policy Characteristics'!K:K,MATCH($C1617,'Policy Characteristics'!$C:$C,0))),"",INDEX('Policy Characteristics'!K:K,MATCH($C1617,'Policy Characteristics'!$C:$C,0)))</f>
        <v/>
      </c>
      <c r="R1617" s="254" t="str">
        <f>IF(ISBLANK(INDEX('Policy Characteristics'!L:L,MATCH($C1617,'Policy Characteristics'!$C:$C,0))),"",INDEX('Policy Characteristics'!L:L,MATCH($C1617,'Policy Characteristics'!$C:$C,0)))</f>
        <v/>
      </c>
    </row>
    <row r="1618" spans="1:18" s="2" customFormat="1" x14ac:dyDescent="0.35">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Fixed Energy Prices</v>
      </c>
      <c r="C1618" s="254" t="str">
        <f t="shared" si="63"/>
        <v>Toggle Whether Policies Affect Energy Prices</v>
      </c>
      <c r="D1618" s="6" t="s">
        <v>53</v>
      </c>
      <c r="E1618" s="45"/>
      <c r="F1618" s="6" t="s">
        <v>95</v>
      </c>
      <c r="G1618" s="6"/>
      <c r="H1618" s="43">
        <v>839</v>
      </c>
      <c r="I1618" s="325" t="s">
        <v>44</v>
      </c>
      <c r="J1618" s="255" t="str">
        <f>IF(ISBLANK(INDEX('Policy Characteristics'!D:D,MATCH($C1618,'Policy Characteristics'!$C:$C,0))),"",INDEX('Policy Characteristics'!D:D,MATCH($C1618,'Policy Characteristics'!$C:$C,0)))</f>
        <v>Fixed Energy Prices</v>
      </c>
      <c r="K1618" s="254" t="str">
        <f>IF(ISBLANK(INDEX('Policy Characteristics'!E:E,MATCH($C1618,'Policy Characteristics'!$C:$C,0))),"",INDEX('Policy Characteristics'!E:E,MATCH($C1618,'Policy Characteristics'!$C:$C,0)))</f>
        <v>cross toggle whether policies affect energy prices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
      </c>
      <c r="Q1618" s="254" t="str">
        <f>IF(ISBLANK(INDEX('Policy Characteristics'!K:K,MATCH($C1618,'Policy Characteristics'!$C:$C,0))),"",INDEX('Policy Characteristics'!K:K,MATCH($C1618,'Policy Characteristics'!$C:$C,0)))</f>
        <v/>
      </c>
      <c r="R1618" s="254" t="str">
        <f>IF(ISBLANK(INDEX('Policy Characteristics'!L:L,MATCH($C1618,'Policy Characteristics'!$C:$C,0))),"",INDEX('Policy Characteristics'!L:L,MATCH($C1618,'Policy Characteristics'!$C:$C,0)))</f>
        <v/>
      </c>
    </row>
    <row r="1619" spans="1:18" s="2" customFormat="1" x14ac:dyDescent="0.35">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Fixed Energy Prices</v>
      </c>
      <c r="C1619" s="254" t="str">
        <f t="shared" si="63"/>
        <v>Toggle Whether Policies Affect Energy Prices</v>
      </c>
      <c r="D1619" s="6" t="s">
        <v>54</v>
      </c>
      <c r="E1619" s="45"/>
      <c r="F1619" s="6" t="s">
        <v>96</v>
      </c>
      <c r="G1619" s="6"/>
      <c r="H1619" s="47">
        <v>840</v>
      </c>
      <c r="I1619" s="325" t="s">
        <v>44</v>
      </c>
      <c r="J1619" s="255" t="str">
        <f>IF(ISBLANK(INDEX('Policy Characteristics'!D:D,MATCH($C1619,'Policy Characteristics'!$C:$C,0))),"",INDEX('Policy Characteristics'!D:D,MATCH($C1619,'Policy Characteristics'!$C:$C,0)))</f>
        <v>Fixed Energy Prices</v>
      </c>
      <c r="K1619" s="254" t="str">
        <f>IF(ISBLANK(INDEX('Policy Characteristics'!E:E,MATCH($C1619,'Policy Characteristics'!$C:$C,0))),"",INDEX('Policy Characteristics'!E:E,MATCH($C1619,'Policy Characteristics'!$C:$C,0)))</f>
        <v>cross toggle whether policies affect energy prices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
      </c>
      <c r="Q1619" s="254" t="str">
        <f>IF(ISBLANK(INDEX('Policy Characteristics'!K:K,MATCH($C1619,'Policy Characteristics'!$C:$C,0))),"",INDEX('Policy Characteristics'!K:K,MATCH($C1619,'Policy Characteristics'!$C:$C,0)))</f>
        <v/>
      </c>
      <c r="R1619" s="254" t="str">
        <f>IF(ISBLANK(INDEX('Policy Characteristics'!L:L,MATCH($C1619,'Policy Characteristics'!$C:$C,0))),"",INDEX('Policy Characteristics'!L:L,MATCH($C1619,'Policy Characteristics'!$C:$C,0)))</f>
        <v/>
      </c>
    </row>
    <row r="1620" spans="1:18" s="2" customFormat="1" x14ac:dyDescent="0.35">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Fixed Energy Prices</v>
      </c>
      <c r="C1620" s="254" t="str">
        <f t="shared" si="63"/>
        <v>Toggle Whether Policies Affect Energy Prices</v>
      </c>
      <c r="D1620" s="6" t="s">
        <v>55</v>
      </c>
      <c r="E1620" s="45"/>
      <c r="F1620" s="6" t="s">
        <v>97</v>
      </c>
      <c r="G1620" s="6"/>
      <c r="H1620" s="43">
        <v>841</v>
      </c>
      <c r="I1620" s="325" t="s">
        <v>44</v>
      </c>
      <c r="J1620" s="255" t="str">
        <f>IF(ISBLANK(INDEX('Policy Characteristics'!D:D,MATCH($C1620,'Policy Characteristics'!$C:$C,0))),"",INDEX('Policy Characteristics'!D:D,MATCH($C1620,'Policy Characteristics'!$C:$C,0)))</f>
        <v>Fixed Energy Prices</v>
      </c>
      <c r="K1620" s="254" t="str">
        <f>IF(ISBLANK(INDEX('Policy Characteristics'!E:E,MATCH($C1620,'Policy Characteristics'!$C:$C,0))),"",INDEX('Policy Characteristics'!E:E,MATCH($C1620,'Policy Characteristics'!$C:$C,0)))</f>
        <v>cross toggle whether policies affect energy prices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
      </c>
      <c r="Q1620" s="254" t="str">
        <f>IF(ISBLANK(INDEX('Policy Characteristics'!K:K,MATCH($C1620,'Policy Characteristics'!$C:$C,0))),"",INDEX('Policy Characteristics'!K:K,MATCH($C1620,'Policy Characteristics'!$C:$C,0)))</f>
        <v/>
      </c>
      <c r="R1620" s="254" t="str">
        <f>IF(ISBLANK(INDEX('Policy Characteristics'!L:L,MATCH($C1620,'Policy Characteristics'!$C:$C,0))),"",INDEX('Policy Characteristics'!L:L,MATCH($C1620,'Policy Characteristics'!$C:$C,0)))</f>
        <v/>
      </c>
    </row>
    <row r="1621" spans="1:18" s="2" customFormat="1" x14ac:dyDescent="0.35">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Fixed Energy Prices</v>
      </c>
      <c r="C1621" s="254" t="str">
        <f t="shared" si="63"/>
        <v>Toggle Whether Policies Affect Energy Prices</v>
      </c>
      <c r="D1621" s="6" t="s">
        <v>56</v>
      </c>
      <c r="E1621" s="45"/>
      <c r="F1621" s="6" t="s">
        <v>98</v>
      </c>
      <c r="G1621" s="6"/>
      <c r="H1621" s="47">
        <v>842</v>
      </c>
      <c r="I1621" s="325" t="s">
        <v>44</v>
      </c>
      <c r="J1621" s="255" t="str">
        <f>IF(ISBLANK(INDEX('Policy Characteristics'!D:D,MATCH($C1621,'Policy Characteristics'!$C:$C,0))),"",INDEX('Policy Characteristics'!D:D,MATCH($C1621,'Policy Characteristics'!$C:$C,0)))</f>
        <v>Fixed Energy Prices</v>
      </c>
      <c r="K1621" s="254" t="str">
        <f>IF(ISBLANK(INDEX('Policy Characteristics'!E:E,MATCH($C1621,'Policy Characteristics'!$C:$C,0))),"",INDEX('Policy Characteristics'!E:E,MATCH($C1621,'Policy Characteristics'!$C:$C,0)))</f>
        <v>cross toggle whether policies affect energy prices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
      </c>
      <c r="Q1621" s="254" t="str">
        <f>IF(ISBLANK(INDEX('Policy Characteristics'!K:K,MATCH($C1621,'Policy Characteristics'!$C:$C,0))),"",INDEX('Policy Characteristics'!K:K,MATCH($C1621,'Policy Characteristics'!$C:$C,0)))</f>
        <v/>
      </c>
      <c r="R1621" s="254" t="str">
        <f>IF(ISBLANK(INDEX('Policy Characteristics'!L:L,MATCH($C1621,'Policy Characteristics'!$C:$C,0))),"",INDEX('Policy Characteristics'!L:L,MATCH($C1621,'Policy Characteristics'!$C:$C,0)))</f>
        <v/>
      </c>
    </row>
    <row r="1622" spans="1:18" s="2" customFormat="1" x14ac:dyDescent="0.35">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254" t="str">
        <f t="shared" si="63"/>
        <v>Toggle Whether Policies Affect Energy Prices</v>
      </c>
      <c r="D1622" s="6" t="s">
        <v>2473</v>
      </c>
      <c r="E1622" s="45"/>
      <c r="F1622" s="6" t="s">
        <v>2474</v>
      </c>
      <c r="G1622" s="6"/>
      <c r="H1622" s="43">
        <v>843</v>
      </c>
      <c r="I1622" s="325" t="s">
        <v>44</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x14ac:dyDescent="0.35">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si="63"/>
        <v>Toggle Whether Policies Affect Energy Prices</v>
      </c>
      <c r="D1623" s="6" t="s">
        <v>442</v>
      </c>
      <c r="E1623" s="45"/>
      <c r="F1623" s="6" t="s">
        <v>443</v>
      </c>
      <c r="G1623" s="6"/>
      <c r="H1623" s="47">
        <v>844</v>
      </c>
      <c r="I1623" s="325" t="s">
        <v>44</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x14ac:dyDescent="0.35">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2465</v>
      </c>
      <c r="E1624" s="45"/>
      <c r="F1624" s="6" t="s">
        <v>2469</v>
      </c>
      <c r="G1624" s="6"/>
      <c r="H1624" s="43">
        <v>845</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x14ac:dyDescent="0.35">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si="63"/>
        <v>Toggle Whether Policies Affect Energy Prices</v>
      </c>
      <c r="D1625" s="6" t="s">
        <v>2475</v>
      </c>
      <c r="E1625" s="45"/>
      <c r="F1625" s="6" t="s">
        <v>2476</v>
      </c>
      <c r="G1625" s="6"/>
      <c r="H1625" s="47">
        <v>846</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x14ac:dyDescent="0.35">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2466</v>
      </c>
      <c r="E1626" s="45"/>
      <c r="F1626" s="6" t="s">
        <v>2470</v>
      </c>
      <c r="G1626" s="6"/>
      <c r="H1626" s="43">
        <v>847</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x14ac:dyDescent="0.35">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Fuel Price Deregulation</v>
      </c>
      <c r="C1627" s="317" t="s">
        <v>2756</v>
      </c>
      <c r="D1627" s="6" t="s">
        <v>449</v>
      </c>
      <c r="E1627" s="45"/>
      <c r="F1627" s="6" t="s">
        <v>446</v>
      </c>
      <c r="G1627" s="6"/>
      <c r="H1627" s="43">
        <v>723</v>
      </c>
      <c r="I1627" s="325" t="s">
        <v>44</v>
      </c>
      <c r="J1627" s="255" t="str">
        <f>IF(ISBLANK(INDEX('Policy Characteristics'!D:D,MATCH($C1627,'Policy Characteristics'!$C:$C,0))),"",INDEX('Policy Characteristics'!D:D,MATCH($C1627,'Policy Characteristics'!$C:$C,0)))</f>
        <v>Fuel Price Deregulation</v>
      </c>
      <c r="K1627" s="254" t="str">
        <f>IF(ISBLANK(INDEX('Policy Characteristics'!E:E,MATCH($C1627,'Policy Characteristics'!$C:$C,0))),"",INDEX('Policy Characteristics'!E:E,MATCH($C1627,'Policy Characteristics'!$C:$C,0)))</f>
        <v>cross fuel price deregulation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1</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of price deregulated</v>
      </c>
      <c r="P1627" s="254" t="str">
        <f>IF(ISBLANK(INDEX('Policy Characteristics'!J:J,MATCH($C1627,'Policy Characteristics'!$C:$C,0))),"",INDEX('Policy Characteristics'!J:J,MATCH($C1627,'Policy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7" s="254" t="str">
        <f>IF(ISBLANK(INDEX('Policy Characteristics'!K:K,MATCH($C1627,'Policy Characteristics'!$C:$C,0))),"",INDEX('Policy Characteristics'!K:K,MATCH($C1627,'Policy Characteristics'!$C:$C,0)))</f>
        <v>fuels.html#fuel-price-deregulation</v>
      </c>
      <c r="R1627" s="254" t="str">
        <f>IF(ISBLANK(INDEX('Policy Characteristics'!L:L,MATCH($C1627,'Policy Characteristics'!$C:$C,0))),"",INDEX('Policy Characteristics'!L:L,MATCH($C1627,'Policy Characteristics'!$C:$C,0)))</f>
        <v/>
      </c>
    </row>
    <row r="1628" spans="1:18" s="2" customFormat="1" x14ac:dyDescent="0.35">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Fuel Price Deregulation</v>
      </c>
      <c r="C1628" s="254" t="str">
        <f t="shared" ref="C1628:C1641" si="64">C$1627</f>
        <v>Fuel Price Deregulation</v>
      </c>
      <c r="D1628" s="6" t="s">
        <v>46</v>
      </c>
      <c r="E1628" s="45"/>
      <c r="F1628" s="6" t="s">
        <v>87</v>
      </c>
      <c r="G1628" s="6"/>
      <c r="H1628" s="43">
        <v>724</v>
      </c>
      <c r="I1628" s="325" t="s">
        <v>44</v>
      </c>
      <c r="J1628" s="255" t="str">
        <f>IF(ISBLANK(INDEX('Policy Characteristics'!D:D,MATCH($C1628,'Policy Characteristics'!$C:$C,0))),"",INDEX('Policy Characteristics'!D:D,MATCH($C1628,'Policy Characteristics'!$C:$C,0)))</f>
        <v>Fuel Price Deregulation</v>
      </c>
      <c r="K1628" s="254" t="str">
        <f>IF(ISBLANK(INDEX('Policy Characteristics'!E:E,MATCH($C1628,'Policy Characteristics'!$C:$C,0))),"",INDEX('Policy Characteristics'!E:E,MATCH($C1628,'Policy Characteristics'!$C:$C,0)))</f>
        <v>cross fuel price deregulation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1</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of price deregulated</v>
      </c>
      <c r="P1628" s="254"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254" t="str">
        <f>IF(ISBLANK(INDEX('Policy Characteristics'!K:K,MATCH($C1628,'Policy Characteristics'!$C:$C,0))),"",INDEX('Policy Characteristics'!K:K,MATCH($C1628,'Policy Characteristics'!$C:$C,0)))</f>
        <v>fuels.html#fuel-price-deregulation</v>
      </c>
      <c r="R1628" s="254" t="str">
        <f>IF(ISBLANK(INDEX('Policy Characteristics'!L:L,MATCH($C1628,'Policy Characteristics'!$C:$C,0))),"",INDEX('Policy Characteristics'!L:L,MATCH($C1628,'Policy Characteristics'!$C:$C,0)))</f>
        <v/>
      </c>
    </row>
    <row r="1629" spans="1:18" s="2" customFormat="1" x14ac:dyDescent="0.35">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Fuel Price Deregulation</v>
      </c>
      <c r="C1629" s="254" t="str">
        <f t="shared" si="64"/>
        <v>Fuel Price Deregulation</v>
      </c>
      <c r="D1629" s="6" t="s">
        <v>47</v>
      </c>
      <c r="E1629" s="45"/>
      <c r="F1629" s="6" t="s">
        <v>88</v>
      </c>
      <c r="G1629" s="6"/>
      <c r="H1629" s="43">
        <v>725</v>
      </c>
      <c r="I1629" s="325" t="s">
        <v>44</v>
      </c>
      <c r="J1629" s="255" t="str">
        <f>IF(ISBLANK(INDEX('Policy Characteristics'!D:D,MATCH($C1629,'Policy Characteristics'!$C:$C,0))),"",INDEX('Policy Characteristics'!D:D,MATCH($C1629,'Policy Characteristics'!$C:$C,0)))</f>
        <v>Fuel Price Deregulation</v>
      </c>
      <c r="K1629" s="254" t="str">
        <f>IF(ISBLANK(INDEX('Policy Characteristics'!E:E,MATCH($C1629,'Policy Characteristics'!$C:$C,0))),"",INDEX('Policy Characteristics'!E:E,MATCH($C1629,'Policy Characteristics'!$C:$C,0)))</f>
        <v>cross fuel price deregulation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1</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of price deregulated</v>
      </c>
      <c r="P1629" s="254"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254" t="str">
        <f>IF(ISBLANK(INDEX('Policy Characteristics'!K:K,MATCH($C1629,'Policy Characteristics'!$C:$C,0))),"",INDEX('Policy Characteristics'!K:K,MATCH($C1629,'Policy Characteristics'!$C:$C,0)))</f>
        <v>fuels.html#fuel-price-deregulation</v>
      </c>
      <c r="R1629" s="254" t="str">
        <f>IF(ISBLANK(INDEX('Policy Characteristics'!L:L,MATCH($C1629,'Policy Characteristics'!$C:$C,0))),"",INDEX('Policy Characteristics'!L:L,MATCH($C1629,'Policy Characteristics'!$C:$C,0)))</f>
        <v/>
      </c>
    </row>
    <row r="1630" spans="1:18" s="2" customFormat="1" x14ac:dyDescent="0.35">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Fuel Price Deregulation</v>
      </c>
      <c r="C1630" s="254" t="str">
        <f t="shared" si="64"/>
        <v>Fuel Price Deregulation</v>
      </c>
      <c r="D1630" s="6" t="s">
        <v>51</v>
      </c>
      <c r="E1630" s="45"/>
      <c r="F1630" s="6" t="s">
        <v>92</v>
      </c>
      <c r="G1630" s="6"/>
      <c r="H1630" s="43">
        <v>726</v>
      </c>
      <c r="I1630" s="325" t="s">
        <v>44</v>
      </c>
      <c r="J1630" s="255" t="str">
        <f>IF(ISBLANK(INDEX('Policy Characteristics'!D:D,MATCH($C1630,'Policy Characteristics'!$C:$C,0))),"",INDEX('Policy Characteristics'!D:D,MATCH($C1630,'Policy Characteristics'!$C:$C,0)))</f>
        <v>Fuel Price Deregulation</v>
      </c>
      <c r="K1630" s="254" t="str">
        <f>IF(ISBLANK(INDEX('Policy Characteristics'!E:E,MATCH($C1630,'Policy Characteristics'!$C:$C,0))),"",INDEX('Policy Characteristics'!E:E,MATCH($C1630,'Policy Characteristics'!$C:$C,0)))</f>
        <v>cross fuel price deregulation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1</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of price deregulated</v>
      </c>
      <c r="P1630" s="254"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254" t="str">
        <f>IF(ISBLANK(INDEX('Policy Characteristics'!K:K,MATCH($C1630,'Policy Characteristics'!$C:$C,0))),"",INDEX('Policy Characteristics'!K:K,MATCH($C1630,'Policy Characteristics'!$C:$C,0)))</f>
        <v>fuels.html#fuel-price-deregulation</v>
      </c>
      <c r="R1630" s="254" t="str">
        <f>IF(ISBLANK(INDEX('Policy Characteristics'!L:L,MATCH($C1630,'Policy Characteristics'!$C:$C,0))),"",INDEX('Policy Characteristics'!L:L,MATCH($C1630,'Policy Characteristics'!$C:$C,0)))</f>
        <v/>
      </c>
    </row>
    <row r="1631" spans="1:18" s="2" customFormat="1" x14ac:dyDescent="0.35">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Fuel Price Deregulation</v>
      </c>
      <c r="C1631" s="254" t="str">
        <f t="shared" si="64"/>
        <v>Fuel Price Deregulation</v>
      </c>
      <c r="D1631" s="6" t="s">
        <v>53</v>
      </c>
      <c r="E1631" s="45"/>
      <c r="F1631" s="6" t="s">
        <v>95</v>
      </c>
      <c r="G1631" s="6"/>
      <c r="H1631" s="43">
        <v>727</v>
      </c>
      <c r="I1631" s="325" t="s">
        <v>44</v>
      </c>
      <c r="J1631" s="255" t="str">
        <f>IF(ISBLANK(INDEX('Policy Characteristics'!D:D,MATCH($C1631,'Policy Characteristics'!$C:$C,0))),"",INDEX('Policy Characteristics'!D:D,MATCH($C1631,'Policy Characteristics'!$C:$C,0)))</f>
        <v>Fuel Price Deregulation</v>
      </c>
      <c r="K1631" s="254" t="str">
        <f>IF(ISBLANK(INDEX('Policy Characteristics'!E:E,MATCH($C1631,'Policy Characteristics'!$C:$C,0))),"",INDEX('Policy Characteristics'!E:E,MATCH($C1631,'Policy Characteristics'!$C:$C,0)))</f>
        <v>cross fuel price deregulation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1</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of price deregulated</v>
      </c>
      <c r="P1631" s="254"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254" t="str">
        <f>IF(ISBLANK(INDEX('Policy Characteristics'!K:K,MATCH($C1631,'Policy Characteristics'!$C:$C,0))),"",INDEX('Policy Characteristics'!K:K,MATCH($C1631,'Policy Characteristics'!$C:$C,0)))</f>
        <v>fuels.html#fuel-price-deregulation</v>
      </c>
      <c r="R1631" s="254" t="str">
        <f>IF(ISBLANK(INDEX('Policy Characteristics'!L:L,MATCH($C1631,'Policy Characteristics'!$C:$C,0))),"",INDEX('Policy Characteristics'!L:L,MATCH($C1631,'Policy Characteristics'!$C:$C,0)))</f>
        <v/>
      </c>
    </row>
    <row r="1632" spans="1:18" s="2" customFormat="1" x14ac:dyDescent="0.35">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Fuel Price Deregulation</v>
      </c>
      <c r="C1632" s="254" t="str">
        <f t="shared" si="64"/>
        <v>Fuel Price Deregulation</v>
      </c>
      <c r="D1632" s="6" t="s">
        <v>54</v>
      </c>
      <c r="E1632" s="45"/>
      <c r="F1632" s="6" t="s">
        <v>96</v>
      </c>
      <c r="G1632" s="6"/>
      <c r="H1632" s="43">
        <v>728</v>
      </c>
      <c r="I1632" s="325" t="s">
        <v>44</v>
      </c>
      <c r="J1632" s="255" t="str">
        <f>IF(ISBLANK(INDEX('Policy Characteristics'!D:D,MATCH($C1632,'Policy Characteristics'!$C:$C,0))),"",INDEX('Policy Characteristics'!D:D,MATCH($C1632,'Policy Characteristics'!$C:$C,0)))</f>
        <v>Fuel Price Deregulation</v>
      </c>
      <c r="K1632" s="254" t="str">
        <f>IF(ISBLANK(INDEX('Policy Characteristics'!E:E,MATCH($C1632,'Policy Characteristics'!$C:$C,0))),"",INDEX('Policy Characteristics'!E:E,MATCH($C1632,'Policy Characteristics'!$C:$C,0)))</f>
        <v>cross fuel price deregulation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1</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of price deregulated</v>
      </c>
      <c r="P1632" s="254"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254" t="str">
        <f>IF(ISBLANK(INDEX('Policy Characteristics'!K:K,MATCH($C1632,'Policy Characteristics'!$C:$C,0))),"",INDEX('Policy Characteristics'!K:K,MATCH($C1632,'Policy Characteristics'!$C:$C,0)))</f>
        <v>fuels.html#fuel-price-deregulation</v>
      </c>
      <c r="R1632" s="254" t="str">
        <f>IF(ISBLANK(INDEX('Policy Characteristics'!L:L,MATCH($C1632,'Policy Characteristics'!$C:$C,0))),"",INDEX('Policy Characteristics'!L:L,MATCH($C1632,'Policy Characteristics'!$C:$C,0)))</f>
        <v/>
      </c>
    </row>
    <row r="1633" spans="1:18" s="2" customFormat="1" x14ac:dyDescent="0.35">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Fuel Price Deregulation</v>
      </c>
      <c r="C1633" s="254" t="str">
        <f t="shared" si="64"/>
        <v>Fuel Price Deregulation</v>
      </c>
      <c r="D1633" s="6" t="s">
        <v>55</v>
      </c>
      <c r="E1633" s="45"/>
      <c r="F1633" s="6" t="s">
        <v>97</v>
      </c>
      <c r="G1633" s="6"/>
      <c r="H1633" s="43">
        <v>729</v>
      </c>
      <c r="I1633" s="325" t="s">
        <v>44</v>
      </c>
      <c r="J1633" s="255" t="str">
        <f>IF(ISBLANK(INDEX('Policy Characteristics'!D:D,MATCH($C1633,'Policy Characteristics'!$C:$C,0))),"",INDEX('Policy Characteristics'!D:D,MATCH($C1633,'Policy Characteristics'!$C:$C,0)))</f>
        <v>Fuel Price Deregulation</v>
      </c>
      <c r="K1633" s="254" t="str">
        <f>IF(ISBLANK(INDEX('Policy Characteristics'!E:E,MATCH($C1633,'Policy Characteristics'!$C:$C,0))),"",INDEX('Policy Characteristics'!E:E,MATCH($C1633,'Policy Characteristics'!$C:$C,0)))</f>
        <v>cross fuel price deregulation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1</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of price deregulated</v>
      </c>
      <c r="P1633" s="254"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254" t="str">
        <f>IF(ISBLANK(INDEX('Policy Characteristics'!K:K,MATCH($C1633,'Policy Characteristics'!$C:$C,0))),"",INDEX('Policy Characteristics'!K:K,MATCH($C1633,'Policy Characteristics'!$C:$C,0)))</f>
        <v>fuels.html#fuel-price-deregulation</v>
      </c>
      <c r="R1633" s="254" t="str">
        <f>IF(ISBLANK(INDEX('Policy Characteristics'!L:L,MATCH($C1633,'Policy Characteristics'!$C:$C,0))),"",INDEX('Policy Characteristics'!L:L,MATCH($C1633,'Policy Characteristics'!$C:$C,0)))</f>
        <v/>
      </c>
    </row>
    <row r="1634" spans="1:18" s="2" customFormat="1" x14ac:dyDescent="0.35">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Fuel Price Deregulation</v>
      </c>
      <c r="C1634" s="254" t="str">
        <f t="shared" si="64"/>
        <v>Fuel Price Deregulation</v>
      </c>
      <c r="D1634" s="6" t="s">
        <v>56</v>
      </c>
      <c r="E1634" s="45"/>
      <c r="F1634" s="6" t="s">
        <v>98</v>
      </c>
      <c r="G1634" s="6"/>
      <c r="H1634" s="43">
        <v>730</v>
      </c>
      <c r="I1634" s="325" t="s">
        <v>44</v>
      </c>
      <c r="J1634" s="255" t="str">
        <f>IF(ISBLANK(INDEX('Policy Characteristics'!D:D,MATCH($C1634,'Policy Characteristics'!$C:$C,0))),"",INDEX('Policy Characteristics'!D:D,MATCH($C1634,'Policy Characteristics'!$C:$C,0)))</f>
        <v>Fuel Price Deregulation</v>
      </c>
      <c r="K1634" s="254" t="str">
        <f>IF(ISBLANK(INDEX('Policy Characteristics'!E:E,MATCH($C1634,'Policy Characteristics'!$C:$C,0))),"",INDEX('Policy Characteristics'!E:E,MATCH($C1634,'Policy Characteristics'!$C:$C,0)))</f>
        <v>cross fuel price deregulation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1</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of price deregulated</v>
      </c>
      <c r="P1634" s="254"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254" t="str">
        <f>IF(ISBLANK(INDEX('Policy Characteristics'!K:K,MATCH($C1634,'Policy Characteristics'!$C:$C,0))),"",INDEX('Policy Characteristics'!K:K,MATCH($C1634,'Policy Characteristics'!$C:$C,0)))</f>
        <v>fuels.html#fuel-price-deregulation</v>
      </c>
      <c r="R1634" s="254" t="str">
        <f>IF(ISBLANK(INDEX('Policy Characteristics'!L:L,MATCH($C1634,'Policy Characteristics'!$C:$C,0))),"",INDEX('Policy Characteristics'!L:L,MATCH($C1634,'Policy Characteristics'!$C:$C,0)))</f>
        <v/>
      </c>
    </row>
    <row r="1635" spans="1:18" s="2" customFormat="1" x14ac:dyDescent="0.35">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Fuel Price Deregulation</v>
      </c>
      <c r="C1635" s="254" t="str">
        <f t="shared" si="64"/>
        <v>Fuel Price Deregulation</v>
      </c>
      <c r="D1635" s="6" t="s">
        <v>2473</v>
      </c>
      <c r="E1635" s="45"/>
      <c r="F1635" s="6" t="s">
        <v>2474</v>
      </c>
      <c r="G1635" s="6"/>
      <c r="H1635" s="43">
        <v>731</v>
      </c>
      <c r="I1635" s="325" t="s">
        <v>44</v>
      </c>
      <c r="J1635" s="255" t="str">
        <f>IF(ISBLANK(INDEX('Policy Characteristics'!D:D,MATCH($C1635,'Policy Characteristics'!$C:$C,0))),"",INDEX('Policy Characteristics'!D:D,MATCH($C1635,'Policy Characteristics'!$C:$C,0)))</f>
        <v>Fuel Price Deregulation</v>
      </c>
      <c r="K1635" s="254" t="str">
        <f>IF(ISBLANK(INDEX('Policy Characteristics'!E:E,MATCH($C1635,'Policy Characteristics'!$C:$C,0))),"",INDEX('Policy Characteristics'!E:E,MATCH($C1635,'Policy Characteristics'!$C:$C,0)))</f>
        <v>cross fuel price deregulation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1</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of price deregulated</v>
      </c>
      <c r="P1635" s="254"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254" t="str">
        <f>IF(ISBLANK(INDEX('Policy Characteristics'!K:K,MATCH($C1635,'Policy Characteristics'!$C:$C,0))),"",INDEX('Policy Characteristics'!K:K,MATCH($C1635,'Policy Characteristics'!$C:$C,0)))</f>
        <v>fuels.html#fuel-price-deregulation</v>
      </c>
      <c r="R1635" s="254" t="str">
        <f>IF(ISBLANK(INDEX('Policy Characteristics'!L:L,MATCH($C1635,'Policy Characteristics'!$C:$C,0))),"",INDEX('Policy Characteristics'!L:L,MATCH($C1635,'Policy Characteristics'!$C:$C,0)))</f>
        <v/>
      </c>
    </row>
    <row r="1636" spans="1:18" s="2" customFormat="1" x14ac:dyDescent="0.35">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Fuel Price Deregulation</v>
      </c>
      <c r="C1636" s="254" t="str">
        <f t="shared" si="64"/>
        <v>Fuel Price Deregulation</v>
      </c>
      <c r="D1636" s="6" t="s">
        <v>442</v>
      </c>
      <c r="E1636" s="45"/>
      <c r="F1636" s="6" t="s">
        <v>443</v>
      </c>
      <c r="G1636" s="6"/>
      <c r="H1636" s="43">
        <v>732</v>
      </c>
      <c r="I1636" s="325" t="s">
        <v>44</v>
      </c>
      <c r="J1636" s="255" t="str">
        <f>IF(ISBLANK(INDEX('Policy Characteristics'!D:D,MATCH($C1636,'Policy Characteristics'!$C:$C,0))),"",INDEX('Policy Characteristics'!D:D,MATCH($C1636,'Policy Characteristics'!$C:$C,0)))</f>
        <v>Fuel Price Deregulation</v>
      </c>
      <c r="K1636" s="254" t="str">
        <f>IF(ISBLANK(INDEX('Policy Characteristics'!E:E,MATCH($C1636,'Policy Characteristics'!$C:$C,0))),"",INDEX('Policy Characteristics'!E:E,MATCH($C1636,'Policy Characteristics'!$C:$C,0)))</f>
        <v>cross fuel price deregulation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1</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of price deregulated</v>
      </c>
      <c r="P1636" s="254"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254" t="str">
        <f>IF(ISBLANK(INDEX('Policy Characteristics'!K:K,MATCH($C1636,'Policy Characteristics'!$C:$C,0))),"",INDEX('Policy Characteristics'!K:K,MATCH($C1636,'Policy Characteristics'!$C:$C,0)))</f>
        <v>fuels.html#fuel-price-deregulation</v>
      </c>
      <c r="R1636" s="254" t="str">
        <f>IF(ISBLANK(INDEX('Policy Characteristics'!L:L,MATCH($C1636,'Policy Characteristics'!$C:$C,0))),"",INDEX('Policy Characteristics'!L:L,MATCH($C1636,'Policy Characteristics'!$C:$C,0)))</f>
        <v/>
      </c>
    </row>
    <row r="1637" spans="1:18" s="2" customFormat="1" x14ac:dyDescent="0.35">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254" t="str">
        <f t="shared" si="64"/>
        <v>Fuel Price Deregulation</v>
      </c>
      <c r="D1637" s="6" t="s">
        <v>2465</v>
      </c>
      <c r="E1637" s="45"/>
      <c r="F1637" s="6" t="s">
        <v>2469</v>
      </c>
      <c r="G1637" s="6"/>
      <c r="H1637" s="43">
        <v>733</v>
      </c>
      <c r="I1637" s="325" t="s">
        <v>44</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x14ac:dyDescent="0.35">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si="64"/>
        <v>Fuel Price Deregulation</v>
      </c>
      <c r="D1638" s="6" t="s">
        <v>2475</v>
      </c>
      <c r="E1638" s="45"/>
      <c r="F1638" s="6" t="s">
        <v>2476</v>
      </c>
      <c r="G1638" s="6"/>
      <c r="H1638" s="43">
        <v>734</v>
      </c>
      <c r="I1638" s="325" t="s">
        <v>44</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x14ac:dyDescent="0.35">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4"/>
        <v>Fuel Price Deregulation</v>
      </c>
      <c r="D1639" s="6" t="s">
        <v>2466</v>
      </c>
      <c r="E1639" s="45"/>
      <c r="F1639" s="6" t="s">
        <v>2470</v>
      </c>
      <c r="G1639" s="6"/>
      <c r="H1639" s="43">
        <v>735</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x14ac:dyDescent="0.35">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4"/>
        <v>Fuel Price Deregulation</v>
      </c>
      <c r="D1640" s="6" t="s">
        <v>2467</v>
      </c>
      <c r="E1640" s="45"/>
      <c r="F1640" s="6" t="s">
        <v>2471</v>
      </c>
      <c r="G1640" s="6"/>
      <c r="H1640" s="43">
        <v>736</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x14ac:dyDescent="0.35">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4"/>
        <v>Fuel Price Deregulation</v>
      </c>
      <c r="D1641" s="6" t="s">
        <v>2468</v>
      </c>
      <c r="E1641" s="45"/>
      <c r="F1641" s="6" t="s">
        <v>2472</v>
      </c>
      <c r="G1641" s="6"/>
      <c r="H1641" s="43">
        <v>737</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4" customFormat="1" x14ac:dyDescent="0.35">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Taxes or Subsidies</v>
      </c>
      <c r="C1642" t="s">
        <v>3271</v>
      </c>
      <c r="D1642" s="45" t="s">
        <v>52</v>
      </c>
      <c r="E1642" s="45" t="s">
        <v>332</v>
      </c>
      <c r="F1642" s="45" t="s">
        <v>93</v>
      </c>
      <c r="G1642" s="45" t="s">
        <v>4</v>
      </c>
      <c r="H1642" s="43">
        <v>78</v>
      </c>
      <c r="I1642" s="324" t="s">
        <v>43</v>
      </c>
      <c r="J1642" s="255" t="str">
        <f>IF(ISBLANK(INDEX('Policy Characteristics'!D:D,MATCH($C1642,'Policy Characteristics'!$C:$C,0))),"",INDEX('Policy Characteristics'!D:D,MATCH($C1642,'Policy Characteristics'!$C:$C,0)))</f>
        <v>Fuel Taxes or Subsidies</v>
      </c>
      <c r="K1642" s="254" t="str">
        <f>IF(ISBLANK(INDEX('Policy Characteristics'!E:E,MATCH($C1642,'Policy Characteristics'!$C:$C,0))),"",INDEX('Policy Characteristics'!E:E,MATCH($C1642,'Policy Characteristics'!$C:$C,0)))</f>
        <v>cross fuel tax</v>
      </c>
      <c r="L1642" s="261">
        <f>IF(ISBLANK(INDEX('Policy Characteristics'!F:F,MATCH($C1642,'Policy Characteristics'!$C:$C,0))),"",INDEX('Policy Characteristics'!F:F,MATCH($C1642,'Policy Characteristics'!$C:$C,0)))</f>
        <v>-0.9</v>
      </c>
      <c r="M1642" s="261">
        <f>IF(ISBLANK(INDEX('Policy Characteristics'!G:G,MATCH($C1642,'Policy Characteristics'!$C:$C,0))),"",INDEX('Policy Characteristics'!G:G,MATCH($C1642,'Policy Characteristics'!$C:$C,0)))</f>
        <v>0.9</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BAU price</v>
      </c>
      <c r="P1642" s="254" t="str">
        <f>IF(ISBLANK(INDEX('Policy Characteristics'!J:J,MATCH($C1642,'Policy Characteristics'!$C:$C,0))),"",INDEX('Policy Characteristics'!J:J,MATCH($C1642,'Policy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2" s="254" t="str">
        <f>IF(ISBLANK(INDEX('Policy Characteristics'!K:K,MATCH($C1642,'Policy Characteristics'!$C:$C,0))),"",INDEX('Policy Characteristics'!K:K,MATCH($C1642,'Policy Characteristics'!$C:$C,0)))</f>
        <v>fuels.html#fuel-taxes</v>
      </c>
      <c r="R1642" s="254" t="str">
        <f>IF(ISBLANK(INDEX('Policy Characteristics'!L:L,MATCH($C1642,'Policy Characteristics'!$C:$C,0))),"",INDEX('Policy Characteristics'!L:L,MATCH($C1642,'Policy Characteristics'!$C:$C,0)))</f>
        <v>fuel-taxes.html</v>
      </c>
    </row>
    <row r="1643" spans="1:18" s="4" customFormat="1" x14ac:dyDescent="0.35">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Taxes or Subsidies</v>
      </c>
      <c r="C1643" s="320" t="str">
        <f t="shared" ref="C1643:C1706" si="65">C$1642</f>
        <v>Additional Fuel Tax or Subsidy Rate by Fuel</v>
      </c>
      <c r="D1643" s="6" t="s">
        <v>449</v>
      </c>
      <c r="E1643" s="45" t="s">
        <v>332</v>
      </c>
      <c r="F1643" s="6" t="s">
        <v>446</v>
      </c>
      <c r="G1643" s="45" t="s">
        <v>4</v>
      </c>
      <c r="H1643" s="43">
        <v>79</v>
      </c>
      <c r="I1643" s="325" t="s">
        <v>44</v>
      </c>
      <c r="J1643" s="255" t="str">
        <f>IF(ISBLANK(INDEX('Policy Characteristics'!D:D,MATCH($C1643,'Policy Characteristics'!$C:$C,0))),"",INDEX('Policy Characteristics'!D:D,MATCH($C1643,'Policy Characteristics'!$C:$C,0)))</f>
        <v>Fuel Taxes or Subsidies</v>
      </c>
      <c r="K1643" s="254" t="str">
        <f>IF(ISBLANK(INDEX('Policy Characteristics'!E:E,MATCH($C1643,'Policy Characteristics'!$C:$C,0))),"",INDEX('Policy Characteristics'!E:E,MATCH($C1643,'Policy Characteristics'!$C:$C,0)))</f>
        <v>cross fuel tax</v>
      </c>
      <c r="L1643" s="261">
        <f>IF(ISBLANK(INDEX('Policy Characteristics'!F:F,MATCH($C1643,'Policy Characteristics'!$C:$C,0))),"",INDEX('Policy Characteristics'!F:F,MATCH($C1643,'Policy Characteristics'!$C:$C,0)))</f>
        <v>-0.9</v>
      </c>
      <c r="M1643" s="261">
        <f>IF(ISBLANK(INDEX('Policy Characteristics'!G:G,MATCH($C1643,'Policy Characteristics'!$C:$C,0))),"",INDEX('Policy Characteristics'!G:G,MATCH($C1643,'Policy Characteristics'!$C:$C,0)))</f>
        <v>0.9</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BAU price</v>
      </c>
      <c r="P1643" s="254"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3" s="254" t="str">
        <f>IF(ISBLANK(INDEX('Policy Characteristics'!K:K,MATCH($C1643,'Policy Characteristics'!$C:$C,0))),"",INDEX('Policy Characteristics'!K:K,MATCH($C1643,'Policy Characteristics'!$C:$C,0)))</f>
        <v>fuels.html#fuel-taxes</v>
      </c>
      <c r="R1643" s="254" t="str">
        <f>IF(ISBLANK(INDEX('Policy Characteristics'!L:L,MATCH($C1643,'Policy Characteristics'!$C:$C,0))),"",INDEX('Policy Characteristics'!L:L,MATCH($C1643,'Policy Characteristics'!$C:$C,0)))</f>
        <v>fuel-taxes.html</v>
      </c>
    </row>
    <row r="1644" spans="1:18" s="4" customFormat="1" x14ac:dyDescent="0.35">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Taxes or Subsidies</v>
      </c>
      <c r="C1644" s="320" t="str">
        <f t="shared" si="65"/>
        <v>Additional Fuel Tax or Subsidy Rate by Fuel</v>
      </c>
      <c r="D1644" s="6" t="s">
        <v>46</v>
      </c>
      <c r="E1644" s="45" t="s">
        <v>332</v>
      </c>
      <c r="F1644" s="6" t="s">
        <v>87</v>
      </c>
      <c r="G1644" s="45" t="s">
        <v>4</v>
      </c>
      <c r="H1644" s="43">
        <v>80</v>
      </c>
      <c r="I1644" s="325" t="s">
        <v>43</v>
      </c>
      <c r="J1644" s="255" t="str">
        <f>IF(ISBLANK(INDEX('Policy Characteristics'!D:D,MATCH($C1644,'Policy Characteristics'!$C:$C,0))),"",INDEX('Policy Characteristics'!D:D,MATCH($C1644,'Policy Characteristics'!$C:$C,0)))</f>
        <v>Fuel Taxes or Subsidies</v>
      </c>
      <c r="K1644" s="254" t="str">
        <f>IF(ISBLANK(INDEX('Policy Characteristics'!E:E,MATCH($C1644,'Policy Characteristics'!$C:$C,0))),"",INDEX('Policy Characteristics'!E:E,MATCH($C1644,'Policy Characteristics'!$C:$C,0)))</f>
        <v>cross fuel tax</v>
      </c>
      <c r="L1644" s="261">
        <f>IF(ISBLANK(INDEX('Policy Characteristics'!F:F,MATCH($C1644,'Policy Characteristics'!$C:$C,0))),"",INDEX('Policy Characteristics'!F:F,MATCH($C1644,'Policy Characteristics'!$C:$C,0)))</f>
        <v>-0.9</v>
      </c>
      <c r="M1644" s="261">
        <f>IF(ISBLANK(INDEX('Policy Characteristics'!G:G,MATCH($C1644,'Policy Characteristics'!$C:$C,0))),"",INDEX('Policy Characteristics'!G:G,MATCH($C1644,'Policy Characteristics'!$C:$C,0)))</f>
        <v>0.9</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BAU price</v>
      </c>
      <c r="P1644" s="254"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4" s="254" t="str">
        <f>IF(ISBLANK(INDEX('Policy Characteristics'!K:K,MATCH($C1644,'Policy Characteristics'!$C:$C,0))),"",INDEX('Policy Characteristics'!K:K,MATCH($C1644,'Policy Characteristics'!$C:$C,0)))</f>
        <v>fuels.html#fuel-taxes</v>
      </c>
      <c r="R1644" s="254" t="str">
        <f>IF(ISBLANK(INDEX('Policy Characteristics'!L:L,MATCH($C1644,'Policy Characteristics'!$C:$C,0))),"",INDEX('Policy Characteristics'!L:L,MATCH($C1644,'Policy Characteristics'!$C:$C,0)))</f>
        <v>fuel-taxes.html</v>
      </c>
    </row>
    <row r="1645" spans="1:18" s="4" customFormat="1" x14ac:dyDescent="0.35">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Taxes or Subsidies</v>
      </c>
      <c r="C1645" s="320" t="str">
        <f t="shared" si="65"/>
        <v>Additional Fuel Tax or Subsidy Rate by Fuel</v>
      </c>
      <c r="D1645" s="6" t="s">
        <v>47</v>
      </c>
      <c r="E1645" s="45" t="s">
        <v>332</v>
      </c>
      <c r="F1645" s="6" t="s">
        <v>88</v>
      </c>
      <c r="G1645" s="45" t="s">
        <v>4</v>
      </c>
      <c r="H1645" s="43">
        <v>738</v>
      </c>
      <c r="I1645" s="325" t="s">
        <v>44</v>
      </c>
      <c r="J1645" s="255" t="str">
        <f>IF(ISBLANK(INDEX('Policy Characteristics'!D:D,MATCH($C1645,'Policy Characteristics'!$C:$C,0))),"",INDEX('Policy Characteristics'!D:D,MATCH($C1645,'Policy Characteristics'!$C:$C,0)))</f>
        <v>Fuel Taxes or Subsidies</v>
      </c>
      <c r="K1645" s="254" t="str">
        <f>IF(ISBLANK(INDEX('Policy Characteristics'!E:E,MATCH($C1645,'Policy Characteristics'!$C:$C,0))),"",INDEX('Policy Characteristics'!E:E,MATCH($C1645,'Policy Characteristics'!$C:$C,0)))</f>
        <v>cross fuel tax</v>
      </c>
      <c r="L1645" s="261">
        <f>IF(ISBLANK(INDEX('Policy Characteristics'!F:F,MATCH($C1645,'Policy Characteristics'!$C:$C,0))),"",INDEX('Policy Characteristics'!F:F,MATCH($C1645,'Policy Characteristics'!$C:$C,0)))</f>
        <v>-0.9</v>
      </c>
      <c r="M1645" s="261">
        <f>IF(ISBLANK(INDEX('Policy Characteristics'!G:G,MATCH($C1645,'Policy Characteristics'!$C:$C,0))),"",INDEX('Policy Characteristics'!G:G,MATCH($C1645,'Policy Characteristics'!$C:$C,0)))</f>
        <v>0.9</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BAU price</v>
      </c>
      <c r="P1645" s="254"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5" s="254" t="str">
        <f>IF(ISBLANK(INDEX('Policy Characteristics'!K:K,MATCH($C1645,'Policy Characteristics'!$C:$C,0))),"",INDEX('Policy Characteristics'!K:K,MATCH($C1645,'Policy Characteristics'!$C:$C,0)))</f>
        <v>fuels.html#fuel-taxes</v>
      </c>
      <c r="R1645" s="254" t="str">
        <f>IF(ISBLANK(INDEX('Policy Characteristics'!L:L,MATCH($C1645,'Policy Characteristics'!$C:$C,0))),"",INDEX('Policy Characteristics'!L:L,MATCH($C1645,'Policy Characteristics'!$C:$C,0)))</f>
        <v>fuel-taxes.html</v>
      </c>
    </row>
    <row r="1646" spans="1:18" s="4" customFormat="1" x14ac:dyDescent="0.35">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Taxes or Subsidies</v>
      </c>
      <c r="C1646" s="320" t="str">
        <f t="shared" si="65"/>
        <v>Additional Fuel Tax or Subsidy Rate by Fuel</v>
      </c>
      <c r="D1646" s="6" t="s">
        <v>51</v>
      </c>
      <c r="E1646" s="45" t="s">
        <v>332</v>
      </c>
      <c r="F1646" s="6" t="s">
        <v>92</v>
      </c>
      <c r="G1646" s="45" t="s">
        <v>4</v>
      </c>
      <c r="H1646" s="43">
        <v>739</v>
      </c>
      <c r="I1646" s="325" t="s">
        <v>44</v>
      </c>
      <c r="J1646" s="255" t="str">
        <f>IF(ISBLANK(INDEX('Policy Characteristics'!D:D,MATCH($C1646,'Policy Characteristics'!$C:$C,0))),"",INDEX('Policy Characteristics'!D:D,MATCH($C1646,'Policy Characteristics'!$C:$C,0)))</f>
        <v>Fuel Taxes or Subsidies</v>
      </c>
      <c r="K1646" s="254" t="str">
        <f>IF(ISBLANK(INDEX('Policy Characteristics'!E:E,MATCH($C1646,'Policy Characteristics'!$C:$C,0))),"",INDEX('Policy Characteristics'!E:E,MATCH($C1646,'Policy Characteristics'!$C:$C,0)))</f>
        <v>cross fuel tax</v>
      </c>
      <c r="L1646" s="261">
        <f>IF(ISBLANK(INDEX('Policy Characteristics'!F:F,MATCH($C1646,'Policy Characteristics'!$C:$C,0))),"",INDEX('Policy Characteristics'!F:F,MATCH($C1646,'Policy Characteristics'!$C:$C,0)))</f>
        <v>-0.9</v>
      </c>
      <c r="M1646" s="261">
        <f>IF(ISBLANK(INDEX('Policy Characteristics'!G:G,MATCH($C1646,'Policy Characteristics'!$C:$C,0))),"",INDEX('Policy Characteristics'!G:G,MATCH($C1646,'Policy Characteristics'!$C:$C,0)))</f>
        <v>0.9</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BAU price</v>
      </c>
      <c r="P1646" s="254"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6" s="254" t="str">
        <f>IF(ISBLANK(INDEX('Policy Characteristics'!K:K,MATCH($C1646,'Policy Characteristics'!$C:$C,0))),"",INDEX('Policy Characteristics'!K:K,MATCH($C1646,'Policy Characteristics'!$C:$C,0)))</f>
        <v>fuels.html#fuel-taxes</v>
      </c>
      <c r="R1646" s="254" t="str">
        <f>IF(ISBLANK(INDEX('Policy Characteristics'!L:L,MATCH($C1646,'Policy Characteristics'!$C:$C,0))),"",INDEX('Policy Characteristics'!L:L,MATCH($C1646,'Policy Characteristics'!$C:$C,0)))</f>
        <v>fuel-taxes.html</v>
      </c>
    </row>
    <row r="1647" spans="1:18" s="4" customFormat="1" x14ac:dyDescent="0.35">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Taxes or Subsidies</v>
      </c>
      <c r="C1647" s="320" t="str">
        <f t="shared" si="65"/>
        <v>Additional Fuel Tax or Subsidy Rate by Fuel</v>
      </c>
      <c r="D1647" s="6" t="s">
        <v>53</v>
      </c>
      <c r="E1647" s="45" t="s">
        <v>332</v>
      </c>
      <c r="F1647" s="6" t="s">
        <v>95</v>
      </c>
      <c r="G1647" s="45" t="s">
        <v>4</v>
      </c>
      <c r="H1647" s="43">
        <v>81</v>
      </c>
      <c r="I1647" s="325" t="s">
        <v>43</v>
      </c>
      <c r="J1647" s="255" t="str">
        <f>IF(ISBLANK(INDEX('Policy Characteristics'!D:D,MATCH($C1647,'Policy Characteristics'!$C:$C,0))),"",INDEX('Policy Characteristics'!D:D,MATCH($C1647,'Policy Characteristics'!$C:$C,0)))</f>
        <v>Fuel Taxes or Subsidies</v>
      </c>
      <c r="K1647" s="254" t="str">
        <f>IF(ISBLANK(INDEX('Policy Characteristics'!E:E,MATCH($C1647,'Policy Characteristics'!$C:$C,0))),"",INDEX('Policy Characteristics'!E:E,MATCH($C1647,'Policy Characteristics'!$C:$C,0)))</f>
        <v>cross fuel tax</v>
      </c>
      <c r="L1647" s="261">
        <f>IF(ISBLANK(INDEX('Policy Characteristics'!F:F,MATCH($C1647,'Policy Characteristics'!$C:$C,0))),"",INDEX('Policy Characteristics'!F:F,MATCH($C1647,'Policy Characteristics'!$C:$C,0)))</f>
        <v>-0.9</v>
      </c>
      <c r="M1647" s="261">
        <f>IF(ISBLANK(INDEX('Policy Characteristics'!G:G,MATCH($C1647,'Policy Characteristics'!$C:$C,0))),"",INDEX('Policy Characteristics'!G:G,MATCH($C1647,'Policy Characteristics'!$C:$C,0)))</f>
        <v>0.9</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BAU price</v>
      </c>
      <c r="P1647" s="254"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7" s="254" t="str">
        <f>IF(ISBLANK(INDEX('Policy Characteristics'!K:K,MATCH($C1647,'Policy Characteristics'!$C:$C,0))),"",INDEX('Policy Characteristics'!K:K,MATCH($C1647,'Policy Characteristics'!$C:$C,0)))</f>
        <v>fuels.html#fuel-taxes</v>
      </c>
      <c r="R1647" s="254" t="str">
        <f>IF(ISBLANK(INDEX('Policy Characteristics'!L:L,MATCH($C1647,'Policy Characteristics'!$C:$C,0))),"",INDEX('Policy Characteristics'!L:L,MATCH($C1647,'Policy Characteristics'!$C:$C,0)))</f>
        <v>fuel-taxes.html</v>
      </c>
    </row>
    <row r="1648" spans="1:18" s="4" customFormat="1" x14ac:dyDescent="0.35">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Taxes or Subsidies</v>
      </c>
      <c r="C1648" s="320" t="str">
        <f t="shared" si="65"/>
        <v>Additional Fuel Tax or Subsidy Rate by Fuel</v>
      </c>
      <c r="D1648" s="6" t="s">
        <v>54</v>
      </c>
      <c r="E1648" s="45" t="s">
        <v>332</v>
      </c>
      <c r="F1648" s="6" t="s">
        <v>96</v>
      </c>
      <c r="G1648" s="45" t="s">
        <v>4</v>
      </c>
      <c r="H1648" s="43">
        <v>82</v>
      </c>
      <c r="I1648" s="325" t="s">
        <v>43</v>
      </c>
      <c r="J1648" s="255" t="str">
        <f>IF(ISBLANK(INDEX('Policy Characteristics'!D:D,MATCH($C1648,'Policy Characteristics'!$C:$C,0))),"",INDEX('Policy Characteristics'!D:D,MATCH($C1648,'Policy Characteristics'!$C:$C,0)))</f>
        <v>Fuel Taxes or Subsidies</v>
      </c>
      <c r="K1648" s="254" t="str">
        <f>IF(ISBLANK(INDEX('Policy Characteristics'!E:E,MATCH($C1648,'Policy Characteristics'!$C:$C,0))),"",INDEX('Policy Characteristics'!E:E,MATCH($C1648,'Policy Characteristics'!$C:$C,0)))</f>
        <v>cross fuel tax</v>
      </c>
      <c r="L1648" s="261">
        <f>IF(ISBLANK(INDEX('Policy Characteristics'!F:F,MATCH($C1648,'Policy Characteristics'!$C:$C,0))),"",INDEX('Policy Characteristics'!F:F,MATCH($C1648,'Policy Characteristics'!$C:$C,0)))</f>
        <v>-0.9</v>
      </c>
      <c r="M1648" s="261">
        <f>IF(ISBLANK(INDEX('Policy Characteristics'!G:G,MATCH($C1648,'Policy Characteristics'!$C:$C,0))),"",INDEX('Policy Characteristics'!G:G,MATCH($C1648,'Policy Characteristics'!$C:$C,0)))</f>
        <v>0.9</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BAU price</v>
      </c>
      <c r="P1648" s="254"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8" s="254" t="str">
        <f>IF(ISBLANK(INDEX('Policy Characteristics'!K:K,MATCH($C1648,'Policy Characteristics'!$C:$C,0))),"",INDEX('Policy Characteristics'!K:K,MATCH($C1648,'Policy Characteristics'!$C:$C,0)))</f>
        <v>fuels.html#fuel-taxes</v>
      </c>
      <c r="R1648" s="254" t="str">
        <f>IF(ISBLANK(INDEX('Policy Characteristics'!L:L,MATCH($C1648,'Policy Characteristics'!$C:$C,0))),"",INDEX('Policy Characteristics'!L:L,MATCH($C1648,'Policy Characteristics'!$C:$C,0)))</f>
        <v>fuel-taxes.html</v>
      </c>
    </row>
    <row r="1649" spans="1:18" s="4" customFormat="1" x14ac:dyDescent="0.35">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Taxes or Subsidies</v>
      </c>
      <c r="C1649" s="320" t="str">
        <f t="shared" si="65"/>
        <v>Additional Fuel Tax or Subsidy Rate by Fuel</v>
      </c>
      <c r="D1649" s="6" t="s">
        <v>55</v>
      </c>
      <c r="E1649" s="45" t="s">
        <v>332</v>
      </c>
      <c r="F1649" s="6" t="s">
        <v>97</v>
      </c>
      <c r="G1649" s="45" t="s">
        <v>4</v>
      </c>
      <c r="H1649" s="43">
        <v>740</v>
      </c>
      <c r="I1649" s="325" t="s">
        <v>43</v>
      </c>
      <c r="J1649" s="255" t="str">
        <f>IF(ISBLANK(INDEX('Policy Characteristics'!D:D,MATCH($C1649,'Policy Characteristics'!$C:$C,0))),"",INDEX('Policy Characteristics'!D:D,MATCH($C1649,'Policy Characteristics'!$C:$C,0)))</f>
        <v>Fuel Taxes or Subsidies</v>
      </c>
      <c r="K1649" s="254" t="str">
        <f>IF(ISBLANK(INDEX('Policy Characteristics'!E:E,MATCH($C1649,'Policy Characteristics'!$C:$C,0))),"",INDEX('Policy Characteristics'!E:E,MATCH($C1649,'Policy Characteristics'!$C:$C,0)))</f>
        <v>cross fuel tax</v>
      </c>
      <c r="L1649" s="261">
        <f>IF(ISBLANK(INDEX('Policy Characteristics'!F:F,MATCH($C1649,'Policy Characteristics'!$C:$C,0))),"",INDEX('Policy Characteristics'!F:F,MATCH($C1649,'Policy Characteristics'!$C:$C,0)))</f>
        <v>-0.9</v>
      </c>
      <c r="M1649" s="261">
        <f>IF(ISBLANK(INDEX('Policy Characteristics'!G:G,MATCH($C1649,'Policy Characteristics'!$C:$C,0))),"",INDEX('Policy Characteristics'!G:G,MATCH($C1649,'Policy Characteristics'!$C:$C,0)))</f>
        <v>0.9</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BAU price</v>
      </c>
      <c r="P1649" s="254"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9" s="254" t="str">
        <f>IF(ISBLANK(INDEX('Policy Characteristics'!K:K,MATCH($C1649,'Policy Characteristics'!$C:$C,0))),"",INDEX('Policy Characteristics'!K:K,MATCH($C1649,'Policy Characteristics'!$C:$C,0)))</f>
        <v>fuels.html#fuel-taxes</v>
      </c>
      <c r="R1649" s="254" t="str">
        <f>IF(ISBLANK(INDEX('Policy Characteristics'!L:L,MATCH($C1649,'Policy Characteristics'!$C:$C,0))),"",INDEX('Policy Characteristics'!L:L,MATCH($C1649,'Policy Characteristics'!$C:$C,0)))</f>
        <v>fuel-taxes.html</v>
      </c>
    </row>
    <row r="1650" spans="1:18" s="4" customFormat="1" x14ac:dyDescent="0.35">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Taxes or Subsidies</v>
      </c>
      <c r="C1650" s="320" t="str">
        <f t="shared" si="65"/>
        <v>Additional Fuel Tax or Subsidy Rate by Fuel</v>
      </c>
      <c r="D1650" s="6" t="s">
        <v>56</v>
      </c>
      <c r="E1650" s="45" t="s">
        <v>332</v>
      </c>
      <c r="F1650" s="6" t="s">
        <v>98</v>
      </c>
      <c r="G1650" s="45" t="s">
        <v>4</v>
      </c>
      <c r="H1650" s="43">
        <v>741</v>
      </c>
      <c r="I1650" s="325" t="s">
        <v>43</v>
      </c>
      <c r="J1650" s="255" t="str">
        <f>IF(ISBLANK(INDEX('Policy Characteristics'!D:D,MATCH($C1650,'Policy Characteristics'!$C:$C,0))),"",INDEX('Policy Characteristics'!D:D,MATCH($C1650,'Policy Characteristics'!$C:$C,0)))</f>
        <v>Fuel Taxes or Subsidies</v>
      </c>
      <c r="K1650" s="254" t="str">
        <f>IF(ISBLANK(INDEX('Policy Characteristics'!E:E,MATCH($C1650,'Policy Characteristics'!$C:$C,0))),"",INDEX('Policy Characteristics'!E:E,MATCH($C1650,'Policy Characteristics'!$C:$C,0)))</f>
        <v>cross fuel tax</v>
      </c>
      <c r="L1650" s="261">
        <f>IF(ISBLANK(INDEX('Policy Characteristics'!F:F,MATCH($C1650,'Policy Characteristics'!$C:$C,0))),"",INDEX('Policy Characteristics'!F:F,MATCH($C1650,'Policy Characteristics'!$C:$C,0)))</f>
        <v>-0.9</v>
      </c>
      <c r="M1650" s="261">
        <f>IF(ISBLANK(INDEX('Policy Characteristics'!G:G,MATCH($C1650,'Policy Characteristics'!$C:$C,0))),"",INDEX('Policy Characteristics'!G:G,MATCH($C1650,'Policy Characteristics'!$C:$C,0)))</f>
        <v>0.9</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BAU price</v>
      </c>
      <c r="P1650" s="254"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0" s="254" t="str">
        <f>IF(ISBLANK(INDEX('Policy Characteristics'!K:K,MATCH($C1650,'Policy Characteristics'!$C:$C,0))),"",INDEX('Policy Characteristics'!K:K,MATCH($C1650,'Policy Characteristics'!$C:$C,0)))</f>
        <v>fuels.html#fuel-taxes</v>
      </c>
      <c r="R1650" s="254" t="str">
        <f>IF(ISBLANK(INDEX('Policy Characteristics'!L:L,MATCH($C1650,'Policy Characteristics'!$C:$C,0))),"",INDEX('Policy Characteristics'!L:L,MATCH($C1650,'Policy Characteristics'!$C:$C,0)))</f>
        <v>fuel-taxes.html</v>
      </c>
    </row>
    <row r="1651" spans="1:18" x14ac:dyDescent="0.35">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Taxes or Subsidies</v>
      </c>
      <c r="C1651" s="320" t="str">
        <f t="shared" si="65"/>
        <v>Additional Fuel Tax or Subsidy Rate by Fuel</v>
      </c>
      <c r="D1651" s="6" t="s">
        <v>2473</v>
      </c>
      <c r="E1651" s="45" t="s">
        <v>332</v>
      </c>
      <c r="F1651" s="6" t="s">
        <v>2474</v>
      </c>
      <c r="G1651" s="45" t="s">
        <v>4</v>
      </c>
      <c r="H1651" s="43">
        <v>742</v>
      </c>
      <c r="I1651" s="325" t="s">
        <v>43</v>
      </c>
      <c r="J1651" s="255" t="str">
        <f>IF(ISBLANK(INDEX('Policy Characteristics'!D:D,MATCH($C1651,'Policy Characteristics'!$C:$C,0))),"",INDEX('Policy Characteristics'!D:D,MATCH($C1651,'Policy Characteristics'!$C:$C,0)))</f>
        <v>Fuel Taxes or Subsidies</v>
      </c>
      <c r="K1651" s="254" t="str">
        <f>IF(ISBLANK(INDEX('Policy Characteristics'!E:E,MATCH($C1651,'Policy Characteristics'!$C:$C,0))),"",INDEX('Policy Characteristics'!E:E,MATCH($C1651,'Policy Characteristics'!$C:$C,0)))</f>
        <v>cross fuel tax</v>
      </c>
      <c r="L1651" s="261">
        <f>IF(ISBLANK(INDEX('Policy Characteristics'!F:F,MATCH($C1651,'Policy Characteristics'!$C:$C,0))),"",INDEX('Policy Characteristics'!F:F,MATCH($C1651,'Policy Characteristics'!$C:$C,0)))</f>
        <v>-0.9</v>
      </c>
      <c r="M1651" s="261">
        <f>IF(ISBLANK(INDEX('Policy Characteristics'!G:G,MATCH($C1651,'Policy Characteristics'!$C:$C,0))),"",INDEX('Policy Characteristics'!G:G,MATCH($C1651,'Policy Characteristics'!$C:$C,0)))</f>
        <v>0.9</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BAU price</v>
      </c>
      <c r="P1651" s="254"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1" s="254" t="str">
        <f>IF(ISBLANK(INDEX('Policy Characteristics'!K:K,MATCH($C1651,'Policy Characteristics'!$C:$C,0))),"",INDEX('Policy Characteristics'!K:K,MATCH($C1651,'Policy Characteristics'!$C:$C,0)))</f>
        <v>fuels.html#fuel-taxes</v>
      </c>
      <c r="R1651" s="254" t="str">
        <f>IF(ISBLANK(INDEX('Policy Characteristics'!L:L,MATCH($C1651,'Policy Characteristics'!$C:$C,0))),"",INDEX('Policy Characteristics'!L:L,MATCH($C1651,'Policy Characteristics'!$C:$C,0)))</f>
        <v>fuel-taxes.html</v>
      </c>
    </row>
    <row r="1652" spans="1:18" x14ac:dyDescent="0.35">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s="320" t="str">
        <f t="shared" si="65"/>
        <v>Additional Fuel Tax or Subsidy Rate by Fuel</v>
      </c>
      <c r="D1652" s="6" t="s">
        <v>75</v>
      </c>
      <c r="E1652" s="45" t="s">
        <v>332</v>
      </c>
      <c r="F1652" s="6" t="s">
        <v>99</v>
      </c>
      <c r="G1652" s="45" t="s">
        <v>4</v>
      </c>
      <c r="H1652" s="43">
        <v>743</v>
      </c>
      <c r="I1652" s="325" t="s">
        <v>44</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x14ac:dyDescent="0.35">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si="65"/>
        <v>Additional Fuel Tax or Subsidy Rate by Fuel</v>
      </c>
      <c r="D1653" s="6" t="s">
        <v>442</v>
      </c>
      <c r="E1653" s="45" t="s">
        <v>332</v>
      </c>
      <c r="F1653" s="6" t="s">
        <v>443</v>
      </c>
      <c r="G1653" s="45" t="s">
        <v>4</v>
      </c>
      <c r="H1653" s="43">
        <v>744</v>
      </c>
      <c r="I1653" s="325" t="s">
        <v>44</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x14ac:dyDescent="0.35">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5"/>
        <v>Additional Fuel Tax or Subsidy Rate by Fuel</v>
      </c>
      <c r="D1654" s="6" t="s">
        <v>2465</v>
      </c>
      <c r="E1654" s="45" t="s">
        <v>332</v>
      </c>
      <c r="F1654" s="6" t="s">
        <v>2469</v>
      </c>
      <c r="G1654" s="45" t="s">
        <v>4</v>
      </c>
      <c r="H1654" s="43">
        <v>745</v>
      </c>
      <c r="I1654" s="325" t="s">
        <v>44</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x14ac:dyDescent="0.35">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5"/>
        <v>Additional Fuel Tax or Subsidy Rate by Fuel</v>
      </c>
      <c r="D1655" s="6" t="s">
        <v>2475</v>
      </c>
      <c r="E1655" s="45" t="s">
        <v>332</v>
      </c>
      <c r="F1655" s="6" t="s">
        <v>2476</v>
      </c>
      <c r="G1655" s="45" t="s">
        <v>4</v>
      </c>
      <c r="H1655" s="43">
        <v>746</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x14ac:dyDescent="0.35">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5"/>
        <v>Additional Fuel Tax or Subsidy Rate by Fuel</v>
      </c>
      <c r="D1656" s="6" t="s">
        <v>2466</v>
      </c>
      <c r="E1656" s="45" t="s">
        <v>332</v>
      </c>
      <c r="F1656" s="6" t="s">
        <v>2470</v>
      </c>
      <c r="G1656" s="45" t="s">
        <v>4</v>
      </c>
      <c r="H1656" s="43">
        <v>747</v>
      </c>
      <c r="I1656" s="325" t="s">
        <v>44</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x14ac:dyDescent="0.35">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5"/>
        <v>Additional Fuel Tax or Subsidy Rate by Fuel</v>
      </c>
      <c r="D1657" s="6" t="s">
        <v>2467</v>
      </c>
      <c r="E1657" s="45" t="s">
        <v>332</v>
      </c>
      <c r="F1657" s="6" t="s">
        <v>2471</v>
      </c>
      <c r="G1657" s="45" t="s">
        <v>4</v>
      </c>
      <c r="H1657" s="43">
        <v>748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x14ac:dyDescent="0.35">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5"/>
        <v>Additional Fuel Tax or Subsidy Rate by Fuel</v>
      </c>
      <c r="D1658" s="6" t="s">
        <v>2468</v>
      </c>
      <c r="E1658" s="45" t="s">
        <v>332</v>
      </c>
      <c r="F1658" s="6" t="s">
        <v>2472</v>
      </c>
      <c r="G1658" s="45" t="s">
        <v>4</v>
      </c>
      <c r="H1658" s="43">
        <v>749</v>
      </c>
      <c r="I1658" s="325" t="s">
        <v>43</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x14ac:dyDescent="0.35">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5"/>
        <v>Additional Fuel Tax or Subsidy Rate by Fuel</v>
      </c>
      <c r="D1659" s="45" t="s">
        <v>52</v>
      </c>
      <c r="E1659" s="45" t="s">
        <v>340</v>
      </c>
      <c r="F1659" s="45" t="s">
        <v>93</v>
      </c>
      <c r="G1659" s="45" t="s">
        <v>93</v>
      </c>
      <c r="H1659" s="43">
        <v>2314</v>
      </c>
      <c r="I1659" s="324" t="s">
        <v>44</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x14ac:dyDescent="0.35">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5"/>
        <v>Additional Fuel Tax or Subsidy Rate by Fuel</v>
      </c>
      <c r="D1660" s="6" t="s">
        <v>449</v>
      </c>
      <c r="E1660" s="45" t="s">
        <v>340</v>
      </c>
      <c r="F1660" s="6" t="s">
        <v>446</v>
      </c>
      <c r="G1660" s="45" t="s">
        <v>93</v>
      </c>
      <c r="H1660" s="43">
        <v>2315</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x14ac:dyDescent="0.35">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5"/>
        <v>Additional Fuel Tax or Subsidy Rate by Fuel</v>
      </c>
      <c r="D1661" s="6" t="s">
        <v>46</v>
      </c>
      <c r="E1661" s="45" t="s">
        <v>340</v>
      </c>
      <c r="F1661" s="6" t="s">
        <v>87</v>
      </c>
      <c r="G1661" s="45" t="s">
        <v>93</v>
      </c>
      <c r="H1661" s="43">
        <v>2316</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x14ac:dyDescent="0.35">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5"/>
        <v>Additional Fuel Tax or Subsidy Rate by Fuel</v>
      </c>
      <c r="D1662" s="6" t="s">
        <v>47</v>
      </c>
      <c r="E1662" s="45" t="s">
        <v>340</v>
      </c>
      <c r="F1662" s="6" t="s">
        <v>88</v>
      </c>
      <c r="G1662" s="45" t="s">
        <v>93</v>
      </c>
      <c r="H1662" s="43">
        <v>2317</v>
      </c>
      <c r="I1662" s="325" t="s">
        <v>44</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s="4" customFormat="1" x14ac:dyDescent="0.35">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5"/>
        <v>Additional Fuel Tax or Subsidy Rate by Fuel</v>
      </c>
      <c r="D1663" s="6" t="s">
        <v>51</v>
      </c>
      <c r="E1663" s="45" t="s">
        <v>340</v>
      </c>
      <c r="F1663" s="6" t="s">
        <v>92</v>
      </c>
      <c r="G1663" s="45" t="s">
        <v>93</v>
      </c>
      <c r="H1663" s="43">
        <v>2318</v>
      </c>
      <c r="I1663" s="325" t="s">
        <v>44</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s="4" customFormat="1" x14ac:dyDescent="0.35">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5"/>
        <v>Additional Fuel Tax or Subsidy Rate by Fuel</v>
      </c>
      <c r="D1664" s="6" t="s">
        <v>53</v>
      </c>
      <c r="E1664" s="45" t="s">
        <v>340</v>
      </c>
      <c r="F1664" s="6" t="s">
        <v>95</v>
      </c>
      <c r="G1664" s="45" t="s">
        <v>93</v>
      </c>
      <c r="H1664" s="43">
        <v>2319</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s="4" customFormat="1" x14ac:dyDescent="0.35">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5"/>
        <v>Additional Fuel Tax or Subsidy Rate by Fuel</v>
      </c>
      <c r="D1665" s="6" t="s">
        <v>54</v>
      </c>
      <c r="E1665" s="45" t="s">
        <v>340</v>
      </c>
      <c r="F1665" s="6" t="s">
        <v>96</v>
      </c>
      <c r="G1665" s="45" t="s">
        <v>93</v>
      </c>
      <c r="H1665" s="43">
        <v>2320</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s="4" customFormat="1" x14ac:dyDescent="0.35">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5"/>
        <v>Additional Fuel Tax or Subsidy Rate by Fuel</v>
      </c>
      <c r="D1666" s="6" t="s">
        <v>55</v>
      </c>
      <c r="E1666" s="45" t="s">
        <v>340</v>
      </c>
      <c r="F1666" s="6" t="s">
        <v>97</v>
      </c>
      <c r="G1666" s="45" t="s">
        <v>93</v>
      </c>
      <c r="H1666" s="43">
        <v>2321</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s="4" customFormat="1" x14ac:dyDescent="0.35">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5"/>
        <v>Additional Fuel Tax or Subsidy Rate by Fuel</v>
      </c>
      <c r="D1667" s="6" t="s">
        <v>56</v>
      </c>
      <c r="E1667" s="45" t="s">
        <v>340</v>
      </c>
      <c r="F1667" s="6" t="s">
        <v>98</v>
      </c>
      <c r="G1667" s="45" t="s">
        <v>93</v>
      </c>
      <c r="H1667" s="43">
        <v>2322</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x14ac:dyDescent="0.35">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5"/>
        <v>Additional Fuel Tax or Subsidy Rate by Fuel</v>
      </c>
      <c r="D1668" s="6" t="s">
        <v>2473</v>
      </c>
      <c r="E1668" s="45" t="s">
        <v>340</v>
      </c>
      <c r="F1668" s="6" t="s">
        <v>2474</v>
      </c>
      <c r="G1668" s="45" t="s">
        <v>93</v>
      </c>
      <c r="H1668" s="43">
        <v>2323</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x14ac:dyDescent="0.35">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5"/>
        <v>Additional Fuel Tax or Subsidy Rate by Fuel</v>
      </c>
      <c r="D1669" s="6" t="s">
        <v>75</v>
      </c>
      <c r="E1669" s="45" t="s">
        <v>340</v>
      </c>
      <c r="F1669" s="6" t="s">
        <v>99</v>
      </c>
      <c r="G1669" s="45" t="s">
        <v>93</v>
      </c>
      <c r="H1669" s="43">
        <v>2324</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x14ac:dyDescent="0.35">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5"/>
        <v>Additional Fuel Tax or Subsidy Rate by Fuel</v>
      </c>
      <c r="D1670" s="6" t="s">
        <v>442</v>
      </c>
      <c r="E1670" s="45" t="s">
        <v>340</v>
      </c>
      <c r="F1670" s="6" t="s">
        <v>443</v>
      </c>
      <c r="G1670" s="45" t="s">
        <v>93</v>
      </c>
      <c r="H1670" s="43">
        <v>2325</v>
      </c>
      <c r="I1670" s="325" t="s">
        <v>44</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x14ac:dyDescent="0.35">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5"/>
        <v>Additional Fuel Tax or Subsidy Rate by Fuel</v>
      </c>
      <c r="D1671" s="6" t="s">
        <v>2465</v>
      </c>
      <c r="E1671" s="45" t="s">
        <v>340</v>
      </c>
      <c r="F1671" s="6" t="s">
        <v>2469</v>
      </c>
      <c r="G1671" s="45" t="s">
        <v>93</v>
      </c>
      <c r="H1671" s="43">
        <v>2326</v>
      </c>
      <c r="I1671" s="325"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x14ac:dyDescent="0.35">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5"/>
        <v>Additional Fuel Tax or Subsidy Rate by Fuel</v>
      </c>
      <c r="D1672" s="6" t="s">
        <v>2475</v>
      </c>
      <c r="E1672" s="45" t="s">
        <v>340</v>
      </c>
      <c r="F1672" s="6" t="s">
        <v>2476</v>
      </c>
      <c r="G1672" s="45" t="s">
        <v>93</v>
      </c>
      <c r="H1672" s="43">
        <v>2327</v>
      </c>
      <c r="I1672" s="325" t="s">
        <v>44</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x14ac:dyDescent="0.35">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5"/>
        <v>Additional Fuel Tax or Subsidy Rate by Fuel</v>
      </c>
      <c r="D1673" s="6" t="s">
        <v>2466</v>
      </c>
      <c r="E1673" s="45" t="s">
        <v>340</v>
      </c>
      <c r="F1673" s="6" t="s">
        <v>2470</v>
      </c>
      <c r="G1673" s="45" t="s">
        <v>93</v>
      </c>
      <c r="H1673" s="43">
        <v>2328</v>
      </c>
      <c r="I1673" s="325" t="s">
        <v>44</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x14ac:dyDescent="0.35">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5"/>
        <v>Additional Fuel Tax or Subsidy Rate by Fuel</v>
      </c>
      <c r="D1674" s="6" t="s">
        <v>2467</v>
      </c>
      <c r="E1674" s="45" t="s">
        <v>340</v>
      </c>
      <c r="F1674" s="6" t="s">
        <v>2471</v>
      </c>
      <c r="G1674" s="45" t="s">
        <v>93</v>
      </c>
      <c r="H1674" s="43">
        <v>2329</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x14ac:dyDescent="0.35">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5"/>
        <v>Additional Fuel Tax or Subsidy Rate by Fuel</v>
      </c>
      <c r="D1675" s="6" t="s">
        <v>2468</v>
      </c>
      <c r="E1675" s="45" t="s">
        <v>340</v>
      </c>
      <c r="F1675" s="6" t="s">
        <v>2472</v>
      </c>
      <c r="G1675" s="45" t="s">
        <v>93</v>
      </c>
      <c r="H1675" s="43">
        <v>2330</v>
      </c>
      <c r="I1675" s="325" t="s">
        <v>43</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x14ac:dyDescent="0.35">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5"/>
        <v>Additional Fuel Tax or Subsidy Rate by Fuel</v>
      </c>
      <c r="D1676" s="45" t="s">
        <v>52</v>
      </c>
      <c r="E1676" s="45" t="s">
        <v>334</v>
      </c>
      <c r="F1676" s="45" t="s">
        <v>93</v>
      </c>
      <c r="G1676" s="45" t="s">
        <v>3780</v>
      </c>
      <c r="H1676" s="43">
        <v>2331</v>
      </c>
      <c r="I1676" s="324" t="s">
        <v>43</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x14ac:dyDescent="0.35">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5"/>
        <v>Additional Fuel Tax or Subsidy Rate by Fuel</v>
      </c>
      <c r="D1677" s="6" t="s">
        <v>449</v>
      </c>
      <c r="E1677" s="45" t="s">
        <v>334</v>
      </c>
      <c r="F1677" s="6" t="s">
        <v>446</v>
      </c>
      <c r="G1677" s="45" t="s">
        <v>3780</v>
      </c>
      <c r="H1677" s="43">
        <v>2332</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x14ac:dyDescent="0.35">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5"/>
        <v>Additional Fuel Tax or Subsidy Rate by Fuel</v>
      </c>
      <c r="D1678" s="6" t="s">
        <v>46</v>
      </c>
      <c r="E1678" s="45" t="s">
        <v>334</v>
      </c>
      <c r="F1678" s="6" t="s">
        <v>87</v>
      </c>
      <c r="G1678" s="45" t="s">
        <v>3780</v>
      </c>
      <c r="H1678" s="43">
        <v>2333</v>
      </c>
      <c r="I1678" s="325" t="s">
        <v>43</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x14ac:dyDescent="0.35">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5"/>
        <v>Additional Fuel Tax or Subsidy Rate by Fuel</v>
      </c>
      <c r="D1679" s="6" t="s">
        <v>47</v>
      </c>
      <c r="E1679" s="45" t="s">
        <v>334</v>
      </c>
      <c r="F1679" s="6" t="s">
        <v>88</v>
      </c>
      <c r="G1679" s="45" t="s">
        <v>3780</v>
      </c>
      <c r="H1679" s="43">
        <v>2334</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s="4" customFormat="1" x14ac:dyDescent="0.35">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5"/>
        <v>Additional Fuel Tax or Subsidy Rate by Fuel</v>
      </c>
      <c r="D1680" s="6" t="s">
        <v>51</v>
      </c>
      <c r="E1680" s="45" t="s">
        <v>334</v>
      </c>
      <c r="F1680" s="6" t="s">
        <v>92</v>
      </c>
      <c r="G1680" s="45" t="s">
        <v>3780</v>
      </c>
      <c r="H1680" s="43">
        <v>2335</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s="4" customFormat="1" x14ac:dyDescent="0.35">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5"/>
        <v>Additional Fuel Tax or Subsidy Rate by Fuel</v>
      </c>
      <c r="D1681" s="6" t="s">
        <v>53</v>
      </c>
      <c r="E1681" s="45" t="s">
        <v>334</v>
      </c>
      <c r="F1681" s="6" t="s">
        <v>95</v>
      </c>
      <c r="G1681" s="45" t="s">
        <v>3780</v>
      </c>
      <c r="H1681" s="43">
        <v>2336</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s="4" customFormat="1" x14ac:dyDescent="0.35">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5"/>
        <v>Additional Fuel Tax or Subsidy Rate by Fuel</v>
      </c>
      <c r="D1682" s="6" t="s">
        <v>54</v>
      </c>
      <c r="E1682" s="45" t="s">
        <v>334</v>
      </c>
      <c r="F1682" s="6" t="s">
        <v>96</v>
      </c>
      <c r="G1682" s="45" t="s">
        <v>3780</v>
      </c>
      <c r="H1682" s="43">
        <v>2337</v>
      </c>
      <c r="I1682" s="325" t="s">
        <v>43</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s="4" customFormat="1" x14ac:dyDescent="0.35">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5"/>
        <v>Additional Fuel Tax or Subsidy Rate by Fuel</v>
      </c>
      <c r="D1683" s="6" t="s">
        <v>55</v>
      </c>
      <c r="E1683" s="45" t="s">
        <v>334</v>
      </c>
      <c r="F1683" s="6" t="s">
        <v>97</v>
      </c>
      <c r="G1683" s="45" t="s">
        <v>3780</v>
      </c>
      <c r="H1683" s="43">
        <v>2338</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s="4" customFormat="1" x14ac:dyDescent="0.35">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5"/>
        <v>Additional Fuel Tax or Subsidy Rate by Fuel</v>
      </c>
      <c r="D1684" s="6" t="s">
        <v>56</v>
      </c>
      <c r="E1684" s="45" t="s">
        <v>334</v>
      </c>
      <c r="F1684" s="6" t="s">
        <v>98</v>
      </c>
      <c r="G1684" s="45" t="s">
        <v>3780</v>
      </c>
      <c r="H1684" s="43">
        <v>2339</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x14ac:dyDescent="0.35">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5"/>
        <v>Additional Fuel Tax or Subsidy Rate by Fuel</v>
      </c>
      <c r="D1685" s="6" t="s">
        <v>2473</v>
      </c>
      <c r="E1685" s="45" t="s">
        <v>334</v>
      </c>
      <c r="F1685" s="6" t="s">
        <v>2474</v>
      </c>
      <c r="G1685" s="45" t="s">
        <v>3780</v>
      </c>
      <c r="H1685" s="43">
        <v>2340</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x14ac:dyDescent="0.35">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5"/>
        <v>Additional Fuel Tax or Subsidy Rate by Fuel</v>
      </c>
      <c r="D1686" s="6" t="s">
        <v>75</v>
      </c>
      <c r="E1686" s="45" t="s">
        <v>334</v>
      </c>
      <c r="F1686" s="6" t="s">
        <v>99</v>
      </c>
      <c r="G1686" s="45" t="s">
        <v>3780</v>
      </c>
      <c r="H1686" s="43">
        <v>2341</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x14ac:dyDescent="0.35">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5"/>
        <v>Additional Fuel Tax or Subsidy Rate by Fuel</v>
      </c>
      <c r="D1687" s="6" t="s">
        <v>442</v>
      </c>
      <c r="E1687" s="45" t="s">
        <v>334</v>
      </c>
      <c r="F1687" s="6" t="s">
        <v>443</v>
      </c>
      <c r="G1687" s="45" t="s">
        <v>3780</v>
      </c>
      <c r="H1687" s="43">
        <v>2342</v>
      </c>
      <c r="I1687" s="325" t="s">
        <v>44</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x14ac:dyDescent="0.35">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5"/>
        <v>Additional Fuel Tax or Subsidy Rate by Fuel</v>
      </c>
      <c r="D1688" s="6" t="s">
        <v>2465</v>
      </c>
      <c r="E1688" s="45" t="s">
        <v>334</v>
      </c>
      <c r="F1688" s="6" t="s">
        <v>2469</v>
      </c>
      <c r="G1688" s="45" t="s">
        <v>3780</v>
      </c>
      <c r="H1688" s="43">
        <v>2343</v>
      </c>
      <c r="I1688" s="325" t="s">
        <v>44</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x14ac:dyDescent="0.35">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5"/>
        <v>Additional Fuel Tax or Subsidy Rate by Fuel</v>
      </c>
      <c r="D1689" s="6" t="s">
        <v>2475</v>
      </c>
      <c r="E1689" s="45" t="s">
        <v>334</v>
      </c>
      <c r="F1689" s="6" t="s">
        <v>2476</v>
      </c>
      <c r="G1689" s="45" t="s">
        <v>3780</v>
      </c>
      <c r="H1689" s="43">
        <v>2344</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x14ac:dyDescent="0.35">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5"/>
        <v>Additional Fuel Tax or Subsidy Rate by Fuel</v>
      </c>
      <c r="D1690" s="6" t="s">
        <v>2466</v>
      </c>
      <c r="E1690" s="45" t="s">
        <v>334</v>
      </c>
      <c r="F1690" s="6" t="s">
        <v>2470</v>
      </c>
      <c r="G1690" s="45" t="s">
        <v>3780</v>
      </c>
      <c r="H1690" s="43">
        <v>2345</v>
      </c>
      <c r="I1690" s="325" t="s">
        <v>44</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x14ac:dyDescent="0.35">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5"/>
        <v>Additional Fuel Tax or Subsidy Rate by Fuel</v>
      </c>
      <c r="D1691" s="6" t="s">
        <v>2467</v>
      </c>
      <c r="E1691" s="45" t="s">
        <v>334</v>
      </c>
      <c r="F1691" s="6" t="s">
        <v>2471</v>
      </c>
      <c r="G1691" s="45" t="s">
        <v>3780</v>
      </c>
      <c r="H1691" s="43">
        <v>2346</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x14ac:dyDescent="0.35">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5"/>
        <v>Additional Fuel Tax or Subsidy Rate by Fuel</v>
      </c>
      <c r="D1692" s="6" t="s">
        <v>2468</v>
      </c>
      <c r="E1692" s="45" t="s">
        <v>334</v>
      </c>
      <c r="F1692" s="6" t="s">
        <v>2472</v>
      </c>
      <c r="G1692" s="45" t="s">
        <v>3780</v>
      </c>
      <c r="H1692" s="43">
        <v>2347</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x14ac:dyDescent="0.35">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5"/>
        <v>Additional Fuel Tax or Subsidy Rate by Fuel</v>
      </c>
      <c r="D1693" s="45" t="s">
        <v>52</v>
      </c>
      <c r="E1693" s="45" t="s">
        <v>335</v>
      </c>
      <c r="F1693" s="45" t="s">
        <v>93</v>
      </c>
      <c r="G1693" s="45" t="s">
        <v>2586</v>
      </c>
      <c r="H1693" s="43">
        <v>2348</v>
      </c>
      <c r="I1693" s="324" t="s">
        <v>43</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x14ac:dyDescent="0.35">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5"/>
        <v>Additional Fuel Tax or Subsidy Rate by Fuel</v>
      </c>
      <c r="D1694" s="6" t="s">
        <v>449</v>
      </c>
      <c r="E1694" s="45" t="s">
        <v>335</v>
      </c>
      <c r="F1694" s="6" t="s">
        <v>446</v>
      </c>
      <c r="G1694" s="45" t="s">
        <v>2586</v>
      </c>
      <c r="H1694" s="43">
        <v>2349</v>
      </c>
      <c r="I1694" s="325" t="s">
        <v>44</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x14ac:dyDescent="0.35">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5"/>
        <v>Additional Fuel Tax or Subsidy Rate by Fuel</v>
      </c>
      <c r="D1695" s="6" t="s">
        <v>46</v>
      </c>
      <c r="E1695" s="45" t="s">
        <v>335</v>
      </c>
      <c r="F1695" s="6" t="s">
        <v>87</v>
      </c>
      <c r="G1695" s="45" t="s">
        <v>2586</v>
      </c>
      <c r="H1695" s="43">
        <v>2350</v>
      </c>
      <c r="I1695" s="325" t="s">
        <v>43</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x14ac:dyDescent="0.35">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5"/>
        <v>Additional Fuel Tax or Subsidy Rate by Fuel</v>
      </c>
      <c r="D1696" s="6" t="s">
        <v>47</v>
      </c>
      <c r="E1696" s="45" t="s">
        <v>335</v>
      </c>
      <c r="F1696" s="6" t="s">
        <v>88</v>
      </c>
      <c r="G1696" s="45" t="s">
        <v>2586</v>
      </c>
      <c r="H1696" s="43">
        <v>2351</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s="4" customFormat="1" x14ac:dyDescent="0.35">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5"/>
        <v>Additional Fuel Tax or Subsidy Rate by Fuel</v>
      </c>
      <c r="D1697" s="6" t="s">
        <v>51</v>
      </c>
      <c r="E1697" s="45" t="s">
        <v>335</v>
      </c>
      <c r="F1697" s="6" t="s">
        <v>92</v>
      </c>
      <c r="G1697" s="45" t="s">
        <v>2586</v>
      </c>
      <c r="H1697" s="43">
        <v>2352</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s="4" customFormat="1" x14ac:dyDescent="0.35">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5"/>
        <v>Additional Fuel Tax or Subsidy Rate by Fuel</v>
      </c>
      <c r="D1698" s="6" t="s">
        <v>53</v>
      </c>
      <c r="E1698" s="45" t="s">
        <v>335</v>
      </c>
      <c r="F1698" s="6" t="s">
        <v>95</v>
      </c>
      <c r="G1698" s="45" t="s">
        <v>2586</v>
      </c>
      <c r="H1698" s="43">
        <v>2353</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s="4" customFormat="1" x14ac:dyDescent="0.35">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5"/>
        <v>Additional Fuel Tax or Subsidy Rate by Fuel</v>
      </c>
      <c r="D1699" s="6" t="s">
        <v>54</v>
      </c>
      <c r="E1699" s="45" t="s">
        <v>335</v>
      </c>
      <c r="F1699" s="6" t="s">
        <v>96</v>
      </c>
      <c r="G1699" s="45" t="s">
        <v>2586</v>
      </c>
      <c r="H1699" s="43">
        <v>2354</v>
      </c>
      <c r="I1699" s="325" t="s">
        <v>43</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s="4" customFormat="1" x14ac:dyDescent="0.35">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5"/>
        <v>Additional Fuel Tax or Subsidy Rate by Fuel</v>
      </c>
      <c r="D1700" s="6" t="s">
        <v>55</v>
      </c>
      <c r="E1700" s="45" t="s">
        <v>335</v>
      </c>
      <c r="F1700" s="6" t="s">
        <v>97</v>
      </c>
      <c r="G1700" s="45" t="s">
        <v>2586</v>
      </c>
      <c r="H1700" s="43">
        <v>2355</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s="4" customFormat="1" x14ac:dyDescent="0.35">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5"/>
        <v>Additional Fuel Tax or Subsidy Rate by Fuel</v>
      </c>
      <c r="D1701" s="6" t="s">
        <v>56</v>
      </c>
      <c r="E1701" s="45" t="s">
        <v>335</v>
      </c>
      <c r="F1701" s="6" t="s">
        <v>98</v>
      </c>
      <c r="G1701" s="45" t="s">
        <v>2586</v>
      </c>
      <c r="H1701" s="43">
        <v>2356</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x14ac:dyDescent="0.35">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5"/>
        <v>Additional Fuel Tax or Subsidy Rate by Fuel</v>
      </c>
      <c r="D1702" s="6" t="s">
        <v>2473</v>
      </c>
      <c r="E1702" s="45" t="s">
        <v>335</v>
      </c>
      <c r="F1702" s="6" t="s">
        <v>2474</v>
      </c>
      <c r="G1702" s="45" t="s">
        <v>2586</v>
      </c>
      <c r="H1702" s="43">
        <v>2357</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x14ac:dyDescent="0.35">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5"/>
        <v>Additional Fuel Tax or Subsidy Rate by Fuel</v>
      </c>
      <c r="D1703" s="6" t="s">
        <v>75</v>
      </c>
      <c r="E1703" s="45" t="s">
        <v>335</v>
      </c>
      <c r="F1703" s="6" t="s">
        <v>99</v>
      </c>
      <c r="G1703" s="45" t="s">
        <v>2586</v>
      </c>
      <c r="H1703" s="43">
        <v>2358</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x14ac:dyDescent="0.35">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5"/>
        <v>Additional Fuel Tax or Subsidy Rate by Fuel</v>
      </c>
      <c r="D1704" s="6" t="s">
        <v>442</v>
      </c>
      <c r="E1704" s="45" t="s">
        <v>335</v>
      </c>
      <c r="F1704" s="6" t="s">
        <v>443</v>
      </c>
      <c r="G1704" s="45" t="s">
        <v>2586</v>
      </c>
      <c r="H1704" s="43">
        <v>2359</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x14ac:dyDescent="0.35">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5"/>
        <v>Additional Fuel Tax or Subsidy Rate by Fuel</v>
      </c>
      <c r="D1705" s="6" t="s">
        <v>2465</v>
      </c>
      <c r="E1705" s="45" t="s">
        <v>335</v>
      </c>
      <c r="F1705" s="6" t="s">
        <v>2469</v>
      </c>
      <c r="G1705" s="45" t="s">
        <v>2586</v>
      </c>
      <c r="H1705" s="43">
        <v>2360</v>
      </c>
      <c r="I1705" s="325" t="s">
        <v>44</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x14ac:dyDescent="0.35">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5"/>
        <v>Additional Fuel Tax or Subsidy Rate by Fuel</v>
      </c>
      <c r="D1706" s="6" t="s">
        <v>2475</v>
      </c>
      <c r="E1706" s="45" t="s">
        <v>335</v>
      </c>
      <c r="F1706" s="6" t="s">
        <v>2476</v>
      </c>
      <c r="G1706" s="45" t="s">
        <v>2586</v>
      </c>
      <c r="H1706" s="43">
        <v>2361</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x14ac:dyDescent="0.35">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ref="C1707:C1770" si="66">C$1642</f>
        <v>Additional Fuel Tax or Subsidy Rate by Fuel</v>
      </c>
      <c r="D1707" s="6" t="s">
        <v>2466</v>
      </c>
      <c r="E1707" s="45" t="s">
        <v>335</v>
      </c>
      <c r="F1707" s="6" t="s">
        <v>2470</v>
      </c>
      <c r="G1707" s="45" t="s">
        <v>2586</v>
      </c>
      <c r="H1707" s="43">
        <v>2362</v>
      </c>
      <c r="I1707" s="325" t="s">
        <v>44</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x14ac:dyDescent="0.35">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2467</v>
      </c>
      <c r="E1708" s="45" t="s">
        <v>335</v>
      </c>
      <c r="F1708" s="6" t="s">
        <v>2471</v>
      </c>
      <c r="G1708" s="45" t="s">
        <v>2586</v>
      </c>
      <c r="H1708" s="43">
        <v>2363</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x14ac:dyDescent="0.35">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2468</v>
      </c>
      <c r="E1709" s="45" t="s">
        <v>335</v>
      </c>
      <c r="F1709" s="6" t="s">
        <v>2472</v>
      </c>
      <c r="G1709" s="45" t="s">
        <v>2586</v>
      </c>
      <c r="H1709" s="43">
        <v>2364</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x14ac:dyDescent="0.35">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45" t="s">
        <v>52</v>
      </c>
      <c r="E1710" s="45" t="s">
        <v>333</v>
      </c>
      <c r="F1710" s="45" t="s">
        <v>93</v>
      </c>
      <c r="G1710" s="45" t="s">
        <v>9</v>
      </c>
      <c r="H1710" s="43">
        <v>2365</v>
      </c>
      <c r="I1710" s="324" t="s">
        <v>43</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x14ac:dyDescent="0.35">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449</v>
      </c>
      <c r="E1711" s="45" t="s">
        <v>333</v>
      </c>
      <c r="F1711" s="6" t="s">
        <v>446</v>
      </c>
      <c r="G1711" s="45" t="s">
        <v>9</v>
      </c>
      <c r="H1711" s="43">
        <v>2366</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x14ac:dyDescent="0.35">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46</v>
      </c>
      <c r="E1712" s="45" t="s">
        <v>333</v>
      </c>
      <c r="F1712" s="6" t="s">
        <v>87</v>
      </c>
      <c r="G1712" s="45" t="s">
        <v>9</v>
      </c>
      <c r="H1712" s="43">
        <v>2367</v>
      </c>
      <c r="I1712" s="325" t="s">
        <v>43</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x14ac:dyDescent="0.35">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47</v>
      </c>
      <c r="E1713" s="45" t="s">
        <v>333</v>
      </c>
      <c r="F1713" s="6" t="s">
        <v>88</v>
      </c>
      <c r="G1713" s="45" t="s">
        <v>9</v>
      </c>
      <c r="H1713" s="43">
        <v>2368</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s="4" customFormat="1" x14ac:dyDescent="0.35">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51</v>
      </c>
      <c r="E1714" s="45" t="s">
        <v>333</v>
      </c>
      <c r="F1714" s="6" t="s">
        <v>92</v>
      </c>
      <c r="G1714" s="45" t="s">
        <v>9</v>
      </c>
      <c r="H1714" s="43">
        <v>2369</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s="4" customFormat="1" x14ac:dyDescent="0.35">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53</v>
      </c>
      <c r="E1715" s="45" t="s">
        <v>333</v>
      </c>
      <c r="F1715" s="6" t="s">
        <v>95</v>
      </c>
      <c r="G1715" s="45" t="s">
        <v>9</v>
      </c>
      <c r="H1715" s="43">
        <v>2370</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s="4" customFormat="1" x14ac:dyDescent="0.35">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54</v>
      </c>
      <c r="E1716" s="45" t="s">
        <v>333</v>
      </c>
      <c r="F1716" s="6" t="s">
        <v>96</v>
      </c>
      <c r="G1716" s="45" t="s">
        <v>9</v>
      </c>
      <c r="H1716" s="43">
        <v>2371</v>
      </c>
      <c r="I1716" s="325" t="s">
        <v>43</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s="4" customFormat="1" x14ac:dyDescent="0.35">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55</v>
      </c>
      <c r="E1717" s="45" t="s">
        <v>333</v>
      </c>
      <c r="F1717" s="6" t="s">
        <v>97</v>
      </c>
      <c r="G1717" s="45" t="s">
        <v>9</v>
      </c>
      <c r="H1717" s="43">
        <v>2372</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s="4" customFormat="1" x14ac:dyDescent="0.35">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56</v>
      </c>
      <c r="E1718" s="45" t="s">
        <v>333</v>
      </c>
      <c r="F1718" s="6" t="s">
        <v>98</v>
      </c>
      <c r="G1718" s="45" t="s">
        <v>9</v>
      </c>
      <c r="H1718" s="43">
        <v>2373</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x14ac:dyDescent="0.35">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6"/>
        <v>Additional Fuel Tax or Subsidy Rate by Fuel</v>
      </c>
      <c r="D1719" s="6" t="s">
        <v>2473</v>
      </c>
      <c r="E1719" s="45" t="s">
        <v>333</v>
      </c>
      <c r="F1719" s="6" t="s">
        <v>2474</v>
      </c>
      <c r="G1719" s="45" t="s">
        <v>9</v>
      </c>
      <c r="H1719" s="43">
        <v>2374</v>
      </c>
      <c r="I1719" s="325" t="s">
        <v>43</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x14ac:dyDescent="0.35">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6"/>
        <v>Additional Fuel Tax or Subsidy Rate by Fuel</v>
      </c>
      <c r="D1720" s="6" t="s">
        <v>75</v>
      </c>
      <c r="E1720" s="45" t="s">
        <v>333</v>
      </c>
      <c r="F1720" s="6" t="s">
        <v>99</v>
      </c>
      <c r="G1720" s="45" t="s">
        <v>9</v>
      </c>
      <c r="H1720" s="43">
        <v>2375</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x14ac:dyDescent="0.35">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6"/>
        <v>Additional Fuel Tax or Subsidy Rate by Fuel</v>
      </c>
      <c r="D1721" s="6" t="s">
        <v>442</v>
      </c>
      <c r="E1721" s="45" t="s">
        <v>333</v>
      </c>
      <c r="F1721" s="6" t="s">
        <v>443</v>
      </c>
      <c r="G1721" s="45" t="s">
        <v>9</v>
      </c>
      <c r="H1721" s="43">
        <v>2376</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x14ac:dyDescent="0.35">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6"/>
        <v>Additional Fuel Tax or Subsidy Rate by Fuel</v>
      </c>
      <c r="D1722" s="6" t="s">
        <v>2465</v>
      </c>
      <c r="E1722" s="45" t="s">
        <v>333</v>
      </c>
      <c r="F1722" s="6" t="s">
        <v>2469</v>
      </c>
      <c r="G1722" s="45" t="s">
        <v>9</v>
      </c>
      <c r="H1722" s="43">
        <v>2377</v>
      </c>
      <c r="I1722" s="325" t="s">
        <v>44</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x14ac:dyDescent="0.35">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6"/>
        <v>Additional Fuel Tax or Subsidy Rate by Fuel</v>
      </c>
      <c r="D1723" s="6" t="s">
        <v>2475</v>
      </c>
      <c r="E1723" s="45" t="s">
        <v>333</v>
      </c>
      <c r="F1723" s="6" t="s">
        <v>2476</v>
      </c>
      <c r="G1723" s="45" t="s">
        <v>9</v>
      </c>
      <c r="H1723" s="43">
        <v>2378</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x14ac:dyDescent="0.35">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6"/>
        <v>Additional Fuel Tax or Subsidy Rate by Fuel</v>
      </c>
      <c r="D1724" s="6" t="s">
        <v>2466</v>
      </c>
      <c r="E1724" s="45" t="s">
        <v>333</v>
      </c>
      <c r="F1724" s="6" t="s">
        <v>2470</v>
      </c>
      <c r="G1724" s="45" t="s">
        <v>9</v>
      </c>
      <c r="H1724" s="43">
        <v>2379</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x14ac:dyDescent="0.35">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6"/>
        <v>Additional Fuel Tax or Subsidy Rate by Fuel</v>
      </c>
      <c r="D1725" s="6" t="s">
        <v>2467</v>
      </c>
      <c r="E1725" s="45" t="s">
        <v>333</v>
      </c>
      <c r="F1725" s="6" t="s">
        <v>2471</v>
      </c>
      <c r="G1725" s="45" t="s">
        <v>9</v>
      </c>
      <c r="H1725" s="43">
        <v>2380</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x14ac:dyDescent="0.35">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6"/>
        <v>Additional Fuel Tax or Subsidy Rate by Fuel</v>
      </c>
      <c r="D1726" s="6" t="s">
        <v>2468</v>
      </c>
      <c r="E1726" s="45" t="s">
        <v>333</v>
      </c>
      <c r="F1726" s="6" t="s">
        <v>2472</v>
      </c>
      <c r="G1726" s="45" t="s">
        <v>9</v>
      </c>
      <c r="H1726" s="43">
        <v>2381</v>
      </c>
      <c r="I1726" s="325" t="s">
        <v>43</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x14ac:dyDescent="0.35">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6"/>
        <v>Additional Fuel Tax or Subsidy Rate by Fuel</v>
      </c>
      <c r="D1727" s="45" t="s">
        <v>52</v>
      </c>
      <c r="E1727" s="45" t="s">
        <v>2495</v>
      </c>
      <c r="F1727" s="45" t="s">
        <v>93</v>
      </c>
      <c r="G1727" s="45" t="s">
        <v>2488</v>
      </c>
      <c r="H1727" s="43">
        <v>2382</v>
      </c>
      <c r="I1727" s="324" t="s">
        <v>43</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x14ac:dyDescent="0.35">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6"/>
        <v>Additional Fuel Tax or Subsidy Rate by Fuel</v>
      </c>
      <c r="D1728" s="6" t="s">
        <v>449</v>
      </c>
      <c r="E1728" s="45" t="s">
        <v>2495</v>
      </c>
      <c r="F1728" s="6" t="s">
        <v>446</v>
      </c>
      <c r="G1728" s="45" t="s">
        <v>2488</v>
      </c>
      <c r="H1728" s="43">
        <v>2383</v>
      </c>
      <c r="I1728" s="325" t="s">
        <v>44</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x14ac:dyDescent="0.35">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6"/>
        <v>Additional Fuel Tax or Subsidy Rate by Fuel</v>
      </c>
      <c r="D1729" s="6" t="s">
        <v>46</v>
      </c>
      <c r="E1729" s="45" t="s">
        <v>2495</v>
      </c>
      <c r="F1729" s="6" t="s">
        <v>87</v>
      </c>
      <c r="G1729" s="45" t="s">
        <v>2488</v>
      </c>
      <c r="H1729" s="43">
        <v>2384</v>
      </c>
      <c r="I1729" s="325" t="s">
        <v>43</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x14ac:dyDescent="0.35">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6"/>
        <v>Additional Fuel Tax or Subsidy Rate by Fuel</v>
      </c>
      <c r="D1730" s="6" t="s">
        <v>47</v>
      </c>
      <c r="E1730" s="45" t="s">
        <v>2495</v>
      </c>
      <c r="F1730" s="6" t="s">
        <v>88</v>
      </c>
      <c r="G1730" s="45" t="s">
        <v>2488</v>
      </c>
      <c r="H1730" s="43">
        <v>2385</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s="4" customFormat="1" x14ac:dyDescent="0.35">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6"/>
        <v>Additional Fuel Tax or Subsidy Rate by Fuel</v>
      </c>
      <c r="D1731" s="6" t="s">
        <v>51</v>
      </c>
      <c r="E1731" s="45" t="s">
        <v>2495</v>
      </c>
      <c r="F1731" s="6" t="s">
        <v>92</v>
      </c>
      <c r="G1731" s="45" t="s">
        <v>2488</v>
      </c>
      <c r="H1731" s="43">
        <v>2386</v>
      </c>
      <c r="I1731" s="325" t="s">
        <v>44</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s="4" customFormat="1" x14ac:dyDescent="0.35">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6"/>
        <v>Additional Fuel Tax or Subsidy Rate by Fuel</v>
      </c>
      <c r="D1732" s="6" t="s">
        <v>53</v>
      </c>
      <c r="E1732" s="45" t="s">
        <v>2495</v>
      </c>
      <c r="F1732" s="6" t="s">
        <v>95</v>
      </c>
      <c r="G1732" s="45" t="s">
        <v>2488</v>
      </c>
      <c r="H1732" s="43">
        <v>2387</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s="4" customFormat="1" x14ac:dyDescent="0.35">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6"/>
        <v>Additional Fuel Tax or Subsidy Rate by Fuel</v>
      </c>
      <c r="D1733" s="6" t="s">
        <v>54</v>
      </c>
      <c r="E1733" s="45" t="s">
        <v>2495</v>
      </c>
      <c r="F1733" s="6" t="s">
        <v>96</v>
      </c>
      <c r="G1733" s="45" t="s">
        <v>2488</v>
      </c>
      <c r="H1733" s="43">
        <v>2388</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s="4" customFormat="1" x14ac:dyDescent="0.35">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6"/>
        <v>Additional Fuel Tax or Subsidy Rate by Fuel</v>
      </c>
      <c r="D1734" s="6" t="s">
        <v>55</v>
      </c>
      <c r="E1734" s="45" t="s">
        <v>2495</v>
      </c>
      <c r="F1734" s="6" t="s">
        <v>97</v>
      </c>
      <c r="G1734" s="45" t="s">
        <v>2488</v>
      </c>
      <c r="H1734" s="43">
        <v>2389</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s="4" customFormat="1" x14ac:dyDescent="0.35">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6"/>
        <v>Additional Fuel Tax or Subsidy Rate by Fuel</v>
      </c>
      <c r="D1735" s="6" t="s">
        <v>56</v>
      </c>
      <c r="E1735" s="45" t="s">
        <v>2495</v>
      </c>
      <c r="F1735" s="6" t="s">
        <v>98</v>
      </c>
      <c r="G1735" s="45" t="s">
        <v>2488</v>
      </c>
      <c r="H1735" s="43">
        <v>2390</v>
      </c>
      <c r="I1735" s="325" t="s">
        <v>44</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x14ac:dyDescent="0.35">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6"/>
        <v>Additional Fuel Tax or Subsidy Rate by Fuel</v>
      </c>
      <c r="D1736" s="6" t="s">
        <v>2473</v>
      </c>
      <c r="E1736" s="45" t="s">
        <v>2495</v>
      </c>
      <c r="F1736" s="6" t="s">
        <v>2474</v>
      </c>
      <c r="G1736" s="45" t="s">
        <v>2488</v>
      </c>
      <c r="H1736" s="43">
        <v>2391</v>
      </c>
      <c r="I1736" s="325" t="s">
        <v>44</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x14ac:dyDescent="0.35">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6"/>
        <v>Additional Fuel Tax or Subsidy Rate by Fuel</v>
      </c>
      <c r="D1737" s="6" t="s">
        <v>75</v>
      </c>
      <c r="E1737" s="45" t="s">
        <v>2495</v>
      </c>
      <c r="F1737" s="6" t="s">
        <v>99</v>
      </c>
      <c r="G1737" s="45" t="s">
        <v>2488</v>
      </c>
      <c r="H1737" s="43">
        <v>2392</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x14ac:dyDescent="0.35">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6"/>
        <v>Additional Fuel Tax or Subsidy Rate by Fuel</v>
      </c>
      <c r="D1738" s="6" t="s">
        <v>442</v>
      </c>
      <c r="E1738" s="45" t="s">
        <v>2495</v>
      </c>
      <c r="F1738" s="6" t="s">
        <v>443</v>
      </c>
      <c r="G1738" s="45" t="s">
        <v>2488</v>
      </c>
      <c r="H1738" s="43">
        <v>2393</v>
      </c>
      <c r="I1738" s="325" t="s">
        <v>44</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x14ac:dyDescent="0.35">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6"/>
        <v>Additional Fuel Tax or Subsidy Rate by Fuel</v>
      </c>
      <c r="D1739" s="6" t="s">
        <v>2465</v>
      </c>
      <c r="E1739" s="45" t="s">
        <v>2495</v>
      </c>
      <c r="F1739" s="6" t="s">
        <v>2469</v>
      </c>
      <c r="G1739" s="45" t="s">
        <v>2488</v>
      </c>
      <c r="H1739" s="43">
        <v>2394</v>
      </c>
      <c r="I1739" s="325" t="s">
        <v>44</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x14ac:dyDescent="0.35">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6"/>
        <v>Additional Fuel Tax or Subsidy Rate by Fuel</v>
      </c>
      <c r="D1740" s="6" t="s">
        <v>2475</v>
      </c>
      <c r="E1740" s="45" t="s">
        <v>2495</v>
      </c>
      <c r="F1740" s="6" t="s">
        <v>2476</v>
      </c>
      <c r="G1740" s="45" t="s">
        <v>2488</v>
      </c>
      <c r="H1740" s="43">
        <v>2395</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x14ac:dyDescent="0.35">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6"/>
        <v>Additional Fuel Tax or Subsidy Rate by Fuel</v>
      </c>
      <c r="D1741" s="6" t="s">
        <v>2466</v>
      </c>
      <c r="E1741" s="45" t="s">
        <v>2495</v>
      </c>
      <c r="F1741" s="6" t="s">
        <v>2470</v>
      </c>
      <c r="G1741" s="45" t="s">
        <v>2488</v>
      </c>
      <c r="H1741" s="43">
        <v>2396</v>
      </c>
      <c r="I1741" s="325" t="s">
        <v>44</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x14ac:dyDescent="0.35">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6"/>
        <v>Additional Fuel Tax or Subsidy Rate by Fuel</v>
      </c>
      <c r="D1742" s="6" t="s">
        <v>2467</v>
      </c>
      <c r="E1742" s="45" t="s">
        <v>2495</v>
      </c>
      <c r="F1742" s="6" t="s">
        <v>2471</v>
      </c>
      <c r="G1742" s="45" t="s">
        <v>2488</v>
      </c>
      <c r="H1742" s="43">
        <v>2397</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x14ac:dyDescent="0.35">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6"/>
        <v>Additional Fuel Tax or Subsidy Rate by Fuel</v>
      </c>
      <c r="D1743" s="6" t="s">
        <v>2468</v>
      </c>
      <c r="E1743" s="45" t="s">
        <v>2495</v>
      </c>
      <c r="F1743" s="6" t="s">
        <v>2472</v>
      </c>
      <c r="G1743" s="45" t="s">
        <v>2488</v>
      </c>
      <c r="H1743" s="43">
        <v>2398</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x14ac:dyDescent="0.35">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6"/>
        <v>Additional Fuel Tax or Subsidy Rate by Fuel</v>
      </c>
      <c r="D1744" s="45" t="s">
        <v>52</v>
      </c>
      <c r="E1744" s="45" t="s">
        <v>3777</v>
      </c>
      <c r="F1744" s="45" t="s">
        <v>93</v>
      </c>
      <c r="G1744" s="45" t="s">
        <v>2428</v>
      </c>
      <c r="H1744" s="43">
        <v>2399</v>
      </c>
      <c r="I1744" s="324"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x14ac:dyDescent="0.35">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6"/>
        <v>Additional Fuel Tax or Subsidy Rate by Fuel</v>
      </c>
      <c r="D1745" s="6" t="s">
        <v>449</v>
      </c>
      <c r="E1745" s="45" t="s">
        <v>3777</v>
      </c>
      <c r="F1745" s="6" t="s">
        <v>446</v>
      </c>
      <c r="G1745" s="45" t="s">
        <v>2428</v>
      </c>
      <c r="H1745" s="43">
        <v>2400</v>
      </c>
      <c r="I1745" s="324"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x14ac:dyDescent="0.35">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6"/>
        <v>Additional Fuel Tax or Subsidy Rate by Fuel</v>
      </c>
      <c r="D1746" s="6" t="s">
        <v>46</v>
      </c>
      <c r="E1746" s="45" t="s">
        <v>3777</v>
      </c>
      <c r="F1746" s="6" t="s">
        <v>87</v>
      </c>
      <c r="G1746" s="45" t="s">
        <v>2428</v>
      </c>
      <c r="H1746" s="43">
        <v>2401</v>
      </c>
      <c r="I1746" s="324"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x14ac:dyDescent="0.35">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6"/>
        <v>Additional Fuel Tax or Subsidy Rate by Fuel</v>
      </c>
      <c r="D1747" s="6" t="s">
        <v>47</v>
      </c>
      <c r="E1747" s="45" t="s">
        <v>3777</v>
      </c>
      <c r="F1747" s="6" t="s">
        <v>88</v>
      </c>
      <c r="G1747" s="45" t="s">
        <v>2428</v>
      </c>
      <c r="H1747" s="43">
        <v>2402</v>
      </c>
      <c r="I1747" s="324"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s="4" customFormat="1" x14ac:dyDescent="0.35">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6"/>
        <v>Additional Fuel Tax or Subsidy Rate by Fuel</v>
      </c>
      <c r="D1748" s="6" t="s">
        <v>51</v>
      </c>
      <c r="E1748" s="45" t="s">
        <v>3777</v>
      </c>
      <c r="F1748" s="6" t="s">
        <v>92</v>
      </c>
      <c r="G1748" s="45" t="s">
        <v>2428</v>
      </c>
      <c r="H1748" s="43">
        <v>2403</v>
      </c>
      <c r="I1748" s="324"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s="4" customFormat="1" x14ac:dyDescent="0.35">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6"/>
        <v>Additional Fuel Tax or Subsidy Rate by Fuel</v>
      </c>
      <c r="D1749" s="6" t="s">
        <v>53</v>
      </c>
      <c r="E1749" s="45" t="s">
        <v>3777</v>
      </c>
      <c r="F1749" s="6" t="s">
        <v>95</v>
      </c>
      <c r="G1749" s="45" t="s">
        <v>2428</v>
      </c>
      <c r="H1749" s="43">
        <v>2404</v>
      </c>
      <c r="I1749" s="324"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s="4" customFormat="1" x14ac:dyDescent="0.35">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6"/>
        <v>Additional Fuel Tax or Subsidy Rate by Fuel</v>
      </c>
      <c r="D1750" s="6" t="s">
        <v>54</v>
      </c>
      <c r="E1750" s="45" t="s">
        <v>3777</v>
      </c>
      <c r="F1750" s="6" t="s">
        <v>96</v>
      </c>
      <c r="G1750" s="45" t="s">
        <v>2428</v>
      </c>
      <c r="H1750" s="43">
        <v>2405</v>
      </c>
      <c r="I1750" s="324"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s="4" customFormat="1" x14ac:dyDescent="0.35">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6"/>
        <v>Additional Fuel Tax or Subsidy Rate by Fuel</v>
      </c>
      <c r="D1751" s="6" t="s">
        <v>55</v>
      </c>
      <c r="E1751" s="45" t="s">
        <v>3777</v>
      </c>
      <c r="F1751" s="6" t="s">
        <v>97</v>
      </c>
      <c r="G1751" s="45" t="s">
        <v>2428</v>
      </c>
      <c r="H1751" s="43">
        <v>2406</v>
      </c>
      <c r="I1751" s="324"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s="4" customFormat="1" x14ac:dyDescent="0.35">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6"/>
        <v>Additional Fuel Tax or Subsidy Rate by Fuel</v>
      </c>
      <c r="D1752" s="6" t="s">
        <v>56</v>
      </c>
      <c r="E1752" s="45" t="s">
        <v>3777</v>
      </c>
      <c r="F1752" s="6" t="s">
        <v>98</v>
      </c>
      <c r="G1752" s="45" t="s">
        <v>2428</v>
      </c>
      <c r="H1752" s="43">
        <v>2407</v>
      </c>
      <c r="I1752" s="324"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x14ac:dyDescent="0.35">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6"/>
        <v>Additional Fuel Tax or Subsidy Rate by Fuel</v>
      </c>
      <c r="D1753" s="6" t="s">
        <v>2473</v>
      </c>
      <c r="E1753" s="45" t="s">
        <v>3777</v>
      </c>
      <c r="F1753" s="6" t="s">
        <v>2474</v>
      </c>
      <c r="G1753" s="45" t="s">
        <v>2428</v>
      </c>
      <c r="H1753" s="43">
        <v>2408</v>
      </c>
      <c r="I1753" s="324"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x14ac:dyDescent="0.35">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6"/>
        <v>Additional Fuel Tax or Subsidy Rate by Fuel</v>
      </c>
      <c r="D1754" s="6" t="s">
        <v>75</v>
      </c>
      <c r="E1754" s="45" t="s">
        <v>3777</v>
      </c>
      <c r="F1754" s="6" t="s">
        <v>99</v>
      </c>
      <c r="G1754" s="45" t="s">
        <v>2428</v>
      </c>
      <c r="H1754" s="43">
        <v>2409</v>
      </c>
      <c r="I1754" s="324"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x14ac:dyDescent="0.35">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6"/>
        <v>Additional Fuel Tax or Subsidy Rate by Fuel</v>
      </c>
      <c r="D1755" s="6" t="s">
        <v>442</v>
      </c>
      <c r="E1755" s="45" t="s">
        <v>3777</v>
      </c>
      <c r="F1755" s="6" t="s">
        <v>443</v>
      </c>
      <c r="G1755" s="45" t="s">
        <v>2428</v>
      </c>
      <c r="H1755" s="43">
        <v>2410</v>
      </c>
      <c r="I1755" s="324"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x14ac:dyDescent="0.35">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6"/>
        <v>Additional Fuel Tax or Subsidy Rate by Fuel</v>
      </c>
      <c r="D1756" s="6" t="s">
        <v>2465</v>
      </c>
      <c r="E1756" s="45" t="s">
        <v>3777</v>
      </c>
      <c r="F1756" s="6" t="s">
        <v>2469</v>
      </c>
      <c r="G1756" s="45" t="s">
        <v>2428</v>
      </c>
      <c r="H1756" s="43">
        <v>2411</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x14ac:dyDescent="0.35">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6"/>
        <v>Additional Fuel Tax or Subsidy Rate by Fuel</v>
      </c>
      <c r="D1757" s="6" t="s">
        <v>2475</v>
      </c>
      <c r="E1757" s="45" t="s">
        <v>3777</v>
      </c>
      <c r="F1757" s="6" t="s">
        <v>2476</v>
      </c>
      <c r="G1757" s="45" t="s">
        <v>2428</v>
      </c>
      <c r="H1757" s="43">
        <v>2412</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x14ac:dyDescent="0.35">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6"/>
        <v>Additional Fuel Tax or Subsidy Rate by Fuel</v>
      </c>
      <c r="D1758" s="6" t="s">
        <v>2466</v>
      </c>
      <c r="E1758" s="45" t="s">
        <v>3777</v>
      </c>
      <c r="F1758" s="6" t="s">
        <v>2470</v>
      </c>
      <c r="G1758" s="45" t="s">
        <v>2428</v>
      </c>
      <c r="H1758" s="43">
        <v>2413</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x14ac:dyDescent="0.35">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6"/>
        <v>Additional Fuel Tax or Subsidy Rate by Fuel</v>
      </c>
      <c r="D1759" s="6" t="s">
        <v>2467</v>
      </c>
      <c r="E1759" s="45" t="s">
        <v>3777</v>
      </c>
      <c r="F1759" s="6" t="s">
        <v>2471</v>
      </c>
      <c r="G1759" s="45" t="s">
        <v>2428</v>
      </c>
      <c r="H1759" s="43">
        <v>2414</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x14ac:dyDescent="0.35">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6"/>
        <v>Additional Fuel Tax or Subsidy Rate by Fuel</v>
      </c>
      <c r="D1760" s="6" t="s">
        <v>2468</v>
      </c>
      <c r="E1760" s="45" t="s">
        <v>3777</v>
      </c>
      <c r="F1760" s="6" t="s">
        <v>2472</v>
      </c>
      <c r="G1760" s="45" t="s">
        <v>2428</v>
      </c>
      <c r="H1760" s="43">
        <v>2415</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x14ac:dyDescent="0.35">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6"/>
        <v>Additional Fuel Tax or Subsidy Rate by Fuel</v>
      </c>
      <c r="D1761" s="45" t="s">
        <v>52</v>
      </c>
      <c r="E1761" s="45" t="s">
        <v>3778</v>
      </c>
      <c r="F1761" s="45" t="s">
        <v>93</v>
      </c>
      <c r="G1761" s="45" t="s">
        <v>2793</v>
      </c>
      <c r="H1761" s="43">
        <v>2416</v>
      </c>
      <c r="I1761" s="324" t="s">
        <v>43</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x14ac:dyDescent="0.35">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6"/>
        <v>Additional Fuel Tax or Subsidy Rate by Fuel</v>
      </c>
      <c r="D1762" s="6" t="s">
        <v>449</v>
      </c>
      <c r="E1762" s="45" t="s">
        <v>3778</v>
      </c>
      <c r="F1762" s="6" t="s">
        <v>446</v>
      </c>
      <c r="G1762" s="45" t="s">
        <v>2793</v>
      </c>
      <c r="H1762" s="43">
        <v>2417</v>
      </c>
      <c r="I1762" s="325"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x14ac:dyDescent="0.35">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6"/>
        <v>Additional Fuel Tax or Subsidy Rate by Fuel</v>
      </c>
      <c r="D1763" s="6" t="s">
        <v>46</v>
      </c>
      <c r="E1763" s="45" t="s">
        <v>3778</v>
      </c>
      <c r="F1763" s="6" t="s">
        <v>87</v>
      </c>
      <c r="G1763" s="45" t="s">
        <v>2793</v>
      </c>
      <c r="H1763" s="43">
        <v>2418</v>
      </c>
      <c r="I1763" s="325"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x14ac:dyDescent="0.35">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6"/>
        <v>Additional Fuel Tax or Subsidy Rate by Fuel</v>
      </c>
      <c r="D1764" s="6" t="s">
        <v>47</v>
      </c>
      <c r="E1764" s="45" t="s">
        <v>3778</v>
      </c>
      <c r="F1764" s="6" t="s">
        <v>88</v>
      </c>
      <c r="G1764" s="45" t="s">
        <v>2793</v>
      </c>
      <c r="H1764" s="43">
        <v>2419</v>
      </c>
      <c r="I1764" s="325"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s="4" customFormat="1" x14ac:dyDescent="0.35">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6"/>
        <v>Additional Fuel Tax or Subsidy Rate by Fuel</v>
      </c>
      <c r="D1765" s="6" t="s">
        <v>51</v>
      </c>
      <c r="E1765" s="45" t="s">
        <v>3778</v>
      </c>
      <c r="F1765" s="6" t="s">
        <v>92</v>
      </c>
      <c r="G1765" s="45" t="s">
        <v>2793</v>
      </c>
      <c r="H1765" s="43">
        <v>2420</v>
      </c>
      <c r="I1765" s="325"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s="4" customFormat="1" x14ac:dyDescent="0.35">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6"/>
        <v>Additional Fuel Tax or Subsidy Rate by Fuel</v>
      </c>
      <c r="D1766" s="6" t="s">
        <v>53</v>
      </c>
      <c r="E1766" s="45" t="s">
        <v>3778</v>
      </c>
      <c r="F1766" s="6" t="s">
        <v>95</v>
      </c>
      <c r="G1766" s="45" t="s">
        <v>2793</v>
      </c>
      <c r="H1766" s="43">
        <v>2421</v>
      </c>
      <c r="I1766" s="325"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s="4" customFormat="1" x14ac:dyDescent="0.35">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6"/>
        <v>Additional Fuel Tax or Subsidy Rate by Fuel</v>
      </c>
      <c r="D1767" s="6" t="s">
        <v>54</v>
      </c>
      <c r="E1767" s="45" t="s">
        <v>3778</v>
      </c>
      <c r="F1767" s="6" t="s">
        <v>96</v>
      </c>
      <c r="G1767" s="45" t="s">
        <v>2793</v>
      </c>
      <c r="H1767" s="43">
        <v>2422</v>
      </c>
      <c r="I1767" s="325"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s="4" customFormat="1" x14ac:dyDescent="0.35">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6"/>
        <v>Additional Fuel Tax or Subsidy Rate by Fuel</v>
      </c>
      <c r="D1768" s="6" t="s">
        <v>55</v>
      </c>
      <c r="E1768" s="45" t="s">
        <v>3778</v>
      </c>
      <c r="F1768" s="6" t="s">
        <v>97</v>
      </c>
      <c r="G1768" s="45" t="s">
        <v>2793</v>
      </c>
      <c r="H1768" s="43">
        <v>2423</v>
      </c>
      <c r="I1768" s="325"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s="4" customFormat="1" x14ac:dyDescent="0.35">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6"/>
        <v>Additional Fuel Tax or Subsidy Rate by Fuel</v>
      </c>
      <c r="D1769" s="6" t="s">
        <v>56</v>
      </c>
      <c r="E1769" s="45" t="s">
        <v>3778</v>
      </c>
      <c r="F1769" s="6" t="s">
        <v>98</v>
      </c>
      <c r="G1769" s="45" t="s">
        <v>2793</v>
      </c>
      <c r="H1769" s="43">
        <v>2424</v>
      </c>
      <c r="I1769" s="325"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x14ac:dyDescent="0.35">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6"/>
        <v>Additional Fuel Tax or Subsidy Rate by Fuel</v>
      </c>
      <c r="D1770" s="6" t="s">
        <v>2473</v>
      </c>
      <c r="E1770" s="45" t="s">
        <v>3778</v>
      </c>
      <c r="F1770" s="6" t="s">
        <v>2474</v>
      </c>
      <c r="G1770" s="45" t="s">
        <v>2793</v>
      </c>
      <c r="H1770" s="43">
        <v>2425</v>
      </c>
      <c r="I1770" s="325"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x14ac:dyDescent="0.35">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ref="C1771:C1777" si="67">C$1642</f>
        <v>Additional Fuel Tax or Subsidy Rate by Fuel</v>
      </c>
      <c r="D1771" s="6" t="s">
        <v>75</v>
      </c>
      <c r="E1771" s="45" t="s">
        <v>3778</v>
      </c>
      <c r="F1771" s="6" t="s">
        <v>99</v>
      </c>
      <c r="G1771" s="45" t="s">
        <v>2793</v>
      </c>
      <c r="H1771" s="43">
        <v>2426</v>
      </c>
      <c r="I1771" s="325"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x14ac:dyDescent="0.35">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442</v>
      </c>
      <c r="E1772" s="45" t="s">
        <v>3778</v>
      </c>
      <c r="F1772" s="6" t="s">
        <v>443</v>
      </c>
      <c r="G1772" s="45" t="s">
        <v>2793</v>
      </c>
      <c r="H1772" s="43">
        <v>2427</v>
      </c>
      <c r="I1772" s="325"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x14ac:dyDescent="0.35">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2465</v>
      </c>
      <c r="E1773" s="45" t="s">
        <v>3778</v>
      </c>
      <c r="F1773" s="6" t="s">
        <v>2469</v>
      </c>
      <c r="G1773" s="45" t="s">
        <v>2793</v>
      </c>
      <c r="H1773" s="43">
        <v>2428</v>
      </c>
      <c r="I1773" s="325" t="s">
        <v>44</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x14ac:dyDescent="0.35">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2475</v>
      </c>
      <c r="E1774" s="45" t="s">
        <v>3778</v>
      </c>
      <c r="F1774" s="6" t="s">
        <v>2476</v>
      </c>
      <c r="G1774" s="45" t="s">
        <v>2793</v>
      </c>
      <c r="H1774" s="43">
        <v>2429</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x14ac:dyDescent="0.35">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2466</v>
      </c>
      <c r="E1775" s="45" t="s">
        <v>3778</v>
      </c>
      <c r="F1775" s="6" t="s">
        <v>2470</v>
      </c>
      <c r="G1775" s="45" t="s">
        <v>2793</v>
      </c>
      <c r="H1775" s="43">
        <v>2430</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x14ac:dyDescent="0.35">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2467</v>
      </c>
      <c r="E1776" s="45" t="s">
        <v>3778</v>
      </c>
      <c r="F1776" s="6" t="s">
        <v>2471</v>
      </c>
      <c r="G1776" s="45" t="s">
        <v>2793</v>
      </c>
      <c r="H1776" s="43">
        <v>2431</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x14ac:dyDescent="0.35">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2468</v>
      </c>
      <c r="E1777" s="45" t="s">
        <v>3778</v>
      </c>
      <c r="F1777" s="6" t="s">
        <v>2472</v>
      </c>
      <c r="G1777" s="45" t="s">
        <v>2793</v>
      </c>
      <c r="H1777" s="43">
        <v>2432</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x14ac:dyDescent="0.35">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Non BAU Carbon Tax Vehicle Qualification</v>
      </c>
      <c r="C1778" t="s">
        <v>3731</v>
      </c>
      <c r="H1778" s="43">
        <v>2286</v>
      </c>
      <c r="I1778" s="322" t="s">
        <v>43</v>
      </c>
      <c r="J1778" s="255" t="str">
        <f>IF(ISBLANK(INDEX('Policy Characteristics'!D:D,MATCH($C1778,'Policy Characteristics'!$C:$C,0))),"",INDEX('Policy Characteristics'!D:D,MATCH($C1778,'Policy Characteristics'!$C:$C,0)))</f>
        <v/>
      </c>
      <c r="K1778" s="254" t="str">
        <f>IF(ISBLANK(INDEX('Policy Characteristics'!E:E,MATCH($C1778,'Policy Characteristics'!$C:$C,0))),"",INDEX('Policy Characteristics'!E:E,MATCH($C1778,'Policy Characteristics'!$C:$C,0)))</f>
        <v/>
      </c>
      <c r="L1778" s="359">
        <f>IF(ISBLANK(INDEX('Policy Characteristics'!F:F,MATCH($C1778,'Policy Characteristics'!$C:$C,0))),"",INDEX('Policy Characteristics'!F:F,MATCH($C1778,'Policy Characteristics'!$C:$C,0)))</f>
        <v>0</v>
      </c>
      <c r="M1778" s="359">
        <f>IF(ISBLANK(INDEX('Policy Characteristics'!G:G,MATCH($C1778,'Policy Characteristics'!$C:$C,0))),"",INDEX('Policy Characteristics'!G:G,MATCH($C1778,'Policy Characteristics'!$C:$C,0)))</f>
        <v>1</v>
      </c>
      <c r="N1778" s="359">
        <f>IF(ISBLANK(INDEX('Policy Characteristics'!H:H,MATCH($C1778,'Policy Characteristics'!$C:$C,0))),"",INDEX('Policy Characteristics'!H:H,MATCH($C1778,'Policy Characteristics'!$C:$C,0)))</f>
        <v>1</v>
      </c>
      <c r="O1778" s="254" t="str">
        <f>IF(ISBLANK(INDEX('Policy Characteristics'!I:I,MATCH($C1778,'Policy Characteristics'!$C:$C,0))),"",INDEX('Policy Characteristics'!I:I,MATCH($C1778,'Policy Characteristics'!$C:$C,0)))</f>
        <v>on/off</v>
      </c>
      <c r="P1778" s="254" t="str">
        <f>IF(ISBLANK(INDEX('Policy Characteristics'!J:J,MATCH($C1778,'Policy Characteristics'!$C:$C,0))),"",INDEX('Policy Characteristics'!J:J,MATCH($C1778,'Policy Characteristics'!$C:$C,0)))</f>
        <v xml:space="preserve">**Description:** This lever determines which vehicle types are captured under the scope of a carbon tax. In some regions, only certain vehicle types are covered by a carbon tax or cap. </v>
      </c>
      <c r="Q1778" s="254" t="str">
        <f>IF(ISBLANK(INDEX('Policy Characteristics'!K:K,MATCH($C1778,'Policy Characteristics'!$C:$C,0))),"",INDEX('Policy Characteristics'!K:K,MATCH($C1778,'Policy Characteristics'!$C:$C,0)))</f>
        <v/>
      </c>
      <c r="R1778" s="254" t="str">
        <f>IF(ISBLANK(INDEX('Policy Characteristics'!L:L,MATCH($C1778,'Policy Characteristics'!$C:$C,0))),"",INDEX('Policy Characteristics'!L:L,MATCH($C1778,'Policy Characteristics'!$C:$C,0)))</f>
        <v/>
      </c>
    </row>
    <row r="1779" spans="1:18" x14ac:dyDescent="0.35">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Non BAU Carbon Tax Industry Qualification</v>
      </c>
      <c r="C1779" t="s">
        <v>3732</v>
      </c>
      <c r="H1779" s="43">
        <v>2287</v>
      </c>
      <c r="I1779" s="322" t="s">
        <v>43</v>
      </c>
      <c r="J1779" s="255" t="str">
        <f>IF(ISBLANK(INDEX('Policy Characteristics'!D:D,MATCH($C1779,'Policy Characteristics'!$C:$C,0))),"",INDEX('Policy Characteristics'!D:D,MATCH($C1779,'Policy Characteristics'!$C:$C,0)))</f>
        <v/>
      </c>
      <c r="K1779" s="254" t="str">
        <f>IF(ISBLANK(INDEX('Policy Characteristics'!E:E,MATCH($C1779,'Policy Characteristics'!$C:$C,0))),"",INDEX('Policy Characteristics'!E:E,MATCH($C1779,'Policy Characteristics'!$C:$C,0)))</f>
        <v/>
      </c>
      <c r="L1779" s="359">
        <f>IF(ISBLANK(INDEX('Policy Characteristics'!F:F,MATCH($C1779,'Policy Characteristics'!$C:$C,0))),"",INDEX('Policy Characteristics'!F:F,MATCH($C1779,'Policy Characteristics'!$C:$C,0)))</f>
        <v>0</v>
      </c>
      <c r="M1779" s="359">
        <f>IF(ISBLANK(INDEX('Policy Characteristics'!G:G,MATCH($C1779,'Policy Characteristics'!$C:$C,0))),"",INDEX('Policy Characteristics'!G:G,MATCH($C1779,'Policy Characteristics'!$C:$C,0)))</f>
        <v>1</v>
      </c>
      <c r="N1779" s="359">
        <f>IF(ISBLANK(INDEX('Policy Characteristics'!H:H,MATCH($C1779,'Policy Characteristics'!$C:$C,0))),"",INDEX('Policy Characteristics'!H:H,MATCH($C1779,'Policy Characteristics'!$C:$C,0)))</f>
        <v>1</v>
      </c>
      <c r="O1779" s="254" t="str">
        <f>IF(ISBLANK(INDEX('Policy Characteristics'!I:I,MATCH($C1779,'Policy Characteristics'!$C:$C,0))),"",INDEX('Policy Characteristics'!I:I,MATCH($C1779,'Policy Characteristics'!$C:$C,0)))</f>
        <v>on/off</v>
      </c>
      <c r="P1779" s="254" t="str">
        <f>IF(ISBLANK(INDEX('Policy Characteristics'!J:J,MATCH($C1779,'Policy Characteristics'!$C:$C,0))),"",INDEX('Policy Characteristics'!J:J,MATCH($C1779,'Policy Characteristics'!$C:$C,0)))</f>
        <v xml:space="preserve">**Description:** This lever determines which industry categories are captured under the scope of a carbon tax. In some regions, only certain industries are covered by a carbon tax or cap. </v>
      </c>
      <c r="Q1779" s="254" t="str">
        <f>IF(ISBLANK(INDEX('Policy Characteristics'!K:K,MATCH($C1779,'Policy Characteristics'!$C:$C,0))),"",INDEX('Policy Characteristics'!K:K,MATCH($C1779,'Policy Characteristics'!$C:$C,0)))</f>
        <v/>
      </c>
      <c r="R1779" s="254" t="str">
        <f>IF(ISBLANK(INDEX('Policy Characteristics'!L:L,MATCH($C1779,'Policy Characteristics'!$C:$C,0))),"",INDEX('Policy Characteristics'!L:L,MATCH($C1779,'Policy Characteristics'!$C:$C,0)))</f>
        <v/>
      </c>
    </row>
    <row r="1780" spans="1:18" x14ac:dyDescent="0.35">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Non BAU CBAM Industry Qualification</v>
      </c>
      <c r="C1780" t="s">
        <v>3733</v>
      </c>
      <c r="H1780" s="43">
        <v>2288</v>
      </c>
      <c r="I1780" s="322" t="s">
        <v>43</v>
      </c>
      <c r="J1780" s="255" t="str">
        <f>IF(ISBLANK(INDEX('Policy Characteristics'!D:D,MATCH($C1780,'Policy Characteristics'!$C:$C,0))),"",INDEX('Policy Characteristics'!D:D,MATCH($C1780,'Policy Characteristics'!$C:$C,0)))</f>
        <v/>
      </c>
      <c r="K1780" s="254" t="str">
        <f>IF(ISBLANK(INDEX('Policy Characteristics'!E:E,MATCH($C1780,'Policy Characteristics'!$C:$C,0))),"",INDEX('Policy Characteristics'!E:E,MATCH($C1780,'Policy Characteristics'!$C:$C,0)))</f>
        <v/>
      </c>
      <c r="L1780" s="359">
        <f>IF(ISBLANK(INDEX('Policy Characteristics'!F:F,MATCH($C1780,'Policy Characteristics'!$C:$C,0))),"",INDEX('Policy Characteristics'!F:F,MATCH($C1780,'Policy Characteristics'!$C:$C,0)))</f>
        <v>0</v>
      </c>
      <c r="M1780" s="359">
        <f>IF(ISBLANK(INDEX('Policy Characteristics'!G:G,MATCH($C1780,'Policy Characteristics'!$C:$C,0))),"",INDEX('Policy Characteristics'!G:G,MATCH($C1780,'Policy Characteristics'!$C:$C,0)))</f>
        <v>1</v>
      </c>
      <c r="N1780" s="359">
        <f>IF(ISBLANK(INDEX('Policy Characteristics'!H:H,MATCH($C1780,'Policy Characteristics'!$C:$C,0))),"",INDEX('Policy Characteristics'!H:H,MATCH($C1780,'Policy Characteristics'!$C:$C,0)))</f>
        <v>1</v>
      </c>
      <c r="O1780" s="254" t="str">
        <f>IF(ISBLANK(INDEX('Policy Characteristics'!I:I,MATCH($C1780,'Policy Characteristics'!$C:$C,0))),"",INDEX('Policy Characteristics'!I:I,MATCH($C1780,'Policy Characteristics'!$C:$C,0)))</f>
        <v>on/off</v>
      </c>
      <c r="P1780" s="254" t="str">
        <f>IF(ISBLANK(INDEX('Policy Characteristics'!J:J,MATCH($C1780,'Policy Characteristics'!$C:$C,0))),"",INDEX('Policy Characteristics'!J:J,MATCH($C1780,'Policy Characteristics'!$C:$C,0)))</f>
        <v>**Description:** This lever determines which industry categories are captured under the scope of a carbon border adjustment mechanism. In some regions, only certain industries are covered by a border mechanism.</v>
      </c>
      <c r="Q1780" s="254" t="str">
        <f>IF(ISBLANK(INDEX('Policy Characteristics'!K:K,MATCH($C1780,'Policy Characteristics'!$C:$C,0))),"",INDEX('Policy Characteristics'!K:K,MATCH($C1780,'Policy Characteristics'!$C:$C,0)))</f>
        <v/>
      </c>
      <c r="R1780" s="254" t="str">
        <f>IF(ISBLANK(INDEX('Policy Characteristics'!L:L,MATCH($C1780,'Policy Characteristics'!$C:$C,0))),"",INDEX('Policy Characteristics'!L:L,MATCH($C1780,'Policy Characteristics'!$C:$C,0)))</f>
        <v/>
      </c>
    </row>
    <row r="1781" spans="1:18" x14ac:dyDescent="0.35">
      <c r="A1781" s="254" t="str">
        <f>IF(ISBLANK(INDEX('Policy Characteristics'!A:A,MATCH($C1781,'Policy Characteristics'!$C:$C,0))),"",INDEX('Policy Characteristics'!A:A,MATCH($C1781,'Policy Characteristics'!$C:$C,0)))</f>
        <v>Research and Development</v>
      </c>
      <c r="B1781" s="262" t="str">
        <f>IF(ISBLANK(INDEX('Policy Characteristics'!B:B,MATCH($C1781,'Policy Characteristics'!$C:$C,0))),"",INDEX('Policy Characteristics'!B:B,MATCH($C1781,'Policy Characteristics'!$C:$C,0)))</f>
        <v>Capital Cost Reduction</v>
      </c>
      <c r="C1781" t="s">
        <v>288</v>
      </c>
      <c r="D1781" s="45" t="s">
        <v>115</v>
      </c>
      <c r="E1781" s="45"/>
      <c r="F1781" s="45" t="s">
        <v>315</v>
      </c>
      <c r="G1781" s="45"/>
      <c r="H1781" s="43">
        <v>85</v>
      </c>
      <c r="I1781" s="324" t="s">
        <v>43</v>
      </c>
      <c r="J1781" s="255" t="str">
        <f>IF(ISBLANK(INDEX('Policy Characteristics'!D:D,MATCH($C1781,'Policy Characteristics'!$C:$C,0))),"",INDEX('Policy Characteristics'!D:D,MATCH($C1781,'Policy Characteristics'!$C:$C,0)))</f>
        <v>R&amp;D Capital Cost Reductions</v>
      </c>
      <c r="K1781" s="254" t="str">
        <f>IF(ISBLANK(INDEX('Policy Characteristics'!E:E,MATCH($C1781,'Policy Characteristics'!$C:$C,0))),"",INDEX('Policy Characteristics'!E:E,MATCH($C1781,'Policy Characteristics'!$C:$C,0)))</f>
        <v>RnD building capital cost reduction</v>
      </c>
      <c r="L1781" s="261">
        <f>IF(ISBLANK(INDEX('Policy Characteristics'!F:F,MATCH($C1781,'Policy Characteristics'!$C:$C,0))),"",INDEX('Policy Characteristics'!F:F,MATCH($C1781,'Policy Characteristics'!$C:$C,0)))</f>
        <v>0</v>
      </c>
      <c r="M1781" s="261">
        <f>IF(ISBLANK(INDEX('Policy Characteristics'!G:G,MATCH($C1781,'Policy Characteristics'!$C:$C,0))),"",INDEX('Policy Characteristics'!G:G,MATCH($C1781,'Policy Characteristics'!$C:$C,0)))</f>
        <v>0.4</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reduction in cost</v>
      </c>
      <c r="P1781" s="254" t="str">
        <f>IF(ISBLANK(INDEX('Policy Characteristics'!J:J,MATCH($C1781,'Policy Characteristics'!$C:$C,0))),"",INDEX('Policy Characteristics'!J:J,MATCH($C1781,'Policy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1" s="254" t="str">
        <f>IF(ISBLANK(INDEX('Policy Characteristics'!K:K,MATCH($C1781,'Policy Characteristics'!$C:$C,0))),"",INDEX('Policy Characteristics'!K:K,MATCH($C1781,'Policy Characteristics'!$C:$C,0)))</f>
        <v>architectural-design.html#rnd</v>
      </c>
      <c r="R1781" s="254" t="str">
        <f>IF(ISBLANK(INDEX('Policy Characteristics'!L:L,MATCH($C1781,'Policy Characteristics'!$C:$C,0))),"",INDEX('Policy Characteristics'!L:L,MATCH($C1781,'Policy Characteristics'!$C:$C,0)))</f>
        <v>research-and-development.html</v>
      </c>
    </row>
    <row r="1782" spans="1:18" x14ac:dyDescent="0.35">
      <c r="A1782" s="254" t="str">
        <f>IF(ISBLANK(INDEX('Policy Characteristics'!A:A,MATCH($C1782,'Policy Characteristics'!$C:$C,0))),"",INDEX('Policy Characteristics'!A:A,MATCH($C1782,'Policy Characteristics'!$C:$C,0)))</f>
        <v>Research and Development</v>
      </c>
      <c r="B1782" s="262" t="str">
        <f>IF(ISBLANK(INDEX('Policy Characteristics'!B:B,MATCH($C1782,'Policy Characteristics'!$C:$C,0))),"",INDEX('Policy Characteristics'!B:B,MATCH($C1782,'Policy Characteristics'!$C:$C,0)))</f>
        <v>Capital Cost Reduction</v>
      </c>
      <c r="C1782" s="254" t="str">
        <f t="shared" ref="C1782:C1786" si="68">C$1781</f>
        <v>RnD Building Capital Cost Perc Reduction</v>
      </c>
      <c r="D1782" s="45" t="s">
        <v>116</v>
      </c>
      <c r="E1782" s="45"/>
      <c r="F1782" s="45" t="s">
        <v>316</v>
      </c>
      <c r="G1782" s="45"/>
      <c r="H1782" s="43">
        <v>86</v>
      </c>
      <c r="I1782" s="324" t="s">
        <v>43</v>
      </c>
      <c r="J1782" s="255" t="str">
        <f>IF(ISBLANK(INDEX('Policy Characteristics'!D:D,MATCH($C1782,'Policy Characteristics'!$C:$C,0))),"",INDEX('Policy Characteristics'!D:D,MATCH($C1782,'Policy Characteristics'!$C:$C,0)))</f>
        <v>R&amp;D Capital Cost Reductions</v>
      </c>
      <c r="K1782" s="254" t="str">
        <f>IF(ISBLANK(INDEX('Policy Characteristics'!E:E,MATCH($C1782,'Policy Characteristics'!$C:$C,0))),"",INDEX('Policy Characteristics'!E:E,MATCH($C1782,'Policy Characteristics'!$C:$C,0)))</f>
        <v>RnD building capital cost reduction</v>
      </c>
      <c r="L1782" s="261">
        <f>IF(ISBLANK(INDEX('Policy Characteristics'!F:F,MATCH($C1782,'Policy Characteristics'!$C:$C,0))),"",INDEX('Policy Characteristics'!F:F,MATCH($C1782,'Policy Characteristics'!$C:$C,0)))</f>
        <v>0</v>
      </c>
      <c r="M1782" s="261">
        <f>IF(ISBLANK(INDEX('Policy Characteristics'!G:G,MATCH($C1782,'Policy Characteristics'!$C:$C,0))),"",INDEX('Policy Characteristics'!G:G,MATCH($C1782,'Policy Characteristics'!$C:$C,0)))</f>
        <v>0.4</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reduction in cost</v>
      </c>
      <c r="P1782" s="254"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254" t="str">
        <f>IF(ISBLANK(INDEX('Policy Characteristics'!K:K,MATCH($C1782,'Policy Characteristics'!$C:$C,0))),"",INDEX('Policy Characteristics'!K:K,MATCH($C1782,'Policy Characteristics'!$C:$C,0)))</f>
        <v>architectural-design.html#rnd</v>
      </c>
      <c r="R1782" s="254" t="str">
        <f>IF(ISBLANK(INDEX('Policy Characteristics'!L:L,MATCH($C1782,'Policy Characteristics'!$C:$C,0))),"",INDEX('Policy Characteristics'!L:L,MATCH($C1782,'Policy Characteristics'!$C:$C,0)))</f>
        <v>research-and-development.html</v>
      </c>
    </row>
    <row r="1783" spans="1:18" x14ac:dyDescent="0.35">
      <c r="A1783" s="254" t="str">
        <f>IF(ISBLANK(INDEX('Policy Characteristics'!A:A,MATCH($C1783,'Policy Characteristics'!$C:$C,0))),"",INDEX('Policy Characteristics'!A:A,MATCH($C1783,'Policy Characteristics'!$C:$C,0)))</f>
        <v>Research and Development</v>
      </c>
      <c r="B1783" s="262" t="str">
        <f>IF(ISBLANK(INDEX('Policy Characteristics'!B:B,MATCH($C1783,'Policy Characteristics'!$C:$C,0))),"",INDEX('Policy Characteristics'!B:B,MATCH($C1783,'Policy Characteristics'!$C:$C,0)))</f>
        <v>Capital Cost Reduction</v>
      </c>
      <c r="C1783" s="254" t="str">
        <f t="shared" si="68"/>
        <v>RnD Building Capital Cost Perc Reduction</v>
      </c>
      <c r="D1783" s="45" t="s">
        <v>117</v>
      </c>
      <c r="E1783" s="45"/>
      <c r="F1783" s="45" t="s">
        <v>317</v>
      </c>
      <c r="G1783" s="45"/>
      <c r="H1783" s="43">
        <v>87</v>
      </c>
      <c r="I1783" s="324" t="s">
        <v>43</v>
      </c>
      <c r="J1783" s="255" t="str">
        <f>IF(ISBLANK(INDEX('Policy Characteristics'!D:D,MATCH($C1783,'Policy Characteristics'!$C:$C,0))),"",INDEX('Policy Characteristics'!D:D,MATCH($C1783,'Policy Characteristics'!$C:$C,0)))</f>
        <v>R&amp;D Capital Cost Reductions</v>
      </c>
      <c r="K1783" s="254" t="str">
        <f>IF(ISBLANK(INDEX('Policy Characteristics'!E:E,MATCH($C1783,'Policy Characteristics'!$C:$C,0))),"",INDEX('Policy Characteristics'!E:E,MATCH($C1783,'Policy Characteristics'!$C:$C,0)))</f>
        <v>RnD building capital cost reduction</v>
      </c>
      <c r="L1783" s="261">
        <f>IF(ISBLANK(INDEX('Policy Characteristics'!F:F,MATCH($C1783,'Policy Characteristics'!$C:$C,0))),"",INDEX('Policy Characteristics'!F:F,MATCH($C1783,'Policy Characteristics'!$C:$C,0)))</f>
        <v>0</v>
      </c>
      <c r="M1783" s="261">
        <f>IF(ISBLANK(INDEX('Policy Characteristics'!G:G,MATCH($C1783,'Policy Characteristics'!$C:$C,0))),"",INDEX('Policy Characteristics'!G:G,MATCH($C1783,'Policy Characteristics'!$C:$C,0)))</f>
        <v>0.4</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reduction in cost</v>
      </c>
      <c r="P1783" s="254"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254" t="str">
        <f>IF(ISBLANK(INDEX('Policy Characteristics'!K:K,MATCH($C1783,'Policy Characteristics'!$C:$C,0))),"",INDEX('Policy Characteristics'!K:K,MATCH($C1783,'Policy Characteristics'!$C:$C,0)))</f>
        <v>architectural-design.html#rnd</v>
      </c>
      <c r="R1783" s="254" t="str">
        <f>IF(ISBLANK(INDEX('Policy Characteristics'!L:L,MATCH($C1783,'Policy Characteristics'!$C:$C,0))),"",INDEX('Policy Characteristics'!L:L,MATCH($C1783,'Policy Characteristics'!$C:$C,0)))</f>
        <v>research-and-development.html</v>
      </c>
    </row>
    <row r="1784" spans="1:18" x14ac:dyDescent="0.35">
      <c r="A1784" s="254" t="str">
        <f>IF(ISBLANK(INDEX('Policy Characteristics'!A:A,MATCH($C1784,'Policy Characteristics'!$C:$C,0))),"",INDEX('Policy Characteristics'!A:A,MATCH($C1784,'Policy Characteristics'!$C:$C,0)))</f>
        <v>Research and Development</v>
      </c>
      <c r="B1784" s="262" t="str">
        <f>IF(ISBLANK(INDEX('Policy Characteristics'!B:B,MATCH($C1784,'Policy Characteristics'!$C:$C,0))),"",INDEX('Policy Characteristics'!B:B,MATCH($C1784,'Policy Characteristics'!$C:$C,0)))</f>
        <v>Capital Cost Reduction</v>
      </c>
      <c r="C1784" s="254" t="str">
        <f t="shared" si="68"/>
        <v>RnD Building Capital Cost Perc Reduction</v>
      </c>
      <c r="D1784" s="45" t="s">
        <v>118</v>
      </c>
      <c r="E1784" s="45"/>
      <c r="F1784" s="45" t="s">
        <v>318</v>
      </c>
      <c r="G1784" s="45"/>
      <c r="H1784" s="43">
        <v>88</v>
      </c>
      <c r="I1784" s="324" t="s">
        <v>43</v>
      </c>
      <c r="J1784" s="255" t="str">
        <f>IF(ISBLANK(INDEX('Policy Characteristics'!D:D,MATCH($C1784,'Policy Characteristics'!$C:$C,0))),"",INDEX('Policy Characteristics'!D:D,MATCH($C1784,'Policy Characteristics'!$C:$C,0)))</f>
        <v>R&amp;D Capital Cost Reductions</v>
      </c>
      <c r="K1784" s="254" t="str">
        <f>IF(ISBLANK(INDEX('Policy Characteristics'!E:E,MATCH($C1784,'Policy Characteristics'!$C:$C,0))),"",INDEX('Policy Characteristics'!E:E,MATCH($C1784,'Policy Characteristics'!$C:$C,0)))</f>
        <v>RnD building capital cost reduction</v>
      </c>
      <c r="L1784" s="261">
        <f>IF(ISBLANK(INDEX('Policy Characteristics'!F:F,MATCH($C1784,'Policy Characteristics'!$C:$C,0))),"",INDEX('Policy Characteristics'!F:F,MATCH($C1784,'Policy Characteristics'!$C:$C,0)))</f>
        <v>0</v>
      </c>
      <c r="M1784" s="261">
        <f>IF(ISBLANK(INDEX('Policy Characteristics'!G:G,MATCH($C1784,'Policy Characteristics'!$C:$C,0))),"",INDEX('Policy Characteristics'!G:G,MATCH($C1784,'Policy Characteristics'!$C:$C,0)))</f>
        <v>0.4</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reduction in cost</v>
      </c>
      <c r="P1784" s="254"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254" t="str">
        <f>IF(ISBLANK(INDEX('Policy Characteristics'!K:K,MATCH($C1784,'Policy Characteristics'!$C:$C,0))),"",INDEX('Policy Characteristics'!K:K,MATCH($C1784,'Policy Characteristics'!$C:$C,0)))</f>
        <v>architectural-design.html#rnd</v>
      </c>
      <c r="R1784" s="254" t="str">
        <f>IF(ISBLANK(INDEX('Policy Characteristics'!L:L,MATCH($C1784,'Policy Characteristics'!$C:$C,0))),"",INDEX('Policy Characteristics'!L:L,MATCH($C1784,'Policy Characteristics'!$C:$C,0)))</f>
        <v>research-and-development.html</v>
      </c>
    </row>
    <row r="1785" spans="1:18" x14ac:dyDescent="0.35">
      <c r="A1785" s="254" t="str">
        <f>IF(ISBLANK(INDEX('Policy Characteristics'!A:A,MATCH($C1785,'Policy Characteristics'!$C:$C,0))),"",INDEX('Policy Characteristics'!A:A,MATCH($C1785,'Policy Characteristics'!$C:$C,0)))</f>
        <v>Research and Development</v>
      </c>
      <c r="B1785" s="262" t="str">
        <f>IF(ISBLANK(INDEX('Policy Characteristics'!B:B,MATCH($C1785,'Policy Characteristics'!$C:$C,0))),"",INDEX('Policy Characteristics'!B:B,MATCH($C1785,'Policy Characteristics'!$C:$C,0)))</f>
        <v>Capital Cost Reduction</v>
      </c>
      <c r="C1785" s="254" t="str">
        <f t="shared" si="68"/>
        <v>RnD Building Capital Cost Perc Reduction</v>
      </c>
      <c r="D1785" s="45" t="s">
        <v>119</v>
      </c>
      <c r="E1785" s="45"/>
      <c r="F1785" s="45" t="s">
        <v>319</v>
      </c>
      <c r="G1785" s="45"/>
      <c r="H1785" s="43">
        <v>89</v>
      </c>
      <c r="I1785" s="324" t="s">
        <v>43</v>
      </c>
      <c r="J1785" s="255" t="str">
        <f>IF(ISBLANK(INDEX('Policy Characteristics'!D:D,MATCH($C1785,'Policy Characteristics'!$C:$C,0))),"",INDEX('Policy Characteristics'!D:D,MATCH($C1785,'Policy Characteristics'!$C:$C,0)))</f>
        <v>R&amp;D Capital Cost Reductions</v>
      </c>
      <c r="K1785" s="254" t="str">
        <f>IF(ISBLANK(INDEX('Policy Characteristics'!E:E,MATCH($C1785,'Policy Characteristics'!$C:$C,0))),"",INDEX('Policy Characteristics'!E:E,MATCH($C1785,'Policy Characteristics'!$C:$C,0)))</f>
        <v>RnD building capital cost reduction</v>
      </c>
      <c r="L1785" s="261">
        <f>IF(ISBLANK(INDEX('Policy Characteristics'!F:F,MATCH($C1785,'Policy Characteristics'!$C:$C,0))),"",INDEX('Policy Characteristics'!F:F,MATCH($C1785,'Policy Characteristics'!$C:$C,0)))</f>
        <v>0</v>
      </c>
      <c r="M1785" s="261">
        <f>IF(ISBLANK(INDEX('Policy Characteristics'!G:G,MATCH($C1785,'Policy Characteristics'!$C:$C,0))),"",INDEX('Policy Characteristics'!G:G,MATCH($C1785,'Policy Characteristics'!$C:$C,0)))</f>
        <v>0.4</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reduction in cost</v>
      </c>
      <c r="P1785" s="254"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254" t="str">
        <f>IF(ISBLANK(INDEX('Policy Characteristics'!K:K,MATCH($C1785,'Policy Characteristics'!$C:$C,0))),"",INDEX('Policy Characteristics'!K:K,MATCH($C1785,'Policy Characteristics'!$C:$C,0)))</f>
        <v>architectural-design.html#rnd</v>
      </c>
      <c r="R1785" s="254" t="str">
        <f>IF(ISBLANK(INDEX('Policy Characteristics'!L:L,MATCH($C1785,'Policy Characteristics'!$C:$C,0))),"",INDEX('Policy Characteristics'!L:L,MATCH($C1785,'Policy Characteristics'!$C:$C,0)))</f>
        <v>research-and-development.html</v>
      </c>
    </row>
    <row r="1786" spans="1:18" x14ac:dyDescent="0.35">
      <c r="A1786" s="254" t="str">
        <f>IF(ISBLANK(INDEX('Policy Characteristics'!A:A,MATCH($C1786,'Policy Characteristics'!$C:$C,0))),"",INDEX('Policy Characteristics'!A:A,MATCH($C1786,'Policy Characteristics'!$C:$C,0)))</f>
        <v>Research and Development</v>
      </c>
      <c r="B1786" s="262" t="str">
        <f>IF(ISBLANK(INDEX('Policy Characteristics'!B:B,MATCH($C1786,'Policy Characteristics'!$C:$C,0))),"",INDEX('Policy Characteristics'!B:B,MATCH($C1786,'Policy Characteristics'!$C:$C,0)))</f>
        <v>Capital Cost Reduction</v>
      </c>
      <c r="C1786" s="254" t="str">
        <f t="shared" si="68"/>
        <v>RnD Building Capital Cost Perc Reduction</v>
      </c>
      <c r="D1786" s="45" t="s">
        <v>120</v>
      </c>
      <c r="E1786" s="45"/>
      <c r="F1786" s="45" t="s">
        <v>320</v>
      </c>
      <c r="G1786" s="45"/>
      <c r="H1786" s="43">
        <v>90</v>
      </c>
      <c r="I1786" s="324" t="s">
        <v>43</v>
      </c>
      <c r="J1786" s="255" t="str">
        <f>IF(ISBLANK(INDEX('Policy Characteristics'!D:D,MATCH($C1786,'Policy Characteristics'!$C:$C,0))),"",INDEX('Policy Characteristics'!D:D,MATCH($C1786,'Policy Characteristics'!$C:$C,0)))</f>
        <v>R&amp;D Capital Cost Reductions</v>
      </c>
      <c r="K1786" s="254" t="str">
        <f>IF(ISBLANK(INDEX('Policy Characteristics'!E:E,MATCH($C1786,'Policy Characteristics'!$C:$C,0))),"",INDEX('Policy Characteristics'!E:E,MATCH($C1786,'Policy Characteristics'!$C:$C,0)))</f>
        <v>RnD building capital cost reduction</v>
      </c>
      <c r="L1786" s="261">
        <f>IF(ISBLANK(INDEX('Policy Characteristics'!F:F,MATCH($C1786,'Policy Characteristics'!$C:$C,0))),"",INDEX('Policy Characteristics'!F:F,MATCH($C1786,'Policy Characteristics'!$C:$C,0)))</f>
        <v>0</v>
      </c>
      <c r="M1786" s="261">
        <f>IF(ISBLANK(INDEX('Policy Characteristics'!G:G,MATCH($C1786,'Policy Characteristics'!$C:$C,0))),"",INDEX('Policy Characteristics'!G:G,MATCH($C1786,'Policy Characteristics'!$C:$C,0)))</f>
        <v>0.4</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reduction in cost</v>
      </c>
      <c r="P1786" s="254"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254" t="str">
        <f>IF(ISBLANK(INDEX('Policy Characteristics'!K:K,MATCH($C1786,'Policy Characteristics'!$C:$C,0))),"",INDEX('Policy Characteristics'!K:K,MATCH($C1786,'Policy Characteristics'!$C:$C,0)))</f>
        <v>architectural-design.html#rnd</v>
      </c>
      <c r="R1786" s="254" t="str">
        <f>IF(ISBLANK(INDEX('Policy Characteristics'!L:L,MATCH($C1786,'Policy Characteristics'!$C:$C,0))),"",INDEX('Policy Characteristics'!L:L,MATCH($C1786,'Policy Characteristics'!$C:$C,0)))</f>
        <v>research-and-development.html</v>
      </c>
    </row>
    <row r="1787" spans="1:18" x14ac:dyDescent="0.35">
      <c r="A1787" s="254" t="str">
        <f>IF(ISBLANK(INDEX('Policy Characteristics'!A:A,MATCH($C1787,'Policy Characteristics'!$C:$C,0))),"",INDEX('Policy Characteristics'!A:A,MATCH($C1787,'Policy Characteristics'!$C:$C,0)))</f>
        <v>Research and Development</v>
      </c>
      <c r="B1787" s="262" t="str">
        <f>IF(ISBLANK(INDEX('Policy Characteristics'!B:B,MATCH($C1787,'Policy Characteristics'!$C:$C,0))),"",INDEX('Policy Characteristics'!B:B,MATCH($C1787,'Policy Characteristics'!$C:$C,0)))</f>
        <v>Capital Cost Reduction</v>
      </c>
      <c r="C1787" t="s">
        <v>289</v>
      </c>
      <c r="D1787" s="45"/>
      <c r="E1787" s="45"/>
      <c r="F1787" s="45" t="s">
        <v>26</v>
      </c>
      <c r="G1787" s="45"/>
      <c r="H1787" s="43">
        <v>91</v>
      </c>
      <c r="I1787" s="324" t="s">
        <v>43</v>
      </c>
      <c r="J1787" s="255" t="str">
        <f>IF(ISBLANK(INDEX('Policy Characteristics'!D:D,MATCH($C1787,'Policy Characteristics'!$C:$C,0))),"",INDEX('Policy Characteristics'!D:D,MATCH($C1787,'Policy Characteristics'!$C:$C,0)))</f>
        <v>R&amp;D Capital Cost Reductions</v>
      </c>
      <c r="K1787" s="254" t="str">
        <f>IF(ISBLANK(INDEX('Policy Characteristics'!E:E,MATCH($C1787,'Policy Characteristics'!$C:$C,0))),"",INDEX('Policy Characteristics'!E:E,MATCH($C1787,'Policy Characteristics'!$C:$C,0)))</f>
        <v>RnD CCS capital cost reduction</v>
      </c>
      <c r="L1787" s="261">
        <f>IF(ISBLANK(INDEX('Policy Characteristics'!F:F,MATCH($C1787,'Policy Characteristics'!$C:$C,0))),"",INDEX('Policy Characteristics'!F:F,MATCH($C1787,'Policy Characteristics'!$C:$C,0)))</f>
        <v>0</v>
      </c>
      <c r="M1787" s="261">
        <f>IF(ISBLANK(INDEX('Policy Characteristics'!G:G,MATCH($C1787,'Policy Characteristics'!$C:$C,0))),"",INDEX('Policy Characteristics'!G:G,MATCH($C1787,'Policy Characteristics'!$C:$C,0)))</f>
        <v>0.4</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reduction in cost</v>
      </c>
      <c r="P1787" s="254"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254" t="str">
        <f>IF(ISBLANK(INDEX('Policy Characteristics'!K:K,MATCH($C1787,'Policy Characteristics'!$C:$C,0))),"",INDEX('Policy Characteristics'!K:K,MATCH($C1787,'Policy Characteristics'!$C:$C,0)))</f>
        <v>architectural-design.html#rnd</v>
      </c>
      <c r="R1787" s="254" t="str">
        <f>IF(ISBLANK(INDEX('Policy Characteristics'!L:L,MATCH($C1787,'Policy Characteristics'!$C:$C,0))),"",INDEX('Policy Characteristics'!L:L,MATCH($C1787,'Policy Characteristics'!$C:$C,0)))</f>
        <v>research-and-development.html</v>
      </c>
    </row>
    <row r="1788" spans="1:18" x14ac:dyDescent="0.35">
      <c r="A1788" s="254" t="str">
        <f>IF(ISBLANK(INDEX('Policy Characteristics'!A:A,MATCH($C1788,'Policy Characteristics'!$C:$C,0))),"",INDEX('Policy Characteristics'!A:A,MATCH($C1788,'Policy Characteristics'!$C:$C,0)))</f>
        <v>Research and Development</v>
      </c>
      <c r="B1788" s="262" t="str">
        <f>IF(ISBLANK(INDEX('Policy Characteristics'!B:B,MATCH($C1788,'Policy Characteristics'!$C:$C,0))),"",INDEX('Policy Characteristics'!B:B,MATCH($C1788,'Policy Characteristics'!$C:$C,0)))</f>
        <v>Capital Cost Reduction</v>
      </c>
      <c r="C1788" t="s">
        <v>290</v>
      </c>
      <c r="D1788" s="45" t="s">
        <v>447</v>
      </c>
      <c r="E1788" s="45"/>
      <c r="F1788" s="45" t="s">
        <v>450</v>
      </c>
      <c r="G1788" s="45"/>
      <c r="H1788" s="43">
        <v>92</v>
      </c>
      <c r="I1788" s="324" t="s">
        <v>43</v>
      </c>
      <c r="J1788" s="255" t="str">
        <f>IF(ISBLANK(INDEX('Policy Characteristics'!D:D,MATCH($C1788,'Policy Characteristics'!$C:$C,0))),"",INDEX('Policy Characteristics'!D:D,MATCH($C1788,'Policy Characteristics'!$C:$C,0)))</f>
        <v>R&amp;D Capital Cost Reductions</v>
      </c>
      <c r="K1788" s="254" t="str">
        <f>IF(ISBLANK(INDEX('Policy Characteristics'!E:E,MATCH($C1788,'Policy Characteristics'!$C:$C,0))),"",INDEX('Policy Characteristics'!E:E,MATCH($C1788,'Policy Characteristics'!$C:$C,0)))</f>
        <v>RnD electricity capital cost reduction</v>
      </c>
      <c r="L1788" s="261">
        <f>IF(ISBLANK(INDEX('Policy Characteristics'!F:F,MATCH($C1788,'Policy Characteristics'!$C:$C,0))),"",INDEX('Policy Characteristics'!F:F,MATCH($C1788,'Policy Characteristics'!$C:$C,0)))</f>
        <v>0</v>
      </c>
      <c r="M1788" s="261">
        <f>IF(ISBLANK(INDEX('Policy Characteristics'!G:G,MATCH($C1788,'Policy Characteristics'!$C:$C,0))),"",INDEX('Policy Characteristics'!G:G,MATCH($C1788,'Policy Characteristics'!$C:$C,0)))</f>
        <v>0.4</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reduction in cost</v>
      </c>
      <c r="P1788" s="254"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254" t="str">
        <f>IF(ISBLANK(INDEX('Policy Characteristics'!K:K,MATCH($C1788,'Policy Characteristics'!$C:$C,0))),"",INDEX('Policy Characteristics'!K:K,MATCH($C1788,'Policy Characteristics'!$C:$C,0)))</f>
        <v>architectural-design.html#rnd</v>
      </c>
      <c r="R1788" s="254" t="str">
        <f>IF(ISBLANK(INDEX('Policy Characteristics'!L:L,MATCH($C1788,'Policy Characteristics'!$C:$C,0))),"",INDEX('Policy Characteristics'!L:L,MATCH($C1788,'Policy Characteristics'!$C:$C,0)))</f>
        <v>research-and-development.html</v>
      </c>
    </row>
    <row r="1789" spans="1:18" x14ac:dyDescent="0.35">
      <c r="A1789" s="254" t="str">
        <f>IF(ISBLANK(INDEX('Policy Characteristics'!A:A,MATCH($C1789,'Policy Characteristics'!$C:$C,0))),"",INDEX('Policy Characteristics'!A:A,MATCH($C1789,'Policy Characteristics'!$C:$C,0)))</f>
        <v>Research and Development</v>
      </c>
      <c r="B1789" s="262" t="str">
        <f>IF(ISBLANK(INDEX('Policy Characteristics'!B:B,MATCH($C1789,'Policy Characteristics'!$C:$C,0))),"",INDEX('Policy Characteristics'!B:B,MATCH($C1789,'Policy Characteristics'!$C:$C,0)))</f>
        <v>Capital Cost Reduction</v>
      </c>
      <c r="C1789" s="254" t="str">
        <f t="shared" ref="C1789:C1811" si="69">C$1788</f>
        <v>RnD Electricity Capital Cost Perc Reduction</v>
      </c>
      <c r="D1789" s="6" t="s">
        <v>3490</v>
      </c>
      <c r="E1789" s="45"/>
      <c r="F1789" s="6" t="s">
        <v>3503</v>
      </c>
      <c r="G1789" s="45"/>
      <c r="H1789" s="43">
        <v>93</v>
      </c>
      <c r="I1789" s="324" t="s">
        <v>43</v>
      </c>
      <c r="J1789" s="255" t="str">
        <f>IF(ISBLANK(INDEX('Policy Characteristics'!D:D,MATCH($C1789,'Policy Characteristics'!$C:$C,0))),"",INDEX('Policy Characteristics'!D:D,MATCH($C1789,'Policy Characteristics'!$C:$C,0)))</f>
        <v>R&amp;D Capital Cost Reductions</v>
      </c>
      <c r="K1789" s="254" t="str">
        <f>IF(ISBLANK(INDEX('Policy Characteristics'!E:E,MATCH($C1789,'Policy Characteristics'!$C:$C,0))),"",INDEX('Policy Characteristics'!E:E,MATCH($C1789,'Policy Characteristics'!$C:$C,0)))</f>
        <v>RnD electricity capital cost reduction</v>
      </c>
      <c r="L1789" s="261">
        <f>IF(ISBLANK(INDEX('Policy Characteristics'!F:F,MATCH($C1789,'Policy Characteristics'!$C:$C,0))),"",INDEX('Policy Characteristics'!F:F,MATCH($C1789,'Policy Characteristics'!$C:$C,0)))</f>
        <v>0</v>
      </c>
      <c r="M1789" s="261">
        <f>IF(ISBLANK(INDEX('Policy Characteristics'!G:G,MATCH($C1789,'Policy Characteristics'!$C:$C,0))),"",INDEX('Policy Characteristics'!G:G,MATCH($C1789,'Policy Characteristics'!$C:$C,0)))</f>
        <v>0.4</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reduction in cost</v>
      </c>
      <c r="P1789" s="254"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254" t="str">
        <f>IF(ISBLANK(INDEX('Policy Characteristics'!K:K,MATCH($C1789,'Policy Characteristics'!$C:$C,0))),"",INDEX('Policy Characteristics'!K:K,MATCH($C1789,'Policy Characteristics'!$C:$C,0)))</f>
        <v>architectural-design.html#rnd</v>
      </c>
      <c r="R1789" s="254" t="str">
        <f>IF(ISBLANK(INDEX('Policy Characteristics'!L:L,MATCH($C1789,'Policy Characteristics'!$C:$C,0))),"",INDEX('Policy Characteristics'!L:L,MATCH($C1789,'Policy Characteristics'!$C:$C,0)))</f>
        <v>research-and-development.html</v>
      </c>
    </row>
    <row r="1790" spans="1:18" x14ac:dyDescent="0.35">
      <c r="A1790" s="254" t="str">
        <f>IF(ISBLANK(INDEX('Policy Characteristics'!A:A,MATCH($C1790,'Policy Characteristics'!$C:$C,0))),"",INDEX('Policy Characteristics'!A:A,MATCH($C1790,'Policy Characteristics'!$C:$C,0)))</f>
        <v>Research and Development</v>
      </c>
      <c r="B1790" s="262" t="str">
        <f>IF(ISBLANK(INDEX('Policy Characteristics'!B:B,MATCH($C1790,'Policy Characteristics'!$C:$C,0))),"",INDEX('Policy Characteristics'!B:B,MATCH($C1790,'Policy Characteristics'!$C:$C,0)))</f>
        <v>Capital Cost Reduction</v>
      </c>
      <c r="C1790" s="254" t="str">
        <f t="shared" si="69"/>
        <v>RnD Electricity Capital Cost Perc Reduction</v>
      </c>
      <c r="D1790" s="6" t="s">
        <v>3491</v>
      </c>
      <c r="E1790" s="45"/>
      <c r="F1790" s="6" t="s">
        <v>3504</v>
      </c>
      <c r="G1790" s="45"/>
      <c r="H1790" s="43">
        <v>1810</v>
      </c>
      <c r="I1790" s="324" t="s">
        <v>43</v>
      </c>
      <c r="J1790" s="255" t="str">
        <f>IF(ISBLANK(INDEX('Policy Characteristics'!D:D,MATCH($C1790,'Policy Characteristics'!$C:$C,0))),"",INDEX('Policy Characteristics'!D:D,MATCH($C1790,'Policy Characteristics'!$C:$C,0)))</f>
        <v>R&amp;D Capital Cost Reductions</v>
      </c>
      <c r="K1790" s="254" t="str">
        <f>IF(ISBLANK(INDEX('Policy Characteristics'!E:E,MATCH($C1790,'Policy Characteristics'!$C:$C,0))),"",INDEX('Policy Characteristics'!E:E,MATCH($C1790,'Policy Characteristics'!$C:$C,0)))</f>
        <v>RnD electricity capital cost reduction</v>
      </c>
      <c r="L1790" s="261">
        <f>IF(ISBLANK(INDEX('Policy Characteristics'!F:F,MATCH($C1790,'Policy Characteristics'!$C:$C,0))),"",INDEX('Policy Characteristics'!F:F,MATCH($C1790,'Policy Characteristics'!$C:$C,0)))</f>
        <v>0</v>
      </c>
      <c r="M1790" s="261">
        <f>IF(ISBLANK(INDEX('Policy Characteristics'!G:G,MATCH($C1790,'Policy Characteristics'!$C:$C,0))),"",INDEX('Policy Characteristics'!G:G,MATCH($C1790,'Policy Characteristics'!$C:$C,0)))</f>
        <v>0.4</v>
      </c>
      <c r="N1790" s="261">
        <f>IF(ISBLANK(INDEX('Policy Characteristics'!H:H,MATCH($C1790,'Policy Characteristics'!$C:$C,0))),"",INDEX('Policy Characteristics'!H:H,MATCH($C1790,'Policy Characteristics'!$C:$C,0)))</f>
        <v>0.01</v>
      </c>
      <c r="O1790" s="254" t="str">
        <f>IF(ISBLANK(INDEX('Policy Characteristics'!I:I,MATCH($C1790,'Policy Characteristics'!$C:$C,0))),"",INDEX('Policy Characteristics'!I:I,MATCH($C1790,'Policy Characteristics'!$C:$C,0)))</f>
        <v>% reduction in cost</v>
      </c>
      <c r="P1790" s="254"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254" t="str">
        <f>IF(ISBLANK(INDEX('Policy Characteristics'!K:K,MATCH($C1790,'Policy Characteristics'!$C:$C,0))),"",INDEX('Policy Characteristics'!K:K,MATCH($C1790,'Policy Characteristics'!$C:$C,0)))</f>
        <v>architectural-design.html#rnd</v>
      </c>
      <c r="R1790" s="254" t="str">
        <f>IF(ISBLANK(INDEX('Policy Characteristics'!L:L,MATCH($C1790,'Policy Characteristics'!$C:$C,0))),"",INDEX('Policy Characteristics'!L:L,MATCH($C1790,'Policy Characteristics'!$C:$C,0)))</f>
        <v>research-and-development.html</v>
      </c>
    </row>
    <row r="1791" spans="1:18" x14ac:dyDescent="0.35">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s="254" t="str">
        <f t="shared" si="69"/>
        <v>RnD Electricity Capital Cost Perc Reduction</v>
      </c>
      <c r="D1791" s="6" t="s">
        <v>76</v>
      </c>
      <c r="E1791" s="45"/>
      <c r="F1791" s="6" t="s">
        <v>3505</v>
      </c>
      <c r="G1791" s="45"/>
      <c r="H1791" s="43">
        <v>94</v>
      </c>
      <c r="I1791" s="324" t="s">
        <v>43</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electricity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x14ac:dyDescent="0.35">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si="69"/>
        <v>RnD Electricity Capital Cost Perc Reduction</v>
      </c>
      <c r="D1792" s="6" t="s">
        <v>77</v>
      </c>
      <c r="E1792" s="45"/>
      <c r="F1792" s="6" t="s">
        <v>321</v>
      </c>
      <c r="G1792" s="45"/>
      <c r="H1792" s="43">
        <v>95</v>
      </c>
      <c r="I1792" s="324" t="s">
        <v>43</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electricity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x14ac:dyDescent="0.35">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Electricity Capital Cost Perc Reduction</v>
      </c>
      <c r="D1793" s="6" t="s">
        <v>448</v>
      </c>
      <c r="E1793" s="45"/>
      <c r="F1793" s="6" t="s">
        <v>452</v>
      </c>
      <c r="G1793" s="45"/>
      <c r="H1793" s="43">
        <v>96</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electricity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x14ac:dyDescent="0.35">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Electricity Capital Cost Perc Reduction</v>
      </c>
      <c r="D1794" s="6" t="s">
        <v>78</v>
      </c>
      <c r="E1794" s="45"/>
      <c r="F1794" s="6" t="s">
        <v>322</v>
      </c>
      <c r="G1794" s="45"/>
      <c r="H1794" s="43">
        <v>97</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electricity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x14ac:dyDescent="0.35">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Electricity Capital Cost Perc Reduction</v>
      </c>
      <c r="D1795" s="6" t="s">
        <v>79</v>
      </c>
      <c r="E1795" s="45"/>
      <c r="F1795" s="6" t="s">
        <v>323</v>
      </c>
      <c r="G1795" s="45"/>
      <c r="H1795" s="43">
        <v>98</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electricity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x14ac:dyDescent="0.35">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Electricity Capital Cost Perc Reduction</v>
      </c>
      <c r="D1796" s="6" t="s">
        <v>80</v>
      </c>
      <c r="E1796" s="45"/>
      <c r="F1796" s="6" t="s">
        <v>324</v>
      </c>
      <c r="G1796" s="45"/>
      <c r="H1796" s="43">
        <v>99</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electricity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x14ac:dyDescent="0.35">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Electricity Capital Cost Perc Reduction</v>
      </c>
      <c r="D1797" s="6" t="s">
        <v>2425</v>
      </c>
      <c r="E1797" s="45"/>
      <c r="F1797" s="6" t="s">
        <v>3506</v>
      </c>
      <c r="G1797" s="45"/>
      <c r="H1797" s="43">
        <v>192</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electricity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x14ac:dyDescent="0.35">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Electricity Capital Cost Perc Reduction</v>
      </c>
      <c r="D1798" s="6" t="s">
        <v>308</v>
      </c>
      <c r="E1798" s="45"/>
      <c r="F1798" s="6" t="s">
        <v>3507</v>
      </c>
      <c r="G1798" s="45"/>
      <c r="H1798" s="43">
        <v>180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x14ac:dyDescent="0.35">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si="69"/>
        <v>RnD Electricity Capital Cost Perc Reduction</v>
      </c>
      <c r="D1799" s="6" t="s">
        <v>309</v>
      </c>
      <c r="E1799" s="45"/>
      <c r="F1799" s="6" t="s">
        <v>2257</v>
      </c>
      <c r="G1799" s="45"/>
      <c r="H1799" s="43">
        <v>183</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x14ac:dyDescent="0.35">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69"/>
        <v>RnD Electricity Capital Cost Perc Reduction</v>
      </c>
      <c r="D1800" s="6" t="s">
        <v>444</v>
      </c>
      <c r="E1800" s="45"/>
      <c r="F1800" s="6" t="s">
        <v>445</v>
      </c>
      <c r="G1800" s="45"/>
      <c r="H1800" s="43">
        <v>1811</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x14ac:dyDescent="0.35">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69"/>
        <v>RnD Electricity Capital Cost Perc Reduction</v>
      </c>
      <c r="D1801" s="6" t="s">
        <v>453</v>
      </c>
      <c r="E1801" s="45"/>
      <c r="F1801" s="6" t="s">
        <v>455</v>
      </c>
      <c r="G1801" s="45"/>
      <c r="H1801" s="43">
        <v>1812</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x14ac:dyDescent="0.35">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69"/>
        <v>RnD Electricity Capital Cost Perc Reduction</v>
      </c>
      <c r="D1802" s="6" t="s">
        <v>2748</v>
      </c>
      <c r="E1802" s="45"/>
      <c r="F1802" s="6" t="s">
        <v>3508</v>
      </c>
      <c r="G1802" s="45"/>
      <c r="H1802" s="43">
        <v>1813</v>
      </c>
      <c r="I1802" s="324" t="s">
        <v>44</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x14ac:dyDescent="0.35">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69"/>
        <v>RnD Electricity Capital Cost Perc Reduction</v>
      </c>
      <c r="D1803" s="6" t="s">
        <v>2749</v>
      </c>
      <c r="E1803" s="45"/>
      <c r="F1803" s="6" t="s">
        <v>3509</v>
      </c>
      <c r="G1803" s="45"/>
      <c r="H1803" s="43">
        <v>1814</v>
      </c>
      <c r="I1803" s="324" t="s">
        <v>44</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x14ac:dyDescent="0.35">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69"/>
        <v>RnD Electricity Capital Cost Perc Reduction</v>
      </c>
      <c r="D1804" s="6" t="s">
        <v>2750</v>
      </c>
      <c r="E1804" s="45"/>
      <c r="F1804" s="6" t="s">
        <v>3510</v>
      </c>
      <c r="G1804" s="45"/>
      <c r="H1804" s="43">
        <v>1815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x14ac:dyDescent="0.35">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69"/>
        <v>RnD Electricity Capital Cost Perc Reduction</v>
      </c>
      <c r="D1805" s="6" t="s">
        <v>3489</v>
      </c>
      <c r="E1805" s="45"/>
      <c r="F1805" s="6" t="s">
        <v>3511</v>
      </c>
      <c r="G1805" s="45"/>
      <c r="H1805" s="43">
        <v>1816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x14ac:dyDescent="0.35">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69"/>
        <v>RnD Electricity Capital Cost Perc Reduction</v>
      </c>
      <c r="D1806" s="6" t="s">
        <v>3492</v>
      </c>
      <c r="E1806" s="45"/>
      <c r="F1806" s="6" t="s">
        <v>3512</v>
      </c>
      <c r="G1806" s="45"/>
      <c r="H1806" s="43">
        <v>1817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x14ac:dyDescent="0.35">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69"/>
        <v>RnD Electricity Capital Cost Perc Reduction</v>
      </c>
      <c r="D1807" s="6" t="s">
        <v>3493</v>
      </c>
      <c r="E1807" s="45"/>
      <c r="F1807" s="6" t="s">
        <v>3513</v>
      </c>
      <c r="G1807" s="45"/>
      <c r="H1807" s="43">
        <v>1818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x14ac:dyDescent="0.35">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69"/>
        <v>RnD Electricity Capital Cost Perc Reduction</v>
      </c>
      <c r="D1808" s="6" t="s">
        <v>3494</v>
      </c>
      <c r="E1808" s="45"/>
      <c r="F1808" s="6" t="s">
        <v>3514</v>
      </c>
      <c r="G1808" s="45"/>
      <c r="H1808" s="43">
        <v>1819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x14ac:dyDescent="0.35">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69"/>
        <v>RnD Electricity Capital Cost Perc Reduction</v>
      </c>
      <c r="D1809" s="6" t="s">
        <v>3495</v>
      </c>
      <c r="E1809" s="45"/>
      <c r="F1809" s="6" t="s">
        <v>3515</v>
      </c>
      <c r="G1809" s="45"/>
      <c r="H1809" s="43">
        <v>1820</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x14ac:dyDescent="0.35">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69"/>
        <v>RnD Electricity Capital Cost Perc Reduction</v>
      </c>
      <c r="D1810" s="6" t="s">
        <v>3584</v>
      </c>
      <c r="E1810" s="45"/>
      <c r="F1810" s="6" t="s">
        <v>3586</v>
      </c>
      <c r="G1810" s="45"/>
      <c r="H1810" s="43">
        <v>1821</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x14ac:dyDescent="0.35">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69"/>
        <v>RnD Electricity Capital Cost Perc Reduction</v>
      </c>
      <c r="D1811" s="6" t="s">
        <v>3585</v>
      </c>
      <c r="E1811" s="45"/>
      <c r="F1811" s="6" t="s">
        <v>3587</v>
      </c>
      <c r="G1811" s="45"/>
      <c r="H1811" s="43">
        <v>2245</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x14ac:dyDescent="0.35">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t="s">
        <v>291</v>
      </c>
      <c r="D1812" t="s">
        <v>3061</v>
      </c>
      <c r="E1812" s="45"/>
      <c r="F1812" s="6" t="s">
        <v>3088</v>
      </c>
      <c r="G1812" s="45"/>
      <c r="H1812" s="43">
        <v>1462</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industry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x14ac:dyDescent="0.35">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ref="C1813:C1836" si="70">C$1812</f>
        <v>RnD Industry Capital Cost Perc Reduction</v>
      </c>
      <c r="D1813" t="s">
        <v>3062</v>
      </c>
      <c r="E1813" s="45"/>
      <c r="F1813" s="6" t="s">
        <v>3089</v>
      </c>
      <c r="G1813" s="45"/>
      <c r="H1813" s="43">
        <v>1463</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industry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x14ac:dyDescent="0.35">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Industry Capital Cost Perc Reduction</v>
      </c>
      <c r="D1814" t="s">
        <v>3063</v>
      </c>
      <c r="E1814" s="45"/>
      <c r="F1814" s="6" t="s">
        <v>3090</v>
      </c>
      <c r="G1814" s="45"/>
      <c r="H1814" s="43">
        <v>1464</v>
      </c>
      <c r="I1814" s="324" t="s">
        <v>43</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industry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x14ac:dyDescent="0.35">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Industry Capital Cost Perc Reduction</v>
      </c>
      <c r="D1815" t="s">
        <v>3064</v>
      </c>
      <c r="E1815" s="45"/>
      <c r="F1815" s="6" t="s">
        <v>3091</v>
      </c>
      <c r="G1815" s="45"/>
      <c r="H1815" s="43">
        <v>1465</v>
      </c>
      <c r="I1815" s="324" t="s">
        <v>43</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industry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x14ac:dyDescent="0.35">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Industry Capital Cost Perc Reduction</v>
      </c>
      <c r="D1816" t="s">
        <v>3065</v>
      </c>
      <c r="E1816" s="45"/>
      <c r="F1816" s="6" t="s">
        <v>3092</v>
      </c>
      <c r="G1816" s="45"/>
      <c r="H1816" s="43">
        <v>1466</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industry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x14ac:dyDescent="0.35">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Industry Capital Cost Perc Reduction</v>
      </c>
      <c r="D1817" t="s">
        <v>3066</v>
      </c>
      <c r="E1817" s="45"/>
      <c r="F1817" s="6" t="s">
        <v>3093</v>
      </c>
      <c r="G1817" s="45"/>
      <c r="H1817" s="43">
        <v>1467</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industry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x14ac:dyDescent="0.35">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Industry Capital Cost Perc Reduction</v>
      </c>
      <c r="D1818" t="s">
        <v>3067</v>
      </c>
      <c r="E1818" s="45"/>
      <c r="F1818" s="6" t="s">
        <v>3094</v>
      </c>
      <c r="G1818" s="45"/>
      <c r="H1818" s="43">
        <v>1468</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industry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x14ac:dyDescent="0.35">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Industry Capital Cost Perc Reduction</v>
      </c>
      <c r="D1819" t="s">
        <v>3068</v>
      </c>
      <c r="E1819" s="45"/>
      <c r="F1819" s="6" t="s">
        <v>3095</v>
      </c>
      <c r="G1819" s="45"/>
      <c r="H1819" s="43">
        <v>1469</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industry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x14ac:dyDescent="0.35">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Industry Capital Cost Perc Reduction</v>
      </c>
      <c r="D1820" t="s">
        <v>3069</v>
      </c>
      <c r="E1820" s="45"/>
      <c r="F1820" s="6" t="s">
        <v>3096</v>
      </c>
      <c r="G1820" s="45"/>
      <c r="H1820" s="43">
        <v>1470</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industry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x14ac:dyDescent="0.35">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Industry Capital Cost Perc Reduction</v>
      </c>
      <c r="D1821" t="s">
        <v>3070</v>
      </c>
      <c r="E1821" s="45"/>
      <c r="F1821" s="6" t="s">
        <v>326</v>
      </c>
      <c r="G1821" s="45"/>
      <c r="H1821" s="43">
        <v>1471</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industry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x14ac:dyDescent="0.35">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Industry Capital Cost Perc Reduction</v>
      </c>
      <c r="D1822" t="s">
        <v>3071</v>
      </c>
      <c r="E1822" s="45"/>
      <c r="F1822" s="6" t="s">
        <v>3097</v>
      </c>
      <c r="G1822" s="45"/>
      <c r="H1822" s="43">
        <v>1472</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x14ac:dyDescent="0.35">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Industry Capital Cost Perc Reduction</v>
      </c>
      <c r="D1823" t="s">
        <v>3072</v>
      </c>
      <c r="E1823" s="45"/>
      <c r="F1823" s="6" t="s">
        <v>3098</v>
      </c>
      <c r="G1823" s="45"/>
      <c r="H1823" s="43">
        <v>1473</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x14ac:dyDescent="0.35">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0"/>
        <v>RnD Industry Capital Cost Perc Reduction</v>
      </c>
      <c r="D1824" t="s">
        <v>3073</v>
      </c>
      <c r="E1824" s="45"/>
      <c r="F1824" s="6" t="s">
        <v>3099</v>
      </c>
      <c r="G1824" s="45"/>
      <c r="H1824" s="43">
        <v>1474</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x14ac:dyDescent="0.35">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0"/>
        <v>RnD Industry Capital Cost Perc Reduction</v>
      </c>
      <c r="D1825" t="s">
        <v>3074</v>
      </c>
      <c r="E1825" s="45"/>
      <c r="F1825" s="6" t="s">
        <v>325</v>
      </c>
      <c r="G1825" s="45"/>
      <c r="H1825" s="43">
        <v>1475</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x14ac:dyDescent="0.35">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0"/>
        <v>RnD Industry Capital Cost Perc Reduction</v>
      </c>
      <c r="D1826" t="s">
        <v>3075</v>
      </c>
      <c r="E1826" s="45"/>
      <c r="F1826" s="6" t="s">
        <v>3100</v>
      </c>
      <c r="G1826" s="45"/>
      <c r="H1826" s="43">
        <v>1476</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ht="29" x14ac:dyDescent="0.35">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0"/>
        <v>RnD Industry Capital Cost Perc Reduction</v>
      </c>
      <c r="D1827" t="s">
        <v>3076</v>
      </c>
      <c r="E1827" s="45"/>
      <c r="F1827" s="6" t="s">
        <v>3101</v>
      </c>
      <c r="G1827" s="45"/>
      <c r="H1827" s="43">
        <v>1477</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x14ac:dyDescent="0.35">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0"/>
        <v>RnD Industry Capital Cost Perc Reduction</v>
      </c>
      <c r="D1828" t="s">
        <v>3077</v>
      </c>
      <c r="E1828" s="45"/>
      <c r="F1828" s="6" t="s">
        <v>3102</v>
      </c>
      <c r="G1828" s="45"/>
      <c r="H1828" s="43">
        <v>1478</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x14ac:dyDescent="0.35">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0"/>
        <v>RnD Industry Capital Cost Perc Reduction</v>
      </c>
      <c r="D1829" t="s">
        <v>3078</v>
      </c>
      <c r="E1829" s="45"/>
      <c r="F1829" s="6" t="s">
        <v>3103</v>
      </c>
      <c r="G1829" s="45"/>
      <c r="H1829" s="43">
        <v>1479</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x14ac:dyDescent="0.35">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0"/>
        <v>RnD Industry Capital Cost Perc Reduction</v>
      </c>
      <c r="D1830" t="s">
        <v>3079</v>
      </c>
      <c r="E1830" s="45"/>
      <c r="F1830" s="6" t="s">
        <v>3104</v>
      </c>
      <c r="G1830" s="45"/>
      <c r="H1830" s="43">
        <v>1480</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x14ac:dyDescent="0.35">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0"/>
        <v>RnD Industry Capital Cost Perc Reduction</v>
      </c>
      <c r="D1831" t="s">
        <v>3080</v>
      </c>
      <c r="E1831" s="45"/>
      <c r="F1831" s="6" t="s">
        <v>3105</v>
      </c>
      <c r="G1831" s="45"/>
      <c r="H1831" s="43">
        <v>1481</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x14ac:dyDescent="0.35">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0"/>
        <v>RnD Industry Capital Cost Perc Reduction</v>
      </c>
      <c r="D1832" t="s">
        <v>3081</v>
      </c>
      <c r="E1832" s="45"/>
      <c r="F1832" s="6" t="s">
        <v>3106</v>
      </c>
      <c r="G1832" s="45"/>
      <c r="H1832" s="43">
        <v>1482</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x14ac:dyDescent="0.35">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0"/>
        <v>RnD Industry Capital Cost Perc Reduction</v>
      </c>
      <c r="D1833" t="s">
        <v>3082</v>
      </c>
      <c r="E1833" s="45"/>
      <c r="F1833" s="6" t="s">
        <v>3107</v>
      </c>
      <c r="G1833" s="45"/>
      <c r="H1833" s="43">
        <v>1483</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x14ac:dyDescent="0.35">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0"/>
        <v>RnD Industry Capital Cost Perc Reduction</v>
      </c>
      <c r="D1834" t="s">
        <v>3083</v>
      </c>
      <c r="E1834" s="45"/>
      <c r="F1834" s="6" t="s">
        <v>3108</v>
      </c>
      <c r="G1834" s="45"/>
      <c r="H1834" s="43">
        <v>1484</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x14ac:dyDescent="0.35">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0"/>
        <v>RnD Industry Capital Cost Perc Reduction</v>
      </c>
      <c r="D1835" t="s">
        <v>3084</v>
      </c>
      <c r="E1835" s="45"/>
      <c r="F1835" s="6" t="s">
        <v>3109</v>
      </c>
      <c r="G1835" s="45"/>
      <c r="H1835" s="43">
        <v>1485</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x14ac:dyDescent="0.35">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0"/>
        <v>RnD Industry Capital Cost Perc Reduction</v>
      </c>
      <c r="D1836" t="s">
        <v>3085</v>
      </c>
      <c r="E1836" s="45"/>
      <c r="F1836" s="6" t="s">
        <v>3110</v>
      </c>
      <c r="G1836" s="45"/>
      <c r="H1836" s="43">
        <v>1486</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x14ac:dyDescent="0.35">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317" t="s">
        <v>292</v>
      </c>
      <c r="D1837" s="45" t="s">
        <v>2245</v>
      </c>
      <c r="E1837" s="45"/>
      <c r="F1837" s="45" t="s">
        <v>470</v>
      </c>
      <c r="G1837" s="45"/>
      <c r="H1837" s="43">
        <v>108</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transportation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x14ac:dyDescent="0.35">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ref="C1838:C1843" si="71">C$1837</f>
        <v>RnD Transportation Capital Cost Perc Reduction</v>
      </c>
      <c r="D1838" s="45" t="s">
        <v>2246</v>
      </c>
      <c r="E1838" s="45"/>
      <c r="F1838" s="45" t="s">
        <v>471</v>
      </c>
      <c r="G1838" s="45"/>
      <c r="H1838" s="43">
        <v>109</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transportation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x14ac:dyDescent="0.35">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Transportation Capital Cost Perc Reduction</v>
      </c>
      <c r="D1839" s="45" t="s">
        <v>2247</v>
      </c>
      <c r="E1839" s="45"/>
      <c r="F1839" s="45" t="s">
        <v>472</v>
      </c>
      <c r="G1839" s="45"/>
      <c r="H1839" s="43">
        <v>110</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transportation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x14ac:dyDescent="0.35">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Transportation Capital Cost Perc Reduction</v>
      </c>
      <c r="D1840" s="45" t="s">
        <v>2248</v>
      </c>
      <c r="E1840" s="45"/>
      <c r="F1840" s="45" t="s">
        <v>473</v>
      </c>
      <c r="G1840" s="45"/>
      <c r="H1840" s="43">
        <v>111</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transportation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x14ac:dyDescent="0.35">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Transportation Capital Cost Perc Reduction</v>
      </c>
      <c r="D1841" s="45" t="s">
        <v>2249</v>
      </c>
      <c r="E1841" s="45"/>
      <c r="F1841" s="45" t="s">
        <v>474</v>
      </c>
      <c r="G1841" s="45"/>
      <c r="H1841" s="43">
        <v>112</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transportation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x14ac:dyDescent="0.35">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Transportation Capital Cost Perc Reduction</v>
      </c>
      <c r="D1842" s="45" t="s">
        <v>2509</v>
      </c>
      <c r="E1842" s="45"/>
      <c r="F1842" s="45" t="s">
        <v>2791</v>
      </c>
      <c r="G1842" s="45"/>
      <c r="H1842" s="43">
        <v>113</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transportation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x14ac:dyDescent="0.35">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Transportation Capital Cost Perc Reduction</v>
      </c>
      <c r="D1843" s="45" t="s">
        <v>2508</v>
      </c>
      <c r="E1843" s="45"/>
      <c r="F1843" s="45" t="s">
        <v>2792</v>
      </c>
      <c r="G1843" s="45"/>
      <c r="H1843" s="43">
        <v>523</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transportation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s="2" customFormat="1" x14ac:dyDescent="0.35">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Direct Air Capture</v>
      </c>
      <c r="C1844" s="317" t="s">
        <v>2802</v>
      </c>
      <c r="D1844" s="6"/>
      <c r="E1844" s="6"/>
      <c r="F1844" s="6"/>
      <c r="G1844" s="6"/>
      <c r="H1844" s="47">
        <v>525</v>
      </c>
      <c r="I1844" s="325" t="s">
        <v>43</v>
      </c>
      <c r="J1844" s="255" t="str">
        <f>IF(ISBLANK(INDEX('Policy Characteristics'!D:D,MATCH($C1844,'Policy Characteristics'!$C:$C,0))),"",INDEX('Policy Characteristics'!D:D,MATCH($C1844,'Policy Characteristics'!$C:$C,0)))</f>
        <v>Carbon Dioxide Removal</v>
      </c>
      <c r="K1844" s="254" t="str">
        <f>IF(ISBLANK(INDEX('Policy Characteristics'!E:E,MATCH($C1844,'Policy Characteristics'!$C:$C,0))),"",INDEX('Policy Characteristics'!E:E,MATCH($C1844,'Policy Characteristics'!$C:$C,0)))</f>
        <v>geoeng direct air capture</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1</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of potential achieved</v>
      </c>
      <c r="P1844" s="254" t="str">
        <f>IF(ISBLANK(INDEX('Policy Characteristics'!J:J,MATCH($C1844,'Policy Characteristics'!$C:$C,0))),"",INDEX('Policy Characteristics'!J:J,MATCH($C1844,'Policy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44" s="254" t="str">
        <f>IF(ISBLANK(INDEX('Policy Characteristics'!K:K,MATCH($C1844,'Policy Characteristics'!$C:$C,0))),"",INDEX('Policy Characteristics'!K:K,MATCH($C1844,'Policy Characteristics'!$C:$C,0)))</f>
        <v>direct-air-capture.html#dac</v>
      </c>
      <c r="R1844" s="254" t="str">
        <f>IF(ISBLANK(INDEX('Policy Characteristics'!L:L,MATCH($C1844,'Policy Characteristics'!$C:$C,0))),"",INDEX('Policy Characteristics'!L:L,MATCH($C1844,'Policy Characteristics'!$C:$C,0)))</f>
        <v>direct-air-capture.html</v>
      </c>
    </row>
    <row r="1845" spans="1:18" s="2" customFormat="1" x14ac:dyDescent="0.35">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Enhanced Rock Weathering</v>
      </c>
      <c r="C1845" s="317" t="s">
        <v>3767</v>
      </c>
      <c r="D1845" s="6"/>
      <c r="E1845" s="6"/>
      <c r="F1845" s="6"/>
      <c r="G1845" s="6"/>
      <c r="H1845" s="47">
        <v>2313</v>
      </c>
      <c r="I1845" s="325" t="s">
        <v>43</v>
      </c>
      <c r="J1845" s="255" t="str">
        <f>IF(ISBLANK(INDEX('Policy Characteristics'!D:D,MATCH($C1845,'Policy Characteristics'!$C:$C,0))),"",INDEX('Policy Characteristics'!D:D,MATCH($C1845,'Policy Characteristics'!$C:$C,0)))</f>
        <v>Carbon Dioxide Removal</v>
      </c>
      <c r="K1845" s="254" t="str">
        <f>IF(ISBLANK(INDEX('Policy Characteristics'!E:E,MATCH($C1845,'Policy Characteristics'!$C:$C,0))),"",INDEX('Policy Characteristics'!E:E,MATCH($C1845,'Policy Characteristics'!$C:$C,0)))</f>
        <v>geoeng enhanced rock weathering</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1</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of potential achieved</v>
      </c>
      <c r="P1845" s="254" t="str">
        <f>IF(ISBLANK(INDEX('Policy Characteristics'!J:J,MATCH($C1845,'Policy Characteristics'!$C:$C,0))),"",INDEX('Policy Characteristics'!J:J,MATCH($C1845,'Policy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5" s="254" t="str">
        <f>IF(ISBLANK(INDEX('Policy Characteristics'!K:K,MATCH($C1845,'Policy Characteristics'!$C:$C,0))),"",INDEX('Policy Characteristics'!K:K,MATCH($C1845,'Policy Characteristics'!$C:$C,0)))</f>
        <v/>
      </c>
      <c r="R1845" s="254" t="str">
        <f>IF(ISBLANK(INDEX('Policy Characteristics'!L:L,MATCH($C1845,'Policy Characteristics'!$C:$C,0))),"",INDEX('Policy Characteristics'!L:L,MATCH($C1845,'Policy Characteristics'!$C:$C,0)))</f>
        <v/>
      </c>
    </row>
    <row r="1846" spans="1:18" x14ac:dyDescent="0.35">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Fuel Use Reduction</v>
      </c>
      <c r="C1846" t="s">
        <v>293</v>
      </c>
      <c r="D1846" s="45" t="s">
        <v>115</v>
      </c>
      <c r="E1846" s="45"/>
      <c r="F1846" s="45" t="s">
        <v>315</v>
      </c>
      <c r="G1846" s="45"/>
      <c r="H1846" s="43">
        <v>114</v>
      </c>
      <c r="I1846" s="324" t="s">
        <v>43</v>
      </c>
      <c r="J1846" s="255" t="str">
        <f>IF(ISBLANK(INDEX('Policy Characteristics'!D:D,MATCH($C1846,'Policy Characteristics'!$C:$C,0))),"",INDEX('Policy Characteristics'!D:D,MATCH($C1846,'Policy Characteristics'!$C:$C,0)))</f>
        <v>R&amp;D Fuel Use Reductions</v>
      </c>
      <c r="K1846" s="254" t="str">
        <f>IF(ISBLANK(INDEX('Policy Characteristics'!E:E,MATCH($C1846,'Policy Characteristics'!$C:$C,0))),"",INDEX('Policy Characteristics'!E:E,MATCH($C1846,'Policy Characteristics'!$C:$C,0)))</f>
        <v>RnD building fuel use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fuel use</v>
      </c>
      <c r="P1846" s="254" t="str">
        <f>IF(ISBLANK(INDEX('Policy Characteristics'!J:J,MATCH($C1846,'Policy Characteristics'!$C:$C,0))),"",INDEX('Policy Characteristics'!J:J,MATCH($C1846,'Policy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x14ac:dyDescent="0.35">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Fuel Use Reduction</v>
      </c>
      <c r="C1847" s="254" t="str">
        <f t="shared" ref="C1847:C1851" si="72">C$1846</f>
        <v>RnD Building Fuel Use Perc Reduction</v>
      </c>
      <c r="D1847" s="45" t="s">
        <v>116</v>
      </c>
      <c r="E1847" s="45"/>
      <c r="F1847" s="45" t="s">
        <v>316</v>
      </c>
      <c r="G1847" s="45"/>
      <c r="H1847" s="43">
        <v>115</v>
      </c>
      <c r="I1847" s="324" t="s">
        <v>43</v>
      </c>
      <c r="J1847" s="255" t="str">
        <f>IF(ISBLANK(INDEX('Policy Characteristics'!D:D,MATCH($C1847,'Policy Characteristics'!$C:$C,0))),"",INDEX('Policy Characteristics'!D:D,MATCH($C1847,'Policy Characteristics'!$C:$C,0)))</f>
        <v>R&amp;D Fuel Use Reductions</v>
      </c>
      <c r="K1847" s="254" t="str">
        <f>IF(ISBLANK(INDEX('Policy Characteristics'!E:E,MATCH($C1847,'Policy Characteristics'!$C:$C,0))),"",INDEX('Policy Characteristics'!E:E,MATCH($C1847,'Policy Characteristics'!$C:$C,0)))</f>
        <v>RnD building fuel use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fuel use</v>
      </c>
      <c r="P1847" s="254"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x14ac:dyDescent="0.35">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Fuel Use Reduction</v>
      </c>
      <c r="C1848" s="254" t="str">
        <f t="shared" si="72"/>
        <v>RnD Building Fuel Use Perc Reduction</v>
      </c>
      <c r="D1848" s="45" t="s">
        <v>117</v>
      </c>
      <c r="E1848" s="45"/>
      <c r="F1848" s="45" t="s">
        <v>317</v>
      </c>
      <c r="G1848" s="45"/>
      <c r="H1848" s="43">
        <v>750</v>
      </c>
      <c r="I1848" s="324" t="s">
        <v>44</v>
      </c>
      <c r="J1848" s="255" t="str">
        <f>IF(ISBLANK(INDEX('Policy Characteristics'!D:D,MATCH($C1848,'Policy Characteristics'!$C:$C,0))),"",INDEX('Policy Characteristics'!D:D,MATCH($C1848,'Policy Characteristics'!$C:$C,0)))</f>
        <v>R&amp;D Fuel Use Reductions</v>
      </c>
      <c r="K1848" s="254" t="str">
        <f>IF(ISBLANK(INDEX('Policy Characteristics'!E:E,MATCH($C1848,'Policy Characteristics'!$C:$C,0))),"",INDEX('Policy Characteristics'!E:E,MATCH($C1848,'Policy Characteristics'!$C:$C,0)))</f>
        <v>RnD building fuel use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fuel use</v>
      </c>
      <c r="P1848" s="254"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x14ac:dyDescent="0.35">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Fuel Use Reduction</v>
      </c>
      <c r="C1849" s="254" t="str">
        <f t="shared" si="72"/>
        <v>RnD Building Fuel Use Perc Reduction</v>
      </c>
      <c r="D1849" s="45" t="s">
        <v>118</v>
      </c>
      <c r="E1849" s="45"/>
      <c r="F1849" s="45" t="s">
        <v>318</v>
      </c>
      <c r="G1849" s="45"/>
      <c r="H1849" s="43">
        <v>117</v>
      </c>
      <c r="I1849" s="324" t="s">
        <v>43</v>
      </c>
      <c r="J1849" s="255" t="str">
        <f>IF(ISBLANK(INDEX('Policy Characteristics'!D:D,MATCH($C1849,'Policy Characteristics'!$C:$C,0))),"",INDEX('Policy Characteristics'!D:D,MATCH($C1849,'Policy Characteristics'!$C:$C,0)))</f>
        <v>R&amp;D Fuel Use Reductions</v>
      </c>
      <c r="K1849" s="254" t="str">
        <f>IF(ISBLANK(INDEX('Policy Characteristics'!E:E,MATCH($C1849,'Policy Characteristics'!$C:$C,0))),"",INDEX('Policy Characteristics'!E:E,MATCH($C1849,'Policy Characteristics'!$C:$C,0)))</f>
        <v>RnD building fuel use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fuel use</v>
      </c>
      <c r="P1849" s="254"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x14ac:dyDescent="0.35">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Fuel Use Reduction</v>
      </c>
      <c r="C1850" s="254" t="str">
        <f t="shared" si="72"/>
        <v>RnD Building Fuel Use Perc Reduction</v>
      </c>
      <c r="D1850" s="45" t="s">
        <v>119</v>
      </c>
      <c r="E1850" s="45"/>
      <c r="F1850" s="45" t="s">
        <v>319</v>
      </c>
      <c r="G1850" s="45"/>
      <c r="H1850" s="43">
        <v>118</v>
      </c>
      <c r="I1850" s="324" t="s">
        <v>43</v>
      </c>
      <c r="J1850" s="255" t="str">
        <f>IF(ISBLANK(INDEX('Policy Characteristics'!D:D,MATCH($C1850,'Policy Characteristics'!$C:$C,0))),"",INDEX('Policy Characteristics'!D:D,MATCH($C1850,'Policy Characteristics'!$C:$C,0)))</f>
        <v>R&amp;D Fuel Use Reductions</v>
      </c>
      <c r="K1850" s="254" t="str">
        <f>IF(ISBLANK(INDEX('Policy Characteristics'!E:E,MATCH($C1850,'Policy Characteristics'!$C:$C,0))),"",INDEX('Policy Characteristics'!E:E,MATCH($C1850,'Policy Characteristics'!$C:$C,0)))</f>
        <v>RnD building fuel use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fuel use</v>
      </c>
      <c r="P1850" s="254"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x14ac:dyDescent="0.35">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Fuel Use Reduction</v>
      </c>
      <c r="C1851" s="254" t="str">
        <f t="shared" si="72"/>
        <v>RnD Building Fuel Use Perc Reduction</v>
      </c>
      <c r="D1851" s="45" t="s">
        <v>120</v>
      </c>
      <c r="E1851" s="45"/>
      <c r="F1851" s="45" t="s">
        <v>320</v>
      </c>
      <c r="G1851" s="45"/>
      <c r="H1851" s="43">
        <v>119</v>
      </c>
      <c r="I1851" s="324" t="s">
        <v>43</v>
      </c>
      <c r="J1851" s="255" t="str">
        <f>IF(ISBLANK(INDEX('Policy Characteristics'!D:D,MATCH($C1851,'Policy Characteristics'!$C:$C,0))),"",INDEX('Policy Characteristics'!D:D,MATCH($C1851,'Policy Characteristics'!$C:$C,0)))</f>
        <v>R&amp;D Fuel Use Reductions</v>
      </c>
      <c r="K1851" s="254" t="str">
        <f>IF(ISBLANK(INDEX('Policy Characteristics'!E:E,MATCH($C1851,'Policy Characteristics'!$C:$C,0))),"",INDEX('Policy Characteristics'!E:E,MATCH($C1851,'Policy Characteristics'!$C:$C,0)))</f>
        <v>RnD building fuel use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fuel use</v>
      </c>
      <c r="P1851" s="254"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x14ac:dyDescent="0.35">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Fuel Use Reduction</v>
      </c>
      <c r="C1852" t="s">
        <v>294</v>
      </c>
      <c r="D1852" s="45"/>
      <c r="E1852" s="45"/>
      <c r="F1852" s="45" t="s">
        <v>26</v>
      </c>
      <c r="G1852" s="45"/>
      <c r="H1852" s="43">
        <v>120</v>
      </c>
      <c r="I1852" s="324" t="s">
        <v>43</v>
      </c>
      <c r="J1852" s="255" t="str">
        <f>IF(ISBLANK(INDEX('Policy Characteristics'!D:D,MATCH($C1852,'Policy Characteristics'!$C:$C,0))),"",INDEX('Policy Characteristics'!D:D,MATCH($C1852,'Policy Characteristics'!$C:$C,0)))</f>
        <v>R&amp;D Fuel Use Reductions</v>
      </c>
      <c r="K1852" s="254" t="str">
        <f>IF(ISBLANK(INDEX('Policy Characteristics'!E:E,MATCH($C1852,'Policy Characteristics'!$C:$C,0))),"",INDEX('Policy Characteristics'!E:E,MATCH($C1852,'Policy Characteristics'!$C:$C,0)))</f>
        <v>RnD CCS fuel use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fuel use</v>
      </c>
      <c r="P1852" s="254"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x14ac:dyDescent="0.35">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Fuel Use Reduction</v>
      </c>
      <c r="C1853" t="s">
        <v>295</v>
      </c>
      <c r="D1853" s="45" t="s">
        <v>447</v>
      </c>
      <c r="E1853" s="45"/>
      <c r="F1853" s="45" t="s">
        <v>450</v>
      </c>
      <c r="G1853" s="45"/>
      <c r="H1853" s="43">
        <v>121</v>
      </c>
      <c r="I1853" s="324" t="s">
        <v>43</v>
      </c>
      <c r="J1853" s="255" t="str">
        <f>IF(ISBLANK(INDEX('Policy Characteristics'!D:D,MATCH($C1853,'Policy Characteristics'!$C:$C,0))),"",INDEX('Policy Characteristics'!D:D,MATCH($C1853,'Policy Characteristics'!$C:$C,0)))</f>
        <v>R&amp;D Fuel Use Reductions</v>
      </c>
      <c r="K1853" s="254" t="str">
        <f>IF(ISBLANK(INDEX('Policy Characteristics'!E:E,MATCH($C1853,'Policy Characteristics'!$C:$C,0))),"",INDEX('Policy Characteristics'!E:E,MATCH($C1853,'Policy Characteristics'!$C:$C,0)))</f>
        <v>RnD electricity fuel use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fuel use</v>
      </c>
      <c r="P1853" s="254"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x14ac:dyDescent="0.35">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Fuel Use Reduction</v>
      </c>
      <c r="C1854" s="254" t="str">
        <f t="shared" ref="C1854:C1861" si="73">C$1853</f>
        <v>RnD Electricity Fuel Use Perc Reduction</v>
      </c>
      <c r="D1854" s="6" t="s">
        <v>3490</v>
      </c>
      <c r="E1854" s="45"/>
      <c r="F1854" s="6" t="s">
        <v>3503</v>
      </c>
      <c r="G1854" s="45"/>
      <c r="H1854" s="43">
        <v>122</v>
      </c>
      <c r="I1854" s="324" t="s">
        <v>43</v>
      </c>
      <c r="J1854" s="255" t="str">
        <f>IF(ISBLANK(INDEX('Policy Characteristics'!D:D,MATCH($C1854,'Policy Characteristics'!$C:$C,0))),"",INDEX('Policy Characteristics'!D:D,MATCH($C1854,'Policy Characteristics'!$C:$C,0)))</f>
        <v>R&amp;D Fuel Use Reductions</v>
      </c>
      <c r="K1854" s="254" t="str">
        <f>IF(ISBLANK(INDEX('Policy Characteristics'!E:E,MATCH($C1854,'Policy Characteristics'!$C:$C,0))),"",INDEX('Policy Characteristics'!E:E,MATCH($C1854,'Policy Characteristics'!$C:$C,0)))</f>
        <v>RnD electricity fuel use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fuel use</v>
      </c>
      <c r="P1854" s="254"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x14ac:dyDescent="0.35">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Fuel Use Reduction</v>
      </c>
      <c r="C1855" s="254" t="str">
        <f t="shared" si="73"/>
        <v>RnD Electricity Fuel Use Perc Reduction</v>
      </c>
      <c r="D1855" s="6" t="s">
        <v>3491</v>
      </c>
      <c r="E1855" s="45"/>
      <c r="F1855" s="6" t="s">
        <v>3504</v>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IF(ISBLANK(INDEX('Policy Characteristics'!E:E,MATCH($C1855,'Policy Characteristics'!$C:$C,0))),"",INDEX('Policy Characteristics'!E:E,MATCH($C1855,'Policy Characteristics'!$C:$C,0)))</f>
        <v>RnD electricity fuel use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fuel use</v>
      </c>
      <c r="P1855" s="254"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x14ac:dyDescent="0.35">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s="254" t="str">
        <f t="shared" si="73"/>
        <v>RnD Electricity Fuel Use Perc Reduction</v>
      </c>
      <c r="D1856" s="6" t="s">
        <v>76</v>
      </c>
      <c r="E1856" s="45"/>
      <c r="F1856" s="6" t="s">
        <v>3505</v>
      </c>
      <c r="G1856" s="45"/>
      <c r="H1856" s="43">
        <v>751</v>
      </c>
      <c r="I1856" s="324" t="s">
        <v>44</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electricity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x14ac:dyDescent="0.35">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si="73"/>
        <v>RnD Electricity Fuel Use Perc Reduction</v>
      </c>
      <c r="D1857" s="6" t="s">
        <v>77</v>
      </c>
      <c r="E1857" s="45"/>
      <c r="F1857" s="6" t="s">
        <v>321</v>
      </c>
      <c r="G1857" s="45"/>
      <c r="H1857" s="43">
        <v>752</v>
      </c>
      <c r="I1857" s="324" t="s">
        <v>44</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electricity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x14ac:dyDescent="0.35">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Electricity Fuel Use Perc Reduction</v>
      </c>
      <c r="D1858" s="6" t="s">
        <v>448</v>
      </c>
      <c r="E1858" s="45"/>
      <c r="F1858" s="6" t="s">
        <v>452</v>
      </c>
      <c r="G1858" s="45"/>
      <c r="H1858" s="43">
        <v>753</v>
      </c>
      <c r="I1858" s="324" t="s">
        <v>44</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electricity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x14ac:dyDescent="0.35">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Electricity Fuel Use Perc Reduction</v>
      </c>
      <c r="D1859" s="6" t="s">
        <v>78</v>
      </c>
      <c r="E1859" s="45"/>
      <c r="F1859" s="6" t="s">
        <v>322</v>
      </c>
      <c r="G1859" s="45"/>
      <c r="H1859" s="43">
        <v>754</v>
      </c>
      <c r="I1859" s="324" t="s">
        <v>44</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electricity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x14ac:dyDescent="0.35">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Electricity Fuel Use Perc Reduction</v>
      </c>
      <c r="D1860" s="6" t="s">
        <v>79</v>
      </c>
      <c r="E1860" s="45"/>
      <c r="F1860" s="6" t="s">
        <v>323</v>
      </c>
      <c r="G1860" s="45"/>
      <c r="H1860" s="43">
        <v>124</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electricity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x14ac:dyDescent="0.35">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Electricity Fuel Use Perc Reduction</v>
      </c>
      <c r="D1861" s="6" t="s">
        <v>80</v>
      </c>
      <c r="E1861" s="45"/>
      <c r="F1861" s="6" t="s">
        <v>324</v>
      </c>
      <c r="G1861" s="45"/>
      <c r="H1861" s="43">
        <v>193</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electricity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x14ac:dyDescent="0.35">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ref="C1862:C1876" si="74">C$1853</f>
        <v>RnD Electricity Fuel Use Perc Reduction</v>
      </c>
      <c r="D1862" s="6" t="s">
        <v>2425</v>
      </c>
      <c r="E1862" s="45"/>
      <c r="F1862" s="6" t="s">
        <v>3506</v>
      </c>
      <c r="G1862" s="45"/>
      <c r="H1862" s="43">
        <v>181</v>
      </c>
      <c r="I1862" s="324" t="s">
        <v>44</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electricity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x14ac:dyDescent="0.35">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4"/>
        <v>RnD Electricity Fuel Use Perc Reduction</v>
      </c>
      <c r="D1863" s="6" t="s">
        <v>308</v>
      </c>
      <c r="E1863" s="45"/>
      <c r="F1863" s="6" t="s">
        <v>3507</v>
      </c>
      <c r="G1863" s="45"/>
      <c r="H1863" s="43">
        <v>755</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x14ac:dyDescent="0.35">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si="74"/>
        <v>RnD Electricity Fuel Use Perc Reduction</v>
      </c>
      <c r="D1864" s="6" t="s">
        <v>309</v>
      </c>
      <c r="E1864" s="45"/>
      <c r="F1864" s="6" t="s">
        <v>2257</v>
      </c>
      <c r="G1864" s="45"/>
      <c r="H1864" s="43">
        <v>1822</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x14ac:dyDescent="0.35">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444</v>
      </c>
      <c r="E1865" s="45"/>
      <c r="F1865" s="6" t="s">
        <v>445</v>
      </c>
      <c r="G1865" s="45"/>
      <c r="H1865" s="43">
        <v>1823</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x14ac:dyDescent="0.35">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453</v>
      </c>
      <c r="E1866" s="45"/>
      <c r="F1866" s="6" t="s">
        <v>455</v>
      </c>
      <c r="G1866" s="45"/>
      <c r="H1866" s="43">
        <v>1824</v>
      </c>
      <c r="I1866" s="324" t="s">
        <v>44</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x14ac:dyDescent="0.35">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2748</v>
      </c>
      <c r="E1867" s="45"/>
      <c r="F1867" s="6" t="s">
        <v>3508</v>
      </c>
      <c r="G1867" s="45"/>
      <c r="H1867" s="43">
        <v>1825</v>
      </c>
      <c r="I1867" s="324" t="s">
        <v>44</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x14ac:dyDescent="0.35">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2749</v>
      </c>
      <c r="E1868" s="45"/>
      <c r="F1868" s="6" t="s">
        <v>3509</v>
      </c>
      <c r="G1868" s="45"/>
      <c r="H1868" s="43">
        <v>1826</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x14ac:dyDescent="0.35">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2750</v>
      </c>
      <c r="E1869" s="45"/>
      <c r="F1869" s="6" t="s">
        <v>3510</v>
      </c>
      <c r="G1869" s="45"/>
      <c r="H1869" s="43">
        <v>1827</v>
      </c>
      <c r="I1869" s="324" t="s">
        <v>43</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x14ac:dyDescent="0.35">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3489</v>
      </c>
      <c r="E1870" s="45"/>
      <c r="F1870" s="6" t="s">
        <v>3511</v>
      </c>
      <c r="G1870" s="45"/>
      <c r="H1870" s="43">
        <v>1828</v>
      </c>
      <c r="I1870" s="324" t="s">
        <v>43</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x14ac:dyDescent="0.35">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3492</v>
      </c>
      <c r="E1871" s="45"/>
      <c r="F1871" s="6" t="s">
        <v>3512</v>
      </c>
      <c r="G1871" s="45"/>
      <c r="H1871" s="43">
        <v>1829</v>
      </c>
      <c r="I1871" s="324" t="s">
        <v>43</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x14ac:dyDescent="0.35">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3493</v>
      </c>
      <c r="E1872" s="45"/>
      <c r="F1872" s="6" t="s">
        <v>3513</v>
      </c>
      <c r="G1872" s="45"/>
      <c r="H1872" s="43">
        <v>1830</v>
      </c>
      <c r="I1872" s="324" t="s">
        <v>43</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x14ac:dyDescent="0.35">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3494</v>
      </c>
      <c r="E1873" s="45"/>
      <c r="F1873" s="6" t="s">
        <v>3514</v>
      </c>
      <c r="G1873" s="45"/>
      <c r="H1873" s="43">
        <v>1831</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x14ac:dyDescent="0.35">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4"/>
        <v>RnD Electricity Fuel Use Perc Reduction</v>
      </c>
      <c r="D1874" s="6" t="s">
        <v>3495</v>
      </c>
      <c r="E1874" s="45"/>
      <c r="F1874" s="6" t="s">
        <v>3515</v>
      </c>
      <c r="G1874" s="45"/>
      <c r="H1874" s="43">
        <v>1832</v>
      </c>
      <c r="I1874" s="324" t="s">
        <v>43</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x14ac:dyDescent="0.35">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4"/>
        <v>RnD Electricity Fuel Use Perc Reduction</v>
      </c>
      <c r="D1875" s="6" t="s">
        <v>3584</v>
      </c>
      <c r="E1875" s="45"/>
      <c r="F1875" s="6" t="s">
        <v>3586</v>
      </c>
      <c r="G1875" s="45"/>
      <c r="H1875" s="43">
        <v>1833</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x14ac:dyDescent="0.35">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4"/>
        <v>RnD Electricity Fuel Use Perc Reduction</v>
      </c>
      <c r="D1876" s="6" t="s">
        <v>3585</v>
      </c>
      <c r="E1876" s="45"/>
      <c r="F1876" s="6" t="s">
        <v>3587</v>
      </c>
      <c r="G1876" s="45"/>
      <c r="H1876" s="43">
        <v>2246</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x14ac:dyDescent="0.35">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t="s">
        <v>296</v>
      </c>
      <c r="D1877" t="s">
        <v>3061</v>
      </c>
      <c r="E1877" s="45"/>
      <c r="F1877" s="6" t="s">
        <v>3088</v>
      </c>
      <c r="G1877" s="45"/>
      <c r="H1877" s="43">
        <v>1487</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industry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x14ac:dyDescent="0.35">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ref="C1878:C1901" si="75">C$1877</f>
        <v>RnD Industry Fuel Use Perc Reduction</v>
      </c>
      <c r="D1878" t="s">
        <v>3062</v>
      </c>
      <c r="E1878" s="45"/>
      <c r="F1878" s="6" t="s">
        <v>3089</v>
      </c>
      <c r="G1878" s="45"/>
      <c r="H1878" s="43">
        <v>1488</v>
      </c>
      <c r="I1878" s="324" t="s">
        <v>43</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industry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x14ac:dyDescent="0.35">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Industry Fuel Use Perc Reduction</v>
      </c>
      <c r="D1879" t="s">
        <v>3063</v>
      </c>
      <c r="E1879" s="45"/>
      <c r="F1879" s="6" t="s">
        <v>3090</v>
      </c>
      <c r="G1879" s="45"/>
      <c r="H1879" s="43">
        <v>1489</v>
      </c>
      <c r="I1879" s="324" t="s">
        <v>43</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industry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x14ac:dyDescent="0.35">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Industry Fuel Use Perc Reduction</v>
      </c>
      <c r="D1880" t="s">
        <v>3064</v>
      </c>
      <c r="E1880" s="45"/>
      <c r="F1880" s="6" t="s">
        <v>3091</v>
      </c>
      <c r="G1880" s="45"/>
      <c r="H1880" s="43">
        <v>1490</v>
      </c>
      <c r="I1880" s="324" t="s">
        <v>43</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industry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x14ac:dyDescent="0.35">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Industry Fuel Use Perc Reduction</v>
      </c>
      <c r="D1881" t="s">
        <v>3065</v>
      </c>
      <c r="E1881" s="45"/>
      <c r="F1881" s="6" t="s">
        <v>3092</v>
      </c>
      <c r="G1881" s="45"/>
      <c r="H1881" s="43">
        <v>1491</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industry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x14ac:dyDescent="0.35">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Industry Fuel Use Perc Reduction</v>
      </c>
      <c r="D1882" t="s">
        <v>3066</v>
      </c>
      <c r="E1882" s="45"/>
      <c r="F1882" s="6" t="s">
        <v>3093</v>
      </c>
      <c r="G1882" s="45"/>
      <c r="H1882" s="43">
        <v>1492</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industry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x14ac:dyDescent="0.35">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Industry Fuel Use Perc Reduction</v>
      </c>
      <c r="D1883" t="s">
        <v>3067</v>
      </c>
      <c r="E1883" s="45"/>
      <c r="F1883" s="6" t="s">
        <v>3094</v>
      </c>
      <c r="G1883" s="45"/>
      <c r="H1883" s="43">
        <v>1493</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industry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x14ac:dyDescent="0.35">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Industry Fuel Use Perc Reduction</v>
      </c>
      <c r="D1884" t="s">
        <v>3068</v>
      </c>
      <c r="E1884" s="45"/>
      <c r="F1884" s="6" t="s">
        <v>3095</v>
      </c>
      <c r="G1884" s="45"/>
      <c r="H1884" s="43">
        <v>1494</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industry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x14ac:dyDescent="0.35">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Industry Fuel Use Perc Reduction</v>
      </c>
      <c r="D1885" t="s">
        <v>3069</v>
      </c>
      <c r="E1885" s="45"/>
      <c r="F1885" s="6" t="s">
        <v>3096</v>
      </c>
      <c r="G1885" s="45"/>
      <c r="H1885" s="43">
        <v>1495</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industry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x14ac:dyDescent="0.35">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Industry Fuel Use Perc Reduction</v>
      </c>
      <c r="D1886" t="s">
        <v>3070</v>
      </c>
      <c r="E1886" s="45"/>
      <c r="F1886" s="6" t="s">
        <v>326</v>
      </c>
      <c r="G1886" s="45"/>
      <c r="H1886" s="43">
        <v>1496</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industry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x14ac:dyDescent="0.35">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Industry Fuel Use Perc Reduction</v>
      </c>
      <c r="D1887" t="s">
        <v>3071</v>
      </c>
      <c r="E1887" s="45"/>
      <c r="F1887" s="6" t="s">
        <v>3097</v>
      </c>
      <c r="G1887" s="45"/>
      <c r="H1887" s="43">
        <v>1497</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x14ac:dyDescent="0.35">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Industry Fuel Use Perc Reduction</v>
      </c>
      <c r="D1888" t="s">
        <v>3072</v>
      </c>
      <c r="E1888" s="45"/>
      <c r="F1888" s="6" t="s">
        <v>3098</v>
      </c>
      <c r="G1888" s="45"/>
      <c r="H1888" s="43">
        <v>1498</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x14ac:dyDescent="0.35">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5"/>
        <v>RnD Industry Fuel Use Perc Reduction</v>
      </c>
      <c r="D1889" t="s">
        <v>3073</v>
      </c>
      <c r="E1889" s="45"/>
      <c r="F1889" s="6" t="s">
        <v>3099</v>
      </c>
      <c r="G1889" s="45"/>
      <c r="H1889" s="43">
        <v>1499</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x14ac:dyDescent="0.35">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5"/>
        <v>RnD Industry Fuel Use Perc Reduction</v>
      </c>
      <c r="D1890" t="s">
        <v>3074</v>
      </c>
      <c r="E1890" s="45"/>
      <c r="F1890" s="6" t="s">
        <v>325</v>
      </c>
      <c r="G1890" s="45"/>
      <c r="H1890" s="43">
        <v>1500</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x14ac:dyDescent="0.35">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5"/>
        <v>RnD Industry Fuel Use Perc Reduction</v>
      </c>
      <c r="D1891" t="s">
        <v>3075</v>
      </c>
      <c r="E1891" s="45"/>
      <c r="F1891" s="6" t="s">
        <v>3100</v>
      </c>
      <c r="G1891" s="45"/>
      <c r="H1891" s="43">
        <v>1501</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ht="29" x14ac:dyDescent="0.35">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5"/>
        <v>RnD Industry Fuel Use Perc Reduction</v>
      </c>
      <c r="D1892" t="s">
        <v>3076</v>
      </c>
      <c r="E1892" s="45"/>
      <c r="F1892" s="6" t="s">
        <v>3101</v>
      </c>
      <c r="G1892" s="45"/>
      <c r="H1892" s="43">
        <v>1502</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x14ac:dyDescent="0.35">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5"/>
        <v>RnD Industry Fuel Use Perc Reduction</v>
      </c>
      <c r="D1893" t="s">
        <v>3077</v>
      </c>
      <c r="E1893" s="45"/>
      <c r="F1893" s="6" t="s">
        <v>3102</v>
      </c>
      <c r="G1893" s="45"/>
      <c r="H1893" s="43">
        <v>1503</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x14ac:dyDescent="0.35">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5"/>
        <v>RnD Industry Fuel Use Perc Reduction</v>
      </c>
      <c r="D1894" t="s">
        <v>3078</v>
      </c>
      <c r="E1894" s="45"/>
      <c r="F1894" s="6" t="s">
        <v>3103</v>
      </c>
      <c r="G1894" s="45"/>
      <c r="H1894" s="43">
        <v>1504</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x14ac:dyDescent="0.35">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5"/>
        <v>RnD Industry Fuel Use Perc Reduction</v>
      </c>
      <c r="D1895" t="s">
        <v>3079</v>
      </c>
      <c r="E1895" s="45"/>
      <c r="F1895" s="6" t="s">
        <v>3104</v>
      </c>
      <c r="G1895" s="45"/>
      <c r="H1895" s="43">
        <v>1505</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x14ac:dyDescent="0.35">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5"/>
        <v>RnD Industry Fuel Use Perc Reduction</v>
      </c>
      <c r="D1896" t="s">
        <v>3080</v>
      </c>
      <c r="E1896" s="45"/>
      <c r="F1896" s="6" t="s">
        <v>3105</v>
      </c>
      <c r="G1896" s="45"/>
      <c r="H1896" s="43">
        <v>1506</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x14ac:dyDescent="0.35">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5"/>
        <v>RnD Industry Fuel Use Perc Reduction</v>
      </c>
      <c r="D1897" t="s">
        <v>3081</v>
      </c>
      <c r="E1897" s="45"/>
      <c r="F1897" s="6" t="s">
        <v>3106</v>
      </c>
      <c r="G1897" s="45"/>
      <c r="H1897" s="43">
        <v>1507</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x14ac:dyDescent="0.35">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5"/>
        <v>RnD Industry Fuel Use Perc Reduction</v>
      </c>
      <c r="D1898" t="s">
        <v>3082</v>
      </c>
      <c r="E1898" s="45"/>
      <c r="F1898" s="6" t="s">
        <v>3107</v>
      </c>
      <c r="G1898" s="45"/>
      <c r="H1898" s="43">
        <v>1508</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x14ac:dyDescent="0.35">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5"/>
        <v>RnD Industry Fuel Use Perc Reduction</v>
      </c>
      <c r="D1899" t="s">
        <v>3083</v>
      </c>
      <c r="E1899" s="45"/>
      <c r="F1899" s="6" t="s">
        <v>3108</v>
      </c>
      <c r="G1899" s="45"/>
      <c r="H1899" s="43">
        <v>1509</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x14ac:dyDescent="0.35">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5"/>
        <v>RnD Industry Fuel Use Perc Reduction</v>
      </c>
      <c r="D1900" t="s">
        <v>3084</v>
      </c>
      <c r="E1900" s="45"/>
      <c r="F1900" s="6" t="s">
        <v>3109</v>
      </c>
      <c r="G1900" s="45"/>
      <c r="H1900" s="43">
        <v>1510</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x14ac:dyDescent="0.35">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5"/>
        <v>RnD Industry Fuel Use Perc Reduction</v>
      </c>
      <c r="D1901" t="s">
        <v>3085</v>
      </c>
      <c r="E1901" s="45"/>
      <c r="F1901" s="6" t="s">
        <v>3110</v>
      </c>
      <c r="G1901" s="45"/>
      <c r="H1901" s="43">
        <v>1511</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x14ac:dyDescent="0.35">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t="s">
        <v>297</v>
      </c>
      <c r="D1902" s="45" t="s">
        <v>2245</v>
      </c>
      <c r="E1902" s="45"/>
      <c r="F1902" s="45" t="s">
        <v>470</v>
      </c>
      <c r="G1902" s="45"/>
      <c r="H1902" s="43">
        <v>133</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transportation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x14ac:dyDescent="0.35">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ref="C1903:C1908" si="76">C$1902</f>
        <v>RnD Transportation Fuel Use Perc Reduction</v>
      </c>
      <c r="D1903" s="45" t="s">
        <v>2246</v>
      </c>
      <c r="E1903" s="45"/>
      <c r="F1903" s="45" t="s">
        <v>471</v>
      </c>
      <c r="G1903" s="45"/>
      <c r="H1903" s="43">
        <v>134</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transportation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x14ac:dyDescent="0.35">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Transportation Fuel Use Perc Reduction</v>
      </c>
      <c r="D1904" s="45" t="s">
        <v>2247</v>
      </c>
      <c r="E1904" s="45"/>
      <c r="F1904" s="45" t="s">
        <v>472</v>
      </c>
      <c r="G1904" s="45"/>
      <c r="H1904" s="43">
        <v>135</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transportation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x14ac:dyDescent="0.35">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Transportation Fuel Use Perc Reduction</v>
      </c>
      <c r="D1905" s="45" t="s">
        <v>2248</v>
      </c>
      <c r="E1905" s="45"/>
      <c r="F1905" s="45" t="s">
        <v>473</v>
      </c>
      <c r="G1905" s="45"/>
      <c r="H1905" s="43">
        <v>136</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transportation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x14ac:dyDescent="0.35">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Transportation Fuel Use Perc Reduction</v>
      </c>
      <c r="D1906" s="45" t="s">
        <v>2249</v>
      </c>
      <c r="E1906" s="45"/>
      <c r="F1906" s="45" t="s">
        <v>474</v>
      </c>
      <c r="G1906" s="45"/>
      <c r="H1906" s="43">
        <v>137</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transportation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x14ac:dyDescent="0.35">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Transportation Fuel Use Perc Reduction</v>
      </c>
      <c r="D1907" s="45" t="s">
        <v>2509</v>
      </c>
      <c r="E1907" s="45"/>
      <c r="F1907" s="45" t="s">
        <v>2791</v>
      </c>
      <c r="G1907" s="45"/>
      <c r="H1907" s="43">
        <v>138</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transportation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x14ac:dyDescent="0.35">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Transportation Fuel Use Perc Reduction</v>
      </c>
      <c r="D1908" s="45" t="s">
        <v>2508</v>
      </c>
      <c r="E1908" s="45"/>
      <c r="F1908" s="45" t="s">
        <v>2792</v>
      </c>
      <c r="G1908" s="45"/>
      <c r="H1908" s="43">
        <v>524</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transportation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x14ac:dyDescent="0.35">
      <c r="A1909" s="254" t="str">
        <f>IF(ISBLANK(INDEX('Policy Characteristics'!A:A,MATCH($C1909,'Policy Characteristics'!$C:$C,0))),"",INDEX('Policy Characteristics'!A:A,MATCH($C1909,'Policy Characteristics'!$C:$C,0)))</f>
        <v>Government Revenue Accounting</v>
      </c>
      <c r="B1909" s="262" t="str">
        <f>IF(ISBLANK(INDEX('Policy Characteristics'!B:B,MATCH($C1909,'Policy Characteristics'!$C:$C,0))),"",INDEX('Policy Characteristics'!B:B,MATCH($C1909,'Policy Characteristics'!$C:$C,0)))</f>
        <v>Carbon Tax Revenue</v>
      </c>
      <c r="C1909" t="s">
        <v>2951</v>
      </c>
      <c r="D1909" s="1" t="s">
        <v>2959</v>
      </c>
      <c r="F1909" s="1" t="s">
        <v>2964</v>
      </c>
      <c r="H1909" s="43">
        <v>545</v>
      </c>
      <c r="I1909" s="322" t="s">
        <v>43</v>
      </c>
      <c r="J1909" s="255" t="str">
        <f>IF(ISBLANK(INDEX('Policy Characteristics'!D:D,MATCH($C1909,'Policy Characteristics'!$C:$C,0))),"",INDEX('Policy Characteristics'!D:D,MATCH($C1909,'Policy Characteristics'!$C:$C,0)))</f>
        <v/>
      </c>
      <c r="K1909" s="254" t="str">
        <f>IF(ISBLANK(INDEX('Policy Characteristics'!E:E,MATCH($C1909,'Policy Characteristics'!$C:$C,0))),"",INDEX('Policy Characteristics'!E:E,MATCH($C1909,'Policy Characteristics'!$C:$C,0)))</f>
        <v>GRA carbon tax revenue</v>
      </c>
      <c r="L1909" s="254">
        <f>IF(ISBLANK(INDEX('Policy Characteristics'!F:F,MATCH($C1909,'Policy Characteristics'!$C:$C,0))),"",INDEX('Policy Characteristics'!F:F,MATCH($C1909,'Policy Characteristics'!$C:$C,0)))</f>
        <v>0</v>
      </c>
      <c r="M1909" s="254">
        <f>IF(ISBLANK(INDEX('Policy Characteristics'!G:G,MATCH($C1909,'Policy Characteristics'!$C:$C,0))),"",INDEX('Policy Characteristics'!G:G,MATCH($C1909,'Policy Characteristics'!$C:$C,0)))</f>
        <v>10</v>
      </c>
      <c r="N1909" s="254">
        <f>IF(ISBLANK(INDEX('Policy Characteristics'!H:H,MATCH($C1909,'Policy Characteristics'!$C:$C,0))),"",INDEX('Policy Characteristics'!H:H,MATCH($C1909,'Policy Characteristics'!$C:$C,0)))</f>
        <v>1</v>
      </c>
      <c r="O1909" s="254" t="str">
        <f>IF(ISBLANK(INDEX('Policy Characteristics'!I:I,MATCH($C1909,'Policy Characteristics'!$C:$C,0))),"",INDEX('Policy Characteristics'!I:I,MATCH($C1909,'Policy Characteristics'!$C:$C,0)))</f>
        <v>weight</v>
      </c>
      <c r="P1909" s="254" t="str">
        <f>IF(ISBLANK(INDEX('Policy Characteristics'!J:J,MATCH($C1909,'Policy Characteristics'!$C:$C,0))),"",INDEX('Policy Characteristics'!J:J,MATCH($C1909,'Policy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09" s="254" t="str">
        <f>IF(ISBLANK(INDEX('Policy Characteristics'!K:K,MATCH($C1909,'Policy Characteristics'!$C:$C,0))),"",INDEX('Policy Characteristics'!K:K,MATCH($C1909,'Policy Characteristics'!$C:$C,0)))</f>
        <v>io-model.html</v>
      </c>
      <c r="R1909" s="254" t="str">
        <f>IF(ISBLANK(INDEX('Policy Characteristics'!L:L,MATCH($C1909,'Policy Characteristics'!$C:$C,0))),"",INDEX('Policy Characteristics'!L:L,MATCH($C1909,'Policy Characteristics'!$C:$C,0)))</f>
        <v/>
      </c>
    </row>
    <row r="1910" spans="1:18" x14ac:dyDescent="0.35">
      <c r="A1910" s="254" t="str">
        <f>IF(ISBLANK(INDEX('Policy Characteristics'!A:A,MATCH($C1910,'Policy Characteristics'!$C:$C,0))),"",INDEX('Policy Characteristics'!A:A,MATCH($C1910,'Policy Characteristics'!$C:$C,0)))</f>
        <v>Government Revenue Accounting</v>
      </c>
      <c r="B1910" s="262" t="str">
        <f>IF(ISBLANK(INDEX('Policy Characteristics'!B:B,MATCH($C1910,'Policy Characteristics'!$C:$C,0))),"",INDEX('Policy Characteristics'!B:B,MATCH($C1910,'Policy Characteristics'!$C:$C,0)))</f>
        <v>Carbon Tax Revenue</v>
      </c>
      <c r="C1910" s="254" t="str">
        <f t="shared" ref="C1910" si="77">C$1909</f>
        <v>GRA for Carbon Tax Revenue</v>
      </c>
      <c r="D1910" s="1" t="s">
        <v>2960</v>
      </c>
      <c r="F1910" s="1" t="s">
        <v>2975</v>
      </c>
      <c r="H1910" s="43">
        <v>546</v>
      </c>
      <c r="I1910" s="326" t="str">
        <f t="shared" ref="I1910:I1913" si="78">I$1909</f>
        <v>Yes</v>
      </c>
      <c r="J1910" s="255" t="str">
        <f>IF(ISBLANK(INDEX('Policy Characteristics'!D:D,MATCH($C1910,'Policy Characteristics'!$C:$C,0))),"",INDEX('Policy Characteristics'!D:D,MATCH($C1910,'Policy Characteristics'!$C:$C,0)))</f>
        <v/>
      </c>
      <c r="K1910" s="254" t="str">
        <f>IF(ISBLANK(INDEX('Policy Characteristics'!E:E,MATCH($C1910,'Policy Characteristics'!$C:$C,0))),"",INDEX('Policy Characteristics'!E:E,MATCH($C1910,'Policy Characteristics'!$C:$C,0)))</f>
        <v>GRA carbon tax revenue</v>
      </c>
      <c r="L1910" s="254">
        <f>IF(ISBLANK(INDEX('Policy Characteristics'!F:F,MATCH($C1910,'Policy Characteristics'!$C:$C,0))),"",INDEX('Policy Characteristics'!F:F,MATCH($C1910,'Policy Characteristics'!$C:$C,0)))</f>
        <v>0</v>
      </c>
      <c r="M1910" s="254">
        <f>IF(ISBLANK(INDEX('Policy Characteristics'!G:G,MATCH($C1910,'Policy Characteristics'!$C:$C,0))),"",INDEX('Policy Characteristics'!G:G,MATCH($C1910,'Policy Characteristics'!$C:$C,0)))</f>
        <v>10</v>
      </c>
      <c r="N1910" s="254">
        <f>IF(ISBLANK(INDEX('Policy Characteristics'!H:H,MATCH($C1910,'Policy Characteristics'!$C:$C,0))),"",INDEX('Policy Characteristics'!H:H,MATCH($C1910,'Policy Characteristics'!$C:$C,0)))</f>
        <v>1</v>
      </c>
      <c r="O1910" s="254" t="str">
        <f>IF(ISBLANK(INDEX('Policy Characteristics'!I:I,MATCH($C1910,'Policy Characteristics'!$C:$C,0))),"",INDEX('Policy Characteristics'!I:I,MATCH($C1910,'Policy Characteristics'!$C:$C,0)))</f>
        <v>weight</v>
      </c>
      <c r="P1910" s="254"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254" t="str">
        <f>IF(ISBLANK(INDEX('Policy Characteristics'!K:K,MATCH($C1910,'Policy Characteristics'!$C:$C,0))),"",INDEX('Policy Characteristics'!K:K,MATCH($C1910,'Policy Characteristics'!$C:$C,0)))</f>
        <v>io-model.html</v>
      </c>
      <c r="R1910" s="254" t="str">
        <f>IF(ISBLANK(INDEX('Policy Characteristics'!L:L,MATCH($C1910,'Policy Characteristics'!$C:$C,0))),"",INDEX('Policy Characteristics'!L:L,MATCH($C1910,'Policy Characteristics'!$C:$C,0)))</f>
        <v/>
      </c>
    </row>
    <row r="1911" spans="1:18" x14ac:dyDescent="0.35">
      <c r="A1911" s="254" t="str">
        <f>IF(ISBLANK(INDEX('Policy Characteristics'!A:A,MATCH($C1911,'Policy Characteristics'!$C:$C,0))),"",INDEX('Policy Characteristics'!A:A,MATCH($C1911,'Policy Characteristics'!$C:$C,0)))</f>
        <v>Government Revenue Accounting</v>
      </c>
      <c r="B1911" s="262" t="str">
        <f>IF(ISBLANK(INDEX('Policy Characteristics'!B:B,MATCH($C1911,'Policy Characteristics'!$C:$C,0))),"",INDEX('Policy Characteristics'!B:B,MATCH($C1911,'Policy Characteristics'!$C:$C,0)))</f>
        <v>Carbon Tax Revenue</v>
      </c>
      <c r="C1911" s="254" t="str">
        <f t="shared" ref="C1911:C1913" si="79">C$1909</f>
        <v>GRA for Carbon Tax Revenue</v>
      </c>
      <c r="D1911" s="1" t="s">
        <v>2961</v>
      </c>
      <c r="F1911" s="1" t="s">
        <v>2965</v>
      </c>
      <c r="H1911" s="43">
        <v>547</v>
      </c>
      <c r="I1911" s="326" t="str">
        <f t="shared" si="78"/>
        <v>Yes</v>
      </c>
      <c r="J1911" s="255" t="str">
        <f>IF(ISBLANK(INDEX('Policy Characteristics'!D:D,MATCH($C1911,'Policy Characteristics'!$C:$C,0))),"",INDEX('Policy Characteristics'!D:D,MATCH($C1911,'Policy Characteristics'!$C:$C,0)))</f>
        <v/>
      </c>
      <c r="K1911" s="254" t="str">
        <f>IF(ISBLANK(INDEX('Policy Characteristics'!E:E,MATCH($C1911,'Policy Characteristics'!$C:$C,0))),"",INDEX('Policy Characteristics'!E:E,MATCH($C1911,'Policy Characteristics'!$C:$C,0)))</f>
        <v>GRA carbon tax revenue</v>
      </c>
      <c r="L1911" s="254">
        <f>IF(ISBLANK(INDEX('Policy Characteristics'!F:F,MATCH($C1911,'Policy Characteristics'!$C:$C,0))),"",INDEX('Policy Characteristics'!F:F,MATCH($C1911,'Policy Characteristics'!$C:$C,0)))</f>
        <v>0</v>
      </c>
      <c r="M1911" s="254">
        <f>IF(ISBLANK(INDEX('Policy Characteristics'!G:G,MATCH($C1911,'Policy Characteristics'!$C:$C,0))),"",INDEX('Policy Characteristics'!G:G,MATCH($C1911,'Policy Characteristics'!$C:$C,0)))</f>
        <v>10</v>
      </c>
      <c r="N1911" s="254">
        <f>IF(ISBLANK(INDEX('Policy Characteristics'!H:H,MATCH($C1911,'Policy Characteristics'!$C:$C,0))),"",INDEX('Policy Characteristics'!H:H,MATCH($C1911,'Policy Characteristics'!$C:$C,0)))</f>
        <v>1</v>
      </c>
      <c r="O1911" s="254" t="str">
        <f>IF(ISBLANK(INDEX('Policy Characteristics'!I:I,MATCH($C1911,'Policy Characteristics'!$C:$C,0))),"",INDEX('Policy Characteristics'!I:I,MATCH($C1911,'Policy Characteristics'!$C:$C,0)))</f>
        <v>weight</v>
      </c>
      <c r="P1911" s="254"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254" t="str">
        <f>IF(ISBLANK(INDEX('Policy Characteristics'!K:K,MATCH($C1911,'Policy Characteristics'!$C:$C,0))),"",INDEX('Policy Characteristics'!K:K,MATCH($C1911,'Policy Characteristics'!$C:$C,0)))</f>
        <v>io-model.html</v>
      </c>
      <c r="R1911" s="254" t="str">
        <f>IF(ISBLANK(INDEX('Policy Characteristics'!L:L,MATCH($C1911,'Policy Characteristics'!$C:$C,0))),"",INDEX('Policy Characteristics'!L:L,MATCH($C1911,'Policy Characteristics'!$C:$C,0)))</f>
        <v/>
      </c>
    </row>
    <row r="1912" spans="1:18" x14ac:dyDescent="0.35">
      <c r="A1912" s="254" t="str">
        <f>IF(ISBLANK(INDEX('Policy Characteristics'!A:A,MATCH($C1912,'Policy Characteristics'!$C:$C,0))),"",INDEX('Policy Characteristics'!A:A,MATCH($C1912,'Policy Characteristics'!$C:$C,0)))</f>
        <v>Government Revenue Accounting</v>
      </c>
      <c r="B1912" s="262" t="str">
        <f>IF(ISBLANK(INDEX('Policy Characteristics'!B:B,MATCH($C1912,'Policy Characteristics'!$C:$C,0))),"",INDEX('Policy Characteristics'!B:B,MATCH($C1912,'Policy Characteristics'!$C:$C,0)))</f>
        <v>Carbon Tax Revenue</v>
      </c>
      <c r="C1912" s="254" t="str">
        <f t="shared" si="79"/>
        <v>GRA for Carbon Tax Revenue</v>
      </c>
      <c r="D1912" s="1" t="s">
        <v>2962</v>
      </c>
      <c r="F1912" s="1" t="s">
        <v>2966</v>
      </c>
      <c r="H1912" s="43">
        <v>548</v>
      </c>
      <c r="I1912" s="326" t="str">
        <f t="shared" si="78"/>
        <v>Yes</v>
      </c>
      <c r="J1912" s="255" t="str">
        <f>IF(ISBLANK(INDEX('Policy Characteristics'!D:D,MATCH($C1912,'Policy Characteristics'!$C:$C,0))),"",INDEX('Policy Characteristics'!D:D,MATCH($C1912,'Policy Characteristics'!$C:$C,0)))</f>
        <v/>
      </c>
      <c r="K1912" s="254" t="str">
        <f>IF(ISBLANK(INDEX('Policy Characteristics'!E:E,MATCH($C1912,'Policy Characteristics'!$C:$C,0))),"",INDEX('Policy Characteristics'!E:E,MATCH($C1912,'Policy Characteristics'!$C:$C,0)))</f>
        <v>GRA carbon tax revenue</v>
      </c>
      <c r="L1912" s="254">
        <f>IF(ISBLANK(INDEX('Policy Characteristics'!F:F,MATCH($C1912,'Policy Characteristics'!$C:$C,0))),"",INDEX('Policy Characteristics'!F:F,MATCH($C1912,'Policy Characteristics'!$C:$C,0)))</f>
        <v>0</v>
      </c>
      <c r="M1912" s="254">
        <f>IF(ISBLANK(INDEX('Policy Characteristics'!G:G,MATCH($C1912,'Policy Characteristics'!$C:$C,0))),"",INDEX('Policy Characteristics'!G:G,MATCH($C1912,'Policy Characteristics'!$C:$C,0)))</f>
        <v>10</v>
      </c>
      <c r="N1912" s="254">
        <f>IF(ISBLANK(INDEX('Policy Characteristics'!H:H,MATCH($C1912,'Policy Characteristics'!$C:$C,0))),"",INDEX('Policy Characteristics'!H:H,MATCH($C1912,'Policy Characteristics'!$C:$C,0)))</f>
        <v>1</v>
      </c>
      <c r="O1912" s="254" t="str">
        <f>IF(ISBLANK(INDEX('Policy Characteristics'!I:I,MATCH($C1912,'Policy Characteristics'!$C:$C,0))),"",INDEX('Policy Characteristics'!I:I,MATCH($C1912,'Policy Characteristics'!$C:$C,0)))</f>
        <v>weight</v>
      </c>
      <c r="P1912" s="254"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254" t="str">
        <f>IF(ISBLANK(INDEX('Policy Characteristics'!K:K,MATCH($C1912,'Policy Characteristics'!$C:$C,0))),"",INDEX('Policy Characteristics'!K:K,MATCH($C1912,'Policy Characteristics'!$C:$C,0)))</f>
        <v>io-model.html</v>
      </c>
      <c r="R1912" s="254" t="str">
        <f>IF(ISBLANK(INDEX('Policy Characteristics'!L:L,MATCH($C1912,'Policy Characteristics'!$C:$C,0))),"",INDEX('Policy Characteristics'!L:L,MATCH($C1912,'Policy Characteristics'!$C:$C,0)))</f>
        <v/>
      </c>
    </row>
    <row r="1913" spans="1:18" x14ac:dyDescent="0.35">
      <c r="A1913" s="254" t="str">
        <f>IF(ISBLANK(INDEX('Policy Characteristics'!A:A,MATCH($C1913,'Policy Characteristics'!$C:$C,0))),"",INDEX('Policy Characteristics'!A:A,MATCH($C1913,'Policy Characteristics'!$C:$C,0)))</f>
        <v>Government Revenue Accounting</v>
      </c>
      <c r="B1913" s="262" t="str">
        <f>IF(ISBLANK(INDEX('Policy Characteristics'!B:B,MATCH($C1913,'Policy Characteristics'!$C:$C,0))),"",INDEX('Policy Characteristics'!B:B,MATCH($C1913,'Policy Characteristics'!$C:$C,0)))</f>
        <v>Carbon Tax Revenue</v>
      </c>
      <c r="C1913" s="254" t="str">
        <f t="shared" si="79"/>
        <v>GRA for Carbon Tax Revenue</v>
      </c>
      <c r="D1913" s="1" t="s">
        <v>2963</v>
      </c>
      <c r="F1913" s="1" t="s">
        <v>2967</v>
      </c>
      <c r="H1913" s="43">
        <v>549</v>
      </c>
      <c r="I1913" s="326" t="str">
        <f t="shared" si="78"/>
        <v>Yes</v>
      </c>
      <c r="J1913" s="255" t="str">
        <f>IF(ISBLANK(INDEX('Policy Characteristics'!D:D,MATCH($C1913,'Policy Characteristics'!$C:$C,0))),"",INDEX('Policy Characteristics'!D:D,MATCH($C1913,'Policy Characteristics'!$C:$C,0)))</f>
        <v/>
      </c>
      <c r="K1913" s="254" t="str">
        <f>IF(ISBLANK(INDEX('Policy Characteristics'!E:E,MATCH($C1913,'Policy Characteristics'!$C:$C,0))),"",INDEX('Policy Characteristics'!E:E,MATCH($C1913,'Policy Characteristics'!$C:$C,0)))</f>
        <v>GRA carbon tax revenue</v>
      </c>
      <c r="L1913" s="254">
        <f>IF(ISBLANK(INDEX('Policy Characteristics'!F:F,MATCH($C1913,'Policy Characteristics'!$C:$C,0))),"",INDEX('Policy Characteristics'!F:F,MATCH($C1913,'Policy Characteristics'!$C:$C,0)))</f>
        <v>0</v>
      </c>
      <c r="M1913" s="254">
        <f>IF(ISBLANK(INDEX('Policy Characteristics'!G:G,MATCH($C1913,'Policy Characteristics'!$C:$C,0))),"",INDEX('Policy Characteristics'!G:G,MATCH($C1913,'Policy Characteristics'!$C:$C,0)))</f>
        <v>10</v>
      </c>
      <c r="N1913" s="254">
        <f>IF(ISBLANK(INDEX('Policy Characteristics'!H:H,MATCH($C1913,'Policy Characteristics'!$C:$C,0))),"",INDEX('Policy Characteristics'!H:H,MATCH($C1913,'Policy Characteristics'!$C:$C,0)))</f>
        <v>1</v>
      </c>
      <c r="O1913" s="254" t="str">
        <f>IF(ISBLANK(INDEX('Policy Characteristics'!I:I,MATCH($C1913,'Policy Characteristics'!$C:$C,0))),"",INDEX('Policy Characteristics'!I:I,MATCH($C1913,'Policy Characteristics'!$C:$C,0)))</f>
        <v>weight</v>
      </c>
      <c r="P1913" s="254"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254" t="str">
        <f>IF(ISBLANK(INDEX('Policy Characteristics'!K:K,MATCH($C1913,'Policy Characteristics'!$C:$C,0))),"",INDEX('Policy Characteristics'!K:K,MATCH($C1913,'Policy Characteristics'!$C:$C,0)))</f>
        <v>io-model.html</v>
      </c>
      <c r="R1913" s="254" t="str">
        <f>IF(ISBLANK(INDEX('Policy Characteristics'!L:L,MATCH($C1913,'Policy Characteristics'!$C:$C,0))),"",INDEX('Policy Characteristics'!L:L,MATCH($C1913,'Policy Characteristics'!$C:$C,0)))</f>
        <v/>
      </c>
    </row>
    <row r="1914" spans="1:18" x14ac:dyDescent="0.35">
      <c r="A1914" s="254" t="str">
        <f>IF(ISBLANK(INDEX('Policy Characteristics'!A:A,MATCH($C1914,'Policy Characteristics'!$C:$C,0))),"",INDEX('Policy Characteristics'!A:A,MATCH($C1914,'Policy Characteristics'!$C:$C,0)))</f>
        <v>Government Revenue Accounting</v>
      </c>
      <c r="B1914" s="262" t="str">
        <f>IF(ISBLANK(INDEX('Policy Characteristics'!B:B,MATCH($C1914,'Policy Characteristics'!$C:$C,0))),"",INDEX('Policy Characteristics'!B:B,MATCH($C1914,'Policy Characteristics'!$C:$C,0)))</f>
        <v>Fuel Tax Revenue</v>
      </c>
      <c r="C1914" t="s">
        <v>2952</v>
      </c>
      <c r="D1914" s="1" t="s">
        <v>2959</v>
      </c>
      <c r="F1914" s="1" t="s">
        <v>2964</v>
      </c>
      <c r="H1914" s="43">
        <v>550</v>
      </c>
      <c r="I1914" s="322" t="s">
        <v>43</v>
      </c>
      <c r="J1914" s="255" t="str">
        <f>IF(ISBLANK(INDEX('Policy Characteristics'!D:D,MATCH($C1914,'Policy Characteristics'!$C:$C,0))),"",INDEX('Policy Characteristics'!D:D,MATCH($C1914,'Policy Characteristics'!$C:$C,0)))</f>
        <v/>
      </c>
      <c r="K1914" s="254" t="str">
        <f>IF(ISBLANK(INDEX('Policy Characteristics'!E:E,MATCH($C1914,'Policy Characteristics'!$C:$C,0))),"",INDEX('Policy Characteristics'!E:E,MATCH($C1914,'Policy Characteristics'!$C:$C,0)))</f>
        <v>GRA fuel tax revenue</v>
      </c>
      <c r="L1914" s="254">
        <f>IF(ISBLANK(INDEX('Policy Characteristics'!F:F,MATCH($C1914,'Policy Characteristics'!$C:$C,0))),"",INDEX('Policy Characteristics'!F:F,MATCH($C1914,'Policy Characteristics'!$C:$C,0)))</f>
        <v>0</v>
      </c>
      <c r="M1914" s="254">
        <f>IF(ISBLANK(INDEX('Policy Characteristics'!G:G,MATCH($C1914,'Policy Characteristics'!$C:$C,0))),"",INDEX('Policy Characteristics'!G:G,MATCH($C1914,'Policy Characteristics'!$C:$C,0)))</f>
        <v>10</v>
      </c>
      <c r="N1914" s="254">
        <f>IF(ISBLANK(INDEX('Policy Characteristics'!H:H,MATCH($C1914,'Policy Characteristics'!$C:$C,0))),"",INDEX('Policy Characteristics'!H:H,MATCH($C1914,'Policy Characteristics'!$C:$C,0)))</f>
        <v>1</v>
      </c>
      <c r="O1914" s="254" t="str">
        <f>IF(ISBLANK(INDEX('Policy Characteristics'!I:I,MATCH($C1914,'Policy Characteristics'!$C:$C,0))),"",INDEX('Policy Characteristics'!I:I,MATCH($C1914,'Policy Characteristics'!$C:$C,0)))</f>
        <v>weight</v>
      </c>
      <c r="P1914" s="254"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254" t="str">
        <f>IF(ISBLANK(INDEX('Policy Characteristics'!K:K,MATCH($C1914,'Policy Characteristics'!$C:$C,0))),"",INDEX('Policy Characteristics'!K:K,MATCH($C1914,'Policy Characteristics'!$C:$C,0)))</f>
        <v>io-model.html</v>
      </c>
      <c r="R1914" s="254" t="str">
        <f>IF(ISBLANK(INDEX('Policy Characteristics'!L:L,MATCH($C1914,'Policy Characteristics'!$C:$C,0))),"",INDEX('Policy Characteristics'!L:L,MATCH($C1914,'Policy Characteristics'!$C:$C,0)))</f>
        <v/>
      </c>
    </row>
    <row r="1915" spans="1:18" x14ac:dyDescent="0.35">
      <c r="A1915" s="254" t="str">
        <f>IF(ISBLANK(INDEX('Policy Characteristics'!A:A,MATCH($C1915,'Policy Characteristics'!$C:$C,0))),"",INDEX('Policy Characteristics'!A:A,MATCH($C1915,'Policy Characteristics'!$C:$C,0)))</f>
        <v>Government Revenue Accounting</v>
      </c>
      <c r="B1915" s="262" t="str">
        <f>IF(ISBLANK(INDEX('Policy Characteristics'!B:B,MATCH($C1915,'Policy Characteristics'!$C:$C,0))),"",INDEX('Policy Characteristics'!B:B,MATCH($C1915,'Policy Characteristics'!$C:$C,0)))</f>
        <v>Fuel Tax Revenue</v>
      </c>
      <c r="C1915" s="254" t="str">
        <f t="shared" ref="C1915:C1918" si="80">C$1914</f>
        <v>GRA for Fuel Tax Revenue</v>
      </c>
      <c r="D1915" s="1" t="s">
        <v>2960</v>
      </c>
      <c r="F1915" s="1" t="s">
        <v>2975</v>
      </c>
      <c r="H1915" s="43">
        <v>551</v>
      </c>
      <c r="I1915" s="326" t="str">
        <f t="shared" ref="I1915:I1918" si="81">I$1914</f>
        <v>Yes</v>
      </c>
      <c r="J1915" s="255" t="str">
        <f>IF(ISBLANK(INDEX('Policy Characteristics'!D:D,MATCH($C1915,'Policy Characteristics'!$C:$C,0))),"",INDEX('Policy Characteristics'!D:D,MATCH($C1915,'Policy Characteristics'!$C:$C,0)))</f>
        <v/>
      </c>
      <c r="K1915" s="254" t="str">
        <f>IF(ISBLANK(INDEX('Policy Characteristics'!E:E,MATCH($C1915,'Policy Characteristics'!$C:$C,0))),"",INDEX('Policy Characteristics'!E:E,MATCH($C1915,'Policy Characteristics'!$C:$C,0)))</f>
        <v>GRA fuel tax revenue</v>
      </c>
      <c r="L1915" s="254">
        <f>IF(ISBLANK(INDEX('Policy Characteristics'!F:F,MATCH($C1915,'Policy Characteristics'!$C:$C,0))),"",INDEX('Policy Characteristics'!F:F,MATCH($C1915,'Policy Characteristics'!$C:$C,0)))</f>
        <v>0</v>
      </c>
      <c r="M1915" s="254">
        <f>IF(ISBLANK(INDEX('Policy Characteristics'!G:G,MATCH($C1915,'Policy Characteristics'!$C:$C,0))),"",INDEX('Policy Characteristics'!G:G,MATCH($C1915,'Policy Characteristics'!$C:$C,0)))</f>
        <v>10</v>
      </c>
      <c r="N1915" s="254">
        <f>IF(ISBLANK(INDEX('Policy Characteristics'!H:H,MATCH($C1915,'Policy Characteristics'!$C:$C,0))),"",INDEX('Policy Characteristics'!H:H,MATCH($C1915,'Policy Characteristics'!$C:$C,0)))</f>
        <v>1</v>
      </c>
      <c r="O1915" s="254" t="str">
        <f>IF(ISBLANK(INDEX('Policy Characteristics'!I:I,MATCH($C1915,'Policy Characteristics'!$C:$C,0))),"",INDEX('Policy Characteristics'!I:I,MATCH($C1915,'Policy Characteristics'!$C:$C,0)))</f>
        <v>weight</v>
      </c>
      <c r="P1915" s="254"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254" t="str">
        <f>IF(ISBLANK(INDEX('Policy Characteristics'!K:K,MATCH($C1915,'Policy Characteristics'!$C:$C,0))),"",INDEX('Policy Characteristics'!K:K,MATCH($C1915,'Policy Characteristics'!$C:$C,0)))</f>
        <v>io-model.html</v>
      </c>
      <c r="R1915" s="254" t="str">
        <f>IF(ISBLANK(INDEX('Policy Characteristics'!L:L,MATCH($C1915,'Policy Characteristics'!$C:$C,0))),"",INDEX('Policy Characteristics'!L:L,MATCH($C1915,'Policy Characteristics'!$C:$C,0)))</f>
        <v/>
      </c>
    </row>
    <row r="1916" spans="1:18" x14ac:dyDescent="0.35">
      <c r="A1916" s="254" t="str">
        <f>IF(ISBLANK(INDEX('Policy Characteristics'!A:A,MATCH($C1916,'Policy Characteristics'!$C:$C,0))),"",INDEX('Policy Characteristics'!A:A,MATCH($C1916,'Policy Characteristics'!$C:$C,0)))</f>
        <v>Government Revenue Accounting</v>
      </c>
      <c r="B1916" s="262" t="str">
        <f>IF(ISBLANK(INDEX('Policy Characteristics'!B:B,MATCH($C1916,'Policy Characteristics'!$C:$C,0))),"",INDEX('Policy Characteristics'!B:B,MATCH($C1916,'Policy Characteristics'!$C:$C,0)))</f>
        <v>Fuel Tax Revenue</v>
      </c>
      <c r="C1916" s="254" t="str">
        <f t="shared" si="80"/>
        <v>GRA for Fuel Tax Revenue</v>
      </c>
      <c r="D1916" s="1" t="s">
        <v>2961</v>
      </c>
      <c r="F1916" s="1" t="s">
        <v>2965</v>
      </c>
      <c r="H1916" s="43">
        <v>552</v>
      </c>
      <c r="I1916" s="326" t="str">
        <f t="shared" si="81"/>
        <v>Yes</v>
      </c>
      <c r="J1916" s="255" t="str">
        <f>IF(ISBLANK(INDEX('Policy Characteristics'!D:D,MATCH($C1916,'Policy Characteristics'!$C:$C,0))),"",INDEX('Policy Characteristics'!D:D,MATCH($C1916,'Policy Characteristics'!$C:$C,0)))</f>
        <v/>
      </c>
      <c r="K1916" s="254" t="str">
        <f>IF(ISBLANK(INDEX('Policy Characteristics'!E:E,MATCH($C1916,'Policy Characteristics'!$C:$C,0))),"",INDEX('Policy Characteristics'!E:E,MATCH($C1916,'Policy Characteristics'!$C:$C,0)))</f>
        <v>GRA fuel tax revenue</v>
      </c>
      <c r="L1916" s="254">
        <f>IF(ISBLANK(INDEX('Policy Characteristics'!F:F,MATCH($C1916,'Policy Characteristics'!$C:$C,0))),"",INDEX('Policy Characteristics'!F:F,MATCH($C1916,'Policy Characteristics'!$C:$C,0)))</f>
        <v>0</v>
      </c>
      <c r="M1916" s="254">
        <f>IF(ISBLANK(INDEX('Policy Characteristics'!G:G,MATCH($C1916,'Policy Characteristics'!$C:$C,0))),"",INDEX('Policy Characteristics'!G:G,MATCH($C1916,'Policy Characteristics'!$C:$C,0)))</f>
        <v>10</v>
      </c>
      <c r="N1916" s="254">
        <f>IF(ISBLANK(INDEX('Policy Characteristics'!H:H,MATCH($C1916,'Policy Characteristics'!$C:$C,0))),"",INDEX('Policy Characteristics'!H:H,MATCH($C1916,'Policy Characteristics'!$C:$C,0)))</f>
        <v>1</v>
      </c>
      <c r="O1916" s="254" t="str">
        <f>IF(ISBLANK(INDEX('Policy Characteristics'!I:I,MATCH($C1916,'Policy Characteristics'!$C:$C,0))),"",INDEX('Policy Characteristics'!I:I,MATCH($C1916,'Policy Characteristics'!$C:$C,0)))</f>
        <v>weight</v>
      </c>
      <c r="P1916" s="254"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254" t="str">
        <f>IF(ISBLANK(INDEX('Policy Characteristics'!K:K,MATCH($C1916,'Policy Characteristics'!$C:$C,0))),"",INDEX('Policy Characteristics'!K:K,MATCH($C1916,'Policy Characteristics'!$C:$C,0)))</f>
        <v>io-model.html</v>
      </c>
      <c r="R1916" s="254" t="str">
        <f>IF(ISBLANK(INDEX('Policy Characteristics'!L:L,MATCH($C1916,'Policy Characteristics'!$C:$C,0))),"",INDEX('Policy Characteristics'!L:L,MATCH($C1916,'Policy Characteristics'!$C:$C,0)))</f>
        <v/>
      </c>
    </row>
    <row r="1917" spans="1:18" x14ac:dyDescent="0.35">
      <c r="A1917" s="254" t="str">
        <f>IF(ISBLANK(INDEX('Policy Characteristics'!A:A,MATCH($C1917,'Policy Characteristics'!$C:$C,0))),"",INDEX('Policy Characteristics'!A:A,MATCH($C1917,'Policy Characteristics'!$C:$C,0)))</f>
        <v>Government Revenue Accounting</v>
      </c>
      <c r="B1917" s="262" t="str">
        <f>IF(ISBLANK(INDEX('Policy Characteristics'!B:B,MATCH($C1917,'Policy Characteristics'!$C:$C,0))),"",INDEX('Policy Characteristics'!B:B,MATCH($C1917,'Policy Characteristics'!$C:$C,0)))</f>
        <v>Fuel Tax Revenue</v>
      </c>
      <c r="C1917" s="254" t="str">
        <f t="shared" si="80"/>
        <v>GRA for Fuel Tax Revenue</v>
      </c>
      <c r="D1917" s="1" t="s">
        <v>2962</v>
      </c>
      <c r="F1917" s="1" t="s">
        <v>2966</v>
      </c>
      <c r="H1917" s="43">
        <v>553</v>
      </c>
      <c r="I1917" s="326" t="str">
        <f t="shared" si="81"/>
        <v>Yes</v>
      </c>
      <c r="J1917" s="255" t="str">
        <f>IF(ISBLANK(INDEX('Policy Characteristics'!D:D,MATCH($C1917,'Policy Characteristics'!$C:$C,0))),"",INDEX('Policy Characteristics'!D:D,MATCH($C1917,'Policy Characteristics'!$C:$C,0)))</f>
        <v/>
      </c>
      <c r="K1917" s="254" t="str">
        <f>IF(ISBLANK(INDEX('Policy Characteristics'!E:E,MATCH($C1917,'Policy Characteristics'!$C:$C,0))),"",INDEX('Policy Characteristics'!E:E,MATCH($C1917,'Policy Characteristics'!$C:$C,0)))</f>
        <v>GRA fuel tax revenue</v>
      </c>
      <c r="L1917" s="254">
        <f>IF(ISBLANK(INDEX('Policy Characteristics'!F:F,MATCH($C1917,'Policy Characteristics'!$C:$C,0))),"",INDEX('Policy Characteristics'!F:F,MATCH($C1917,'Policy Characteristics'!$C:$C,0)))</f>
        <v>0</v>
      </c>
      <c r="M1917" s="254">
        <f>IF(ISBLANK(INDEX('Policy Characteristics'!G:G,MATCH($C1917,'Policy Characteristics'!$C:$C,0))),"",INDEX('Policy Characteristics'!G:G,MATCH($C1917,'Policy Characteristics'!$C:$C,0)))</f>
        <v>10</v>
      </c>
      <c r="N1917" s="254">
        <f>IF(ISBLANK(INDEX('Policy Characteristics'!H:H,MATCH($C1917,'Policy Characteristics'!$C:$C,0))),"",INDEX('Policy Characteristics'!H:H,MATCH($C1917,'Policy Characteristics'!$C:$C,0)))</f>
        <v>1</v>
      </c>
      <c r="O1917" s="254" t="str">
        <f>IF(ISBLANK(INDEX('Policy Characteristics'!I:I,MATCH($C1917,'Policy Characteristics'!$C:$C,0))),"",INDEX('Policy Characteristics'!I:I,MATCH($C1917,'Policy Characteristics'!$C:$C,0)))</f>
        <v>weight</v>
      </c>
      <c r="P1917" s="254"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254" t="str">
        <f>IF(ISBLANK(INDEX('Policy Characteristics'!K:K,MATCH($C1917,'Policy Characteristics'!$C:$C,0))),"",INDEX('Policy Characteristics'!K:K,MATCH($C1917,'Policy Characteristics'!$C:$C,0)))</f>
        <v>io-model.html</v>
      </c>
      <c r="R1917" s="254" t="str">
        <f>IF(ISBLANK(INDEX('Policy Characteristics'!L:L,MATCH($C1917,'Policy Characteristics'!$C:$C,0))),"",INDEX('Policy Characteristics'!L:L,MATCH($C1917,'Policy Characteristics'!$C:$C,0)))</f>
        <v/>
      </c>
    </row>
    <row r="1918" spans="1:18" x14ac:dyDescent="0.35">
      <c r="A1918" s="254" t="str">
        <f>IF(ISBLANK(INDEX('Policy Characteristics'!A:A,MATCH($C1918,'Policy Characteristics'!$C:$C,0))),"",INDEX('Policy Characteristics'!A:A,MATCH($C1918,'Policy Characteristics'!$C:$C,0)))</f>
        <v>Government Revenue Accounting</v>
      </c>
      <c r="B1918" s="262" t="str">
        <f>IF(ISBLANK(INDEX('Policy Characteristics'!B:B,MATCH($C1918,'Policy Characteristics'!$C:$C,0))),"",INDEX('Policy Characteristics'!B:B,MATCH($C1918,'Policy Characteristics'!$C:$C,0)))</f>
        <v>Fuel Tax Revenue</v>
      </c>
      <c r="C1918" s="254" t="str">
        <f t="shared" si="80"/>
        <v>GRA for Fuel Tax Revenue</v>
      </c>
      <c r="D1918" s="1" t="s">
        <v>2963</v>
      </c>
      <c r="F1918" s="1" t="s">
        <v>2967</v>
      </c>
      <c r="H1918" s="43">
        <v>554</v>
      </c>
      <c r="I1918" s="326" t="str">
        <f t="shared" si="81"/>
        <v>Yes</v>
      </c>
      <c r="J1918" s="255" t="str">
        <f>IF(ISBLANK(INDEX('Policy Characteristics'!D:D,MATCH($C1918,'Policy Characteristics'!$C:$C,0))),"",INDEX('Policy Characteristics'!D:D,MATCH($C1918,'Policy Characteristics'!$C:$C,0)))</f>
        <v/>
      </c>
      <c r="K1918" s="254" t="str">
        <f>IF(ISBLANK(INDEX('Policy Characteristics'!E:E,MATCH($C1918,'Policy Characteristics'!$C:$C,0))),"",INDEX('Policy Characteristics'!E:E,MATCH($C1918,'Policy Characteristics'!$C:$C,0)))</f>
        <v>GRA fuel tax revenue</v>
      </c>
      <c r="L1918" s="254">
        <f>IF(ISBLANK(INDEX('Policy Characteristics'!F:F,MATCH($C1918,'Policy Characteristics'!$C:$C,0))),"",INDEX('Policy Characteristics'!F:F,MATCH($C1918,'Policy Characteristics'!$C:$C,0)))</f>
        <v>0</v>
      </c>
      <c r="M1918" s="254">
        <f>IF(ISBLANK(INDEX('Policy Characteristics'!G:G,MATCH($C1918,'Policy Characteristics'!$C:$C,0))),"",INDEX('Policy Characteristics'!G:G,MATCH($C1918,'Policy Characteristics'!$C:$C,0)))</f>
        <v>10</v>
      </c>
      <c r="N1918" s="254">
        <f>IF(ISBLANK(INDEX('Policy Characteristics'!H:H,MATCH($C1918,'Policy Characteristics'!$C:$C,0))),"",INDEX('Policy Characteristics'!H:H,MATCH($C1918,'Policy Characteristics'!$C:$C,0)))</f>
        <v>1</v>
      </c>
      <c r="O1918" s="254" t="str">
        <f>IF(ISBLANK(INDEX('Policy Characteristics'!I:I,MATCH($C1918,'Policy Characteristics'!$C:$C,0))),"",INDEX('Policy Characteristics'!I:I,MATCH($C1918,'Policy Characteristics'!$C:$C,0)))</f>
        <v>weight</v>
      </c>
      <c r="P1918" s="254"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254" t="str">
        <f>IF(ISBLANK(INDEX('Policy Characteristics'!K:K,MATCH($C1918,'Policy Characteristics'!$C:$C,0))),"",INDEX('Policy Characteristics'!K:K,MATCH($C1918,'Policy Characteristics'!$C:$C,0)))</f>
        <v>io-model.html</v>
      </c>
      <c r="R1918" s="254" t="str">
        <f>IF(ISBLANK(INDEX('Policy Characteristics'!L:L,MATCH($C1918,'Policy Characteristics'!$C:$C,0))),"",INDEX('Policy Characteristics'!L:L,MATCH($C1918,'Policy Characteristics'!$C:$C,0)))</f>
        <v/>
      </c>
    </row>
    <row r="1919" spans="1:18" x14ac:dyDescent="0.35">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Vehicle Subsidy</v>
      </c>
      <c r="C1919" t="s">
        <v>3623</v>
      </c>
      <c r="D1919" s="1" t="s">
        <v>2959</v>
      </c>
      <c r="F1919" s="1" t="s">
        <v>2964</v>
      </c>
      <c r="H1919" s="43">
        <v>555</v>
      </c>
      <c r="I1919" s="322" t="s">
        <v>43</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EV subsidy</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x14ac:dyDescent="0.35">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Vehicle Subsidy</v>
      </c>
      <c r="C1920" s="254" t="str">
        <f t="shared" ref="C1920:C1923" si="82">C$1919</f>
        <v>GRA for Vehicle Subsidy</v>
      </c>
      <c r="D1920" s="1" t="s">
        <v>2960</v>
      </c>
      <c r="F1920" s="1" t="s">
        <v>2975</v>
      </c>
      <c r="H1920" s="43">
        <v>556</v>
      </c>
      <c r="I1920" s="326" t="str">
        <f t="shared" ref="I1920:I1928" si="83">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EV subsidy</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x14ac:dyDescent="0.35">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Vehicle Subsidy</v>
      </c>
      <c r="C1921" s="254" t="str">
        <f t="shared" si="82"/>
        <v>GRA for Vehicle Subsidy</v>
      </c>
      <c r="D1921" s="1" t="s">
        <v>2961</v>
      </c>
      <c r="F1921" s="1" t="s">
        <v>2965</v>
      </c>
      <c r="H1921" s="43">
        <v>557</v>
      </c>
      <c r="I1921" s="326" t="str">
        <f t="shared" si="83"/>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EV subsidy</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x14ac:dyDescent="0.35">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Vehicle Subsidy</v>
      </c>
      <c r="C1922" s="254" t="str">
        <f t="shared" si="82"/>
        <v>GRA for Vehicle Subsidy</v>
      </c>
      <c r="D1922" s="1" t="s">
        <v>2962</v>
      </c>
      <c r="F1922" s="1" t="s">
        <v>2966</v>
      </c>
      <c r="H1922" s="43">
        <v>558</v>
      </c>
      <c r="I1922" s="326" t="str">
        <f t="shared" si="83"/>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EV subsidy</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x14ac:dyDescent="0.35">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Vehicle Subsidy</v>
      </c>
      <c r="C1923" s="254" t="str">
        <f t="shared" si="82"/>
        <v>GRA for Vehicle Subsidy</v>
      </c>
      <c r="D1923" s="1" t="s">
        <v>2963</v>
      </c>
      <c r="F1923" s="1" t="s">
        <v>2967</v>
      </c>
      <c r="H1923" s="43">
        <v>559</v>
      </c>
      <c r="I1923" s="326" t="str">
        <f t="shared" si="83"/>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EV subsidy</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x14ac:dyDescent="0.35">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Vehicle Battery Subsidy</v>
      </c>
      <c r="C1924" t="s">
        <v>3625</v>
      </c>
      <c r="D1924" s="1" t="s">
        <v>2959</v>
      </c>
      <c r="F1924" s="1" t="s">
        <v>2964</v>
      </c>
      <c r="H1924" s="43">
        <v>2247</v>
      </c>
      <c r="I1924" s="322" t="s">
        <v>43</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trans battery subsidy</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row>
    <row r="1925" spans="1:18" x14ac:dyDescent="0.35">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Vehicle Battery Subsidy</v>
      </c>
      <c r="C1925" s="254" t="str">
        <f>C$1924</f>
        <v>GRA for Vehicle Battery Subsidy</v>
      </c>
      <c r="D1925" s="1" t="s">
        <v>2960</v>
      </c>
      <c r="F1925" s="1" t="s">
        <v>2975</v>
      </c>
      <c r="H1925" s="43">
        <v>2248</v>
      </c>
      <c r="I1925" s="326" t="str">
        <f t="shared" si="83"/>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trans battery subsidy</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row>
    <row r="1926" spans="1:18" x14ac:dyDescent="0.35">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Vehicle Battery Subsidy</v>
      </c>
      <c r="C1926" s="254" t="str">
        <f t="shared" ref="C1926:C1928" si="84">C$1924</f>
        <v>GRA for Vehicle Battery Subsidy</v>
      </c>
      <c r="D1926" s="1" t="s">
        <v>2961</v>
      </c>
      <c r="F1926" s="1" t="s">
        <v>2965</v>
      </c>
      <c r="H1926" s="43">
        <v>2249</v>
      </c>
      <c r="I1926" s="326" t="str">
        <f t="shared" si="83"/>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trans battery subsidy</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row>
    <row r="1927" spans="1:18" x14ac:dyDescent="0.35">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Vehicle Battery Subsidy</v>
      </c>
      <c r="C1927" s="254" t="str">
        <f t="shared" si="84"/>
        <v>GRA for Vehicle Battery Subsidy</v>
      </c>
      <c r="D1927" s="1" t="s">
        <v>2962</v>
      </c>
      <c r="F1927" s="1" t="s">
        <v>2966</v>
      </c>
      <c r="H1927" s="43">
        <v>2250</v>
      </c>
      <c r="I1927" s="326" t="str">
        <f t="shared" si="83"/>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trans battery subsidy</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row>
    <row r="1928" spans="1:18" x14ac:dyDescent="0.35">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Vehicle Battery Subsidy</v>
      </c>
      <c r="C1928" s="254" t="str">
        <f t="shared" si="84"/>
        <v>GRA for Vehicle Battery Subsidy</v>
      </c>
      <c r="D1928" s="1" t="s">
        <v>2963</v>
      </c>
      <c r="F1928" s="1" t="s">
        <v>2967</v>
      </c>
      <c r="H1928" s="43">
        <v>2251</v>
      </c>
      <c r="I1928" s="326" t="str">
        <f t="shared" si="83"/>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trans battery subsidy</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row>
    <row r="1929" spans="1:18" x14ac:dyDescent="0.35">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Electricity Generation Subsidy</v>
      </c>
      <c r="C1929" t="s">
        <v>2953</v>
      </c>
      <c r="D1929" s="1" t="s">
        <v>2959</v>
      </c>
      <c r="F1929" s="1" t="s">
        <v>2964</v>
      </c>
      <c r="H1929" s="43">
        <v>560</v>
      </c>
      <c r="I1929" s="322" t="s">
        <v>43</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elec gen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x14ac:dyDescent="0.35">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Electricity Generation Subsidy</v>
      </c>
      <c r="C1930" s="254" t="str">
        <f t="shared" ref="C1930:C1933" si="85">C$1929</f>
        <v>GRA for Electricity Generation Subsidies</v>
      </c>
      <c r="D1930" s="1" t="s">
        <v>2960</v>
      </c>
      <c r="F1930" s="1" t="s">
        <v>2975</v>
      </c>
      <c r="H1930" s="43">
        <v>561</v>
      </c>
      <c r="I1930" s="326" t="str">
        <f t="shared" ref="I1930:I1933" si="86">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elec gen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x14ac:dyDescent="0.35">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Electricity Generation Subsidy</v>
      </c>
      <c r="C1931" s="254" t="str">
        <f t="shared" si="85"/>
        <v>GRA for Electricity Generation Subsidies</v>
      </c>
      <c r="D1931" s="1" t="s">
        <v>2961</v>
      </c>
      <c r="F1931" s="1" t="s">
        <v>2965</v>
      </c>
      <c r="H1931" s="43">
        <v>562</v>
      </c>
      <c r="I1931" s="326" t="str">
        <f t="shared" si="86"/>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elec gen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x14ac:dyDescent="0.35">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Electricity Generation Subsidy</v>
      </c>
      <c r="C1932" s="254" t="str">
        <f t="shared" si="85"/>
        <v>GRA for Electricity Generation Subsidies</v>
      </c>
      <c r="D1932" s="1" t="s">
        <v>2962</v>
      </c>
      <c r="F1932" s="1" t="s">
        <v>2966</v>
      </c>
      <c r="H1932" s="43">
        <v>563</v>
      </c>
      <c r="I1932" s="326" t="str">
        <f t="shared" si="86"/>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elec gen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x14ac:dyDescent="0.35">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Electricity Generation Subsidy</v>
      </c>
      <c r="C1933" s="254" t="str">
        <f t="shared" si="85"/>
        <v>GRA for Electricity Generation Subsidies</v>
      </c>
      <c r="D1933" s="1" t="s">
        <v>2963</v>
      </c>
      <c r="F1933" s="1" t="s">
        <v>2967</v>
      </c>
      <c r="H1933" s="43">
        <v>564</v>
      </c>
      <c r="I1933" s="326" t="str">
        <f t="shared" si="86"/>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elec gen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x14ac:dyDescent="0.35">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Electricity Capacity Construction Subsidy</v>
      </c>
      <c r="C1934" t="s">
        <v>2954</v>
      </c>
      <c r="D1934" s="1" t="s">
        <v>2959</v>
      </c>
      <c r="F1934" s="1" t="s">
        <v>2964</v>
      </c>
      <c r="H1934" s="43">
        <v>565</v>
      </c>
      <c r="I1934" s="322" t="s">
        <v>43</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elec cap const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x14ac:dyDescent="0.35">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Electricity Capacity Construction Subsidy</v>
      </c>
      <c r="C1935" s="254" t="str">
        <f t="shared" ref="C1935:C1938" si="87">C$1934</f>
        <v>GRA for Electricity Capacity Construction Subsidies</v>
      </c>
      <c r="D1935" s="1" t="s">
        <v>2960</v>
      </c>
      <c r="F1935" s="1" t="s">
        <v>2975</v>
      </c>
      <c r="H1935" s="43">
        <v>566</v>
      </c>
      <c r="I1935" s="326" t="str">
        <f t="shared" ref="I1935:I1938" si="88">I$1934</f>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elec cap const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x14ac:dyDescent="0.35">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Electricity Capacity Construction Subsidy</v>
      </c>
      <c r="C1936" s="254" t="str">
        <f t="shared" si="87"/>
        <v>GRA for Electricity Capacity Construction Subsidies</v>
      </c>
      <c r="D1936" s="1" t="s">
        <v>2961</v>
      </c>
      <c r="F1936" s="1" t="s">
        <v>2965</v>
      </c>
      <c r="H1936" s="43">
        <v>567</v>
      </c>
      <c r="I1936" s="326" t="str">
        <f t="shared" si="88"/>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elec cap const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t="str">
        <f>IF(ISBLANK(INDEX('Policy Characteristics'!L:L,MATCH($C1936,'Policy Characteristics'!$C:$C,0))),"",INDEX('Policy Characteristics'!L:L,MATCH($C1936,'Policy Characteristics'!$C:$C,0)))</f>
        <v/>
      </c>
    </row>
    <row r="1937" spans="1:18" x14ac:dyDescent="0.35">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Electricity Capacity Construction Subsidy</v>
      </c>
      <c r="C1937" s="254" t="str">
        <f t="shared" si="87"/>
        <v>GRA for Electricity Capacity Construction Subsidies</v>
      </c>
      <c r="D1937" s="1" t="s">
        <v>2962</v>
      </c>
      <c r="F1937" s="1" t="s">
        <v>2966</v>
      </c>
      <c r="H1937" s="43">
        <v>568</v>
      </c>
      <c r="I1937" s="326" t="str">
        <f t="shared" si="88"/>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elec cap const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t="str">
        <f>IF(ISBLANK(INDEX('Policy Characteristics'!L:L,MATCH($C1937,'Policy Characteristics'!$C:$C,0))),"",INDEX('Policy Characteristics'!L:L,MATCH($C1937,'Policy Characteristics'!$C:$C,0)))</f>
        <v/>
      </c>
    </row>
    <row r="1938" spans="1:18" x14ac:dyDescent="0.35">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Electricity Capacity Construction Subsidy</v>
      </c>
      <c r="C1938" s="254" t="str">
        <f t="shared" si="87"/>
        <v>GRA for Electricity Capacity Construction Subsidies</v>
      </c>
      <c r="D1938" s="1" t="s">
        <v>2963</v>
      </c>
      <c r="F1938" s="1" t="s">
        <v>2967</v>
      </c>
      <c r="H1938" s="43">
        <v>569</v>
      </c>
      <c r="I1938" s="326" t="str">
        <f t="shared" si="88"/>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elec cap const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t="str">
        <f>IF(ISBLANK(INDEX('Policy Characteristics'!L:L,MATCH($C1938,'Policy Characteristics'!$C:$C,0))),"",INDEX('Policy Characteristics'!L:L,MATCH($C1938,'Policy Characteristics'!$C:$C,0)))</f>
        <v/>
      </c>
    </row>
    <row r="1939" spans="1:18" x14ac:dyDescent="0.35">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Distributed Solar Subsidy</v>
      </c>
      <c r="C1939" t="s">
        <v>2955</v>
      </c>
      <c r="D1939" s="1" t="s">
        <v>2959</v>
      </c>
      <c r="F1939" s="1" t="s">
        <v>2964</v>
      </c>
      <c r="H1939" s="43">
        <v>570</v>
      </c>
      <c r="I1939" s="322" t="s">
        <v>43</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dist solar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x14ac:dyDescent="0.35">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Distributed Solar Subsidy</v>
      </c>
      <c r="C1940" s="254" t="str">
        <f t="shared" ref="C1940:C1943" si="89">C$1939</f>
        <v>GRA for Distributed Solar Subsidy</v>
      </c>
      <c r="D1940" s="1" t="s">
        <v>2960</v>
      </c>
      <c r="F1940" s="1" t="s">
        <v>2975</v>
      </c>
      <c r="H1940" s="43">
        <v>571</v>
      </c>
      <c r="I1940" s="326" t="str">
        <f t="shared" ref="I1940:I1943" si="90">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dist solar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x14ac:dyDescent="0.35">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Distributed Solar Subsidy</v>
      </c>
      <c r="C1941" s="254" t="str">
        <f t="shared" si="89"/>
        <v>GRA for Distributed Solar Subsidy</v>
      </c>
      <c r="D1941" s="1" t="s">
        <v>2961</v>
      </c>
      <c r="F1941" s="1" t="s">
        <v>2965</v>
      </c>
      <c r="H1941" s="43">
        <v>572</v>
      </c>
      <c r="I1941" s="326" t="str">
        <f t="shared" si="90"/>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dist solar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x14ac:dyDescent="0.35">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Distributed Solar Subsidy</v>
      </c>
      <c r="C1942" s="254" t="str">
        <f t="shared" si="89"/>
        <v>GRA for Distributed Solar Subsidy</v>
      </c>
      <c r="D1942" s="1" t="s">
        <v>2962</v>
      </c>
      <c r="F1942" s="1" t="s">
        <v>2966</v>
      </c>
      <c r="H1942" s="43">
        <v>573</v>
      </c>
      <c r="I1942" s="326" t="str">
        <f t="shared" si="90"/>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dist solar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x14ac:dyDescent="0.35">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Distributed Solar Subsidy</v>
      </c>
      <c r="C1943" s="254" t="str">
        <f t="shared" si="89"/>
        <v>GRA for Distributed Solar Subsidy</v>
      </c>
      <c r="D1943" s="1" t="s">
        <v>2963</v>
      </c>
      <c r="F1943" s="1" t="s">
        <v>2967</v>
      </c>
      <c r="H1943" s="43">
        <v>574</v>
      </c>
      <c r="I1943" s="326" t="str">
        <f t="shared" si="90"/>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dist solar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x14ac:dyDescent="0.35">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Fuel Subsidy</v>
      </c>
      <c r="C1944" t="s">
        <v>2956</v>
      </c>
      <c r="D1944" s="1" t="s">
        <v>2959</v>
      </c>
      <c r="F1944" s="1" t="s">
        <v>2964</v>
      </c>
      <c r="H1944" s="43">
        <v>575</v>
      </c>
      <c r="I1944" s="322" t="s">
        <v>43</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fuel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x14ac:dyDescent="0.35">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Fuel Subsidy</v>
      </c>
      <c r="C1945" s="254" t="str">
        <f t="shared" ref="C1945:C1948" si="91">C$1944</f>
        <v>GRA for Fuel Subsidies</v>
      </c>
      <c r="D1945" s="1" t="s">
        <v>2960</v>
      </c>
      <c r="F1945" s="1" t="s">
        <v>2975</v>
      </c>
      <c r="H1945" s="43">
        <v>576</v>
      </c>
      <c r="I1945" s="326" t="str">
        <f t="shared" ref="I1945:I1953" si="92">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fuel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x14ac:dyDescent="0.35">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Fuel Subsidy</v>
      </c>
      <c r="C1946" s="254" t="str">
        <f t="shared" si="91"/>
        <v>GRA for Fuel Subsidies</v>
      </c>
      <c r="D1946" s="1" t="s">
        <v>2961</v>
      </c>
      <c r="F1946" s="1" t="s">
        <v>2965</v>
      </c>
      <c r="H1946" s="43">
        <v>577</v>
      </c>
      <c r="I1946" s="326" t="str">
        <f t="shared" si="92"/>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fuel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x14ac:dyDescent="0.35">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Fuel Subsidy</v>
      </c>
      <c r="C1947" s="254" t="str">
        <f t="shared" si="91"/>
        <v>GRA for Fuel Subsidies</v>
      </c>
      <c r="D1947" s="1" t="s">
        <v>2962</v>
      </c>
      <c r="F1947" s="1" t="s">
        <v>2966</v>
      </c>
      <c r="H1947" s="43">
        <v>578</v>
      </c>
      <c r="I1947" s="326" t="str">
        <f t="shared" si="92"/>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fuel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x14ac:dyDescent="0.35">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Fuel Subsidy</v>
      </c>
      <c r="C1948" s="254" t="str">
        <f t="shared" si="91"/>
        <v>GRA for Fuel Subsidies</v>
      </c>
      <c r="D1948" s="1" t="s">
        <v>2963</v>
      </c>
      <c r="F1948" s="1" t="s">
        <v>2967</v>
      </c>
      <c r="H1948" s="43">
        <v>579</v>
      </c>
      <c r="I1948" s="326" t="str">
        <f t="shared" si="92"/>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fuel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x14ac:dyDescent="0.35">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CCS Subsidy</v>
      </c>
      <c r="C1949" t="s">
        <v>3628</v>
      </c>
      <c r="D1949" s="1" t="s">
        <v>2959</v>
      </c>
      <c r="F1949" s="1" t="s">
        <v>2964</v>
      </c>
      <c r="H1949" s="43">
        <v>2252</v>
      </c>
      <c r="I1949" s="322" t="s">
        <v>43</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CCS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x14ac:dyDescent="0.35">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CCS Subsidy</v>
      </c>
      <c r="C1950" s="254" t="str">
        <f>C$1949</f>
        <v>GRA for CCS Subsidies</v>
      </c>
      <c r="D1950" s="1" t="s">
        <v>2960</v>
      </c>
      <c r="F1950" s="1" t="s">
        <v>2975</v>
      </c>
      <c r="H1950" s="43">
        <v>2253</v>
      </c>
      <c r="I1950" s="326" t="str">
        <f t="shared" si="92"/>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CCS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x14ac:dyDescent="0.35">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CCS Subsidy</v>
      </c>
      <c r="C1951" s="254" t="str">
        <f t="shared" ref="C1951:C1953" si="93">C$1949</f>
        <v>GRA for CCS Subsidies</v>
      </c>
      <c r="D1951" s="1" t="s">
        <v>2961</v>
      </c>
      <c r="F1951" s="1" t="s">
        <v>2965</v>
      </c>
      <c r="H1951" s="43">
        <v>2254</v>
      </c>
      <c r="I1951" s="326" t="str">
        <f t="shared" si="92"/>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CCS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x14ac:dyDescent="0.35">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CCS Subsidy</v>
      </c>
      <c r="C1952" s="254" t="str">
        <f t="shared" si="93"/>
        <v>GRA for CCS Subsidies</v>
      </c>
      <c r="D1952" s="1" t="s">
        <v>2962</v>
      </c>
      <c r="F1952" s="1" t="s">
        <v>2966</v>
      </c>
      <c r="H1952" s="43">
        <v>2255</v>
      </c>
      <c r="I1952" s="326" t="str">
        <f t="shared" si="92"/>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CCS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x14ac:dyDescent="0.35">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CCS Subsidy</v>
      </c>
      <c r="C1953" s="254" t="str">
        <f t="shared" si="93"/>
        <v>GRA for CCS Subsidies</v>
      </c>
      <c r="D1953" s="1" t="s">
        <v>2963</v>
      </c>
      <c r="F1953" s="1" t="s">
        <v>2967</v>
      </c>
      <c r="H1953" s="43">
        <v>2256</v>
      </c>
      <c r="I1953" s="326" t="str">
        <f t="shared" si="92"/>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CCS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x14ac:dyDescent="0.35">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National Debt Interest</v>
      </c>
      <c r="C1954" t="s">
        <v>2957</v>
      </c>
      <c r="D1954" s="1" t="s">
        <v>2959</v>
      </c>
      <c r="F1954" s="1" t="s">
        <v>2964</v>
      </c>
      <c r="H1954" s="43">
        <v>580</v>
      </c>
      <c r="I1954" s="322" t="s">
        <v>43</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national debt interest</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x14ac:dyDescent="0.35">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National Debt Interest</v>
      </c>
      <c r="C1955" s="254" t="str">
        <f t="shared" ref="C1955:C1958" si="94">C$1954</f>
        <v>GRA for National Debt Interest</v>
      </c>
      <c r="D1955" s="1" t="s">
        <v>2960</v>
      </c>
      <c r="F1955" s="1" t="s">
        <v>2975</v>
      </c>
      <c r="H1955" s="43">
        <v>581</v>
      </c>
      <c r="I1955" s="326" t="str">
        <f t="shared" ref="I1955:I1958" si="95">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national debt interest</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x14ac:dyDescent="0.35">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National Debt Interest</v>
      </c>
      <c r="C1956" s="254" t="str">
        <f t="shared" si="94"/>
        <v>GRA for National Debt Interest</v>
      </c>
      <c r="D1956" s="1" t="s">
        <v>2961</v>
      </c>
      <c r="F1956" s="1" t="s">
        <v>2965</v>
      </c>
      <c r="H1956" s="43">
        <v>582</v>
      </c>
      <c r="I1956" s="326" t="str">
        <f t="shared" si="95"/>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national debt interest</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x14ac:dyDescent="0.35">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National Debt Interest</v>
      </c>
      <c r="C1957" s="254" t="str">
        <f t="shared" si="94"/>
        <v>GRA for National Debt Interest</v>
      </c>
      <c r="D1957" s="1" t="s">
        <v>2962</v>
      </c>
      <c r="F1957" s="1" t="s">
        <v>2966</v>
      </c>
      <c r="H1957" s="43">
        <v>583</v>
      </c>
      <c r="I1957" s="326" t="str">
        <f t="shared" si="95"/>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national debt interest</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x14ac:dyDescent="0.35">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National Debt Interest</v>
      </c>
      <c r="C1958" s="254" t="str">
        <f t="shared" si="94"/>
        <v>GRA for National Debt Interest</v>
      </c>
      <c r="D1958" s="1" t="s">
        <v>2963</v>
      </c>
      <c r="F1958" s="1" t="s">
        <v>2967</v>
      </c>
      <c r="H1958" s="43">
        <v>584</v>
      </c>
      <c r="I1958" s="326" t="str">
        <f t="shared" si="95"/>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national debt interest</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x14ac:dyDescent="0.35">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Remaining Government Cash Flows</v>
      </c>
      <c r="C1959" t="s">
        <v>2958</v>
      </c>
      <c r="D1959" s="1" t="s">
        <v>2959</v>
      </c>
      <c r="F1959" s="1" t="s">
        <v>2964</v>
      </c>
      <c r="H1959" s="43">
        <v>585</v>
      </c>
      <c r="I1959" s="322" t="s">
        <v>43</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remaining cash flow changes</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x14ac:dyDescent="0.35">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Remaining Government Cash Flows</v>
      </c>
      <c r="C1960" s="254" t="str">
        <f t="shared" ref="C1960" si="96">C$1959</f>
        <v>GRA for Remaining Government Cash Flow Changes</v>
      </c>
      <c r="D1960" s="1" t="s">
        <v>2960</v>
      </c>
      <c r="F1960" s="1" t="s">
        <v>2975</v>
      </c>
      <c r="H1960" s="43">
        <v>586</v>
      </c>
      <c r="I1960" s="326" t="str">
        <f t="shared" ref="I1960:I1963" si="97">I$1959</f>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remaining cash flow changes</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x14ac:dyDescent="0.35">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Remaining Government Cash Flows</v>
      </c>
      <c r="C1961" s="254" t="str">
        <f t="shared" ref="C1961:C1963" si="98">C$1959</f>
        <v>GRA for Remaining Government Cash Flow Changes</v>
      </c>
      <c r="D1961" s="1" t="s">
        <v>2961</v>
      </c>
      <c r="F1961" s="1" t="s">
        <v>2965</v>
      </c>
      <c r="H1961" s="43">
        <v>587</v>
      </c>
      <c r="I1961" s="326" t="str">
        <f t="shared" si="97"/>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remaining cash flow changes</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x14ac:dyDescent="0.35">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Remaining Government Cash Flows</v>
      </c>
      <c r="C1962" s="254" t="str">
        <f t="shared" si="98"/>
        <v>GRA for Remaining Government Cash Flow Changes</v>
      </c>
      <c r="D1962" s="1" t="s">
        <v>2962</v>
      </c>
      <c r="F1962" s="1" t="s">
        <v>2966</v>
      </c>
      <c r="H1962" s="43">
        <v>588</v>
      </c>
      <c r="I1962" s="326" t="str">
        <f t="shared" si="97"/>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remaining cash flow changes</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x14ac:dyDescent="0.35">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Remaining Government Cash Flows</v>
      </c>
      <c r="C1963" s="254" t="str">
        <f t="shared" si="98"/>
        <v>GRA for Remaining Government Cash Flow Changes</v>
      </c>
      <c r="D1963" s="1" t="s">
        <v>2963</v>
      </c>
      <c r="F1963" s="1" t="s">
        <v>2967</v>
      </c>
      <c r="H1963" s="43">
        <v>589</v>
      </c>
      <c r="I1963" s="326" t="str">
        <f t="shared" si="97"/>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remaining cash flow changes</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x14ac:dyDescent="0.35">
      <c r="A1964" s="254" t="str">
        <f>IF(ISBLANK(INDEX('Policy Characteristics'!A:A,MATCH($C1964,'Policy Characteristics'!$C:$C,0))),"",INDEX('Policy Characteristics'!A:A,MATCH($C1964,'Policy Characteristics'!$C:$C,0)))</f>
        <v>Control Settings</v>
      </c>
      <c r="B1964" s="262" t="str">
        <f>IF(ISBLANK(INDEX('Policy Characteristics'!B:B,MATCH($C1964,'Policy Characteristics'!$C:$C,0))),"",INDEX('Policy Characteristics'!B:B,MATCH($C1964,'Policy Characteristics'!$C:$C,0)))</f>
        <v>COVID-19 Recession</v>
      </c>
      <c r="C1964" s="1" t="s">
        <v>3421</v>
      </c>
      <c r="H1964" s="43">
        <v>543</v>
      </c>
      <c r="I1964" s="322" t="s">
        <v>44</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settings exogenous GDP adjustment</v>
      </c>
      <c r="L1964" s="359">
        <f>IF(ISBLANK(INDEX('Policy Characteristics'!F:F,MATCH($C1964,'Policy Characteristics'!$C:$C,0))),"",INDEX('Policy Characteristics'!F:F,MATCH($C1964,'Policy Characteristics'!$C:$C,0)))</f>
        <v>0</v>
      </c>
      <c r="M1964" s="359">
        <f>IF(ISBLANK(INDEX('Policy Characteristics'!G:G,MATCH($C1964,'Policy Characteristics'!$C:$C,0))),"",INDEX('Policy Characteristics'!G:G,MATCH($C1964,'Policy Characteristics'!$C:$C,0)))</f>
        <v>1</v>
      </c>
      <c r="N1964" s="359">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on/off</v>
      </c>
      <c r="P1964" s="254" t="str">
        <f>IF(ISBLANK(INDEX('Policy Characteristics'!J:J,MATCH($C1964,'Policy Characteristics'!$C:$C,0))),"",INDEX('Policy Characteristics'!J:J,MATCH($C1964,'Policy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4" s="254" t="str">
        <f>IF(ISBLANK(INDEX('Policy Characteristics'!K:K,MATCH($C1964,'Policy Characteristics'!$C:$C,0))),"",INDEX('Policy Characteristics'!K:K,MATCH($C1964,'Policy Characteristics'!$C:$C,0)))</f>
        <v/>
      </c>
      <c r="R1964" s="254" t="str">
        <f>IF(ISBLANK(INDEX('Policy Characteristics'!L:L,MATCH($C1964,'Policy Characteristics'!$C:$C,0))),"",INDEX('Policy Characteristics'!L:L,MATCH($C1964,'Policy Characteristics'!$C:$C,0)))</f>
        <v/>
      </c>
    </row>
    <row r="1965" spans="1:18" x14ac:dyDescent="0.35">
      <c r="A1965" s="254" t="str">
        <f>IF(ISBLANK(INDEX('Policy Characteristics'!A:A,MATCH($C1965,'Policy Characteristics'!$C:$C,0))),"",INDEX('Policy Characteristics'!A:A,MATCH($C1965,'Policy Characteristics'!$C:$C,0)))</f>
        <v>Control Settings</v>
      </c>
      <c r="B1965" s="262" t="str">
        <f>IF(ISBLANK(INDEX('Policy Characteristics'!B:B,MATCH($C1965,'Policy Characteristics'!$C:$C,0))),"",INDEX('Policy Characteristics'!B:B,MATCH($C1965,'Policy Characteristics'!$C:$C,0)))</f>
        <v>Use 20-Year GWP Values</v>
      </c>
      <c r="C1965" t="s">
        <v>3283</v>
      </c>
      <c r="H1965" s="43">
        <v>1601</v>
      </c>
      <c r="I1965" s="322" t="s">
        <v>44</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
      </c>
      <c r="L1965" s="359">
        <f>IF(ISBLANK(INDEX('Policy Characteristics'!F:F,MATCH($C1965,'Policy Characteristics'!$C:$C,0))),"",INDEX('Policy Characteristics'!F:F,MATCH($C1965,'Policy Characteristics'!$C:$C,0)))</f>
        <v>0</v>
      </c>
      <c r="M1965" s="359">
        <f>IF(ISBLANK(INDEX('Policy Characteristics'!G:G,MATCH($C1965,'Policy Characteristics'!$C:$C,0))),"",INDEX('Policy Characteristics'!G:G,MATCH($C1965,'Policy Characteristics'!$C:$C,0)))</f>
        <v>1</v>
      </c>
      <c r="N1965" s="359">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on/off</v>
      </c>
      <c r="P1965" s="254" t="str">
        <f>IF(ISBLANK(INDEX('Policy Characteristics'!J:J,MATCH($C1965,'Policy Characteristics'!$C:$C,0))),"",INDEX('Policy Characteristics'!J:J,MATCH($C1965,'Policy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5" s="254" t="str">
        <f>IF(ISBLANK(INDEX('Policy Characteristics'!K:K,MATCH($C1965,'Policy Characteristics'!$C:$C,0))),"",INDEX('Policy Characteristics'!K:K,MATCH($C1965,'Policy Characteristics'!$C:$C,0)))</f>
        <v/>
      </c>
      <c r="R1965" s="254" t="str">
        <f>IF(ISBLANK(INDEX('Policy Characteristics'!L:L,MATCH($C1965,'Policy Characteristics'!$C:$C,0))),"",INDEX('Policy Characteristics'!L:L,MATCH($C1965,'Policy Characteristics'!$C:$C,0)))</f>
        <v/>
      </c>
    </row>
  </sheetData>
  <sortState xmlns:xlrd2="http://schemas.microsoft.com/office/spreadsheetml/2017/richdata2" ref="A191:I211">
    <sortCondition ref="B191:B211"/>
  </sortState>
  <conditionalFormatting sqref="I1:I1909 I1964:I1965 I1969:I1048576">
    <cfRule type="containsText" dxfId="5" priority="3" operator="containsText" text="No">
      <formula>NOT(ISERROR(SEARCH("No",I1)))</formula>
    </cfRule>
  </conditionalFormatting>
  <conditionalFormatting sqref="I1914 I1919 I1929 I1934 I1939 I1944 I1954 I1959">
    <cfRule type="containsText" dxfId="4" priority="133" operator="containsText" text="No">
      <formula>NOT(ISERROR(SEARCH("No",I1914)))</formula>
    </cfRule>
  </conditionalFormatting>
  <conditionalFormatting sqref="I1924">
    <cfRule type="containsText" dxfId="3" priority="2" operator="containsText" text="No">
      <formula>NOT(ISERROR(SEARCH("No",I1924)))</formula>
    </cfRule>
  </conditionalFormatting>
  <conditionalFormatting sqref="I1949">
    <cfRule type="containsText" dxfId="2" priority="1" operator="containsText" text="No">
      <formula>NOT(ISERROR(SEARCH("No",I1949)))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796875" defaultRowHeight="14.5" x14ac:dyDescent="0.35"/>
  <cols>
    <col min="1" max="2" width="76.81640625" customWidth="1"/>
  </cols>
  <sheetData>
    <row r="1" spans="1:2" x14ac:dyDescent="0.35">
      <c r="A1" s="413" t="s">
        <v>2814</v>
      </c>
      <c r="B1" s="413"/>
    </row>
    <row r="2" spans="1:2" x14ac:dyDescent="0.35">
      <c r="A2" s="195" t="s">
        <v>2815</v>
      </c>
      <c r="B2" s="195" t="s">
        <v>2816</v>
      </c>
    </row>
    <row r="3" spans="1:2" x14ac:dyDescent="0.35">
      <c r="A3" s="196" t="s">
        <v>352</v>
      </c>
      <c r="B3" t="str">
        <f>A3</f>
        <v>million metric tons / year</v>
      </c>
    </row>
    <row r="4" spans="1:2" x14ac:dyDescent="0.35">
      <c r="A4" s="196" t="s">
        <v>3479</v>
      </c>
      <c r="B4" t="str">
        <f>A4</f>
        <v>million metric tons</v>
      </c>
    </row>
    <row r="5" spans="1:2" x14ac:dyDescent="0.35">
      <c r="A5" s="196" t="s">
        <v>3692</v>
      </c>
      <c r="B5" t="str">
        <f>A5</f>
        <v>g CO2e / 2023 dollar</v>
      </c>
    </row>
    <row r="6" spans="1:2" x14ac:dyDescent="0.35">
      <c r="A6" s="197" t="s">
        <v>2320</v>
      </c>
      <c r="B6" t="str">
        <f t="shared" ref="B6:B46" si="0">A6</f>
        <v>thousand metric tons / year</v>
      </c>
    </row>
    <row r="7" spans="1:2" x14ac:dyDescent="0.35">
      <c r="A7" s="197" t="s">
        <v>3693</v>
      </c>
      <c r="B7" t="str">
        <f>A7</f>
        <v>g CO2 / 2023 dollar</v>
      </c>
    </row>
    <row r="8" spans="1:2" ht="29" x14ac:dyDescent="0.35">
      <c r="A8" s="197" t="s">
        <v>3694</v>
      </c>
      <c r="B8" t="str">
        <f t="shared" si="0"/>
        <v>2023 dollars / metric ton CO2e abated, Annual average abatement (million metric tons CO2e)</v>
      </c>
    </row>
    <row r="9" spans="1:2" x14ac:dyDescent="0.35">
      <c r="A9" s="197" t="s">
        <v>3695</v>
      </c>
      <c r="B9" t="str">
        <f t="shared" si="0"/>
        <v>billion 2023 dollars / year</v>
      </c>
    </row>
    <row r="10" spans="1:2" x14ac:dyDescent="0.35">
      <c r="A10" s="197" t="s">
        <v>3696</v>
      </c>
      <c r="B10" t="str">
        <f t="shared" si="0"/>
        <v>billion 2023 dollars</v>
      </c>
    </row>
    <row r="11" spans="1:2" x14ac:dyDescent="0.35">
      <c r="A11" s="197" t="s">
        <v>2856</v>
      </c>
      <c r="B11" t="str">
        <f t="shared" si="0"/>
        <v>jobs</v>
      </c>
    </row>
    <row r="12" spans="1:2" x14ac:dyDescent="0.35">
      <c r="A12" s="197" t="s">
        <v>2898</v>
      </c>
      <c r="B12" t="str">
        <f t="shared" si="0"/>
        <v>incidents / year</v>
      </c>
    </row>
    <row r="13" spans="1:2" x14ac:dyDescent="0.35">
      <c r="A13" s="197" t="s">
        <v>2875</v>
      </c>
      <c r="B13" t="str">
        <f t="shared" si="0"/>
        <v>% change</v>
      </c>
    </row>
    <row r="14" spans="1:2" x14ac:dyDescent="0.35">
      <c r="A14" s="197" t="s">
        <v>3697</v>
      </c>
      <c r="B14" t="str">
        <f t="shared" si="0"/>
        <v>2023 dollars / employee-year</v>
      </c>
    </row>
    <row r="15" spans="1:2" x14ac:dyDescent="0.35">
      <c r="A15" s="197" t="s">
        <v>353</v>
      </c>
      <c r="B15" t="str">
        <f t="shared" si="0"/>
        <v>lives / year</v>
      </c>
    </row>
    <row r="16" spans="1:2" x14ac:dyDescent="0.35">
      <c r="A16" s="197" t="s">
        <v>354</v>
      </c>
      <c r="B16" t="str">
        <f t="shared" si="0"/>
        <v>terawatt-hours (TWh) / year</v>
      </c>
    </row>
    <row r="17" spans="1:2" x14ac:dyDescent="0.35">
      <c r="A17" s="197" t="s">
        <v>3558</v>
      </c>
      <c r="B17" t="str">
        <f t="shared" si="0"/>
        <v>terawatt-hours (TWh)</v>
      </c>
    </row>
    <row r="18" spans="1:2" x14ac:dyDescent="0.35">
      <c r="A18" s="197" t="s">
        <v>3327</v>
      </c>
      <c r="B18" t="str">
        <f t="shared" si="0"/>
        <v>%</v>
      </c>
    </row>
    <row r="19" spans="1:2" x14ac:dyDescent="0.35">
      <c r="A19" s="197" t="s">
        <v>3328</v>
      </c>
      <c r="B19" t="str">
        <f t="shared" si="0"/>
        <v>metric tons CO2e / megawatt-hour (MWh)</v>
      </c>
    </row>
    <row r="20" spans="1:2" x14ac:dyDescent="0.35">
      <c r="A20" s="197" t="s">
        <v>3698</v>
      </c>
      <c r="B20" t="str">
        <f t="shared" si="0"/>
        <v>kilowatt-hour / 2023 dollar</v>
      </c>
    </row>
    <row r="21" spans="1:2" x14ac:dyDescent="0.35">
      <c r="A21" s="197" t="s">
        <v>355</v>
      </c>
      <c r="B21" t="str">
        <f t="shared" si="0"/>
        <v>gigawatts (GW) / year</v>
      </c>
    </row>
    <row r="22" spans="1:2" x14ac:dyDescent="0.35">
      <c r="A22" s="197" t="s">
        <v>3699</v>
      </c>
      <c r="B22" t="str">
        <f t="shared" si="0"/>
        <v>2023 dollars / megawatt-hour (MWh)</v>
      </c>
    </row>
    <row r="23" spans="1:2" x14ac:dyDescent="0.35">
      <c r="A23" s="197" t="s">
        <v>2459</v>
      </c>
      <c r="B23" t="str">
        <f t="shared" si="0"/>
        <v>cubic km / yr</v>
      </c>
    </row>
    <row r="24" spans="1:2" x14ac:dyDescent="0.35">
      <c r="A24" s="197" t="s">
        <v>2379</v>
      </c>
      <c r="B24" t="str">
        <f t="shared" si="0"/>
        <v>trillion passenger-miles / year</v>
      </c>
    </row>
    <row r="25" spans="1:2" x14ac:dyDescent="0.35">
      <c r="A25" s="197" t="s">
        <v>2380</v>
      </c>
      <c r="B25" t="str">
        <f t="shared" si="0"/>
        <v>trillion freight ton-miles / year</v>
      </c>
    </row>
    <row r="26" spans="1:2" x14ac:dyDescent="0.35">
      <c r="A26" s="197" t="s">
        <v>475</v>
      </c>
      <c r="B26" t="str">
        <f t="shared" si="0"/>
        <v>million vehicles / year</v>
      </c>
    </row>
    <row r="27" spans="1:2" x14ac:dyDescent="0.35">
      <c r="A27" s="197" t="s">
        <v>2357</v>
      </c>
      <c r="B27" t="str">
        <f t="shared" si="0"/>
        <v>thousand vehicles / year</v>
      </c>
    </row>
    <row r="28" spans="1:2" x14ac:dyDescent="0.35">
      <c r="A28" s="197" t="s">
        <v>2356</v>
      </c>
      <c r="B28" t="str">
        <f t="shared" si="0"/>
        <v>million vehicles</v>
      </c>
    </row>
    <row r="29" spans="1:2" x14ac:dyDescent="0.35">
      <c r="A29" s="197" t="s">
        <v>2389</v>
      </c>
      <c r="B29" t="str">
        <f t="shared" si="0"/>
        <v>thousand vehicles</v>
      </c>
    </row>
    <row r="30" spans="1:2" x14ac:dyDescent="0.35">
      <c r="A30" s="197" t="s">
        <v>457</v>
      </c>
      <c r="B30" t="str">
        <f t="shared" si="0"/>
        <v>quads / year</v>
      </c>
    </row>
    <row r="31" spans="1:2" x14ac:dyDescent="0.35">
      <c r="A31" s="197" t="s">
        <v>3700</v>
      </c>
      <c r="B31" t="str">
        <f>A31</f>
        <v>thousand BTU / 2023 dollar</v>
      </c>
    </row>
    <row r="32" spans="1:2" x14ac:dyDescent="0.35">
      <c r="A32" s="197" t="s">
        <v>2362</v>
      </c>
      <c r="B32" t="str">
        <f t="shared" si="0"/>
        <v>millions of short tons / year</v>
      </c>
    </row>
    <row r="33" spans="1:2" x14ac:dyDescent="0.35">
      <c r="A33" s="197" t="s">
        <v>2363</v>
      </c>
      <c r="B33" t="str">
        <f t="shared" si="0"/>
        <v>trillion cubic feet / year</v>
      </c>
    </row>
    <row r="34" spans="1:2" x14ac:dyDescent="0.35">
      <c r="A34" s="197" t="s">
        <v>3297</v>
      </c>
      <c r="B34" t="str">
        <f t="shared" si="0"/>
        <v>million barrels of oil / year</v>
      </c>
    </row>
    <row r="35" spans="1:2" x14ac:dyDescent="0.35">
      <c r="A35" s="197" t="s">
        <v>2634</v>
      </c>
      <c r="B35" t="str">
        <f t="shared" si="0"/>
        <v>million gallons / year</v>
      </c>
    </row>
    <row r="36" spans="1:2" x14ac:dyDescent="0.35">
      <c r="A36" s="197" t="s">
        <v>2424</v>
      </c>
      <c r="B36" t="str">
        <f t="shared" si="0"/>
        <v>trillion BTU / year</v>
      </c>
    </row>
    <row r="37" spans="1:2" x14ac:dyDescent="0.35">
      <c r="A37" s="197" t="s">
        <v>3701</v>
      </c>
      <c r="B37" t="str">
        <f t="shared" si="0"/>
        <v>2023 dollars / short ton</v>
      </c>
    </row>
    <row r="38" spans="1:2" x14ac:dyDescent="0.35">
      <c r="A38" s="197" t="s">
        <v>3702</v>
      </c>
      <c r="B38" t="str">
        <f t="shared" si="0"/>
        <v>2023 dollars / thousand cubic feet</v>
      </c>
    </row>
    <row r="39" spans="1:2" x14ac:dyDescent="0.35">
      <c r="A39" s="197" t="s">
        <v>3703</v>
      </c>
      <c r="B39" t="str">
        <f t="shared" si="0"/>
        <v>2023 dollars / gallon</v>
      </c>
    </row>
    <row r="40" spans="1:2" x14ac:dyDescent="0.35">
      <c r="A40" s="197" t="s">
        <v>3704</v>
      </c>
      <c r="B40" t="str">
        <f t="shared" si="0"/>
        <v>2023 dollars / barrel of oil</v>
      </c>
    </row>
    <row r="41" spans="1:2" x14ac:dyDescent="0.35">
      <c r="A41" s="197" t="s">
        <v>3705</v>
      </c>
      <c r="B41" t="str">
        <f t="shared" si="0"/>
        <v>2023 dollars / kg</v>
      </c>
    </row>
    <row r="42" spans="1:2" x14ac:dyDescent="0.35">
      <c r="A42" s="197" t="s">
        <v>3706</v>
      </c>
      <c r="B42" t="str">
        <f t="shared" si="0"/>
        <v>2023 dollars / kilowatt-hour (kWh)</v>
      </c>
    </row>
    <row r="43" spans="1:2" x14ac:dyDescent="0.35">
      <c r="A43" s="197" t="s">
        <v>3699</v>
      </c>
      <c r="B43" t="str">
        <f t="shared" ref="B43" si="1">A43</f>
        <v>2023 dollars / megawatt-hour (MWh)</v>
      </c>
    </row>
    <row r="44" spans="1:2" x14ac:dyDescent="0.35">
      <c r="A44" s="197" t="s">
        <v>3286</v>
      </c>
      <c r="B44" t="str">
        <f t="shared" si="0"/>
        <v>cost of eqpt. to capture 1 metric ton CO2e/yr (2020 dollars)</v>
      </c>
    </row>
    <row r="45" spans="1:2" x14ac:dyDescent="0.35">
      <c r="A45" s="197" t="s">
        <v>3707</v>
      </c>
      <c r="B45" t="str">
        <f t="shared" si="0"/>
        <v>million 2023 dollars / megawatt (MW)</v>
      </c>
    </row>
    <row r="46" spans="1:2" x14ac:dyDescent="0.35">
      <c r="A46" s="197" t="s">
        <v>3708</v>
      </c>
      <c r="B46" t="str">
        <f t="shared" si="0"/>
        <v>cost of eqpt. to produce 1 kg H2/yr (2023 dollars)</v>
      </c>
    </row>
    <row r="48" spans="1:2" x14ac:dyDescent="0.35">
      <c r="A48" s="413" t="s">
        <v>2818</v>
      </c>
      <c r="B48" s="413"/>
    </row>
    <row r="49" spans="1:2" x14ac:dyDescent="0.35">
      <c r="A49" s="195" t="s">
        <v>2815</v>
      </c>
      <c r="B49" s="195" t="s">
        <v>2816</v>
      </c>
    </row>
    <row r="50" spans="1:2" x14ac:dyDescent="0.35">
      <c r="A50" s="159" t="s">
        <v>138</v>
      </c>
      <c r="B50" t="str">
        <f t="shared" ref="B50:B51" si="2">A50</f>
        <v>$/metric ton CO2e</v>
      </c>
    </row>
    <row r="51" spans="1:2" x14ac:dyDescent="0.35">
      <c r="A51" s="159" t="s">
        <v>140</v>
      </c>
      <c r="B51" t="str">
        <f t="shared" si="2"/>
        <v>$/MWh</v>
      </c>
    </row>
    <row r="62" spans="1:2" x14ac:dyDescent="0.35">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topLeftCell="B188" zoomScale="70" zoomScaleNormal="70" workbookViewId="0">
      <selection activeCell="I191" sqref="I191"/>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2311</v>
      </c>
      <c r="B1" s="165" t="s">
        <v>2312</v>
      </c>
      <c r="C1" s="198" t="s">
        <v>2817</v>
      </c>
      <c r="D1" s="165" t="s">
        <v>60</v>
      </c>
      <c r="E1" s="165" t="s">
        <v>62</v>
      </c>
      <c r="F1" s="165" t="s">
        <v>439</v>
      </c>
      <c r="G1" s="165" t="s">
        <v>61</v>
      </c>
      <c r="H1" s="165" t="s">
        <v>2321</v>
      </c>
      <c r="I1" s="166" t="s">
        <v>303</v>
      </c>
      <c r="J1" s="44" t="s">
        <v>3568</v>
      </c>
    </row>
    <row r="2" spans="1:10" x14ac:dyDescent="0.35">
      <c r="A2" s="2" t="s">
        <v>2326</v>
      </c>
      <c r="B2" s="1" t="s">
        <v>2327</v>
      </c>
      <c r="C2" s="43">
        <v>1</v>
      </c>
      <c r="D2" s="1" t="s">
        <v>63</v>
      </c>
      <c r="E2" s="1" t="s">
        <v>64</v>
      </c>
      <c r="F2" s="1" t="str">
        <f>UnitControlCenter!$B$3</f>
        <v>million metric tons / year</v>
      </c>
      <c r="G2" s="1" t="s">
        <v>174</v>
      </c>
      <c r="J2" s="1" t="s">
        <v>3574</v>
      </c>
    </row>
    <row r="3" spans="1:10" x14ac:dyDescent="0.35">
      <c r="A3" s="2" t="s">
        <v>2326</v>
      </c>
      <c r="B3" s="1" t="s">
        <v>2328</v>
      </c>
      <c r="C3" s="47">
        <v>1</v>
      </c>
      <c r="D3" s="2" t="s">
        <v>63</v>
      </c>
      <c r="E3" s="2" t="s">
        <v>64</v>
      </c>
      <c r="F3" s="1" t="str">
        <f>UnitControlCenter!$B$3</f>
        <v>million metric tons / year</v>
      </c>
      <c r="G3" s="1" t="s">
        <v>2310</v>
      </c>
    </row>
    <row r="4" spans="1:10" ht="29" x14ac:dyDescent="0.35">
      <c r="A4" s="2" t="s">
        <v>2326</v>
      </c>
      <c r="B4" s="1" t="s">
        <v>3477</v>
      </c>
      <c r="C4" s="43">
        <v>1</v>
      </c>
      <c r="D4" s="1" t="s">
        <v>63</v>
      </c>
      <c r="E4" s="1" t="s">
        <v>64</v>
      </c>
      <c r="F4" s="1" t="str">
        <f>UnitControlCenter!B4</f>
        <v>million metric tons</v>
      </c>
      <c r="G4" s="1" t="s">
        <v>3480</v>
      </c>
      <c r="J4" s="1" t="s">
        <v>3575</v>
      </c>
    </row>
    <row r="5" spans="1:10" ht="29" x14ac:dyDescent="0.35">
      <c r="A5" s="2" t="s">
        <v>2326</v>
      </c>
      <c r="B5" s="1" t="s">
        <v>3478</v>
      </c>
      <c r="C5" s="47">
        <v>1</v>
      </c>
      <c r="D5" s="2" t="s">
        <v>63</v>
      </c>
      <c r="E5" s="2" t="s">
        <v>64</v>
      </c>
      <c r="F5" s="1" t="str">
        <f>UnitControlCenter!B4</f>
        <v>million metric tons</v>
      </c>
      <c r="G5" s="1" t="s">
        <v>3481</v>
      </c>
    </row>
    <row r="6" spans="1:10" ht="72.5" x14ac:dyDescent="0.35">
      <c r="A6" s="2" t="s">
        <v>2326</v>
      </c>
      <c r="B6" s="2" t="s">
        <v>2329</v>
      </c>
      <c r="C6" s="43">
        <v>1</v>
      </c>
      <c r="D6" s="1" t="s">
        <v>65</v>
      </c>
      <c r="E6" s="1" t="s">
        <v>66</v>
      </c>
      <c r="F6" s="1" t="str">
        <f>UnitControlCenter!$B$3</f>
        <v>million metric tons / year</v>
      </c>
      <c r="G6" s="1" t="s">
        <v>2795</v>
      </c>
      <c r="H6" s="1" t="s">
        <v>2796</v>
      </c>
      <c r="I6" s="1" t="s">
        <v>2797</v>
      </c>
    </row>
    <row r="7" spans="1:10" ht="29" x14ac:dyDescent="0.35">
      <c r="A7" s="2" t="s">
        <v>2326</v>
      </c>
      <c r="B7" s="2" t="s">
        <v>2330</v>
      </c>
      <c r="C7" s="43">
        <v>1</v>
      </c>
      <c r="D7" s="1" t="s">
        <v>65</v>
      </c>
      <c r="E7" s="1" t="s">
        <v>66</v>
      </c>
      <c r="F7" s="1" t="str">
        <f>UnitControlCenter!$B$3</f>
        <v>million metric tons / year</v>
      </c>
      <c r="G7" s="1" t="s">
        <v>2798</v>
      </c>
      <c r="H7" s="1" t="s">
        <v>2799</v>
      </c>
      <c r="I7" s="1" t="s">
        <v>2800</v>
      </c>
    </row>
    <row r="8" spans="1:10" ht="29" x14ac:dyDescent="0.35">
      <c r="A8" s="2" t="s">
        <v>2326</v>
      </c>
      <c r="B8" s="2" t="s">
        <v>2331</v>
      </c>
      <c r="C8" s="43">
        <v>1</v>
      </c>
      <c r="D8" s="1" t="s">
        <v>65</v>
      </c>
      <c r="E8" s="1" t="s">
        <v>66</v>
      </c>
      <c r="F8" s="1" t="str">
        <f>UnitControlCenter!$B$3</f>
        <v>million metric tons / year</v>
      </c>
      <c r="G8" s="1" t="s">
        <v>2602</v>
      </c>
      <c r="H8" s="1" t="s">
        <v>2603</v>
      </c>
      <c r="I8" s="1" t="s">
        <v>2604</v>
      </c>
    </row>
    <row r="9" spans="1:10" x14ac:dyDescent="0.35">
      <c r="A9" s="2" t="s">
        <v>2326</v>
      </c>
      <c r="B9" s="2" t="s">
        <v>2866</v>
      </c>
      <c r="C9" s="43">
        <v>0</v>
      </c>
      <c r="D9" s="1" t="s">
        <v>63</v>
      </c>
      <c r="E9" s="1" t="s">
        <v>64</v>
      </c>
      <c r="F9" s="1" t="str">
        <f>UnitControlCenter!$B$5</f>
        <v>g CO2e / 2023 dollar</v>
      </c>
      <c r="G9" s="1" t="s">
        <v>2820</v>
      </c>
    </row>
    <row r="10" spans="1:10" x14ac:dyDescent="0.35">
      <c r="A10" s="2" t="s">
        <v>2326</v>
      </c>
      <c r="B10" s="2" t="s">
        <v>132</v>
      </c>
      <c r="C10" s="43">
        <v>1</v>
      </c>
      <c r="D10" s="1" t="s">
        <v>63</v>
      </c>
      <c r="E10" s="1" t="s">
        <v>64</v>
      </c>
      <c r="F10" s="1" t="str">
        <f>UnitControlCenter!$B$3</f>
        <v>million metric tons / year</v>
      </c>
      <c r="G10" s="1" t="s">
        <v>2429</v>
      </c>
    </row>
    <row r="11" spans="1:10" x14ac:dyDescent="0.35">
      <c r="A11" s="2" t="s">
        <v>2326</v>
      </c>
      <c r="B11" s="2" t="s">
        <v>2427</v>
      </c>
      <c r="C11" s="43">
        <v>1</v>
      </c>
      <c r="D11" s="1" t="s">
        <v>63</v>
      </c>
      <c r="E11" s="1" t="s">
        <v>64</v>
      </c>
      <c r="F11" s="1" t="str">
        <f>UnitControlCenter!$B$3</f>
        <v>million metric tons / year</v>
      </c>
      <c r="G11" s="1" t="s">
        <v>2430</v>
      </c>
    </row>
    <row r="12" spans="1:10" x14ac:dyDescent="0.35">
      <c r="A12" s="2" t="s">
        <v>2326</v>
      </c>
      <c r="B12" s="2" t="s">
        <v>2488</v>
      </c>
      <c r="C12" s="43">
        <v>1</v>
      </c>
      <c r="D12" s="1" t="s">
        <v>63</v>
      </c>
      <c r="E12" s="1" t="s">
        <v>64</v>
      </c>
      <c r="F12" s="1" t="str">
        <f>UnitControlCenter!$B$3</f>
        <v>million metric tons / year</v>
      </c>
      <c r="G12" s="1" t="s">
        <v>2496</v>
      </c>
    </row>
    <row r="13" spans="1:10" x14ac:dyDescent="0.35">
      <c r="A13" s="2" t="s">
        <v>2326</v>
      </c>
      <c r="B13" s="2" t="s">
        <v>93</v>
      </c>
      <c r="C13" s="43">
        <v>1</v>
      </c>
      <c r="D13" s="1" t="s">
        <v>63</v>
      </c>
      <c r="E13" s="1" t="s">
        <v>64</v>
      </c>
      <c r="F13" s="1" t="str">
        <f>UnitControlCenter!$B$3</f>
        <v>million metric tons / year</v>
      </c>
      <c r="G13" s="1" t="s">
        <v>2431</v>
      </c>
    </row>
    <row r="14" spans="1:10" x14ac:dyDescent="0.35">
      <c r="A14" s="2" t="s">
        <v>2326</v>
      </c>
      <c r="B14" s="2" t="s">
        <v>9</v>
      </c>
      <c r="C14" s="43">
        <v>1</v>
      </c>
      <c r="D14" s="1" t="s">
        <v>63</v>
      </c>
      <c r="E14" s="1" t="s">
        <v>64</v>
      </c>
      <c r="F14" s="1" t="str">
        <f>UnitControlCenter!$B$3</f>
        <v>million metric tons / year</v>
      </c>
      <c r="G14" s="1" t="s">
        <v>2450</v>
      </c>
    </row>
    <row r="15" spans="1:10" x14ac:dyDescent="0.35">
      <c r="A15" s="2" t="s">
        <v>2326</v>
      </c>
      <c r="B15" s="2" t="s">
        <v>2428</v>
      </c>
      <c r="C15" s="43">
        <v>1</v>
      </c>
      <c r="D15" s="1" t="s">
        <v>63</v>
      </c>
      <c r="E15" s="1" t="s">
        <v>64</v>
      </c>
      <c r="F15" s="1" t="str">
        <f>UnitControlCenter!$B$3</f>
        <v>million metric tons / year</v>
      </c>
      <c r="G15" s="1" t="s">
        <v>2432</v>
      </c>
    </row>
    <row r="16" spans="1:10" x14ac:dyDescent="0.35">
      <c r="A16" s="2" t="s">
        <v>2326</v>
      </c>
      <c r="B16" s="2" t="s">
        <v>4</v>
      </c>
      <c r="C16" s="43">
        <v>1</v>
      </c>
      <c r="D16" s="1" t="s">
        <v>63</v>
      </c>
      <c r="E16" s="1" t="s">
        <v>64</v>
      </c>
      <c r="F16" s="1" t="str">
        <f>UnitControlCenter!$B$3</f>
        <v>million metric tons / year</v>
      </c>
      <c r="G16" s="1" t="s">
        <v>2433</v>
      </c>
    </row>
    <row r="17" spans="1:10" x14ac:dyDescent="0.35">
      <c r="A17" s="2" t="s">
        <v>2326</v>
      </c>
      <c r="B17" s="2" t="s">
        <v>2437</v>
      </c>
      <c r="C17" s="43">
        <v>1</v>
      </c>
      <c r="D17" s="1" t="s">
        <v>63</v>
      </c>
      <c r="E17" s="1" t="s">
        <v>64</v>
      </c>
      <c r="F17" s="1" t="str">
        <f>UnitControlCenter!$B$3</f>
        <v>million metric tons / year</v>
      </c>
      <c r="G17" s="1" t="s">
        <v>2434</v>
      </c>
    </row>
    <row r="18" spans="1:10" ht="363" thickBot="1" x14ac:dyDescent="0.4">
      <c r="A18" s="192" t="s">
        <v>2326</v>
      </c>
      <c r="B18" s="192" t="s">
        <v>3709</v>
      </c>
      <c r="C18" s="199">
        <v>1</v>
      </c>
      <c r="D18" s="193" t="s">
        <v>65</v>
      </c>
      <c r="E18" s="193" t="s">
        <v>66</v>
      </c>
      <c r="F18" s="193" t="s">
        <v>352</v>
      </c>
      <c r="G18" s="193" t="s">
        <v>3710</v>
      </c>
      <c r="H18" s="193" t="s">
        <v>3753</v>
      </c>
      <c r="I18" s="193" t="s">
        <v>3711</v>
      </c>
      <c r="J18" s="193"/>
    </row>
    <row r="19" spans="1:10" ht="101.5" x14ac:dyDescent="0.35">
      <c r="A19" s="2" t="s">
        <v>2332</v>
      </c>
      <c r="B19" s="2" t="s">
        <v>2219</v>
      </c>
      <c r="C19" s="43">
        <v>1</v>
      </c>
      <c r="D19" s="1" t="s">
        <v>65</v>
      </c>
      <c r="E19" s="1" t="s">
        <v>66</v>
      </c>
      <c r="F19" s="1" t="str">
        <f>UnitControlCenter!$B$3</f>
        <v>million metric tons / year</v>
      </c>
      <c r="G19" s="1" t="s">
        <v>3302</v>
      </c>
      <c r="H19" s="1" t="s">
        <v>2796</v>
      </c>
      <c r="I19" s="1" t="s">
        <v>2797</v>
      </c>
    </row>
    <row r="20" spans="1:10" ht="101.5" x14ac:dyDescent="0.35">
      <c r="A20" s="2" t="s">
        <v>2332</v>
      </c>
      <c r="B20" s="2" t="s">
        <v>2235</v>
      </c>
      <c r="C20" s="43">
        <v>1</v>
      </c>
      <c r="D20" s="1" t="s">
        <v>65</v>
      </c>
      <c r="E20" s="1" t="s">
        <v>66</v>
      </c>
      <c r="F20" s="1" t="str">
        <f>UnitControlCenter!$B$3</f>
        <v>million metric tons / year</v>
      </c>
      <c r="G20" s="1" t="s">
        <v>3314</v>
      </c>
      <c r="H20" s="1" t="s">
        <v>2796</v>
      </c>
      <c r="I20" s="1" t="s">
        <v>3303</v>
      </c>
    </row>
    <row r="21" spans="1:10" ht="101.5" x14ac:dyDescent="0.35">
      <c r="A21" s="2" t="s">
        <v>2332</v>
      </c>
      <c r="B21" s="2" t="s">
        <v>2237</v>
      </c>
      <c r="C21" s="43">
        <v>1</v>
      </c>
      <c r="D21" s="1" t="s">
        <v>65</v>
      </c>
      <c r="E21" s="1" t="s">
        <v>66</v>
      </c>
      <c r="F21" s="1" t="str">
        <f>UnitControlCenter!$B$3</f>
        <v>million metric tons / year</v>
      </c>
      <c r="G21" s="1" t="s">
        <v>3315</v>
      </c>
      <c r="H21" s="1" t="s">
        <v>2796</v>
      </c>
      <c r="I21" s="1" t="s">
        <v>3304</v>
      </c>
    </row>
    <row r="22" spans="1:10" ht="101.5" x14ac:dyDescent="0.35">
      <c r="A22" s="2" t="s">
        <v>2332</v>
      </c>
      <c r="B22" s="2" t="s">
        <v>2319</v>
      </c>
      <c r="C22" s="43">
        <v>1</v>
      </c>
      <c r="D22" s="1" t="s">
        <v>65</v>
      </c>
      <c r="E22" s="1" t="s">
        <v>66</v>
      </c>
      <c r="F22" s="1" t="str">
        <f>UnitControlCenter!$B$3</f>
        <v>million metric tons / year</v>
      </c>
      <c r="G22" s="1" t="s">
        <v>3316</v>
      </c>
      <c r="H22" s="1" t="s">
        <v>2796</v>
      </c>
      <c r="I22" s="1" t="s">
        <v>3305</v>
      </c>
    </row>
    <row r="23" spans="1:10" ht="101.5" x14ac:dyDescent="0.35">
      <c r="A23" s="2" t="s">
        <v>2332</v>
      </c>
      <c r="B23" s="2" t="s">
        <v>2318</v>
      </c>
      <c r="C23" s="43">
        <v>1</v>
      </c>
      <c r="D23" s="1" t="s">
        <v>65</v>
      </c>
      <c r="E23" s="1" t="s">
        <v>66</v>
      </c>
      <c r="F23" s="1" t="str">
        <f>UnitControlCenter!$B$6</f>
        <v>thousand metric tons / year</v>
      </c>
      <c r="G23" s="1" t="s">
        <v>3317</v>
      </c>
      <c r="H23" s="1" t="s">
        <v>2796</v>
      </c>
      <c r="I23" s="1" t="s">
        <v>3306</v>
      </c>
    </row>
    <row r="24" spans="1:10" ht="101.5" x14ac:dyDescent="0.35">
      <c r="A24" s="2" t="s">
        <v>2332</v>
      </c>
      <c r="B24" s="2" t="s">
        <v>2226</v>
      </c>
      <c r="C24" s="43">
        <v>1</v>
      </c>
      <c r="D24" s="1" t="s">
        <v>65</v>
      </c>
      <c r="E24" s="1" t="s">
        <v>66</v>
      </c>
      <c r="F24" s="1" t="str">
        <f>UnitControlCenter!$B$6</f>
        <v>thousand metric tons / year</v>
      </c>
      <c r="G24" s="1" t="s">
        <v>3318</v>
      </c>
      <c r="H24" s="1" t="s">
        <v>2796</v>
      </c>
      <c r="I24" s="1" t="s">
        <v>3307</v>
      </c>
    </row>
    <row r="25" spans="1:10" ht="87" x14ac:dyDescent="0.35">
      <c r="A25" s="2" t="s">
        <v>2332</v>
      </c>
      <c r="B25" s="2" t="s">
        <v>2231</v>
      </c>
      <c r="C25" s="43">
        <v>1</v>
      </c>
      <c r="D25" s="1" t="s">
        <v>65</v>
      </c>
      <c r="E25" s="1" t="s">
        <v>66</v>
      </c>
      <c r="F25" s="1" t="str">
        <f>UnitControlCenter!$B$6</f>
        <v>thousand metric tons / year</v>
      </c>
      <c r="G25" s="1" t="s">
        <v>3319</v>
      </c>
      <c r="H25" s="1" t="s">
        <v>2796</v>
      </c>
      <c r="I25" s="1" t="s">
        <v>3308</v>
      </c>
    </row>
    <row r="26" spans="1:10" ht="101.5" x14ac:dyDescent="0.35">
      <c r="A26" s="2" t="s">
        <v>2332</v>
      </c>
      <c r="B26" s="2" t="s">
        <v>2233</v>
      </c>
      <c r="C26" s="43">
        <v>1</v>
      </c>
      <c r="D26" s="1" t="s">
        <v>65</v>
      </c>
      <c r="E26" s="1" t="s">
        <v>66</v>
      </c>
      <c r="F26" s="1" t="str">
        <f>UnitControlCenter!$B$6</f>
        <v>thousand metric tons / year</v>
      </c>
      <c r="G26" s="1" t="s">
        <v>3320</v>
      </c>
      <c r="H26" s="1" t="s">
        <v>2796</v>
      </c>
      <c r="I26" s="1" t="s">
        <v>3309</v>
      </c>
    </row>
    <row r="27" spans="1:10" ht="101.5" x14ac:dyDescent="0.35">
      <c r="A27" s="2" t="s">
        <v>2332</v>
      </c>
      <c r="B27" s="2" t="s">
        <v>2224</v>
      </c>
      <c r="C27" s="43">
        <v>1</v>
      </c>
      <c r="D27" s="1" t="s">
        <v>65</v>
      </c>
      <c r="E27" s="1" t="s">
        <v>66</v>
      </c>
      <c r="F27" s="1" t="str">
        <f>UnitControlCenter!$B$3</f>
        <v>million metric tons / year</v>
      </c>
      <c r="G27" s="1" t="s">
        <v>3321</v>
      </c>
      <c r="H27" s="1" t="s">
        <v>2796</v>
      </c>
      <c r="I27" s="1" t="s">
        <v>3310</v>
      </c>
    </row>
    <row r="28" spans="1:10" ht="101.5" x14ac:dyDescent="0.35">
      <c r="A28" s="2" t="s">
        <v>2332</v>
      </c>
      <c r="B28" s="2" t="s">
        <v>2221</v>
      </c>
      <c r="C28" s="43">
        <v>1</v>
      </c>
      <c r="D28" s="1" t="s">
        <v>65</v>
      </c>
      <c r="E28" s="1" t="s">
        <v>66</v>
      </c>
      <c r="F28" s="1" t="str">
        <f>UnitControlCenter!$B$6</f>
        <v>thousand metric tons / year</v>
      </c>
      <c r="G28" s="1" t="s">
        <v>3322</v>
      </c>
      <c r="H28" s="1" t="s">
        <v>2796</v>
      </c>
      <c r="I28" s="1" t="s">
        <v>3311</v>
      </c>
    </row>
    <row r="29" spans="1:10" ht="101.5" x14ac:dyDescent="0.35">
      <c r="A29" s="2" t="s">
        <v>2332</v>
      </c>
      <c r="B29" s="2" t="s">
        <v>2229</v>
      </c>
      <c r="C29" s="43">
        <v>1</v>
      </c>
      <c r="D29" s="1" t="s">
        <v>65</v>
      </c>
      <c r="E29" s="1" t="s">
        <v>66</v>
      </c>
      <c r="F29" s="1" t="str">
        <f>UnitControlCenter!$B$3</f>
        <v>million metric tons / year</v>
      </c>
      <c r="G29" s="1" t="s">
        <v>3323</v>
      </c>
      <c r="H29" s="1" t="s">
        <v>2796</v>
      </c>
      <c r="I29" s="1" t="s">
        <v>3312</v>
      </c>
    </row>
    <row r="30" spans="1:10" ht="102" thickBot="1" x14ac:dyDescent="0.4">
      <c r="A30" s="192" t="s">
        <v>2332</v>
      </c>
      <c r="B30" s="192" t="s">
        <v>484</v>
      </c>
      <c r="C30" s="199">
        <v>1</v>
      </c>
      <c r="D30" s="1" t="s">
        <v>65</v>
      </c>
      <c r="E30" s="1" t="s">
        <v>66</v>
      </c>
      <c r="F30" s="193" t="str">
        <f>UnitControlCenter!$B$3</f>
        <v>million metric tons / year</v>
      </c>
      <c r="G30" s="1" t="s">
        <v>3324</v>
      </c>
      <c r="H30" s="1" t="s">
        <v>2796</v>
      </c>
      <c r="I30" s="1" t="s">
        <v>3313</v>
      </c>
    </row>
    <row r="31" spans="1:10" ht="72.5" x14ac:dyDescent="0.35">
      <c r="A31" s="2" t="s">
        <v>2333</v>
      </c>
      <c r="B31" s="2" t="s">
        <v>2329</v>
      </c>
      <c r="C31" s="43">
        <v>1</v>
      </c>
      <c r="D31" s="1" t="s">
        <v>65</v>
      </c>
      <c r="E31" s="1" t="s">
        <v>66</v>
      </c>
      <c r="F31" s="1" t="str">
        <f>UnitControlCenter!$B$3</f>
        <v>million metric tons / year</v>
      </c>
      <c r="G31" s="1" t="s">
        <v>2878</v>
      </c>
      <c r="H31" s="1" t="s">
        <v>2879</v>
      </c>
      <c r="I31" s="1" t="s">
        <v>2880</v>
      </c>
    </row>
    <row r="32" spans="1:10" ht="87" x14ac:dyDescent="0.35">
      <c r="A32" s="2" t="s">
        <v>2333</v>
      </c>
      <c r="B32" s="2" t="s">
        <v>2497</v>
      </c>
      <c r="C32" s="43">
        <v>1</v>
      </c>
      <c r="D32" s="1" t="s">
        <v>65</v>
      </c>
      <c r="E32" s="1" t="s">
        <v>66</v>
      </c>
      <c r="F32" s="1" t="str">
        <f>UnitControlCenter!$B$3</f>
        <v>million metric tons / year</v>
      </c>
      <c r="G32" s="1" t="s">
        <v>2881</v>
      </c>
      <c r="H32" s="1" t="s">
        <v>2882</v>
      </c>
      <c r="I32" s="1" t="s">
        <v>2883</v>
      </c>
    </row>
    <row r="33" spans="1:10" ht="58" x14ac:dyDescent="0.35">
      <c r="A33" s="2" t="s">
        <v>2333</v>
      </c>
      <c r="B33" s="2" t="s">
        <v>2334</v>
      </c>
      <c r="C33" s="43">
        <v>1</v>
      </c>
      <c r="D33" s="1" t="s">
        <v>65</v>
      </c>
      <c r="E33" s="1" t="s">
        <v>66</v>
      </c>
      <c r="F33" s="1" t="str">
        <f>UnitControlCenter!$B$3</f>
        <v>million metric tons / year</v>
      </c>
      <c r="G33" s="1" t="s">
        <v>2884</v>
      </c>
      <c r="H33" s="1" t="s">
        <v>2885</v>
      </c>
      <c r="I33" s="1" t="s">
        <v>2886</v>
      </c>
    </row>
    <row r="34" spans="1:10" ht="15" thickBot="1" x14ac:dyDescent="0.4">
      <c r="A34" s="192" t="s">
        <v>2333</v>
      </c>
      <c r="B34" s="192" t="s">
        <v>2866</v>
      </c>
      <c r="C34" s="199">
        <v>0</v>
      </c>
      <c r="D34" s="193" t="s">
        <v>63</v>
      </c>
      <c r="E34" s="193" t="s">
        <v>64</v>
      </c>
      <c r="F34" s="193" t="str">
        <f>UnitControlCenter!$B$7</f>
        <v>g CO2 / 2023 dollar</v>
      </c>
      <c r="G34" s="193" t="s">
        <v>2819</v>
      </c>
      <c r="H34" s="193"/>
      <c r="I34" s="193"/>
      <c r="J34" s="193"/>
    </row>
    <row r="35" spans="1:10" ht="87" x14ac:dyDescent="0.35">
      <c r="A35" s="2" t="s">
        <v>2728</v>
      </c>
      <c r="B35" s="2" t="s">
        <v>2567</v>
      </c>
      <c r="C35" s="43">
        <v>1</v>
      </c>
      <c r="D35" s="1" t="s">
        <v>63</v>
      </c>
      <c r="E35" s="1" t="s">
        <v>2971</v>
      </c>
      <c r="F35" s="1" t="str">
        <f>UnitControlCenter!$B$3</f>
        <v>million metric tons / year</v>
      </c>
      <c r="G35" s="1" t="s">
        <v>3014</v>
      </c>
    </row>
    <row r="36" spans="1:10" x14ac:dyDescent="0.35">
      <c r="A36" s="2" t="s">
        <v>2728</v>
      </c>
      <c r="B36" s="2" t="s">
        <v>132</v>
      </c>
      <c r="C36" s="43">
        <v>1</v>
      </c>
      <c r="D36" s="1" t="s">
        <v>63</v>
      </c>
      <c r="E36" s="1" t="s">
        <v>2971</v>
      </c>
      <c r="F36" s="1" t="str">
        <f>UnitControlCenter!$B$3</f>
        <v>million metric tons / year</v>
      </c>
      <c r="G36" s="1" t="s">
        <v>2429</v>
      </c>
    </row>
    <row r="37" spans="1:10" x14ac:dyDescent="0.35">
      <c r="A37" s="2" t="s">
        <v>2728</v>
      </c>
      <c r="B37" s="2" t="s">
        <v>2427</v>
      </c>
      <c r="C37" s="43">
        <v>1</v>
      </c>
      <c r="D37" s="1" t="s">
        <v>63</v>
      </c>
      <c r="E37" s="1" t="s">
        <v>2971</v>
      </c>
      <c r="F37" s="1" t="str">
        <f>UnitControlCenter!$B$3</f>
        <v>million metric tons / year</v>
      </c>
      <c r="G37" s="1" t="s">
        <v>2430</v>
      </c>
    </row>
    <row r="38" spans="1:10" x14ac:dyDescent="0.35">
      <c r="A38" s="2" t="s">
        <v>2728</v>
      </c>
      <c r="B38" s="2" t="s">
        <v>2488</v>
      </c>
      <c r="C38" s="43">
        <v>1</v>
      </c>
      <c r="D38" s="1" t="s">
        <v>63</v>
      </c>
      <c r="E38" s="1" t="s">
        <v>2971</v>
      </c>
      <c r="F38" s="1" t="str">
        <f>UnitControlCenter!$B$3</f>
        <v>million metric tons / year</v>
      </c>
      <c r="G38" s="1" t="s">
        <v>2496</v>
      </c>
    </row>
    <row r="39" spans="1:10" x14ac:dyDescent="0.35">
      <c r="A39" s="2" t="s">
        <v>2728</v>
      </c>
      <c r="B39" s="2" t="s">
        <v>93</v>
      </c>
      <c r="C39" s="43">
        <v>1</v>
      </c>
      <c r="D39" s="1" t="s">
        <v>63</v>
      </c>
      <c r="E39" s="1" t="s">
        <v>2971</v>
      </c>
      <c r="F39" s="1" t="str">
        <f>UnitControlCenter!$B$3</f>
        <v>million metric tons / year</v>
      </c>
      <c r="G39" s="1" t="s">
        <v>2431</v>
      </c>
    </row>
    <row r="40" spans="1:10" ht="29" x14ac:dyDescent="0.35">
      <c r="A40" s="2" t="s">
        <v>2728</v>
      </c>
      <c r="B40" s="2" t="s">
        <v>9</v>
      </c>
      <c r="C40" s="43">
        <v>1</v>
      </c>
      <c r="D40" s="1" t="s">
        <v>63</v>
      </c>
      <c r="E40" s="1" t="s">
        <v>2971</v>
      </c>
      <c r="F40" s="1" t="str">
        <f>UnitControlCenter!$B$3</f>
        <v>million metric tons / year</v>
      </c>
      <c r="G40" s="1" t="s">
        <v>3015</v>
      </c>
    </row>
    <row r="41" spans="1:10" ht="15" thickBot="1" x14ac:dyDescent="0.4">
      <c r="A41" s="192" t="s">
        <v>2728</v>
      </c>
      <c r="B41" s="192" t="s">
        <v>4</v>
      </c>
      <c r="C41" s="199">
        <v>1</v>
      </c>
      <c r="D41" s="193" t="s">
        <v>63</v>
      </c>
      <c r="E41" s="193" t="s">
        <v>2971</v>
      </c>
      <c r="F41" s="193" t="str">
        <f>UnitControlCenter!$B$3</f>
        <v>million metric tons / year</v>
      </c>
      <c r="G41" s="193" t="s">
        <v>2433</v>
      </c>
      <c r="H41" s="193"/>
      <c r="I41" s="193"/>
      <c r="J41" s="193"/>
    </row>
    <row r="42" spans="1:10" ht="43.5" x14ac:dyDescent="0.35">
      <c r="A42" s="2" t="s">
        <v>356</v>
      </c>
      <c r="B42" s="2" t="s">
        <v>2938</v>
      </c>
      <c r="C42" s="43">
        <v>1</v>
      </c>
      <c r="D42" s="1" t="s">
        <v>65</v>
      </c>
      <c r="E42" s="1" t="s">
        <v>438</v>
      </c>
      <c r="F42" s="1" t="str">
        <f>UnitControlCenter!$B$8</f>
        <v>2023 dollars / metric ton CO2e abated, Annual average abatement (million metric tons CO2e)</v>
      </c>
      <c r="G42" s="1" t="s">
        <v>3016</v>
      </c>
    </row>
    <row r="43" spans="1:10" ht="44" thickBot="1" x14ac:dyDescent="0.4">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3.5" x14ac:dyDescent="0.35">
      <c r="A44" s="2" t="s">
        <v>2335</v>
      </c>
      <c r="B44" s="2" t="s">
        <v>2942</v>
      </c>
      <c r="C44" s="43">
        <v>1</v>
      </c>
      <c r="D44" s="1" t="s">
        <v>65</v>
      </c>
      <c r="E44" s="1" t="s">
        <v>64</v>
      </c>
      <c r="F44" s="1" t="str">
        <f>UnitControlCenter!$B$9</f>
        <v>billion 2023 dollars / year</v>
      </c>
      <c r="G44" s="1" t="s">
        <v>2940</v>
      </c>
      <c r="H44" s="1" t="s">
        <v>2413</v>
      </c>
      <c r="I44" s="1" t="s">
        <v>2397</v>
      </c>
    </row>
    <row r="45" spans="1:10" x14ac:dyDescent="0.35">
      <c r="A45" s="2" t="s">
        <v>2335</v>
      </c>
      <c r="B45" s="191" t="s">
        <v>2747</v>
      </c>
      <c r="C45" s="43">
        <v>1</v>
      </c>
      <c r="D45" s="1" t="s">
        <v>63</v>
      </c>
      <c r="E45" s="1" t="s">
        <v>64</v>
      </c>
      <c r="F45" s="1" t="str">
        <f>UnitControlCenter!$B$9</f>
        <v>billion 2023 dollars / year</v>
      </c>
      <c r="G45" s="1" t="s">
        <v>2741</v>
      </c>
    </row>
    <row r="46" spans="1:10" ht="58" x14ac:dyDescent="0.35">
      <c r="A46" s="2" t="s">
        <v>2335</v>
      </c>
      <c r="B46" s="2" t="s">
        <v>2929</v>
      </c>
      <c r="C46" s="43">
        <v>1</v>
      </c>
      <c r="D46" s="1" t="s">
        <v>65</v>
      </c>
      <c r="E46" s="1" t="s">
        <v>66</v>
      </c>
      <c r="F46" s="1" t="str">
        <f>UnitControlCenter!$B$9</f>
        <v>billion 2023 dollars / year</v>
      </c>
      <c r="G46" s="1" t="s">
        <v>2930</v>
      </c>
      <c r="H46" s="1" t="s">
        <v>2931</v>
      </c>
      <c r="I46" s="1" t="s">
        <v>2932</v>
      </c>
    </row>
    <row r="47" spans="1:10" ht="29" x14ac:dyDescent="0.35">
      <c r="A47" s="2" t="s">
        <v>2335</v>
      </c>
      <c r="B47" s="191" t="s">
        <v>2933</v>
      </c>
      <c r="C47" s="43">
        <v>1</v>
      </c>
      <c r="D47" s="1" t="s">
        <v>63</v>
      </c>
      <c r="E47" s="1" t="s">
        <v>64</v>
      </c>
      <c r="F47" s="1" t="str">
        <f>UnitControlCenter!$B$10</f>
        <v>billion 2023 dollars</v>
      </c>
      <c r="G47" s="1" t="s">
        <v>2934</v>
      </c>
    </row>
    <row r="48" spans="1:10" ht="29" x14ac:dyDescent="0.35">
      <c r="A48" s="2" t="s">
        <v>2335</v>
      </c>
      <c r="B48" s="191" t="s">
        <v>2935</v>
      </c>
      <c r="C48" s="43">
        <v>1</v>
      </c>
      <c r="D48" s="1" t="s">
        <v>63</v>
      </c>
      <c r="E48" s="1" t="s">
        <v>64</v>
      </c>
      <c r="F48" s="1" t="str">
        <f>UnitControlCenter!$B$9</f>
        <v>billion 2023 dollars / year</v>
      </c>
      <c r="G48" s="1" t="s">
        <v>2936</v>
      </c>
    </row>
    <row r="49" spans="1:10" ht="116.5" thickBot="1" x14ac:dyDescent="0.4">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29" x14ac:dyDescent="0.35">
      <c r="A50" s="2" t="s">
        <v>2853</v>
      </c>
      <c r="B50" s="191" t="s">
        <v>2870</v>
      </c>
      <c r="C50" s="43">
        <v>1</v>
      </c>
      <c r="D50" s="1" t="s">
        <v>65</v>
      </c>
      <c r="E50" s="1" t="s">
        <v>64</v>
      </c>
      <c r="F50" s="1" t="str">
        <f>UnitControlCenter!$B$11</f>
        <v>jobs</v>
      </c>
      <c r="G50" s="1" t="s">
        <v>2861</v>
      </c>
      <c r="H50" s="1" t="s">
        <v>2860</v>
      </c>
      <c r="I50" s="1" t="s">
        <v>2398</v>
      </c>
    </row>
    <row r="51" spans="1:10" ht="29" x14ac:dyDescent="0.35">
      <c r="A51" s="2" t="s">
        <v>2853</v>
      </c>
      <c r="B51" s="191" t="s">
        <v>3266</v>
      </c>
      <c r="C51" s="43">
        <v>0</v>
      </c>
      <c r="D51" s="1" t="s">
        <v>65</v>
      </c>
      <c r="E51" s="1" t="s">
        <v>66</v>
      </c>
      <c r="F51" s="1" t="str">
        <f>UnitControlCenter!$B$11</f>
        <v>jobs</v>
      </c>
      <c r="G51" s="1" t="s">
        <v>3152</v>
      </c>
      <c r="H51" s="1" t="s">
        <v>3153</v>
      </c>
      <c r="I51" s="1" t="s">
        <v>3154</v>
      </c>
    </row>
    <row r="52" spans="1:10" ht="29" x14ac:dyDescent="0.35">
      <c r="A52" s="2" t="s">
        <v>2853</v>
      </c>
      <c r="B52" s="191" t="s">
        <v>3267</v>
      </c>
      <c r="C52" s="43">
        <v>0</v>
      </c>
      <c r="D52" s="1" t="s">
        <v>65</v>
      </c>
      <c r="E52" s="1" t="s">
        <v>64</v>
      </c>
      <c r="F52" s="1" t="str">
        <f>UnitControlCenter!$B$13</f>
        <v>% change</v>
      </c>
      <c r="G52" s="1" t="s">
        <v>3171</v>
      </c>
      <c r="H52" s="1" t="s">
        <v>3153</v>
      </c>
      <c r="I52" s="1" t="s">
        <v>3154</v>
      </c>
    </row>
    <row r="53" spans="1:10" ht="43.5" x14ac:dyDescent="0.35">
      <c r="A53" s="2" t="s">
        <v>2853</v>
      </c>
      <c r="B53" s="191" t="s">
        <v>3136</v>
      </c>
      <c r="C53" s="43">
        <v>0</v>
      </c>
      <c r="D53" s="1" t="s">
        <v>65</v>
      </c>
      <c r="E53" s="1" t="s">
        <v>66</v>
      </c>
      <c r="F53" s="1" t="str">
        <f>UnitControlCenter!$B$11</f>
        <v>jobs</v>
      </c>
      <c r="G53" s="1" t="s">
        <v>3175</v>
      </c>
      <c r="H53" s="1" t="s">
        <v>3155</v>
      </c>
      <c r="I53" s="20" t="s">
        <v>3156</v>
      </c>
      <c r="J53" s="20"/>
    </row>
    <row r="54" spans="1:10" ht="43.5" x14ac:dyDescent="0.35">
      <c r="A54" s="2" t="s">
        <v>2853</v>
      </c>
      <c r="B54" s="191" t="s">
        <v>3168</v>
      </c>
      <c r="C54" s="43">
        <v>0</v>
      </c>
      <c r="D54" s="1" t="s">
        <v>65</v>
      </c>
      <c r="E54" s="1" t="s">
        <v>64</v>
      </c>
      <c r="F54" s="1" t="str">
        <f>UnitControlCenter!$B$13</f>
        <v>% change</v>
      </c>
      <c r="G54" s="1" t="s">
        <v>3174</v>
      </c>
      <c r="H54" s="1" t="s">
        <v>3155</v>
      </c>
      <c r="I54" s="20" t="s">
        <v>3156</v>
      </c>
      <c r="J54" s="20"/>
    </row>
    <row r="55" spans="1:10" ht="29" x14ac:dyDescent="0.35">
      <c r="A55" s="2" t="s">
        <v>2853</v>
      </c>
      <c r="B55" s="191" t="s">
        <v>3141</v>
      </c>
      <c r="C55" s="43">
        <v>0</v>
      </c>
      <c r="D55" s="1" t="s">
        <v>65</v>
      </c>
      <c r="E55" s="1" t="s">
        <v>66</v>
      </c>
      <c r="F55" s="1" t="str">
        <f>UnitControlCenter!$B$11</f>
        <v>jobs</v>
      </c>
      <c r="G55" s="1" t="s">
        <v>3157</v>
      </c>
      <c r="H55" s="1" t="s">
        <v>3158</v>
      </c>
      <c r="I55" s="1" t="s">
        <v>3159</v>
      </c>
    </row>
    <row r="56" spans="1:10" ht="29" x14ac:dyDescent="0.35">
      <c r="A56" s="2" t="s">
        <v>2853</v>
      </c>
      <c r="B56" s="191" t="s">
        <v>3169</v>
      </c>
      <c r="C56" s="43">
        <v>0</v>
      </c>
      <c r="D56" s="1" t="s">
        <v>65</v>
      </c>
      <c r="E56" s="1" t="s">
        <v>64</v>
      </c>
      <c r="F56" s="1" t="str">
        <f>UnitControlCenter!$B$13</f>
        <v>% change</v>
      </c>
      <c r="G56" s="1" t="s">
        <v>3172</v>
      </c>
      <c r="H56" s="1" t="s">
        <v>3158</v>
      </c>
      <c r="I56" s="1" t="s">
        <v>3159</v>
      </c>
    </row>
    <row r="57" spans="1:10" ht="72.5" x14ac:dyDescent="0.35">
      <c r="A57" s="2" t="s">
        <v>2853</v>
      </c>
      <c r="B57" s="191" t="s">
        <v>3144</v>
      </c>
      <c r="C57" s="43">
        <v>0</v>
      </c>
      <c r="D57" s="1" t="s">
        <v>65</v>
      </c>
      <c r="E57" s="1" t="s">
        <v>66</v>
      </c>
      <c r="F57" s="1" t="str">
        <f>UnitControlCenter!$B$11</f>
        <v>jobs</v>
      </c>
      <c r="G57" s="1" t="s">
        <v>3160</v>
      </c>
      <c r="H57" s="1" t="s">
        <v>3161</v>
      </c>
      <c r="I57" s="1" t="s">
        <v>3162</v>
      </c>
    </row>
    <row r="58" spans="1:10" ht="72.5" x14ac:dyDescent="0.35">
      <c r="A58" s="2" t="s">
        <v>2853</v>
      </c>
      <c r="B58" s="191" t="s">
        <v>3170</v>
      </c>
      <c r="C58" s="43">
        <v>0</v>
      </c>
      <c r="D58" s="1" t="s">
        <v>65</v>
      </c>
      <c r="E58" s="1" t="s">
        <v>64</v>
      </c>
      <c r="F58" s="1" t="str">
        <f>UnitControlCenter!$B$13</f>
        <v>% change</v>
      </c>
      <c r="G58" s="1" t="s">
        <v>3173</v>
      </c>
      <c r="H58" s="1" t="s">
        <v>3161</v>
      </c>
      <c r="I58" s="1" t="s">
        <v>3162</v>
      </c>
    </row>
    <row r="59" spans="1:10" ht="29" x14ac:dyDescent="0.35">
      <c r="A59" s="2" t="s">
        <v>2853</v>
      </c>
      <c r="B59" s="191" t="s">
        <v>3225</v>
      </c>
      <c r="C59" s="43">
        <v>1</v>
      </c>
      <c r="D59" s="1" t="s">
        <v>65</v>
      </c>
      <c r="E59" s="1" t="s">
        <v>66</v>
      </c>
      <c r="F59" s="1" t="str">
        <f>UnitControlCenter!$B$11</f>
        <v>jobs</v>
      </c>
      <c r="G59" s="1" t="s">
        <v>3226</v>
      </c>
      <c r="H59" s="1" t="s">
        <v>3227</v>
      </c>
      <c r="I59" s="1" t="s">
        <v>3228</v>
      </c>
    </row>
    <row r="60" spans="1:10" ht="29" x14ac:dyDescent="0.35">
      <c r="A60" s="2" t="s">
        <v>2853</v>
      </c>
      <c r="B60" s="191" t="s">
        <v>3229</v>
      </c>
      <c r="C60" s="43">
        <v>1</v>
      </c>
      <c r="D60" s="1" t="s">
        <v>65</v>
      </c>
      <c r="E60" s="1" t="s">
        <v>64</v>
      </c>
      <c r="F60" s="1" t="str">
        <f>UnitControlCenter!$B$13</f>
        <v>% change</v>
      </c>
      <c r="G60" s="1" t="s">
        <v>3230</v>
      </c>
      <c r="H60" s="1" t="s">
        <v>3227</v>
      </c>
      <c r="I60" s="1" t="s">
        <v>3228</v>
      </c>
    </row>
    <row r="61" spans="1:10" ht="29" x14ac:dyDescent="0.35">
      <c r="A61" s="2" t="s">
        <v>2853</v>
      </c>
      <c r="B61" s="191" t="s">
        <v>2914</v>
      </c>
      <c r="C61" s="43">
        <v>1</v>
      </c>
      <c r="D61" s="1" t="s">
        <v>65</v>
      </c>
      <c r="E61" s="1" t="s">
        <v>64</v>
      </c>
      <c r="F61" s="1" t="str">
        <f>UnitControlCenter!$B$11</f>
        <v>jobs</v>
      </c>
      <c r="G61" s="1" t="s">
        <v>2918</v>
      </c>
      <c r="H61" s="1" t="s">
        <v>2917</v>
      </c>
      <c r="I61" s="1" t="s">
        <v>2928</v>
      </c>
    </row>
    <row r="62" spans="1:10" ht="43.5" x14ac:dyDescent="0.35">
      <c r="A62" s="2" t="s">
        <v>2853</v>
      </c>
      <c r="B62" s="191" t="s">
        <v>2969</v>
      </c>
      <c r="C62" s="43">
        <v>1</v>
      </c>
      <c r="D62" s="1" t="s">
        <v>65</v>
      </c>
      <c r="E62" s="1" t="s">
        <v>64</v>
      </c>
      <c r="F62" s="1" t="str">
        <f>UnitControlCenter!$B$11</f>
        <v>jobs</v>
      </c>
      <c r="G62" s="1" t="s">
        <v>2968</v>
      </c>
      <c r="H62" s="1" t="s">
        <v>2860</v>
      </c>
      <c r="I62" s="1" t="s">
        <v>2398</v>
      </c>
    </row>
    <row r="63" spans="1:10" ht="43.5" x14ac:dyDescent="0.35">
      <c r="A63" s="2" t="s">
        <v>2853</v>
      </c>
      <c r="B63" s="191" t="s">
        <v>2855</v>
      </c>
      <c r="C63" s="43">
        <v>1</v>
      </c>
      <c r="D63" s="1" t="s">
        <v>65</v>
      </c>
      <c r="E63" s="1" t="s">
        <v>64</v>
      </c>
      <c r="F63" s="1" t="str">
        <f>UnitControlCenter!$B$9</f>
        <v>billion 2023 dollars / year</v>
      </c>
      <c r="G63" s="1" t="s">
        <v>2862</v>
      </c>
      <c r="H63" s="1" t="s">
        <v>2864</v>
      </c>
      <c r="I63" s="1" t="s">
        <v>2398</v>
      </c>
    </row>
    <row r="64" spans="1:10" ht="43.5" x14ac:dyDescent="0.35">
      <c r="A64" s="2" t="s">
        <v>2853</v>
      </c>
      <c r="B64" s="191" t="s">
        <v>2874</v>
      </c>
      <c r="C64" s="43">
        <v>1</v>
      </c>
      <c r="D64" s="1" t="s">
        <v>65</v>
      </c>
      <c r="E64" s="1" t="s">
        <v>64</v>
      </c>
      <c r="F64" s="1" t="str">
        <f>UnitControlCenter!$B$13</f>
        <v>% change</v>
      </c>
      <c r="G64" s="1" t="s">
        <v>2876</v>
      </c>
      <c r="H64" s="1" t="s">
        <v>2864</v>
      </c>
      <c r="I64" s="1" t="s">
        <v>2398</v>
      </c>
    </row>
    <row r="65" spans="1:10" ht="29" x14ac:dyDescent="0.35">
      <c r="A65" s="2" t="s">
        <v>2853</v>
      </c>
      <c r="B65" s="191" t="s">
        <v>2915</v>
      </c>
      <c r="C65" s="43">
        <v>1</v>
      </c>
      <c r="D65" s="1" t="s">
        <v>65</v>
      </c>
      <c r="E65" s="1" t="s">
        <v>64</v>
      </c>
      <c r="F65" s="1" t="str">
        <f>UnitControlCenter!$B$9</f>
        <v>billion 2023 dollars / year</v>
      </c>
      <c r="G65" s="1" t="s">
        <v>2919</v>
      </c>
      <c r="H65" s="1" t="s">
        <v>2917</v>
      </c>
      <c r="I65" s="1" t="s">
        <v>2928</v>
      </c>
    </row>
    <row r="66" spans="1:10" ht="43.5" x14ac:dyDescent="0.35">
      <c r="A66" s="2" t="s">
        <v>2853</v>
      </c>
      <c r="B66" s="191" t="s">
        <v>2869</v>
      </c>
      <c r="C66" s="43">
        <v>1</v>
      </c>
      <c r="D66" s="1" t="s">
        <v>65</v>
      </c>
      <c r="E66" s="1" t="s">
        <v>64</v>
      </c>
      <c r="F66" s="1" t="str">
        <f>UnitControlCenter!$B$9</f>
        <v>billion 2023 dollars / year</v>
      </c>
      <c r="G66" s="1" t="s">
        <v>2865</v>
      </c>
      <c r="H66" s="1" t="s">
        <v>2863</v>
      </c>
      <c r="I66" s="1" t="s">
        <v>2398</v>
      </c>
    </row>
    <row r="67" spans="1:10" ht="29" x14ac:dyDescent="0.35">
      <c r="A67" s="2" t="s">
        <v>2853</v>
      </c>
      <c r="B67" s="191" t="s">
        <v>2867</v>
      </c>
      <c r="C67" s="43">
        <v>1</v>
      </c>
      <c r="D67" s="1" t="s">
        <v>63</v>
      </c>
      <c r="E67" s="1" t="s">
        <v>64</v>
      </c>
      <c r="F67" s="1" t="str">
        <f>UnitControlCenter!$B$14</f>
        <v>2023 dollars / employee-year</v>
      </c>
      <c r="G67" s="1" t="s">
        <v>2868</v>
      </c>
    </row>
    <row r="68" spans="1:10" ht="29.5" thickBot="1" x14ac:dyDescent="0.4">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87" x14ac:dyDescent="0.35">
      <c r="A69" s="2" t="s">
        <v>2854</v>
      </c>
      <c r="B69" s="2" t="s">
        <v>2660</v>
      </c>
      <c r="C69" s="43">
        <v>0</v>
      </c>
      <c r="D69" s="1" t="s">
        <v>65</v>
      </c>
      <c r="E69" s="1" t="s">
        <v>64</v>
      </c>
      <c r="F69" s="1" t="str">
        <f>UnitControlCenter!$B$9</f>
        <v>billion 2023 dollars / year</v>
      </c>
      <c r="G69" s="1" t="s">
        <v>2661</v>
      </c>
      <c r="H69" s="1" t="s">
        <v>2662</v>
      </c>
      <c r="I69" s="1" t="s">
        <v>2641</v>
      </c>
    </row>
    <row r="70" spans="1:10" ht="43.5" x14ac:dyDescent="0.35">
      <c r="A70" s="2" t="s">
        <v>2854</v>
      </c>
      <c r="B70" s="2" t="s">
        <v>2664</v>
      </c>
      <c r="C70" s="43">
        <v>0</v>
      </c>
      <c r="D70" s="1" t="s">
        <v>65</v>
      </c>
      <c r="E70" s="1" t="s">
        <v>64</v>
      </c>
      <c r="F70" s="1" t="str">
        <f>UnitControlCenter!$B$9</f>
        <v>billion 2023 dollars / year</v>
      </c>
      <c r="G70" s="1" t="s">
        <v>2674</v>
      </c>
      <c r="H70" s="1" t="s">
        <v>2675</v>
      </c>
      <c r="I70" s="1" t="s">
        <v>2676</v>
      </c>
    </row>
    <row r="71" spans="1:10" ht="58" x14ac:dyDescent="0.35">
      <c r="A71" s="2" t="s">
        <v>2854</v>
      </c>
      <c r="B71" s="2" t="s">
        <v>2665</v>
      </c>
      <c r="C71" s="43">
        <v>0</v>
      </c>
      <c r="D71" s="1" t="s">
        <v>65</v>
      </c>
      <c r="E71" s="1" t="s">
        <v>64</v>
      </c>
      <c r="F71" s="1" t="str">
        <f>UnitControlCenter!$B$9</f>
        <v>billion 2023 dollars / year</v>
      </c>
      <c r="G71" s="1" t="s">
        <v>2685</v>
      </c>
      <c r="H71" s="1" t="s">
        <v>2683</v>
      </c>
      <c r="I71" s="1" t="s">
        <v>2684</v>
      </c>
    </row>
    <row r="72" spans="1:10" ht="43.5" x14ac:dyDescent="0.35">
      <c r="A72" s="2" t="s">
        <v>2854</v>
      </c>
      <c r="B72" s="2" t="s">
        <v>2666</v>
      </c>
      <c r="C72" s="43">
        <v>0</v>
      </c>
      <c r="D72" s="1" t="s">
        <v>65</v>
      </c>
      <c r="E72" s="1" t="s">
        <v>64</v>
      </c>
      <c r="F72" s="1" t="str">
        <f>UnitControlCenter!$B$9</f>
        <v>billion 2023 dollars / year</v>
      </c>
      <c r="G72" s="1" t="s">
        <v>2679</v>
      </c>
      <c r="H72" s="1" t="s">
        <v>2675</v>
      </c>
      <c r="I72" s="1" t="s">
        <v>2677</v>
      </c>
    </row>
    <row r="73" spans="1:10" ht="43.5" x14ac:dyDescent="0.35">
      <c r="A73" s="2" t="s">
        <v>2854</v>
      </c>
      <c r="B73" s="2" t="s">
        <v>2667</v>
      </c>
      <c r="C73" s="43">
        <v>0</v>
      </c>
      <c r="D73" s="1" t="s">
        <v>65</v>
      </c>
      <c r="E73" s="1" t="s">
        <v>64</v>
      </c>
      <c r="F73" s="1" t="str">
        <f>UnitControlCenter!$B$9</f>
        <v>billion 2023 dollars / year</v>
      </c>
      <c r="G73" s="1" t="s">
        <v>2680</v>
      </c>
      <c r="H73" s="1" t="s">
        <v>2675</v>
      </c>
      <c r="I73" s="1" t="s">
        <v>2678</v>
      </c>
    </row>
    <row r="74" spans="1:10" ht="58" x14ac:dyDescent="0.35">
      <c r="A74" s="2" t="s">
        <v>2854</v>
      </c>
      <c r="B74" s="2" t="s">
        <v>2668</v>
      </c>
      <c r="C74" s="43">
        <v>0</v>
      </c>
      <c r="D74" s="1" t="s">
        <v>65</v>
      </c>
      <c r="E74" s="1" t="s">
        <v>64</v>
      </c>
      <c r="F74" s="1" t="str">
        <f>UnitControlCenter!$B$9</f>
        <v>billion 2023 dollars / year</v>
      </c>
      <c r="G74" s="1" t="s">
        <v>2686</v>
      </c>
      <c r="H74" s="1" t="s">
        <v>2683</v>
      </c>
      <c r="I74" s="1" t="s">
        <v>2684</v>
      </c>
    </row>
    <row r="75" spans="1:10" ht="58" x14ac:dyDescent="0.35">
      <c r="A75" s="2" t="s">
        <v>2854</v>
      </c>
      <c r="B75" s="2" t="s">
        <v>2669</v>
      </c>
      <c r="C75" s="43">
        <v>0</v>
      </c>
      <c r="D75" s="1" t="s">
        <v>65</v>
      </c>
      <c r="E75" s="1" t="s">
        <v>64</v>
      </c>
      <c r="F75" s="1" t="str">
        <f>UnitControlCenter!$B$9</f>
        <v>billion 2023 dollars / year</v>
      </c>
      <c r="G75" s="1" t="s">
        <v>2687</v>
      </c>
      <c r="H75" s="1" t="s">
        <v>2683</v>
      </c>
      <c r="I75" s="1" t="s">
        <v>2684</v>
      </c>
    </row>
    <row r="76" spans="1:10" ht="72.5" x14ac:dyDescent="0.35">
      <c r="A76" s="2" t="s">
        <v>2854</v>
      </c>
      <c r="B76" s="2" t="s">
        <v>2670</v>
      </c>
      <c r="C76" s="43">
        <v>0</v>
      </c>
      <c r="D76" s="1" t="s">
        <v>65</v>
      </c>
      <c r="E76" s="1" t="s">
        <v>64</v>
      </c>
      <c r="F76" s="1" t="str">
        <f>UnitControlCenter!$B$9</f>
        <v>billion 2023 dollars / year</v>
      </c>
      <c r="G76" s="1" t="s">
        <v>2688</v>
      </c>
      <c r="H76" s="1" t="s">
        <v>2683</v>
      </c>
      <c r="I76" s="1" t="s">
        <v>2684</v>
      </c>
    </row>
    <row r="77" spans="1:10" ht="58" x14ac:dyDescent="0.35">
      <c r="A77" s="2" t="s">
        <v>2854</v>
      </c>
      <c r="B77" s="2" t="s">
        <v>2693</v>
      </c>
      <c r="C77" s="43">
        <v>0</v>
      </c>
      <c r="D77" s="1" t="s">
        <v>65</v>
      </c>
      <c r="E77" s="1" t="s">
        <v>64</v>
      </c>
      <c r="F77" s="1" t="str">
        <f>UnitControlCenter!$B$9</f>
        <v>billion 2023 dollars / year</v>
      </c>
      <c r="G77" s="1" t="s">
        <v>2691</v>
      </c>
      <c r="H77" s="1" t="s">
        <v>2683</v>
      </c>
      <c r="I77" s="1" t="s">
        <v>2689</v>
      </c>
    </row>
    <row r="78" spans="1:10" ht="58.5" thickBot="1" x14ac:dyDescent="0.4">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29" x14ac:dyDescent="0.35">
      <c r="A79" s="2" t="s">
        <v>2336</v>
      </c>
      <c r="B79" s="2" t="s">
        <v>2970</v>
      </c>
      <c r="C79" s="43">
        <v>1</v>
      </c>
      <c r="D79" s="1" t="s">
        <v>63</v>
      </c>
      <c r="E79" s="1" t="s">
        <v>2972</v>
      </c>
      <c r="F79" s="1" t="str">
        <f>UnitControlCenter!$B$12</f>
        <v>incidents / year</v>
      </c>
      <c r="G79" s="1" t="s">
        <v>2899</v>
      </c>
    </row>
    <row r="80" spans="1:10" x14ac:dyDescent="0.35">
      <c r="A80" s="2" t="s">
        <v>2336</v>
      </c>
      <c r="B80" s="2" t="s">
        <v>3181</v>
      </c>
      <c r="C80" s="43">
        <v>1</v>
      </c>
      <c r="D80" s="1" t="s">
        <v>63</v>
      </c>
      <c r="E80" s="1" t="s">
        <v>64</v>
      </c>
      <c r="F80" s="1" t="str">
        <f>UnitControlCenter!$B$13</f>
        <v>% change</v>
      </c>
      <c r="G80" s="1" t="s">
        <v>3182</v>
      </c>
    </row>
    <row r="81" spans="1:10" ht="29" x14ac:dyDescent="0.35">
      <c r="A81" s="2" t="s">
        <v>2336</v>
      </c>
      <c r="B81" s="2" t="s">
        <v>3264</v>
      </c>
      <c r="C81" s="43">
        <v>1</v>
      </c>
      <c r="D81" s="1" t="s">
        <v>65</v>
      </c>
      <c r="E81" s="1" t="s">
        <v>66</v>
      </c>
      <c r="F81" s="1" t="str">
        <f>UnitControlCenter!$B$12</f>
        <v>incidents / year</v>
      </c>
      <c r="G81" s="1" t="s">
        <v>3165</v>
      </c>
      <c r="H81" s="1" t="s">
        <v>3153</v>
      </c>
      <c r="I81" s="1" t="s">
        <v>3154</v>
      </c>
    </row>
    <row r="82" spans="1:10" ht="29" x14ac:dyDescent="0.35">
      <c r="A82" s="2" t="s">
        <v>2336</v>
      </c>
      <c r="B82" s="2" t="s">
        <v>3265</v>
      </c>
      <c r="C82" s="43">
        <v>1</v>
      </c>
      <c r="D82" s="1" t="s">
        <v>65</v>
      </c>
      <c r="E82" s="1" t="s">
        <v>64</v>
      </c>
      <c r="F82" s="1" t="str">
        <f>UnitControlCenter!$B$13</f>
        <v>% change</v>
      </c>
      <c r="G82" s="1" t="s">
        <v>3176</v>
      </c>
      <c r="H82" s="1" t="s">
        <v>3153</v>
      </c>
      <c r="I82" s="1" t="s">
        <v>3154</v>
      </c>
    </row>
    <row r="83" spans="1:10" ht="43.5" x14ac:dyDescent="0.35">
      <c r="A83" s="2" t="s">
        <v>2336</v>
      </c>
      <c r="B83" s="2" t="s">
        <v>3163</v>
      </c>
      <c r="C83" s="43">
        <v>1</v>
      </c>
      <c r="D83" s="1" t="s">
        <v>65</v>
      </c>
      <c r="E83" s="1" t="s">
        <v>66</v>
      </c>
      <c r="F83" s="1" t="str">
        <f>UnitControlCenter!$B$12</f>
        <v>incidents / year</v>
      </c>
      <c r="G83" s="1" t="s">
        <v>3166</v>
      </c>
      <c r="H83" s="1" t="s">
        <v>3155</v>
      </c>
      <c r="I83" s="20" t="s">
        <v>3156</v>
      </c>
      <c r="J83" s="20"/>
    </row>
    <row r="84" spans="1:10" ht="43.5" x14ac:dyDescent="0.35">
      <c r="A84" s="2" t="s">
        <v>2336</v>
      </c>
      <c r="B84" s="2" t="s">
        <v>3179</v>
      </c>
      <c r="C84" s="43">
        <v>1</v>
      </c>
      <c r="D84" s="1" t="s">
        <v>65</v>
      </c>
      <c r="E84" s="1" t="s">
        <v>64</v>
      </c>
      <c r="F84" s="1" t="str">
        <f>UnitControlCenter!$B$13</f>
        <v>% change</v>
      </c>
      <c r="G84" s="1" t="s">
        <v>3177</v>
      </c>
      <c r="H84" s="1" t="s">
        <v>3155</v>
      </c>
      <c r="I84" s="20" t="s">
        <v>3156</v>
      </c>
      <c r="J84" s="20"/>
    </row>
    <row r="85" spans="1:10" ht="29" x14ac:dyDescent="0.35">
      <c r="A85" s="2" t="s">
        <v>2336</v>
      </c>
      <c r="B85" s="2" t="s">
        <v>3164</v>
      </c>
      <c r="C85" s="43">
        <v>1</v>
      </c>
      <c r="D85" s="1" t="s">
        <v>65</v>
      </c>
      <c r="E85" s="1" t="s">
        <v>66</v>
      </c>
      <c r="F85" s="1" t="str">
        <f>UnitControlCenter!$B$12</f>
        <v>incidents / year</v>
      </c>
      <c r="G85" s="1" t="s">
        <v>3167</v>
      </c>
      <c r="H85" s="1" t="s">
        <v>3158</v>
      </c>
      <c r="I85" s="1" t="s">
        <v>3159</v>
      </c>
    </row>
    <row r="86" spans="1:10" ht="29" x14ac:dyDescent="0.35">
      <c r="A86" s="2" t="s">
        <v>2336</v>
      </c>
      <c r="B86" s="2" t="s">
        <v>3180</v>
      </c>
      <c r="C86" s="43">
        <v>1</v>
      </c>
      <c r="D86" s="1" t="s">
        <v>65</v>
      </c>
      <c r="E86" s="1" t="s">
        <v>64</v>
      </c>
      <c r="F86" s="1" t="str">
        <f>UnitControlCenter!$B$13</f>
        <v>% change</v>
      </c>
      <c r="G86" s="1" t="s">
        <v>3178</v>
      </c>
      <c r="H86" s="1" t="s">
        <v>3158</v>
      </c>
      <c r="I86" s="1" t="s">
        <v>3159</v>
      </c>
    </row>
    <row r="87" spans="1:10" x14ac:dyDescent="0.35">
      <c r="A87" s="2" t="s">
        <v>2336</v>
      </c>
      <c r="B87" s="2" t="s">
        <v>2891</v>
      </c>
      <c r="C87" s="43">
        <v>0</v>
      </c>
      <c r="D87" s="1" t="s">
        <v>63</v>
      </c>
      <c r="E87" s="1" t="s">
        <v>64</v>
      </c>
      <c r="F87" s="1" t="str">
        <f>UnitControlCenter!$B$12</f>
        <v>incidents / year</v>
      </c>
      <c r="G87" s="1" t="s">
        <v>2899</v>
      </c>
    </row>
    <row r="88" spans="1:10" ht="29" x14ac:dyDescent="0.35">
      <c r="A88" s="2" t="s">
        <v>2336</v>
      </c>
      <c r="B88" s="2" t="s">
        <v>2337</v>
      </c>
      <c r="C88" s="43">
        <v>1</v>
      </c>
      <c r="D88" s="1" t="s">
        <v>63</v>
      </c>
      <c r="E88" s="1" t="s">
        <v>64</v>
      </c>
      <c r="F88" s="1" t="str">
        <f>UnitControlCenter!$B$9</f>
        <v>billion 2023 dollars / year</v>
      </c>
      <c r="G88" s="1" t="s">
        <v>67</v>
      </c>
    </row>
    <row r="89" spans="1:10" x14ac:dyDescent="0.35">
      <c r="A89" s="2" t="s">
        <v>2336</v>
      </c>
      <c r="B89" s="2" t="s">
        <v>2892</v>
      </c>
      <c r="C89" s="43">
        <v>1</v>
      </c>
      <c r="D89" s="1" t="s">
        <v>63</v>
      </c>
      <c r="E89" s="1" t="s">
        <v>64</v>
      </c>
      <c r="F89" s="1" t="str">
        <f>UnitControlCenter!$B$12</f>
        <v>incidents / year</v>
      </c>
      <c r="G89" s="1" t="s">
        <v>2900</v>
      </c>
    </row>
    <row r="90" spans="1:10" ht="29" x14ac:dyDescent="0.35">
      <c r="A90" s="2" t="s">
        <v>2336</v>
      </c>
      <c r="B90" s="2" t="s">
        <v>2893</v>
      </c>
      <c r="C90" s="43">
        <v>1</v>
      </c>
      <c r="D90" s="1" t="s">
        <v>63</v>
      </c>
      <c r="E90" s="1" t="s">
        <v>64</v>
      </c>
      <c r="F90" s="1" t="str">
        <f>UnitControlCenter!$B$12</f>
        <v>incidents / year</v>
      </c>
      <c r="G90" s="1" t="s">
        <v>2901</v>
      </c>
    </row>
    <row r="91" spans="1:10" x14ac:dyDescent="0.35">
      <c r="A91" s="2" t="s">
        <v>2336</v>
      </c>
      <c r="B91" s="2" t="s">
        <v>2906</v>
      </c>
      <c r="C91" s="43">
        <v>1</v>
      </c>
      <c r="D91" s="1" t="s">
        <v>63</v>
      </c>
      <c r="E91" s="1" t="s">
        <v>64</v>
      </c>
      <c r="F91" s="1" t="str">
        <f>UnitControlCenter!$B$12</f>
        <v>incidents / year</v>
      </c>
      <c r="G91" s="1" t="s">
        <v>2907</v>
      </c>
    </row>
    <row r="92" spans="1:10" x14ac:dyDescent="0.35">
      <c r="A92" s="2" t="s">
        <v>2336</v>
      </c>
      <c r="B92" s="2" t="s">
        <v>2894</v>
      </c>
      <c r="C92" s="43">
        <v>1</v>
      </c>
      <c r="D92" s="1" t="s">
        <v>63</v>
      </c>
      <c r="E92" s="1" t="s">
        <v>64</v>
      </c>
      <c r="F92" s="1" t="str">
        <f>UnitControlCenter!$B$12</f>
        <v>incidents / year</v>
      </c>
      <c r="G92" s="1" t="s">
        <v>2902</v>
      </c>
    </row>
    <row r="93" spans="1:10" x14ac:dyDescent="0.35">
      <c r="A93" s="2" t="s">
        <v>2336</v>
      </c>
      <c r="B93" s="2" t="s">
        <v>2895</v>
      </c>
      <c r="C93" s="43">
        <v>1</v>
      </c>
      <c r="D93" s="1" t="s">
        <v>63</v>
      </c>
      <c r="E93" s="1" t="s">
        <v>64</v>
      </c>
      <c r="F93" s="1" t="str">
        <f>UnitControlCenter!$B$12</f>
        <v>incidents / year</v>
      </c>
      <c r="G93" s="1" t="s">
        <v>2903</v>
      </c>
    </row>
    <row r="94" spans="1:10" x14ac:dyDescent="0.35">
      <c r="A94" s="2" t="s">
        <v>2336</v>
      </c>
      <c r="B94" s="2" t="s">
        <v>2896</v>
      </c>
      <c r="C94" s="43">
        <v>1</v>
      </c>
      <c r="D94" s="1" t="s">
        <v>63</v>
      </c>
      <c r="E94" s="1" t="s">
        <v>64</v>
      </c>
      <c r="F94" s="1" t="str">
        <f>UnitControlCenter!$B$12</f>
        <v>incidents / year</v>
      </c>
      <c r="G94" s="1" t="s">
        <v>2904</v>
      </c>
    </row>
    <row r="95" spans="1:10" ht="29.5" thickBot="1" x14ac:dyDescent="0.4">
      <c r="A95" s="192" t="s">
        <v>2336</v>
      </c>
      <c r="B95" s="192" t="s">
        <v>2897</v>
      </c>
      <c r="C95" s="199">
        <v>1</v>
      </c>
      <c r="D95" s="193" t="s">
        <v>63</v>
      </c>
      <c r="E95" s="193" t="s">
        <v>64</v>
      </c>
      <c r="F95" s="193" t="str">
        <f>UnitControlCenter!$B$12</f>
        <v>incidents / year</v>
      </c>
      <c r="G95" s="193" t="s">
        <v>2905</v>
      </c>
      <c r="H95" s="193"/>
      <c r="I95" s="193"/>
      <c r="J95" s="193"/>
    </row>
    <row r="96" spans="1:10" ht="217.5" x14ac:dyDescent="0.35">
      <c r="A96" s="2" t="s">
        <v>2463</v>
      </c>
      <c r="B96" s="2" t="s">
        <v>2338</v>
      </c>
      <c r="C96" s="43">
        <v>1</v>
      </c>
      <c r="D96" s="1" t="s">
        <v>65</v>
      </c>
      <c r="E96" s="1" t="s">
        <v>66</v>
      </c>
      <c r="F96" s="1" t="str">
        <f>UnitControlCenter!$B$16</f>
        <v>terawatt-hours (TWh) / year</v>
      </c>
      <c r="G96" s="1" t="s">
        <v>3816</v>
      </c>
      <c r="H96" s="1" t="s">
        <v>3817</v>
      </c>
      <c r="I96" s="1" t="s">
        <v>3818</v>
      </c>
    </row>
    <row r="97" spans="1:10" ht="246.5" x14ac:dyDescent="0.35">
      <c r="A97" s="2" t="s">
        <v>2463</v>
      </c>
      <c r="B97" s="2" t="s">
        <v>2339</v>
      </c>
      <c r="C97" s="43">
        <v>1</v>
      </c>
      <c r="D97" s="1" t="s">
        <v>65</v>
      </c>
      <c r="E97" s="1" t="s">
        <v>64</v>
      </c>
      <c r="F97" s="1" t="str">
        <f>UnitControlCenter!$B$16</f>
        <v>terawatt-hours (TWh) / year</v>
      </c>
      <c r="G97" s="1" t="s">
        <v>3815</v>
      </c>
      <c r="H97" s="1" t="s">
        <v>3817</v>
      </c>
      <c r="I97" s="1" t="s">
        <v>3818</v>
      </c>
    </row>
    <row r="98" spans="1:10" ht="217.5" x14ac:dyDescent="0.35">
      <c r="A98" s="2" t="s">
        <v>2463</v>
      </c>
      <c r="B98" s="2" t="s">
        <v>2340</v>
      </c>
      <c r="C98" s="43">
        <v>1</v>
      </c>
      <c r="D98" s="1" t="s">
        <v>65</v>
      </c>
      <c r="E98" s="1" t="s">
        <v>66</v>
      </c>
      <c r="F98" s="1" t="str">
        <f>UnitControlCenter!$B$21</f>
        <v>gigawatts (GW) / year</v>
      </c>
      <c r="G98" s="1" t="s">
        <v>3814</v>
      </c>
      <c r="H98" s="1" t="s">
        <v>3809</v>
      </c>
      <c r="I98" s="1" t="s">
        <v>3810</v>
      </c>
    </row>
    <row r="99" spans="1:10" ht="261" x14ac:dyDescent="0.35">
      <c r="A99" s="2" t="s">
        <v>2463</v>
      </c>
      <c r="B99" s="2" t="s">
        <v>2341</v>
      </c>
      <c r="C99" s="43">
        <v>1</v>
      </c>
      <c r="D99" s="1" t="s">
        <v>65</v>
      </c>
      <c r="E99" s="1" t="s">
        <v>64</v>
      </c>
      <c r="F99" s="1" t="str">
        <f>UnitControlCenter!$B$21</f>
        <v>gigawatts (GW) / year</v>
      </c>
      <c r="G99" s="1" t="s">
        <v>3813</v>
      </c>
      <c r="H99" s="1" t="s">
        <v>3812</v>
      </c>
      <c r="I99" s="1" t="s">
        <v>3811</v>
      </c>
    </row>
    <row r="100" spans="1:10" ht="72.5" x14ac:dyDescent="0.35">
      <c r="A100" s="2" t="s">
        <v>2463</v>
      </c>
      <c r="B100" s="2" t="s">
        <v>2464</v>
      </c>
      <c r="C100" s="43">
        <v>1</v>
      </c>
      <c r="D100" s="1" t="s">
        <v>65</v>
      </c>
      <c r="E100" s="1" t="s">
        <v>66</v>
      </c>
      <c r="F100" s="1" t="str">
        <f>UnitControlCenter!$B$16</f>
        <v>terawatt-hours (TWh) / year</v>
      </c>
      <c r="G100" s="1" t="s">
        <v>3806</v>
      </c>
      <c r="H100" s="1" t="s">
        <v>3807</v>
      </c>
      <c r="I100" s="1" t="s">
        <v>3808</v>
      </c>
    </row>
    <row r="101" spans="1:10" ht="29" x14ac:dyDescent="0.35">
      <c r="A101" s="2" t="s">
        <v>2463</v>
      </c>
      <c r="B101" s="2" t="s">
        <v>3781</v>
      </c>
      <c r="C101" s="43">
        <v>1</v>
      </c>
      <c r="D101" s="1" t="s">
        <v>63</v>
      </c>
      <c r="E101" s="1" t="s">
        <v>64</v>
      </c>
      <c r="F101" s="1" t="str">
        <f>UnitControlCenter!B18</f>
        <v>%</v>
      </c>
      <c r="G101" s="1" t="s">
        <v>3329</v>
      </c>
    </row>
    <row r="102" spans="1:10" ht="29" x14ac:dyDescent="0.35">
      <c r="A102" s="2" t="s">
        <v>2463</v>
      </c>
      <c r="B102" s="2" t="s">
        <v>3331</v>
      </c>
      <c r="C102" s="43">
        <v>1</v>
      </c>
      <c r="D102" s="1" t="s">
        <v>63</v>
      </c>
      <c r="E102" s="1" t="s">
        <v>64</v>
      </c>
      <c r="F102" s="1" t="str">
        <f>UnitControlCenter!B19</f>
        <v>metric tons CO2e / megawatt-hour (MWh)</v>
      </c>
      <c r="G102" s="1" t="s">
        <v>3330</v>
      </c>
    </row>
    <row r="103" spans="1:10" ht="29.5" thickBot="1" x14ac:dyDescent="0.4">
      <c r="A103" s="192" t="s">
        <v>2463</v>
      </c>
      <c r="B103" s="192" t="s">
        <v>3338</v>
      </c>
      <c r="C103" s="199">
        <v>1</v>
      </c>
      <c r="D103" s="193" t="s">
        <v>63</v>
      </c>
      <c r="E103" s="193" t="s">
        <v>64</v>
      </c>
      <c r="F103" s="193" t="str">
        <f>UnitControlCenter!B20</f>
        <v>kilowatt-hour / 2023 dollar</v>
      </c>
      <c r="G103" s="193" t="s">
        <v>3339</v>
      </c>
      <c r="H103" s="193"/>
      <c r="I103" s="193"/>
      <c r="J103" s="193"/>
    </row>
    <row r="104" spans="1:10" ht="188.5" x14ac:dyDescent="0.35">
      <c r="A104" s="2" t="s">
        <v>3112</v>
      </c>
      <c r="B104" s="2" t="s">
        <v>2342</v>
      </c>
      <c r="C104" s="43">
        <v>1</v>
      </c>
      <c r="D104" s="1" t="s">
        <v>65</v>
      </c>
      <c r="E104" s="1" t="s">
        <v>2354</v>
      </c>
      <c r="F104" s="1" t="str">
        <f>UnitControlCenter!$B$22</f>
        <v>2023 dollars / megawatt-hour (MWh)</v>
      </c>
      <c r="G104" s="1" t="s">
        <v>3588</v>
      </c>
      <c r="H104" s="1" t="s">
        <v>3661</v>
      </c>
      <c r="I104" s="43" t="s">
        <v>3663</v>
      </c>
    </row>
    <row r="105" spans="1:10" ht="29" x14ac:dyDescent="0.35">
      <c r="A105" s="2" t="s">
        <v>2463</v>
      </c>
      <c r="B105" s="2" t="s">
        <v>3819</v>
      </c>
      <c r="C105" s="43">
        <v>1</v>
      </c>
      <c r="D105" s="1" t="s">
        <v>63</v>
      </c>
      <c r="E105" s="1" t="s">
        <v>64</v>
      </c>
      <c r="F105" s="1" t="str">
        <f>UnitControlCenter!B22</f>
        <v>2023 dollars / megawatt-hour (MWh)</v>
      </c>
      <c r="G105" s="1" t="s">
        <v>3820</v>
      </c>
    </row>
    <row r="106" spans="1:10" ht="29" x14ac:dyDescent="0.35">
      <c r="A106" s="2" t="s">
        <v>3112</v>
      </c>
      <c r="B106" s="2" t="s">
        <v>2343</v>
      </c>
      <c r="C106" s="43">
        <v>1</v>
      </c>
      <c r="D106" s="1" t="s">
        <v>65</v>
      </c>
      <c r="E106" s="1" t="s">
        <v>66</v>
      </c>
      <c r="F106" s="1" t="str">
        <f>UnitControlCenter!$B$16</f>
        <v>terawatt-hours (TWh) / year</v>
      </c>
      <c r="G106" s="1" t="s">
        <v>2765</v>
      </c>
      <c r="H106" s="1" t="s">
        <v>2766</v>
      </c>
      <c r="I106" s="1" t="s">
        <v>2767</v>
      </c>
    </row>
    <row r="107" spans="1:10" ht="101.5" x14ac:dyDescent="0.35">
      <c r="A107" s="2" t="s">
        <v>3112</v>
      </c>
      <c r="B107" s="2" t="s">
        <v>3113</v>
      </c>
      <c r="C107" s="43">
        <v>1</v>
      </c>
      <c r="D107" s="1" t="s">
        <v>65</v>
      </c>
      <c r="E107" s="1" t="s">
        <v>66</v>
      </c>
      <c r="F107" s="1" t="str">
        <f>UnitControlCenter!$B$3</f>
        <v>million metric tons / year</v>
      </c>
      <c r="G107" s="1" t="s">
        <v>3590</v>
      </c>
      <c r="H107" s="1" t="s">
        <v>3662</v>
      </c>
      <c r="I107" s="43" t="s">
        <v>3664</v>
      </c>
    </row>
    <row r="108" spans="1:10" ht="188.5" x14ac:dyDescent="0.35">
      <c r="A108" s="2" t="s">
        <v>3112</v>
      </c>
      <c r="B108" s="2" t="s">
        <v>2457</v>
      </c>
      <c r="C108" s="43">
        <v>1</v>
      </c>
      <c r="D108" s="1" t="s">
        <v>65</v>
      </c>
      <c r="E108" s="1" t="s">
        <v>66</v>
      </c>
      <c r="F108" s="1" t="str">
        <f>UnitControlCenter!$B$23</f>
        <v>cubic km / yr</v>
      </c>
      <c r="G108" s="1" t="s">
        <v>3589</v>
      </c>
      <c r="H108" s="1" t="s">
        <v>3661</v>
      </c>
      <c r="I108" s="43" t="s">
        <v>3663</v>
      </c>
    </row>
    <row r="109" spans="1:10" s="193" customFormat="1" ht="189" thickBot="1" x14ac:dyDescent="0.4">
      <c r="A109" s="192" t="s">
        <v>3112</v>
      </c>
      <c r="B109" s="192" t="s">
        <v>2458</v>
      </c>
      <c r="C109" s="199">
        <v>1</v>
      </c>
      <c r="D109" s="193" t="s">
        <v>65</v>
      </c>
      <c r="E109" s="193" t="s">
        <v>66</v>
      </c>
      <c r="F109" s="193" t="str">
        <f>UnitControlCenter!$B$23</f>
        <v>cubic km / yr</v>
      </c>
      <c r="G109" s="193" t="s">
        <v>3591</v>
      </c>
      <c r="H109" s="1" t="s">
        <v>3661</v>
      </c>
      <c r="I109" s="43" t="s">
        <v>3663</v>
      </c>
    </row>
    <row r="110" spans="1:10" ht="409.5" x14ac:dyDescent="0.35">
      <c r="A110" s="2" t="s">
        <v>3549</v>
      </c>
      <c r="B110" s="2" t="s">
        <v>3550</v>
      </c>
      <c r="C110" s="43">
        <v>1</v>
      </c>
      <c r="D110" s="1" t="s">
        <v>65</v>
      </c>
      <c r="E110" s="1" t="s">
        <v>3556</v>
      </c>
      <c r="F110" s="1" t="str">
        <f>UnitControlCenter!$B$17</f>
        <v>terawatt-hours (TWh)</v>
      </c>
      <c r="G110" s="1" t="s">
        <v>3617</v>
      </c>
      <c r="H110" s="1" t="s">
        <v>3754</v>
      </c>
      <c r="I110" s="1" t="s">
        <v>3614</v>
      </c>
    </row>
    <row r="111" spans="1:10" ht="406" x14ac:dyDescent="0.3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6" x14ac:dyDescent="0.3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x14ac:dyDescent="0.3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x14ac:dyDescent="0.4">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72.5" x14ac:dyDescent="0.35">
      <c r="A122" s="2" t="s">
        <v>2742</v>
      </c>
      <c r="B122" s="2" t="s">
        <v>2743</v>
      </c>
      <c r="C122" s="43">
        <v>1</v>
      </c>
      <c r="D122" s="1" t="s">
        <v>65</v>
      </c>
      <c r="E122" s="1" t="s">
        <v>66</v>
      </c>
      <c r="F122" s="1" t="str">
        <f>UnitControlCenter!$B$26</f>
        <v>million vehicles / year</v>
      </c>
      <c r="G122" s="1" t="s">
        <v>2607</v>
      </c>
      <c r="H122" s="1" t="s">
        <v>2608</v>
      </c>
      <c r="I122" s="1" t="s">
        <v>2609</v>
      </c>
    </row>
    <row r="123" spans="1:10" ht="72.5" x14ac:dyDescent="0.35">
      <c r="A123" s="2" t="s">
        <v>2742</v>
      </c>
      <c r="B123" s="2" t="s">
        <v>2744</v>
      </c>
      <c r="C123" s="43">
        <v>1</v>
      </c>
      <c r="D123" s="1" t="s">
        <v>65</v>
      </c>
      <c r="E123" s="1" t="s">
        <v>66</v>
      </c>
      <c r="F123" s="1" t="str">
        <f>UnitControlCenter!$B$27</f>
        <v>thousand vehicles / year</v>
      </c>
      <c r="G123" s="1" t="s">
        <v>2610</v>
      </c>
      <c r="H123" s="1" t="s">
        <v>2611</v>
      </c>
      <c r="I123" s="1" t="s">
        <v>2612</v>
      </c>
    </row>
    <row r="124" spans="1:10" ht="72.5" x14ac:dyDescent="0.35">
      <c r="A124" s="2" t="s">
        <v>2742</v>
      </c>
      <c r="B124" s="2" t="s">
        <v>3114</v>
      </c>
      <c r="C124" s="43">
        <v>1</v>
      </c>
      <c r="D124" s="1" t="s">
        <v>65</v>
      </c>
      <c r="E124" s="1" t="s">
        <v>66</v>
      </c>
      <c r="F124" s="1" t="str">
        <f>UnitControlCenter!$B$27</f>
        <v>thousand vehicles / year</v>
      </c>
      <c r="G124" s="1" t="s">
        <v>2613</v>
      </c>
      <c r="H124" s="1" t="s">
        <v>2608</v>
      </c>
      <c r="I124" s="1" t="s">
        <v>2609</v>
      </c>
    </row>
    <row r="125" spans="1:10" ht="72.5" x14ac:dyDescent="0.35">
      <c r="A125" s="2" t="s">
        <v>2742</v>
      </c>
      <c r="B125" s="2" t="s">
        <v>3117</v>
      </c>
      <c r="C125" s="43">
        <v>1</v>
      </c>
      <c r="D125" s="1" t="s">
        <v>65</v>
      </c>
      <c r="E125" s="1" t="s">
        <v>66</v>
      </c>
      <c r="F125" s="1" t="str">
        <f>UnitControlCenter!$B$27</f>
        <v>thousand vehicles / year</v>
      </c>
      <c r="G125" s="1" t="s">
        <v>2614</v>
      </c>
      <c r="H125" s="1" t="s">
        <v>2611</v>
      </c>
      <c r="I125" s="1" t="s">
        <v>2612</v>
      </c>
    </row>
    <row r="126" spans="1:10" ht="29" x14ac:dyDescent="0.35">
      <c r="A126" s="2" t="s">
        <v>2742</v>
      </c>
      <c r="B126" s="2" t="s">
        <v>3361</v>
      </c>
      <c r="C126" s="43">
        <v>1</v>
      </c>
      <c r="D126" s="1" t="s">
        <v>65</v>
      </c>
      <c r="E126" s="1" t="s">
        <v>66</v>
      </c>
      <c r="F126" s="1" t="str">
        <f>UnitControlCenter!$B$27</f>
        <v>thousand vehicles / year</v>
      </c>
      <c r="G126" s="1" t="s">
        <v>2498</v>
      </c>
      <c r="H126" s="1" t="s">
        <v>2499</v>
      </c>
      <c r="I126" s="1" t="s">
        <v>2598</v>
      </c>
    </row>
    <row r="127" spans="1:10" ht="29" x14ac:dyDescent="0.35">
      <c r="A127" s="2" t="s">
        <v>2742</v>
      </c>
      <c r="B127" s="2" t="s">
        <v>3362</v>
      </c>
      <c r="C127" s="43">
        <v>0</v>
      </c>
      <c r="D127" s="1" t="s">
        <v>65</v>
      </c>
      <c r="E127" s="1" t="s">
        <v>66</v>
      </c>
      <c r="F127" s="1" t="str">
        <f>UnitControlCenter!$B$27</f>
        <v>thousand vehicles / year</v>
      </c>
      <c r="G127" s="1" t="s">
        <v>3363</v>
      </c>
      <c r="H127" s="1" t="s">
        <v>2499</v>
      </c>
      <c r="I127" s="1" t="s">
        <v>2598</v>
      </c>
    </row>
    <row r="128" spans="1:10" ht="72.5" x14ac:dyDescent="0.35">
      <c r="A128" s="2" t="s">
        <v>2742</v>
      </c>
      <c r="B128" s="2" t="s">
        <v>2745</v>
      </c>
      <c r="C128" s="43">
        <v>1</v>
      </c>
      <c r="D128" s="1" t="s">
        <v>65</v>
      </c>
      <c r="E128" s="1" t="s">
        <v>66</v>
      </c>
      <c r="F128" s="1" t="str">
        <f>UnitControlCenter!$B$28</f>
        <v>million vehicles</v>
      </c>
      <c r="G128" s="1" t="s">
        <v>2615</v>
      </c>
      <c r="H128" s="1" t="s">
        <v>2608</v>
      </c>
      <c r="I128" s="1" t="s">
        <v>2609</v>
      </c>
    </row>
    <row r="129" spans="1:10" ht="72.5" x14ac:dyDescent="0.35">
      <c r="A129" s="2" t="s">
        <v>2742</v>
      </c>
      <c r="B129" s="2" t="s">
        <v>2746</v>
      </c>
      <c r="C129" s="43">
        <v>1</v>
      </c>
      <c r="D129" s="1" t="s">
        <v>65</v>
      </c>
      <c r="E129" s="1" t="s">
        <v>66</v>
      </c>
      <c r="F129" s="1" t="str">
        <f>UnitControlCenter!$B$29</f>
        <v>thousand vehicles</v>
      </c>
      <c r="G129" s="1" t="s">
        <v>2825</v>
      </c>
      <c r="H129" s="1" t="s">
        <v>2611</v>
      </c>
      <c r="I129" s="1" t="s">
        <v>2612</v>
      </c>
    </row>
    <row r="130" spans="1:10" ht="58" x14ac:dyDescent="0.35">
      <c r="A130" s="2" t="s">
        <v>2742</v>
      </c>
      <c r="B130" s="2" t="s">
        <v>3115</v>
      </c>
      <c r="C130" s="43">
        <v>1</v>
      </c>
      <c r="D130" s="1" t="s">
        <v>65</v>
      </c>
      <c r="E130" s="1" t="s">
        <v>66</v>
      </c>
      <c r="F130" s="1" t="str">
        <f>UnitControlCenter!$B$28</f>
        <v>million vehicles</v>
      </c>
      <c r="G130" s="1" t="s">
        <v>2616</v>
      </c>
      <c r="H130" s="1" t="s">
        <v>2608</v>
      </c>
      <c r="I130" s="1" t="s">
        <v>2609</v>
      </c>
    </row>
    <row r="131" spans="1:10" ht="58" x14ac:dyDescent="0.35">
      <c r="A131" s="2" t="s">
        <v>2742</v>
      </c>
      <c r="B131" s="2" t="s">
        <v>3118</v>
      </c>
      <c r="C131" s="43">
        <v>1</v>
      </c>
      <c r="D131" s="1" t="s">
        <v>65</v>
      </c>
      <c r="E131" s="1" t="s">
        <v>66</v>
      </c>
      <c r="F131" s="1" t="str">
        <f>UnitControlCenter!$B$28</f>
        <v>million vehicles</v>
      </c>
      <c r="G131" s="1" t="s">
        <v>2617</v>
      </c>
      <c r="H131" s="1" t="s">
        <v>2611</v>
      </c>
      <c r="I131" s="1" t="s">
        <v>2612</v>
      </c>
    </row>
    <row r="132" spans="1:10" ht="29" x14ac:dyDescent="0.35">
      <c r="A132" s="2" t="s">
        <v>2742</v>
      </c>
      <c r="B132" s="2" t="s">
        <v>3364</v>
      </c>
      <c r="C132" s="43">
        <v>1</v>
      </c>
      <c r="D132" s="1" t="s">
        <v>65</v>
      </c>
      <c r="E132" s="1" t="s">
        <v>66</v>
      </c>
      <c r="F132" s="1" t="str">
        <f>UnitControlCenter!$B$28</f>
        <v>million vehicles</v>
      </c>
      <c r="G132" s="1" t="s">
        <v>2599</v>
      </c>
      <c r="H132" s="1" t="s">
        <v>2499</v>
      </c>
      <c r="I132" s="1" t="s">
        <v>2598</v>
      </c>
    </row>
    <row r="133" spans="1:10" s="193" customFormat="1" ht="29.5" thickBot="1" x14ac:dyDescent="0.4">
      <c r="A133" s="192" t="s">
        <v>2742</v>
      </c>
      <c r="B133" s="192" t="s">
        <v>3365</v>
      </c>
      <c r="C133" s="199">
        <v>0</v>
      </c>
      <c r="D133" s="193" t="s">
        <v>65</v>
      </c>
      <c r="E133" s="193" t="s">
        <v>66</v>
      </c>
      <c r="F133" s="193" t="str">
        <f>UnitControlCenter!$B$28</f>
        <v>million vehicles</v>
      </c>
      <c r="G133" s="193" t="s">
        <v>3366</v>
      </c>
      <c r="H133" s="193" t="s">
        <v>2499</v>
      </c>
      <c r="I133" s="193" t="s">
        <v>2598</v>
      </c>
    </row>
    <row r="134" spans="1:10" ht="130.5" x14ac:dyDescent="0.35">
      <c r="A134" s="2" t="s">
        <v>2850</v>
      </c>
      <c r="B134" s="2" t="s">
        <v>2345</v>
      </c>
      <c r="C134" s="43">
        <v>1</v>
      </c>
      <c r="D134" s="1" t="s">
        <v>65</v>
      </c>
      <c r="E134" s="1" t="s">
        <v>66</v>
      </c>
      <c r="F134" s="1" t="str">
        <f>UnitControlCenter!$B$3</f>
        <v>million metric tons / year</v>
      </c>
      <c r="G134" s="1" t="s">
        <v>3269</v>
      </c>
      <c r="H134" s="1" t="s">
        <v>3268</v>
      </c>
      <c r="I134" s="1" t="s">
        <v>2600</v>
      </c>
    </row>
    <row r="135" spans="1:10" ht="87" x14ac:dyDescent="0.35">
      <c r="A135" s="2" t="s">
        <v>2850</v>
      </c>
      <c r="B135" s="2" t="s">
        <v>2346</v>
      </c>
      <c r="C135" s="43">
        <v>1</v>
      </c>
      <c r="D135" s="1" t="s">
        <v>65</v>
      </c>
      <c r="E135" s="1" t="s">
        <v>66</v>
      </c>
      <c r="F135" s="1" t="str">
        <f>UnitControlCenter!$B$30</f>
        <v>quads / year</v>
      </c>
      <c r="G135" s="1" t="s">
        <v>2764</v>
      </c>
      <c r="H135" s="1" t="s">
        <v>2618</v>
      </c>
      <c r="I135" s="1" t="s">
        <v>2619</v>
      </c>
    </row>
    <row r="136" spans="1:10" ht="116" x14ac:dyDescent="0.35">
      <c r="A136" s="2" t="s">
        <v>2850</v>
      </c>
      <c r="B136" s="2" t="s">
        <v>2396</v>
      </c>
      <c r="C136" s="43">
        <v>1</v>
      </c>
      <c r="D136" s="1" t="s">
        <v>65</v>
      </c>
      <c r="E136" s="1" t="s">
        <v>66</v>
      </c>
      <c r="F136" s="1" t="str">
        <f>UnitControlCenter!$B$30</f>
        <v>quads / year</v>
      </c>
      <c r="G136" s="1" t="s">
        <v>3270</v>
      </c>
      <c r="H136" s="1" t="s">
        <v>3268</v>
      </c>
      <c r="I136" s="1" t="s">
        <v>2600</v>
      </c>
    </row>
    <row r="137" spans="1:10" ht="29" x14ac:dyDescent="0.35">
      <c r="A137" s="2" t="s">
        <v>2850</v>
      </c>
      <c r="B137" s="2" t="s">
        <v>3276</v>
      </c>
      <c r="C137" s="43">
        <v>1</v>
      </c>
      <c r="D137" s="1" t="s">
        <v>63</v>
      </c>
      <c r="E137" s="1" t="s">
        <v>64</v>
      </c>
      <c r="F137" s="1" t="str">
        <f>UnitControlCenter!$B$30</f>
        <v>quads / year</v>
      </c>
      <c r="G137" s="1" t="s">
        <v>3277</v>
      </c>
    </row>
    <row r="138" spans="1:10" ht="43.5" x14ac:dyDescent="0.35">
      <c r="A138" s="2" t="s">
        <v>2850</v>
      </c>
      <c r="B138" s="2" t="s">
        <v>2851</v>
      </c>
      <c r="C138" s="43">
        <v>1</v>
      </c>
      <c r="D138" s="1" t="s">
        <v>65</v>
      </c>
      <c r="E138" s="1" t="s">
        <v>66</v>
      </c>
      <c r="F138" s="1" t="str">
        <f>UnitControlCenter!$B$24</f>
        <v>trillion passenger-miles / year</v>
      </c>
      <c r="G138" s="1" t="s">
        <v>2355</v>
      </c>
      <c r="H138" s="1" t="s">
        <v>2559</v>
      </c>
      <c r="I138" s="1" t="s">
        <v>2560</v>
      </c>
    </row>
    <row r="139" spans="1:10" ht="44" thickBot="1" x14ac:dyDescent="0.4">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275.5" x14ac:dyDescent="0.35">
      <c r="A140" s="2" t="s">
        <v>2347</v>
      </c>
      <c r="B140" s="2" t="s">
        <v>2734</v>
      </c>
      <c r="C140" s="43">
        <v>1</v>
      </c>
      <c r="D140" s="1" t="s">
        <v>65</v>
      </c>
      <c r="E140" s="1" t="s">
        <v>66</v>
      </c>
      <c r="F140" s="1" t="str">
        <f>UnitControlCenter!$B$30</f>
        <v>quads / year</v>
      </c>
      <c r="G140" s="1" t="s">
        <v>3058</v>
      </c>
      <c r="H140" s="1" t="s">
        <v>3056</v>
      </c>
      <c r="I140" s="208" t="s">
        <v>3057</v>
      </c>
      <c r="J140" s="208"/>
    </row>
    <row r="141" spans="1:10" ht="101.5" x14ac:dyDescent="0.35">
      <c r="A141" s="2" t="s">
        <v>2347</v>
      </c>
      <c r="B141" s="2" t="s">
        <v>2735</v>
      </c>
      <c r="C141" s="43">
        <v>1</v>
      </c>
      <c r="D141" s="1" t="s">
        <v>65</v>
      </c>
      <c r="E141" s="1" t="s">
        <v>66</v>
      </c>
      <c r="F141" s="1" t="str">
        <f>UnitControlCenter!$B$30</f>
        <v>quads / year</v>
      </c>
      <c r="G141" s="1" t="s">
        <v>2736</v>
      </c>
      <c r="H141" s="1" t="s">
        <v>2730</v>
      </c>
      <c r="I141" s="1" t="s">
        <v>2731</v>
      </c>
    </row>
    <row r="142" spans="1:10" x14ac:dyDescent="0.35">
      <c r="A142" s="2" t="s">
        <v>2347</v>
      </c>
      <c r="B142" s="2" t="s">
        <v>3278</v>
      </c>
      <c r="C142" s="43">
        <v>1</v>
      </c>
      <c r="D142" s="1" t="s">
        <v>63</v>
      </c>
      <c r="E142" s="1" t="s">
        <v>64</v>
      </c>
      <c r="F142" s="1" t="str">
        <f>UnitControlCenter!$B$30</f>
        <v>quads / year</v>
      </c>
      <c r="G142" s="1" t="s">
        <v>3279</v>
      </c>
    </row>
    <row r="143" spans="1:10" ht="217.5" x14ac:dyDescent="0.35">
      <c r="A143" s="2" t="s">
        <v>2347</v>
      </c>
      <c r="B143" s="2" t="s">
        <v>2732</v>
      </c>
      <c r="C143" s="43">
        <v>1</v>
      </c>
      <c r="D143" s="1" t="s">
        <v>65</v>
      </c>
      <c r="E143" s="1" t="s">
        <v>66</v>
      </c>
      <c r="F143" s="1" t="str">
        <f>UnitControlCenter!$B$30</f>
        <v>quads / year</v>
      </c>
      <c r="G143" s="1" t="s">
        <v>3055</v>
      </c>
      <c r="H143" s="1" t="s">
        <v>3056</v>
      </c>
      <c r="I143" s="208" t="s">
        <v>3057</v>
      </c>
      <c r="J143" s="208"/>
    </row>
    <row r="144" spans="1:10" ht="72.5" x14ac:dyDescent="0.35">
      <c r="A144" s="2" t="s">
        <v>2347</v>
      </c>
      <c r="B144" s="2" t="s">
        <v>2733</v>
      </c>
      <c r="C144" s="43">
        <v>1</v>
      </c>
      <c r="D144" s="1" t="s">
        <v>65</v>
      </c>
      <c r="E144" s="1" t="s">
        <v>66</v>
      </c>
      <c r="F144" s="1" t="str">
        <f>UnitControlCenter!$B$30</f>
        <v>quads / year</v>
      </c>
      <c r="G144" s="1" t="s">
        <v>2729</v>
      </c>
      <c r="H144" s="1" t="s">
        <v>2730</v>
      </c>
      <c r="I144" s="1" t="s">
        <v>2731</v>
      </c>
    </row>
    <row r="145" spans="1:10" x14ac:dyDescent="0.35">
      <c r="A145" s="2" t="s">
        <v>2347</v>
      </c>
      <c r="B145" s="2" t="s">
        <v>3280</v>
      </c>
      <c r="C145" s="43">
        <v>1</v>
      </c>
      <c r="D145" s="1" t="s">
        <v>63</v>
      </c>
      <c r="E145" s="1" t="s">
        <v>64</v>
      </c>
      <c r="F145" s="1" t="str">
        <f>UnitControlCenter!$B$30</f>
        <v>quads / year</v>
      </c>
      <c r="G145" s="1" t="s">
        <v>3281</v>
      </c>
    </row>
    <row r="146" spans="1:10" ht="130.5" x14ac:dyDescent="0.35">
      <c r="A146" s="2" t="s">
        <v>2347</v>
      </c>
      <c r="B146" s="2" t="s">
        <v>3532</v>
      </c>
      <c r="C146" s="43">
        <v>1</v>
      </c>
      <c r="D146" s="1" t="s">
        <v>65</v>
      </c>
      <c r="E146" s="1" t="s">
        <v>66</v>
      </c>
      <c r="F146" s="1" t="str">
        <f>UnitControlCenter!$B$30</f>
        <v>quads / year</v>
      </c>
      <c r="G146" s="1" t="s">
        <v>3679</v>
      </c>
      <c r="H146" s="1" t="s">
        <v>3536</v>
      </c>
      <c r="I146" s="1" t="s">
        <v>3537</v>
      </c>
    </row>
    <row r="147" spans="1:10" s="193" customFormat="1" ht="87.5" thickBot="1" x14ac:dyDescent="0.4">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61" x14ac:dyDescent="0.3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3.5" x14ac:dyDescent="0.35">
      <c r="A149" s="2" t="s">
        <v>2810</v>
      </c>
      <c r="B149" s="2" t="s">
        <v>2393</v>
      </c>
      <c r="C149" s="43">
        <v>1</v>
      </c>
      <c r="D149" s="1" t="s">
        <v>65</v>
      </c>
      <c r="E149" s="1" t="s">
        <v>66</v>
      </c>
      <c r="F149" s="1" t="str">
        <f>UnitControlCenter!$B$3</f>
        <v>million metric tons / year</v>
      </c>
      <c r="G149" s="1" t="s">
        <v>2605</v>
      </c>
      <c r="H149" s="1" t="s">
        <v>2603</v>
      </c>
      <c r="I149" s="1" t="s">
        <v>2604</v>
      </c>
    </row>
    <row r="150" spans="1:10" ht="246.5" x14ac:dyDescent="0.35">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29" x14ac:dyDescent="0.35">
      <c r="A151" s="2" t="s">
        <v>2810</v>
      </c>
      <c r="B151" s="2" t="s">
        <v>2395</v>
      </c>
      <c r="C151" s="43">
        <v>1</v>
      </c>
      <c r="D151" s="1" t="s">
        <v>65</v>
      </c>
      <c r="E151" s="1" t="s">
        <v>66</v>
      </c>
      <c r="F151" s="1" t="str">
        <f>UnitControlCenter!$B$3</f>
        <v>million metric tons / year</v>
      </c>
      <c r="G151" s="1" t="s">
        <v>2606</v>
      </c>
      <c r="H151" s="1" t="s">
        <v>2603</v>
      </c>
      <c r="I151" s="1" t="s">
        <v>2604</v>
      </c>
    </row>
    <row r="152" spans="1:10" ht="304.5" x14ac:dyDescent="0.35">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3.5" x14ac:dyDescent="0.35">
      <c r="A153" s="2" t="s">
        <v>2810</v>
      </c>
      <c r="B153" s="2" t="s">
        <v>2809</v>
      </c>
      <c r="C153" s="43">
        <v>1</v>
      </c>
      <c r="D153" s="1" t="s">
        <v>65</v>
      </c>
      <c r="E153" s="1" t="s">
        <v>66</v>
      </c>
      <c r="F153" s="1" t="str">
        <f>UnitControlCenter!$B$3</f>
        <v>million metric tons / year</v>
      </c>
      <c r="G153" s="1" t="s">
        <v>2847</v>
      </c>
      <c r="H153" s="1" t="s">
        <v>2811</v>
      </c>
      <c r="I153" s="1" t="s">
        <v>2812</v>
      </c>
    </row>
    <row r="154" spans="1:10" ht="29" x14ac:dyDescent="0.35">
      <c r="A154" s="2" t="s">
        <v>2810</v>
      </c>
      <c r="B154" s="2" t="s">
        <v>3340</v>
      </c>
      <c r="C154" s="43">
        <v>1</v>
      </c>
      <c r="D154" s="1" t="s">
        <v>65</v>
      </c>
      <c r="E154" s="1" t="s">
        <v>66</v>
      </c>
      <c r="F154" s="1" t="str">
        <f>UnitControlCenter!$B$3</f>
        <v>million metric tons / year</v>
      </c>
      <c r="G154" s="1" t="s">
        <v>3438</v>
      </c>
      <c r="H154" s="1" t="s">
        <v>3334</v>
      </c>
      <c r="I154" s="1" t="s">
        <v>3337</v>
      </c>
    </row>
    <row r="155" spans="1:10" ht="232" x14ac:dyDescent="0.3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05" thickBot="1" x14ac:dyDescent="0.4">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43.5" x14ac:dyDescent="0.35">
      <c r="A157" s="2" t="s">
        <v>3468</v>
      </c>
      <c r="B157" s="2" t="s">
        <v>3469</v>
      </c>
      <c r="C157" s="43">
        <v>1</v>
      </c>
      <c r="D157" s="1" t="s">
        <v>65</v>
      </c>
      <c r="E157" s="1" t="s">
        <v>66</v>
      </c>
      <c r="F157" s="1" t="str">
        <f>UnitControlCenter!$B$30</f>
        <v>quads / year</v>
      </c>
      <c r="G157" s="1" t="s">
        <v>2358</v>
      </c>
      <c r="H157" s="1" t="s">
        <v>2359</v>
      </c>
      <c r="I157" s="1" t="s">
        <v>2589</v>
      </c>
    </row>
    <row r="158" spans="1:10" s="2" customFormat="1" ht="29" x14ac:dyDescent="0.35">
      <c r="A158" s="2" t="s">
        <v>3468</v>
      </c>
      <c r="B158" s="2" t="s">
        <v>3470</v>
      </c>
      <c r="C158" s="43">
        <v>1</v>
      </c>
      <c r="D158" s="2" t="s">
        <v>65</v>
      </c>
      <c r="E158" s="2" t="s">
        <v>66</v>
      </c>
      <c r="F158" s="2" t="str">
        <f>UnitControlCenter!$B$30</f>
        <v>quads / year</v>
      </c>
      <c r="G158" s="2" t="s">
        <v>2376</v>
      </c>
      <c r="H158" s="2" t="s">
        <v>2360</v>
      </c>
      <c r="I158" s="2" t="s">
        <v>2361</v>
      </c>
    </row>
    <row r="159" spans="1:10" ht="72.5" x14ac:dyDescent="0.35">
      <c r="A159" s="2" t="s">
        <v>3468</v>
      </c>
      <c r="B159" s="2" t="s">
        <v>3471</v>
      </c>
      <c r="C159" s="43">
        <v>1</v>
      </c>
      <c r="D159" s="1" t="s">
        <v>65</v>
      </c>
      <c r="E159" s="1" t="s">
        <v>66</v>
      </c>
      <c r="F159" s="1" t="str">
        <f>UnitControlCenter!$B$30</f>
        <v>quads / year</v>
      </c>
      <c r="G159" s="1" t="s">
        <v>2628</v>
      </c>
      <c r="H159" s="1" t="s">
        <v>2630</v>
      </c>
      <c r="I159" s="1" t="s">
        <v>2629</v>
      </c>
    </row>
    <row r="160" spans="1:10" s="2" customFormat="1" x14ac:dyDescent="0.35">
      <c r="A160" s="2" t="s">
        <v>3468</v>
      </c>
      <c r="B160" s="2" t="s">
        <v>3472</v>
      </c>
      <c r="C160" s="43">
        <v>1</v>
      </c>
      <c r="D160" s="2" t="s">
        <v>63</v>
      </c>
      <c r="E160" s="2" t="s">
        <v>64</v>
      </c>
      <c r="F160" s="2" t="str">
        <f>UnitControlCenter!$B$30</f>
        <v>quads / year</v>
      </c>
      <c r="G160" s="2" t="s">
        <v>3282</v>
      </c>
    </row>
    <row r="161" spans="1:10" ht="174" x14ac:dyDescent="0.35">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32.5" thickBot="1" x14ac:dyDescent="0.4">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87" x14ac:dyDescent="0.35">
      <c r="A163" s="2" t="s">
        <v>2414</v>
      </c>
      <c r="B163" s="2" t="s">
        <v>2415</v>
      </c>
      <c r="C163" s="43">
        <v>1</v>
      </c>
      <c r="D163" s="1" t="s">
        <v>65</v>
      </c>
      <c r="E163" s="1" t="s">
        <v>66</v>
      </c>
      <c r="F163" s="1" t="str">
        <f>UnitControlCenter!$B$30</f>
        <v>quads / year</v>
      </c>
      <c r="G163" s="1" t="s">
        <v>3655</v>
      </c>
      <c r="H163" s="1" t="s">
        <v>3654</v>
      </c>
      <c r="I163" s="1" t="s">
        <v>3653</v>
      </c>
    </row>
    <row r="164" spans="1:10" ht="72.5" x14ac:dyDescent="0.35">
      <c r="A164" s="2" t="s">
        <v>2414</v>
      </c>
      <c r="B164" s="2" t="s">
        <v>2416</v>
      </c>
      <c r="C164" s="43">
        <v>1</v>
      </c>
      <c r="D164" s="1" t="s">
        <v>65</v>
      </c>
      <c r="E164" s="1" t="s">
        <v>66</v>
      </c>
      <c r="F164" s="1" t="str">
        <f>UnitControlCenter!$B$30</f>
        <v>quads / year</v>
      </c>
      <c r="G164" s="1" t="s">
        <v>3656</v>
      </c>
      <c r="H164" s="1" t="s">
        <v>3274</v>
      </c>
      <c r="I164" s="1" t="s">
        <v>3275</v>
      </c>
    </row>
    <row r="165" spans="1:10" ht="72.5" x14ac:dyDescent="0.35">
      <c r="A165" s="2" t="s">
        <v>2414</v>
      </c>
      <c r="B165" s="2" t="s">
        <v>3651</v>
      </c>
      <c r="C165" s="43">
        <v>1</v>
      </c>
      <c r="D165" s="1" t="s">
        <v>65</v>
      </c>
      <c r="E165" s="1" t="s">
        <v>66</v>
      </c>
      <c r="F165" s="1" t="str">
        <f>UnitControlCenter!$B$30</f>
        <v>quads / year</v>
      </c>
      <c r="G165" s="1" t="s">
        <v>3665</v>
      </c>
      <c r="H165" s="1" t="s">
        <v>3657</v>
      </c>
      <c r="I165" s="43" t="s">
        <v>3658</v>
      </c>
    </row>
    <row r="166" spans="1:10" ht="72.5" x14ac:dyDescent="0.35">
      <c r="A166" s="2" t="s">
        <v>2414</v>
      </c>
      <c r="B166" s="2" t="s">
        <v>3652</v>
      </c>
      <c r="C166" s="43">
        <v>1</v>
      </c>
      <c r="D166" s="1" t="s">
        <v>65</v>
      </c>
      <c r="E166" s="1" t="s">
        <v>66</v>
      </c>
      <c r="F166" s="1" t="str">
        <f>UnitControlCenter!$B$30</f>
        <v>quads / year</v>
      </c>
      <c r="G166" s="1" t="s">
        <v>3666</v>
      </c>
      <c r="H166" s="1" t="s">
        <v>3274</v>
      </c>
      <c r="I166" s="1" t="s">
        <v>3275</v>
      </c>
    </row>
    <row r="167" spans="1:10" x14ac:dyDescent="0.35">
      <c r="A167" s="2" t="s">
        <v>2414</v>
      </c>
      <c r="B167" s="2" t="s">
        <v>2866</v>
      </c>
      <c r="C167" s="43">
        <v>0</v>
      </c>
      <c r="D167" s="1" t="s">
        <v>63</v>
      </c>
      <c r="E167" s="1" t="s">
        <v>64</v>
      </c>
      <c r="F167" s="1" t="str">
        <f>UnitControlCenter!$B$31</f>
        <v>thousand BTU / 2023 dollar</v>
      </c>
      <c r="G167" s="1" t="s">
        <v>2821</v>
      </c>
    </row>
    <row r="168" spans="1:10" x14ac:dyDescent="0.35">
      <c r="A168" s="2" t="s">
        <v>2414</v>
      </c>
      <c r="B168" s="2" t="s">
        <v>2417</v>
      </c>
      <c r="C168" s="43">
        <v>1</v>
      </c>
      <c r="D168" s="1" t="s">
        <v>63</v>
      </c>
      <c r="E168" s="1" t="s">
        <v>64</v>
      </c>
      <c r="F168" s="1" t="str">
        <f>UnitControlCenter!$B$16</f>
        <v>terawatt-hours (TWh) / year</v>
      </c>
      <c r="G168" s="1" t="s">
        <v>2317</v>
      </c>
    </row>
    <row r="169" spans="1:10" x14ac:dyDescent="0.35">
      <c r="A169" s="2" t="s">
        <v>2414</v>
      </c>
      <c r="B169" s="2" t="s">
        <v>2418</v>
      </c>
      <c r="C169" s="43">
        <v>1</v>
      </c>
      <c r="D169" s="1" t="s">
        <v>63</v>
      </c>
      <c r="E169" s="1" t="s">
        <v>64</v>
      </c>
      <c r="F169" s="1" t="str">
        <f>UnitControlCenter!$B$32</f>
        <v>millions of short tons / year</v>
      </c>
      <c r="G169" s="1" t="s">
        <v>2316</v>
      </c>
    </row>
    <row r="170" spans="1:10" x14ac:dyDescent="0.35">
      <c r="A170" s="2" t="s">
        <v>2414</v>
      </c>
      <c r="B170" s="2" t="s">
        <v>2419</v>
      </c>
      <c r="C170" s="43">
        <v>1</v>
      </c>
      <c r="D170" s="1" t="s">
        <v>63</v>
      </c>
      <c r="E170" s="1" t="s">
        <v>64</v>
      </c>
      <c r="F170" s="1" t="str">
        <f>UnitControlCenter!$B$32</f>
        <v>millions of short tons / year</v>
      </c>
      <c r="G170" s="1" t="s">
        <v>2315</v>
      </c>
    </row>
    <row r="171" spans="1:10" x14ac:dyDescent="0.35">
      <c r="A171" s="2" t="s">
        <v>2414</v>
      </c>
      <c r="B171" s="2" t="s">
        <v>2420</v>
      </c>
      <c r="C171" s="43">
        <v>1</v>
      </c>
      <c r="D171" s="1" t="s">
        <v>63</v>
      </c>
      <c r="E171" s="1" t="s">
        <v>64</v>
      </c>
      <c r="F171" s="1" t="str">
        <f>UnitControlCenter!$B$33</f>
        <v>trillion cubic feet / year</v>
      </c>
      <c r="G171" s="1" t="s">
        <v>2314</v>
      </c>
    </row>
    <row r="172" spans="1:10" x14ac:dyDescent="0.35">
      <c r="A172" s="2" t="s">
        <v>2414</v>
      </c>
      <c r="B172" s="2" t="s">
        <v>2421</v>
      </c>
      <c r="C172" s="43">
        <v>1</v>
      </c>
      <c r="D172" s="1" t="s">
        <v>63</v>
      </c>
      <c r="E172" s="1" t="s">
        <v>64</v>
      </c>
      <c r="F172" s="1" t="str">
        <f>UnitControlCenter!$B$34</f>
        <v>million barrels of oil / year</v>
      </c>
      <c r="G172" s="1" t="s">
        <v>2313</v>
      </c>
    </row>
    <row r="173" spans="1:10" x14ac:dyDescent="0.35">
      <c r="A173" s="2" t="s">
        <v>2414</v>
      </c>
      <c r="B173" s="2" t="s">
        <v>2422</v>
      </c>
      <c r="C173" s="43">
        <v>1</v>
      </c>
      <c r="D173" s="1" t="s">
        <v>63</v>
      </c>
      <c r="E173" s="1" t="s">
        <v>64</v>
      </c>
      <c r="F173" s="1" t="str">
        <f>UnitControlCenter!$B$34</f>
        <v>million barrels of oil / year</v>
      </c>
      <c r="G173" s="1" t="s">
        <v>2364</v>
      </c>
    </row>
    <row r="174" spans="1:10" x14ac:dyDescent="0.35">
      <c r="A174" s="2" t="s">
        <v>2414</v>
      </c>
      <c r="B174" s="2" t="s">
        <v>2423</v>
      </c>
      <c r="C174" s="43">
        <v>1</v>
      </c>
      <c r="D174" s="1" t="s">
        <v>63</v>
      </c>
      <c r="E174" s="1" t="s">
        <v>64</v>
      </c>
      <c r="F174" s="1" t="str">
        <f>UnitControlCenter!$B$32</f>
        <v>millions of short tons / year</v>
      </c>
      <c r="G174" s="1" t="s">
        <v>2365</v>
      </c>
    </row>
    <row r="175" spans="1:10" ht="29" x14ac:dyDescent="0.35">
      <c r="A175" s="2" t="s">
        <v>2414</v>
      </c>
      <c r="B175" s="2" t="s">
        <v>2631</v>
      </c>
      <c r="C175" s="43">
        <v>1</v>
      </c>
      <c r="D175" s="1" t="s">
        <v>63</v>
      </c>
      <c r="E175" s="1" t="s">
        <v>64</v>
      </c>
      <c r="F175" s="1" t="str">
        <f>UnitControlCenter!$B$35</f>
        <v>million gallons / year</v>
      </c>
      <c r="G175" s="1" t="s">
        <v>2635</v>
      </c>
    </row>
    <row r="176" spans="1:10" ht="29" x14ac:dyDescent="0.35">
      <c r="A176" s="2" t="s">
        <v>2414</v>
      </c>
      <c r="B176" s="2" t="s">
        <v>2632</v>
      </c>
      <c r="C176" s="43">
        <v>1</v>
      </c>
      <c r="D176" s="1" t="s">
        <v>63</v>
      </c>
      <c r="E176" s="1" t="s">
        <v>64</v>
      </c>
      <c r="F176" s="1" t="str">
        <f>UnitControlCenter!$B$32</f>
        <v>millions of short tons / year</v>
      </c>
      <c r="G176" s="1" t="s">
        <v>2636</v>
      </c>
    </row>
    <row r="177" spans="1:10" ht="15" thickBot="1" x14ac:dyDescent="0.4">
      <c r="A177" s="192" t="s">
        <v>2414</v>
      </c>
      <c r="B177" s="192" t="s">
        <v>2633</v>
      </c>
      <c r="C177" s="199">
        <v>1</v>
      </c>
      <c r="D177" s="193" t="s">
        <v>63</v>
      </c>
      <c r="E177" s="193" t="s">
        <v>64</v>
      </c>
      <c r="F177" s="193" t="str">
        <f>UnitControlCenter!$B$6</f>
        <v>thousand metric tons / year</v>
      </c>
      <c r="G177" s="193" t="s">
        <v>2637</v>
      </c>
      <c r="H177" s="193"/>
      <c r="I177" s="193"/>
      <c r="J177" s="193"/>
    </row>
    <row r="178" spans="1:10" ht="58" x14ac:dyDescent="0.35">
      <c r="A178" s="2" t="s">
        <v>3343</v>
      </c>
      <c r="B178" s="2" t="s">
        <v>3371</v>
      </c>
      <c r="C178" s="43">
        <v>1</v>
      </c>
      <c r="D178" s="1" t="s">
        <v>65</v>
      </c>
      <c r="E178" s="1" t="s">
        <v>66</v>
      </c>
      <c r="F178" s="1" t="str">
        <f>UnitControlCenter!$B$36</f>
        <v>trillion BTU / year</v>
      </c>
      <c r="G178" s="1" t="s">
        <v>2642</v>
      </c>
      <c r="H178" s="1" t="s">
        <v>2643</v>
      </c>
      <c r="I178" s="1" t="s">
        <v>2644</v>
      </c>
    </row>
    <row r="179" spans="1:10" ht="58" x14ac:dyDescent="0.35">
      <c r="A179" s="2" t="s">
        <v>3343</v>
      </c>
      <c r="B179" s="2" t="s">
        <v>3372</v>
      </c>
      <c r="C179" s="43">
        <v>1</v>
      </c>
      <c r="D179" s="1" t="s">
        <v>65</v>
      </c>
      <c r="E179" s="1" t="s">
        <v>66</v>
      </c>
      <c r="F179" s="1" t="str">
        <f>UnitControlCenter!$B$36</f>
        <v>trillion BTU / year</v>
      </c>
      <c r="G179" s="1" t="s">
        <v>2645</v>
      </c>
      <c r="H179" s="1" t="s">
        <v>2643</v>
      </c>
      <c r="I179" s="1" t="s">
        <v>2644</v>
      </c>
    </row>
    <row r="180" spans="1:10" ht="58" x14ac:dyDescent="0.35">
      <c r="A180" s="2" t="s">
        <v>3343</v>
      </c>
      <c r="B180" s="2" t="s">
        <v>3373</v>
      </c>
      <c r="C180" s="43">
        <v>1</v>
      </c>
      <c r="D180" s="1" t="s">
        <v>65</v>
      </c>
      <c r="E180" s="1" t="s">
        <v>66</v>
      </c>
      <c r="F180" s="1" t="str">
        <f>UnitControlCenter!$B$9</f>
        <v>billion 2023 dollars / year</v>
      </c>
      <c r="G180" s="1" t="s">
        <v>2646</v>
      </c>
      <c r="H180" s="1" t="s">
        <v>2643</v>
      </c>
      <c r="I180" s="1" t="s">
        <v>2644</v>
      </c>
    </row>
    <row r="181" spans="1:10" ht="72.5" x14ac:dyDescent="0.35">
      <c r="A181" s="2" t="s">
        <v>3343</v>
      </c>
      <c r="B181" s="2" t="s">
        <v>3374</v>
      </c>
      <c r="C181" s="43">
        <v>1</v>
      </c>
      <c r="D181" s="1" t="s">
        <v>65</v>
      </c>
      <c r="E181" s="1" t="s">
        <v>66</v>
      </c>
      <c r="F181" s="1" t="str">
        <f>UnitControlCenter!$B$9</f>
        <v>billion 2023 dollars / year</v>
      </c>
      <c r="G181" s="1" t="s">
        <v>2647</v>
      </c>
      <c r="H181" s="1" t="s">
        <v>2643</v>
      </c>
      <c r="I181" s="1" t="s">
        <v>2644</v>
      </c>
    </row>
    <row r="182" spans="1:10" ht="43.5" x14ac:dyDescent="0.35">
      <c r="A182" s="2" t="s">
        <v>3343</v>
      </c>
      <c r="B182" s="2" t="s">
        <v>3375</v>
      </c>
      <c r="C182" s="43">
        <v>1</v>
      </c>
      <c r="D182" s="1" t="s">
        <v>65</v>
      </c>
      <c r="E182" s="1" t="s">
        <v>66</v>
      </c>
      <c r="F182" s="1" t="str">
        <f>UnitControlCenter!B3</f>
        <v>million metric tons / year</v>
      </c>
      <c r="G182" s="1" t="s">
        <v>2889</v>
      </c>
      <c r="H182" s="1" t="s">
        <v>2887</v>
      </c>
      <c r="I182" s="1" t="s">
        <v>2888</v>
      </c>
    </row>
    <row r="183" spans="1:10" ht="58" x14ac:dyDescent="0.35">
      <c r="A183" s="2" t="s">
        <v>3343</v>
      </c>
      <c r="B183" s="2" t="s">
        <v>3376</v>
      </c>
      <c r="C183" s="43">
        <v>1</v>
      </c>
      <c r="D183" s="1" t="s">
        <v>65</v>
      </c>
      <c r="E183" s="1" t="s">
        <v>66</v>
      </c>
      <c r="F183" s="1" t="str">
        <f>UnitControlCenter!B3</f>
        <v>million metric tons / year</v>
      </c>
      <c r="G183" s="1" t="s">
        <v>2890</v>
      </c>
      <c r="H183" s="1" t="s">
        <v>2887</v>
      </c>
      <c r="I183" s="1" t="s">
        <v>2888</v>
      </c>
    </row>
    <row r="184" spans="1:10" ht="58" x14ac:dyDescent="0.35">
      <c r="A184" s="2" t="s">
        <v>3343</v>
      </c>
      <c r="B184" s="2" t="s">
        <v>3377</v>
      </c>
      <c r="C184" s="43">
        <v>1</v>
      </c>
      <c r="D184" s="1" t="s">
        <v>65</v>
      </c>
      <c r="E184" s="1" t="s">
        <v>66</v>
      </c>
      <c r="F184" s="1" t="str">
        <f>UnitControlCenter!$B$36</f>
        <v>trillion BTU / year</v>
      </c>
      <c r="G184" s="1" t="s">
        <v>2724</v>
      </c>
      <c r="H184" s="1" t="s">
        <v>2719</v>
      </c>
      <c r="I184" s="1" t="s">
        <v>2720</v>
      </c>
    </row>
    <row r="185" spans="1:10" ht="72.5" x14ac:dyDescent="0.35">
      <c r="A185" s="2" t="s">
        <v>3343</v>
      </c>
      <c r="B185" s="2" t="s">
        <v>3378</v>
      </c>
      <c r="C185" s="43">
        <v>1</v>
      </c>
      <c r="D185" s="1" t="s">
        <v>65</v>
      </c>
      <c r="E185" s="1" t="s">
        <v>66</v>
      </c>
      <c r="F185" s="1" t="str">
        <f>UnitControlCenter!$B$36</f>
        <v>trillion BTU / year</v>
      </c>
      <c r="G185" s="1" t="s">
        <v>2725</v>
      </c>
      <c r="H185" s="1" t="s">
        <v>2719</v>
      </c>
      <c r="I185" s="1" t="s">
        <v>2721</v>
      </c>
    </row>
    <row r="186" spans="1:10" ht="72.5" x14ac:dyDescent="0.35">
      <c r="A186" s="2" t="s">
        <v>3343</v>
      </c>
      <c r="B186" s="2" t="s">
        <v>3379</v>
      </c>
      <c r="C186" s="43">
        <v>1</v>
      </c>
      <c r="D186" s="1" t="s">
        <v>65</v>
      </c>
      <c r="E186" s="1" t="s">
        <v>66</v>
      </c>
      <c r="F186" s="1" t="str">
        <f>UnitControlCenter!$B$9</f>
        <v>billion 2023 dollars / year</v>
      </c>
      <c r="G186" s="1" t="s">
        <v>2726</v>
      </c>
      <c r="H186" s="1" t="s">
        <v>2719</v>
      </c>
      <c r="I186" s="1" t="s">
        <v>2722</v>
      </c>
    </row>
    <row r="187" spans="1:10" ht="87" x14ac:dyDescent="0.35">
      <c r="A187" s="2" t="s">
        <v>3343</v>
      </c>
      <c r="B187" s="2" t="s">
        <v>3380</v>
      </c>
      <c r="C187" s="43">
        <v>1</v>
      </c>
      <c r="D187" s="1" t="s">
        <v>65</v>
      </c>
      <c r="E187" s="1" t="s">
        <v>66</v>
      </c>
      <c r="F187" s="1" t="str">
        <f>UnitControlCenter!$B$9</f>
        <v>billion 2023 dollars / year</v>
      </c>
      <c r="G187" s="1" t="s">
        <v>2727</v>
      </c>
      <c r="H187" s="1" t="s">
        <v>2719</v>
      </c>
      <c r="I187" s="1" t="s">
        <v>2723</v>
      </c>
    </row>
    <row r="188" spans="1:10" ht="101.5" x14ac:dyDescent="0.35">
      <c r="A188" s="2" t="s">
        <v>3343</v>
      </c>
      <c r="B188" s="2" t="s">
        <v>3381</v>
      </c>
      <c r="C188" s="43">
        <v>1</v>
      </c>
      <c r="D188" s="1" t="s">
        <v>65</v>
      </c>
      <c r="E188" s="1" t="s">
        <v>66</v>
      </c>
      <c r="F188" s="1" t="str">
        <f>UnitControlCenter!$B$30</f>
        <v>quads / year</v>
      </c>
      <c r="G188" s="1" t="s">
        <v>2752</v>
      </c>
      <c r="H188" s="1" t="s">
        <v>2754</v>
      </c>
      <c r="I188" s="1" t="s">
        <v>2755</v>
      </c>
    </row>
    <row r="189" spans="1:10" ht="116" x14ac:dyDescent="0.35">
      <c r="A189" s="2" t="s">
        <v>3343</v>
      </c>
      <c r="B189" s="2" t="s">
        <v>3382</v>
      </c>
      <c r="C189" s="43">
        <v>1</v>
      </c>
      <c r="D189" s="1" t="s">
        <v>65</v>
      </c>
      <c r="E189" s="1" t="s">
        <v>66</v>
      </c>
      <c r="F189" s="1" t="str">
        <f>UnitControlCenter!$B$30</f>
        <v>quads / year</v>
      </c>
      <c r="G189" s="1" t="s">
        <v>2753</v>
      </c>
      <c r="H189" s="1" t="s">
        <v>2754</v>
      </c>
      <c r="I189" s="1" t="s">
        <v>2755</v>
      </c>
    </row>
    <row r="190" spans="1:10" ht="101.5" customHeight="1" x14ac:dyDescent="0.35">
      <c r="A190" s="2" t="s">
        <v>3343</v>
      </c>
      <c r="B190" s="2" t="s">
        <v>3712</v>
      </c>
      <c r="C190" s="43">
        <v>1</v>
      </c>
      <c r="D190" s="1" t="s">
        <v>65</v>
      </c>
      <c r="E190" s="1" t="s">
        <v>66</v>
      </c>
      <c r="F190" s="1" t="s">
        <v>352</v>
      </c>
      <c r="G190" s="1" t="s">
        <v>3822</v>
      </c>
      <c r="H190" s="1" t="s">
        <v>3823</v>
      </c>
      <c r="I190" s="1" t="s">
        <v>3836</v>
      </c>
    </row>
    <row r="191" spans="1:10" ht="203" x14ac:dyDescent="0.3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32" x14ac:dyDescent="0.3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03" x14ac:dyDescent="0.3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32" x14ac:dyDescent="0.3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188.5" x14ac:dyDescent="0.35">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17.5" x14ac:dyDescent="0.35">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46.5" x14ac:dyDescent="0.35">
      <c r="A197" s="2" t="s">
        <v>3343</v>
      </c>
      <c r="B197" s="2" t="s">
        <v>3388</v>
      </c>
      <c r="C197" s="43">
        <v>1</v>
      </c>
      <c r="D197" s="1" t="s">
        <v>65</v>
      </c>
      <c r="E197" s="1" t="s">
        <v>66</v>
      </c>
      <c r="F197" s="1" t="str">
        <f>UnitControlCenter!$B$10</f>
        <v>billion 2023 dollars</v>
      </c>
      <c r="G197" s="1" t="s">
        <v>3357</v>
      </c>
      <c r="H197" s="1" t="s">
        <v>3345</v>
      </c>
      <c r="I197" s="208" t="s">
        <v>3352</v>
      </c>
      <c r="J197" s="208"/>
    </row>
    <row r="198" spans="1:10" ht="276" thickBot="1" x14ac:dyDescent="0.4">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2.5" x14ac:dyDescent="0.35">
      <c r="A199" s="2" t="s">
        <v>2348</v>
      </c>
      <c r="B199" s="2" t="s">
        <v>93</v>
      </c>
      <c r="C199" s="43">
        <v>1</v>
      </c>
      <c r="D199" s="1" t="s">
        <v>65</v>
      </c>
      <c r="E199" s="1" t="s">
        <v>2354</v>
      </c>
      <c r="F199" s="1" t="str">
        <f>UnitControlCenter!$B$22</f>
        <v>2023 dollars / megawatt-hour (MWh)</v>
      </c>
      <c r="G199" s="1" t="s">
        <v>3299</v>
      </c>
      <c r="H199" s="1" t="s">
        <v>3298</v>
      </c>
      <c r="I199" s="1" t="s">
        <v>3659</v>
      </c>
    </row>
    <row r="200" spans="1:10" ht="43.5" x14ac:dyDescent="0.35">
      <c r="A200" s="2" t="s">
        <v>2348</v>
      </c>
      <c r="B200" s="2" t="s">
        <v>446</v>
      </c>
      <c r="C200" s="43">
        <v>1</v>
      </c>
      <c r="D200" s="1" t="s">
        <v>65</v>
      </c>
      <c r="E200" s="1" t="s">
        <v>2354</v>
      </c>
      <c r="F200" s="1" t="str">
        <f>UnitControlCenter!$B$37</f>
        <v>2023 dollars / short ton</v>
      </c>
      <c r="G200" s="1" t="s">
        <v>2655</v>
      </c>
      <c r="H200" s="1" t="s">
        <v>2656</v>
      </c>
      <c r="I200" s="1" t="s">
        <v>2657</v>
      </c>
    </row>
    <row r="201" spans="1:10" x14ac:dyDescent="0.35">
      <c r="A201" s="2" t="s">
        <v>2348</v>
      </c>
      <c r="B201" s="2" t="s">
        <v>443</v>
      </c>
      <c r="C201" s="43">
        <v>1</v>
      </c>
      <c r="D201" s="1" t="s">
        <v>65</v>
      </c>
      <c r="E201" s="1" t="s">
        <v>2354</v>
      </c>
      <c r="F201" s="1" t="str">
        <f>UnitControlCenter!$B$37</f>
        <v>2023 dollars / short ton</v>
      </c>
      <c r="G201" s="1" t="s">
        <v>2367</v>
      </c>
      <c r="H201" s="1" t="s">
        <v>341</v>
      </c>
      <c r="I201" s="1" t="s">
        <v>2542</v>
      </c>
    </row>
    <row r="202" spans="1:10" ht="87" x14ac:dyDescent="0.35">
      <c r="A202" s="2" t="s">
        <v>2348</v>
      </c>
      <c r="B202" s="2" t="s">
        <v>87</v>
      </c>
      <c r="C202" s="43">
        <v>1</v>
      </c>
      <c r="D202" s="1" t="s">
        <v>65</v>
      </c>
      <c r="E202" s="1" t="s">
        <v>2354</v>
      </c>
      <c r="F202" s="1" t="str">
        <f>UnitControlCenter!$B$38</f>
        <v>2023 dollars / thousand cubic feet</v>
      </c>
      <c r="G202" s="1" t="s">
        <v>3301</v>
      </c>
      <c r="H202" s="1" t="s">
        <v>3300</v>
      </c>
      <c r="I202" s="1" t="s">
        <v>3660</v>
      </c>
    </row>
    <row r="203" spans="1:10" x14ac:dyDescent="0.35">
      <c r="A203" s="2" t="s">
        <v>2348</v>
      </c>
      <c r="B203" s="2" t="s">
        <v>95</v>
      </c>
      <c r="C203" s="43">
        <v>1</v>
      </c>
      <c r="D203" s="1" t="s">
        <v>65</v>
      </c>
      <c r="E203" s="1" t="s">
        <v>2354</v>
      </c>
      <c r="F203" s="1" t="str">
        <f>UnitControlCenter!$B$39</f>
        <v>2023 dollars / gallon</v>
      </c>
      <c r="G203" s="1" t="s">
        <v>2369</v>
      </c>
      <c r="H203" s="1" t="s">
        <v>336</v>
      </c>
      <c r="I203" s="43">
        <v>969696</v>
      </c>
      <c r="J203" s="43"/>
    </row>
    <row r="204" spans="1:10" ht="72.5" x14ac:dyDescent="0.35">
      <c r="A204" s="2" t="s">
        <v>2348</v>
      </c>
      <c r="B204" s="2" t="s">
        <v>96</v>
      </c>
      <c r="C204" s="43">
        <v>1</v>
      </c>
      <c r="D204" s="1" t="s">
        <v>65</v>
      </c>
      <c r="E204" s="1" t="s">
        <v>2354</v>
      </c>
      <c r="F204" s="1" t="str">
        <f>UnitControlCenter!$B$39</f>
        <v>2023 dollars / gallon</v>
      </c>
      <c r="G204" s="1" t="s">
        <v>2650</v>
      </c>
      <c r="H204" s="1" t="s">
        <v>2648</v>
      </c>
      <c r="I204" s="1" t="s">
        <v>2649</v>
      </c>
    </row>
    <row r="205" spans="1:10" ht="58" x14ac:dyDescent="0.35">
      <c r="A205" s="2" t="s">
        <v>2348</v>
      </c>
      <c r="B205" s="2" t="s">
        <v>92</v>
      </c>
      <c r="C205" s="43">
        <v>1</v>
      </c>
      <c r="D205" s="1" t="s">
        <v>65</v>
      </c>
      <c r="E205" s="1" t="s">
        <v>2354</v>
      </c>
      <c r="F205" s="1" t="str">
        <f>UnitControlCenter!$B$37</f>
        <v>2023 dollars / short ton</v>
      </c>
      <c r="G205" s="1" t="s">
        <v>2651</v>
      </c>
      <c r="H205" s="1" t="s">
        <v>2652</v>
      </c>
      <c r="I205" s="1" t="s">
        <v>2653</v>
      </c>
    </row>
    <row r="206" spans="1:10" ht="58" x14ac:dyDescent="0.35">
      <c r="A206" s="2" t="s">
        <v>2348</v>
      </c>
      <c r="B206" s="2" t="s">
        <v>2592</v>
      </c>
      <c r="C206" s="43">
        <v>1</v>
      </c>
      <c r="D206" s="1" t="s">
        <v>65</v>
      </c>
      <c r="E206" s="1" t="s">
        <v>2354</v>
      </c>
      <c r="F206" s="1" t="str">
        <f>UnitControlCenter!$B$40</f>
        <v>2023 dollars / barrel of oil</v>
      </c>
      <c r="G206" s="1" t="s">
        <v>2716</v>
      </c>
      <c r="H206" s="1" t="s">
        <v>2717</v>
      </c>
      <c r="I206" s="1" t="s">
        <v>2718</v>
      </c>
    </row>
    <row r="207" spans="1:10" ht="58" x14ac:dyDescent="0.35">
      <c r="A207" s="2" t="s">
        <v>2348</v>
      </c>
      <c r="B207" s="2" t="s">
        <v>2654</v>
      </c>
      <c r="C207" s="43">
        <v>1</v>
      </c>
      <c r="D207" s="1" t="s">
        <v>65</v>
      </c>
      <c r="E207" s="1" t="s">
        <v>2354</v>
      </c>
      <c r="F207" s="1" t="str">
        <f>UnitControlCenter!$B$39</f>
        <v>2023 dollars / gallon</v>
      </c>
      <c r="G207" s="1" t="s">
        <v>2658</v>
      </c>
      <c r="H207" s="1" t="s">
        <v>2366</v>
      </c>
      <c r="I207" s="1" t="s">
        <v>2588</v>
      </c>
    </row>
    <row r="208" spans="1:10" ht="29.5" thickBot="1" x14ac:dyDescent="0.4">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x14ac:dyDescent="0.35">
      <c r="A209" s="2" t="s">
        <v>2349</v>
      </c>
      <c r="B209" s="2" t="s">
        <v>3482</v>
      </c>
      <c r="C209" s="43">
        <v>1</v>
      </c>
      <c r="D209" s="1" t="s">
        <v>63</v>
      </c>
      <c r="E209" s="1" t="s">
        <v>64</v>
      </c>
      <c r="F209" s="1" t="str">
        <f>UnitControlCenter!$B$42</f>
        <v>2023 dollars / kilowatt-hour (kWh)</v>
      </c>
      <c r="G209" s="1" t="s">
        <v>2370</v>
      </c>
    </row>
    <row r="210" spans="1:10" ht="29" x14ac:dyDescent="0.35">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x14ac:dyDescent="0.35">
      <c r="A211" s="2" t="s">
        <v>2349</v>
      </c>
      <c r="B211" s="2" t="s">
        <v>2351</v>
      </c>
      <c r="C211" s="43">
        <v>1</v>
      </c>
      <c r="D211" s="1" t="s">
        <v>63</v>
      </c>
      <c r="E211" s="1" t="s">
        <v>64</v>
      </c>
      <c r="F211" s="1" t="str">
        <f>UnitControlCenter!$B$45</f>
        <v>million 2023 dollars / megawatt (MW)</v>
      </c>
      <c r="G211" s="1" t="s">
        <v>2371</v>
      </c>
    </row>
    <row r="212" spans="1:10" x14ac:dyDescent="0.35">
      <c r="A212" s="2" t="s">
        <v>2349</v>
      </c>
      <c r="B212" s="2" t="s">
        <v>2352</v>
      </c>
      <c r="C212" s="43">
        <v>1</v>
      </c>
      <c r="D212" s="1" t="s">
        <v>63</v>
      </c>
      <c r="E212" s="1" t="s">
        <v>64</v>
      </c>
      <c r="F212" s="1" t="str">
        <f>UnitControlCenter!$B$45</f>
        <v>million 2023 dollars / megawatt (MW)</v>
      </c>
      <c r="G212" s="1" t="s">
        <v>2372</v>
      </c>
    </row>
    <row r="213" spans="1:10" x14ac:dyDescent="0.35">
      <c r="A213" s="2" t="s">
        <v>2349</v>
      </c>
      <c r="B213" s="2" t="s">
        <v>2353</v>
      </c>
      <c r="C213" s="43">
        <v>1</v>
      </c>
      <c r="D213" s="1" t="s">
        <v>63</v>
      </c>
      <c r="E213" s="1" t="s">
        <v>64</v>
      </c>
      <c r="F213" s="1" t="str">
        <f>UnitControlCenter!$B$45</f>
        <v>million 2023 dollars / megawatt (MW)</v>
      </c>
      <c r="G213" s="1" t="s">
        <v>2373</v>
      </c>
    </row>
    <row r="214" spans="1:10" ht="29.5" thickBot="1" x14ac:dyDescent="0.4">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306" workbookViewId="0">
      <selection activeCell="B321" sqref="B321"/>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2537</v>
      </c>
      <c r="B1" s="169"/>
      <c r="C1" s="159"/>
      <c r="D1" s="159"/>
    </row>
    <row r="2" spans="1:5" x14ac:dyDescent="0.35">
      <c r="A2" s="9" t="s">
        <v>2501</v>
      </c>
      <c r="B2" s="170" t="s">
        <v>2502</v>
      </c>
      <c r="C2" s="9" t="s">
        <v>2503</v>
      </c>
      <c r="D2" s="9" t="s">
        <v>2504</v>
      </c>
    </row>
    <row r="3" spans="1:5" x14ac:dyDescent="0.35">
      <c r="A3" s="371" t="s">
        <v>3594</v>
      </c>
      <c r="B3" s="375" t="s">
        <v>3596</v>
      </c>
      <c r="C3" s="372"/>
      <c r="D3" s="374" t="s">
        <v>3595</v>
      </c>
    </row>
    <row r="4" spans="1:5" x14ac:dyDescent="0.35">
      <c r="A4" t="s">
        <v>2551</v>
      </c>
      <c r="B4" s="20" t="s">
        <v>2545</v>
      </c>
      <c r="C4" s="188"/>
      <c r="D4" s="376" t="s">
        <v>3598</v>
      </c>
      <c r="E4" t="s">
        <v>3601</v>
      </c>
    </row>
    <row r="5" spans="1:5" x14ac:dyDescent="0.35">
      <c r="A5" t="s">
        <v>3605</v>
      </c>
      <c r="B5" s="171" t="s">
        <v>3606</v>
      </c>
      <c r="C5" s="377"/>
      <c r="D5" s="376" t="s">
        <v>3600</v>
      </c>
      <c r="E5" t="s">
        <v>3604</v>
      </c>
    </row>
    <row r="6" spans="1:5" x14ac:dyDescent="0.35">
      <c r="A6" t="s">
        <v>3802</v>
      </c>
      <c r="B6" s="171" t="s">
        <v>3801</v>
      </c>
      <c r="C6" s="411"/>
      <c r="D6" s="408" t="s">
        <v>3795</v>
      </c>
    </row>
    <row r="7" spans="1:5" x14ac:dyDescent="0.35">
      <c r="A7" t="s">
        <v>3799</v>
      </c>
      <c r="B7" s="171" t="s">
        <v>3798</v>
      </c>
      <c r="C7" s="409"/>
      <c r="D7" s="408" t="s">
        <v>3796</v>
      </c>
    </row>
    <row r="8" spans="1:5" x14ac:dyDescent="0.35">
      <c r="A8" t="s">
        <v>3800</v>
      </c>
      <c r="B8" s="20">
        <v>6699</v>
      </c>
      <c r="C8" s="410"/>
      <c r="D8" s="408" t="s">
        <v>3797</v>
      </c>
    </row>
    <row r="9" spans="1:5" x14ac:dyDescent="0.35">
      <c r="A9" t="s">
        <v>3802</v>
      </c>
      <c r="B9" s="171" t="s">
        <v>3607</v>
      </c>
      <c r="C9" s="205"/>
      <c r="D9" t="s">
        <v>3611</v>
      </c>
    </row>
    <row r="10" spans="1:5" x14ac:dyDescent="0.35">
      <c r="A10" t="s">
        <v>3612</v>
      </c>
      <c r="B10" s="171" t="s">
        <v>3613</v>
      </c>
      <c r="C10" s="379"/>
      <c r="D10" s="378" t="s">
        <v>3583</v>
      </c>
    </row>
    <row r="11" spans="1:5" x14ac:dyDescent="0.35">
      <c r="A11" t="s">
        <v>2511</v>
      </c>
      <c r="B11" s="20" t="s">
        <v>2522</v>
      </c>
      <c r="C11" s="176"/>
      <c r="D11" t="s">
        <v>436</v>
      </c>
    </row>
    <row r="12" spans="1:5" x14ac:dyDescent="0.35">
      <c r="A12" t="s">
        <v>3567</v>
      </c>
      <c r="B12" s="20" t="s">
        <v>3566</v>
      </c>
      <c r="C12" s="362"/>
      <c r="D12" t="s">
        <v>3498</v>
      </c>
    </row>
    <row r="13" spans="1:5" x14ac:dyDescent="0.35">
      <c r="A13" t="s">
        <v>2519</v>
      </c>
      <c r="B13" s="171" t="s">
        <v>2520</v>
      </c>
      <c r="C13" s="175"/>
      <c r="D13" t="s">
        <v>92</v>
      </c>
    </row>
    <row r="14" spans="1:5" x14ac:dyDescent="0.35">
      <c r="A14" t="s">
        <v>2547</v>
      </c>
      <c r="B14" s="20" t="s">
        <v>2541</v>
      </c>
      <c r="C14" s="185"/>
      <c r="D14" t="s">
        <v>91</v>
      </c>
    </row>
    <row r="15" spans="1:5" x14ac:dyDescent="0.35">
      <c r="A15" t="s">
        <v>2526</v>
      </c>
      <c r="B15" s="20" t="s">
        <v>2542</v>
      </c>
      <c r="C15" s="180"/>
      <c r="D15" t="s">
        <v>2538</v>
      </c>
    </row>
    <row r="16" spans="1:5" x14ac:dyDescent="0.35">
      <c r="A16" t="s">
        <v>2548</v>
      </c>
      <c r="B16" s="20" t="s">
        <v>2368</v>
      </c>
      <c r="C16" s="184"/>
      <c r="D16" t="s">
        <v>2539</v>
      </c>
    </row>
    <row r="17" spans="1:4" x14ac:dyDescent="0.35">
      <c r="A17" t="s">
        <v>2546</v>
      </c>
      <c r="B17" s="20" t="s">
        <v>2543</v>
      </c>
      <c r="C17" s="187"/>
      <c r="D17" t="s">
        <v>451</v>
      </c>
    </row>
    <row r="18" spans="1:4" x14ac:dyDescent="0.35">
      <c r="A18" t="s">
        <v>2527</v>
      </c>
      <c r="B18" s="20" t="s">
        <v>2523</v>
      </c>
      <c r="C18" s="179"/>
      <c r="D18" t="s">
        <v>454</v>
      </c>
    </row>
    <row r="19" spans="1:4" x14ac:dyDescent="0.35">
      <c r="A19" t="s">
        <v>2500</v>
      </c>
      <c r="B19" s="172" t="s">
        <v>2507</v>
      </c>
      <c r="C19" s="168"/>
      <c r="D19" t="s">
        <v>89</v>
      </c>
    </row>
    <row r="20" spans="1:4" x14ac:dyDescent="0.35">
      <c r="A20" t="s">
        <v>3052</v>
      </c>
      <c r="B20" t="s">
        <v>3608</v>
      </c>
      <c r="C20" s="206"/>
      <c r="D20" t="s">
        <v>3500</v>
      </c>
    </row>
    <row r="21" spans="1:4" x14ac:dyDescent="0.35">
      <c r="A21" t="s">
        <v>2528</v>
      </c>
      <c r="B21" s="20" t="s">
        <v>2524</v>
      </c>
      <c r="C21" s="181"/>
      <c r="D21" t="s">
        <v>3501</v>
      </c>
    </row>
    <row r="22" spans="1:4" x14ac:dyDescent="0.35">
      <c r="A22" t="s">
        <v>2510</v>
      </c>
      <c r="B22" s="171" t="s">
        <v>2515</v>
      </c>
      <c r="C22" s="177"/>
      <c r="D22" t="s">
        <v>2540</v>
      </c>
    </row>
    <row r="23" spans="1:4" x14ac:dyDescent="0.35">
      <c r="A23" t="s">
        <v>2550</v>
      </c>
      <c r="B23" s="20" t="s">
        <v>2544</v>
      </c>
      <c r="C23" s="186"/>
      <c r="D23" t="s">
        <v>2471</v>
      </c>
    </row>
    <row r="24" spans="1:4" x14ac:dyDescent="0.35">
      <c r="A24" t="s">
        <v>2513</v>
      </c>
      <c r="B24" s="171" t="s">
        <v>2514</v>
      </c>
      <c r="C24" s="167"/>
      <c r="D24" t="s">
        <v>2625</v>
      </c>
    </row>
    <row r="25" spans="1:4" x14ac:dyDescent="0.35">
      <c r="A25" t="s">
        <v>2593</v>
      </c>
      <c r="B25" s="171" t="s">
        <v>2595</v>
      </c>
      <c r="C25" s="189"/>
      <c r="D25" t="s">
        <v>2592</v>
      </c>
    </row>
    <row r="26" spans="1:4" x14ac:dyDescent="0.35">
      <c r="A26" t="s">
        <v>2594</v>
      </c>
      <c r="B26" s="171">
        <v>740000</v>
      </c>
      <c r="C26" s="190"/>
      <c r="D26" t="s">
        <v>2469</v>
      </c>
    </row>
    <row r="27" spans="1:4" x14ac:dyDescent="0.35">
      <c r="A27" t="s">
        <v>2529</v>
      </c>
      <c r="B27" s="20" t="s">
        <v>2525</v>
      </c>
      <c r="C27" s="182"/>
      <c r="D27" t="s">
        <v>311</v>
      </c>
    </row>
    <row r="28" spans="1:4" x14ac:dyDescent="0.35">
      <c r="A28" t="s">
        <v>3565</v>
      </c>
      <c r="B28" s="20" t="s">
        <v>3609</v>
      </c>
      <c r="C28" s="361"/>
      <c r="D28" t="s">
        <v>3497</v>
      </c>
    </row>
    <row r="29" spans="1:4" x14ac:dyDescent="0.35">
      <c r="A29" t="s">
        <v>2512</v>
      </c>
      <c r="B29" s="171" t="s">
        <v>2517</v>
      </c>
      <c r="C29" s="174"/>
      <c r="D29" t="s">
        <v>3427</v>
      </c>
    </row>
    <row r="30" spans="1:4" x14ac:dyDescent="0.35">
      <c r="A30" t="s">
        <v>3428</v>
      </c>
      <c r="B30" s="171" t="s">
        <v>3429</v>
      </c>
      <c r="C30" s="360"/>
      <c r="D30" t="s">
        <v>3426</v>
      </c>
    </row>
    <row r="31" spans="1:4" x14ac:dyDescent="0.35">
      <c r="A31" t="s">
        <v>3053</v>
      </c>
      <c r="B31" s="17" t="s">
        <v>3610</v>
      </c>
      <c r="C31" s="207"/>
      <c r="D31" t="s">
        <v>3499</v>
      </c>
    </row>
    <row r="32" spans="1:4" x14ac:dyDescent="0.35">
      <c r="A32" t="s">
        <v>2536</v>
      </c>
      <c r="B32" s="20" t="s">
        <v>2535</v>
      </c>
      <c r="C32" s="183"/>
      <c r="D32" t="s">
        <v>443</v>
      </c>
    </row>
    <row r="33" spans="1:5" x14ac:dyDescent="0.35">
      <c r="A33" t="s">
        <v>3054</v>
      </c>
      <c r="B33" s="204" t="s">
        <v>3047</v>
      </c>
      <c r="C33" s="203"/>
      <c r="D33" t="s">
        <v>3496</v>
      </c>
    </row>
    <row r="34" spans="1:5" x14ac:dyDescent="0.35">
      <c r="A34" t="s">
        <v>2506</v>
      </c>
      <c r="B34" s="171" t="s">
        <v>2516</v>
      </c>
      <c r="C34" s="173"/>
      <c r="D34" t="s">
        <v>446</v>
      </c>
    </row>
    <row r="35" spans="1:5" x14ac:dyDescent="0.35">
      <c r="A35" t="s">
        <v>3605</v>
      </c>
      <c r="B35" s="171" t="s">
        <v>3606</v>
      </c>
      <c r="C35" s="377"/>
      <c r="D35" t="s">
        <v>3599</v>
      </c>
      <c r="E35" t="s">
        <v>3603</v>
      </c>
    </row>
    <row r="36" spans="1:5" x14ac:dyDescent="0.35">
      <c r="A36" t="s">
        <v>2551</v>
      </c>
      <c r="B36" s="20" t="s">
        <v>2545</v>
      </c>
      <c r="C36" s="188"/>
      <c r="D36" s="376" t="s">
        <v>3597</v>
      </c>
      <c r="E36" t="s">
        <v>3602</v>
      </c>
    </row>
    <row r="38" spans="1:5" x14ac:dyDescent="0.35">
      <c r="A38" s="42" t="s">
        <v>2521</v>
      </c>
      <c r="B38" s="169"/>
      <c r="C38" s="159"/>
      <c r="D38" s="159"/>
    </row>
    <row r="39" spans="1:5" s="9" customFormat="1" x14ac:dyDescent="0.35">
      <c r="A39" s="9" t="s">
        <v>2501</v>
      </c>
      <c r="B39" s="170" t="s">
        <v>2502</v>
      </c>
      <c r="C39" s="9" t="s">
        <v>2503</v>
      </c>
      <c r="D39" s="9" t="s">
        <v>2585</v>
      </c>
    </row>
    <row r="40" spans="1:5" x14ac:dyDescent="0.35">
      <c r="A40" t="s">
        <v>2527</v>
      </c>
      <c r="B40" s="20" t="s">
        <v>2523</v>
      </c>
      <c r="C40" s="179"/>
      <c r="D40" t="s">
        <v>2587</v>
      </c>
    </row>
    <row r="41" spans="1:5" x14ac:dyDescent="0.35">
      <c r="A41" t="s">
        <v>2500</v>
      </c>
      <c r="B41" s="172" t="s">
        <v>2507</v>
      </c>
      <c r="C41" s="168"/>
      <c r="D41" t="s">
        <v>2586</v>
      </c>
    </row>
    <row r="42" spans="1:5" x14ac:dyDescent="0.35">
      <c r="A42" t="s">
        <v>2512</v>
      </c>
      <c r="B42" s="20" t="s">
        <v>2517</v>
      </c>
      <c r="C42" s="174"/>
      <c r="D42" t="s">
        <v>4</v>
      </c>
    </row>
    <row r="43" spans="1:5" x14ac:dyDescent="0.35">
      <c r="A43" t="s">
        <v>2526</v>
      </c>
      <c r="B43" s="20" t="s">
        <v>2542</v>
      </c>
      <c r="C43" s="180"/>
      <c r="D43" t="s">
        <v>93</v>
      </c>
    </row>
    <row r="44" spans="1:5" x14ac:dyDescent="0.35">
      <c r="A44" t="s">
        <v>2506</v>
      </c>
      <c r="B44" s="20">
        <v>969696</v>
      </c>
      <c r="C44" s="173"/>
      <c r="D44" t="s">
        <v>9</v>
      </c>
    </row>
    <row r="45" spans="1:5" x14ac:dyDescent="0.35">
      <c r="A45" t="s">
        <v>2519</v>
      </c>
      <c r="B45" s="20" t="s">
        <v>2520</v>
      </c>
      <c r="C45" s="175"/>
      <c r="D45" t="s">
        <v>2428</v>
      </c>
    </row>
    <row r="46" spans="1:5" x14ac:dyDescent="0.35">
      <c r="A46" t="s">
        <v>2528</v>
      </c>
      <c r="B46" s="20" t="s">
        <v>2524</v>
      </c>
      <c r="C46" s="181"/>
      <c r="D46" t="s">
        <v>132</v>
      </c>
    </row>
    <row r="47" spans="1:5" x14ac:dyDescent="0.35">
      <c r="A47" t="s">
        <v>2529</v>
      </c>
      <c r="B47" s="20" t="s">
        <v>2525</v>
      </c>
      <c r="C47" s="182"/>
      <c r="D47" t="s">
        <v>2437</v>
      </c>
    </row>
    <row r="48" spans="1:5" x14ac:dyDescent="0.35">
      <c r="A48" t="s">
        <v>2511</v>
      </c>
      <c r="B48" s="20" t="s">
        <v>2522</v>
      </c>
      <c r="C48" s="178"/>
      <c r="D48" t="s">
        <v>3803</v>
      </c>
    </row>
    <row r="49" spans="1:4" x14ac:dyDescent="0.35">
      <c r="A49" t="s">
        <v>2547</v>
      </c>
      <c r="B49" s="20" t="s">
        <v>2541</v>
      </c>
      <c r="C49" s="185"/>
      <c r="D49" t="s">
        <v>3804</v>
      </c>
    </row>
    <row r="50" spans="1:4" x14ac:dyDescent="0.35">
      <c r="A50" t="s">
        <v>2526</v>
      </c>
      <c r="B50" s="20" t="s">
        <v>2542</v>
      </c>
      <c r="C50" s="180"/>
      <c r="D50" t="s">
        <v>3805</v>
      </c>
    </row>
    <row r="51" spans="1:4" x14ac:dyDescent="0.35">
      <c r="A51" t="s">
        <v>2593</v>
      </c>
      <c r="B51" s="171" t="s">
        <v>2595</v>
      </c>
      <c r="C51" s="189"/>
      <c r="D51" t="s">
        <v>2793</v>
      </c>
    </row>
    <row r="53" spans="1:4" x14ac:dyDescent="0.35">
      <c r="A53" s="42" t="s">
        <v>2530</v>
      </c>
      <c r="B53" s="169"/>
      <c r="C53" s="159"/>
      <c r="D53" s="159"/>
    </row>
    <row r="54" spans="1:4" x14ac:dyDescent="0.35">
      <c r="A54" s="9" t="s">
        <v>2501</v>
      </c>
      <c r="B54" s="170" t="s">
        <v>2502</v>
      </c>
      <c r="C54" s="9" t="s">
        <v>2503</v>
      </c>
      <c r="D54" s="9" t="s">
        <v>2504</v>
      </c>
    </row>
    <row r="55" spans="1:4" x14ac:dyDescent="0.35">
      <c r="A55" t="s">
        <v>2512</v>
      </c>
      <c r="B55" s="171" t="s">
        <v>2517</v>
      </c>
      <c r="C55" s="174"/>
      <c r="D55" t="s">
        <v>2531</v>
      </c>
    </row>
    <row r="56" spans="1:4" x14ac:dyDescent="0.35">
      <c r="A56" t="s">
        <v>2506</v>
      </c>
      <c r="B56" s="20">
        <v>969696</v>
      </c>
      <c r="C56" s="173"/>
      <c r="D56" t="s">
        <v>2532</v>
      </c>
    </row>
    <row r="57" spans="1:4" x14ac:dyDescent="0.35">
      <c r="A57" t="s">
        <v>2519</v>
      </c>
      <c r="B57" s="20" t="s">
        <v>2520</v>
      </c>
      <c r="C57" s="175"/>
      <c r="D57" t="s">
        <v>2533</v>
      </c>
    </row>
    <row r="58" spans="1:4" x14ac:dyDescent="0.35">
      <c r="A58" t="s">
        <v>2593</v>
      </c>
      <c r="B58" s="171" t="s">
        <v>2595</v>
      </c>
      <c r="C58" s="189"/>
      <c r="D58" t="s">
        <v>2794</v>
      </c>
    </row>
    <row r="60" spans="1:4" x14ac:dyDescent="0.35">
      <c r="A60" s="42" t="s">
        <v>2534</v>
      </c>
      <c r="B60" s="169"/>
      <c r="C60" s="159"/>
      <c r="D60" s="159"/>
    </row>
    <row r="61" spans="1:4" x14ac:dyDescent="0.35">
      <c r="A61" s="9" t="s">
        <v>2501</v>
      </c>
      <c r="B61" s="170" t="s">
        <v>2502</v>
      </c>
      <c r="C61" s="9" t="s">
        <v>2503</v>
      </c>
      <c r="D61" s="9" t="s">
        <v>2504</v>
      </c>
    </row>
    <row r="62" spans="1:4" x14ac:dyDescent="0.35">
      <c r="A62" t="s">
        <v>2519</v>
      </c>
      <c r="B62" s="20" t="s">
        <v>2520</v>
      </c>
      <c r="C62" s="175"/>
      <c r="D62" t="s">
        <v>2237</v>
      </c>
    </row>
    <row r="63" spans="1:4" x14ac:dyDescent="0.35">
      <c r="A63" t="s">
        <v>2513</v>
      </c>
      <c r="B63" s="171" t="s">
        <v>2514</v>
      </c>
      <c r="C63" s="167"/>
      <c r="D63" t="s">
        <v>846</v>
      </c>
    </row>
    <row r="64" spans="1:4" x14ac:dyDescent="0.35">
      <c r="A64" t="s">
        <v>2512</v>
      </c>
      <c r="B64" s="171" t="s">
        <v>2517</v>
      </c>
      <c r="C64" s="174"/>
      <c r="D64" t="s">
        <v>2235</v>
      </c>
    </row>
    <row r="65" spans="1:4" x14ac:dyDescent="0.35">
      <c r="A65" t="s">
        <v>2506</v>
      </c>
      <c r="B65" s="171" t="s">
        <v>2516</v>
      </c>
      <c r="C65" s="173"/>
      <c r="D65" t="s">
        <v>2219</v>
      </c>
    </row>
    <row r="66" spans="1:4" x14ac:dyDescent="0.35">
      <c r="B66" s="171"/>
    </row>
    <row r="67" spans="1:4" x14ac:dyDescent="0.35">
      <c r="A67" s="42" t="s">
        <v>2671</v>
      </c>
      <c r="B67" s="169"/>
      <c r="C67" s="159"/>
      <c r="D67" s="159"/>
    </row>
    <row r="68" spans="1:4" x14ac:dyDescent="0.35">
      <c r="A68" s="9" t="s">
        <v>2501</v>
      </c>
      <c r="B68" s="170" t="s">
        <v>2502</v>
      </c>
      <c r="C68" s="9" t="s">
        <v>2503</v>
      </c>
      <c r="D68" s="9" t="s">
        <v>2504</v>
      </c>
    </row>
    <row r="69" spans="1:4" x14ac:dyDescent="0.35">
      <c r="A69" t="s">
        <v>2512</v>
      </c>
      <c r="B69" s="171" t="s">
        <v>2517</v>
      </c>
      <c r="C69" s="174"/>
      <c r="D69" t="s">
        <v>2563</v>
      </c>
    </row>
    <row r="70" spans="1:4" x14ac:dyDescent="0.35">
      <c r="A70" t="s">
        <v>2527</v>
      </c>
      <c r="B70" s="20" t="s">
        <v>2523</v>
      </c>
      <c r="C70" s="179"/>
      <c r="D70" t="s">
        <v>2564</v>
      </c>
    </row>
    <row r="71" spans="1:4" x14ac:dyDescent="0.35">
      <c r="A71" t="s">
        <v>2526</v>
      </c>
      <c r="B71" s="20" t="s">
        <v>2542</v>
      </c>
      <c r="C71" s="180"/>
      <c r="D71" t="s">
        <v>2565</v>
      </c>
    </row>
    <row r="72" spans="1:4" x14ac:dyDescent="0.35">
      <c r="A72" t="s">
        <v>2519</v>
      </c>
      <c r="B72" s="171" t="s">
        <v>2520</v>
      </c>
      <c r="C72" s="175"/>
      <c r="D72" t="s">
        <v>2566</v>
      </c>
    </row>
    <row r="73" spans="1:4" x14ac:dyDescent="0.35">
      <c r="A73" t="s">
        <v>2513</v>
      </c>
      <c r="B73" s="171" t="s">
        <v>2514</v>
      </c>
      <c r="C73" s="167"/>
      <c r="D73" t="s">
        <v>2567</v>
      </c>
    </row>
    <row r="75" spans="1:4" x14ac:dyDescent="0.35">
      <c r="A75" s="42" t="s">
        <v>2937</v>
      </c>
      <c r="B75" s="169"/>
      <c r="C75" s="159"/>
      <c r="D75" s="159"/>
    </row>
    <row r="76" spans="1:4" x14ac:dyDescent="0.35">
      <c r="A76" s="9" t="s">
        <v>2501</v>
      </c>
      <c r="B76" s="170" t="s">
        <v>2502</v>
      </c>
      <c r="C76" s="9" t="s">
        <v>2503</v>
      </c>
      <c r="D76" s="9" t="s">
        <v>2504</v>
      </c>
    </row>
    <row r="77" spans="1:4" x14ac:dyDescent="0.35">
      <c r="A77" t="s">
        <v>2527</v>
      </c>
      <c r="B77" s="20" t="s">
        <v>2523</v>
      </c>
      <c r="C77" s="179"/>
      <c r="D77" t="s">
        <v>2927</v>
      </c>
    </row>
    <row r="78" spans="1:4" x14ac:dyDescent="0.35">
      <c r="A78" t="s">
        <v>2512</v>
      </c>
      <c r="B78" s="171" t="s">
        <v>2517</v>
      </c>
      <c r="C78" s="174"/>
      <c r="D78" t="s">
        <v>2926</v>
      </c>
    </row>
    <row r="79" spans="1:4" x14ac:dyDescent="0.35">
      <c r="A79" t="s">
        <v>2511</v>
      </c>
      <c r="B79" s="20" t="s">
        <v>2522</v>
      </c>
      <c r="C79" s="178"/>
      <c r="D79" t="s">
        <v>2923</v>
      </c>
    </row>
    <row r="80" spans="1:4" x14ac:dyDescent="0.35">
      <c r="A80" t="s">
        <v>2551</v>
      </c>
      <c r="B80" s="20" t="s">
        <v>2545</v>
      </c>
      <c r="C80" s="188"/>
      <c r="D80" t="s">
        <v>2924</v>
      </c>
    </row>
    <row r="81" spans="1:4" x14ac:dyDescent="0.35">
      <c r="A81" t="s">
        <v>2529</v>
      </c>
      <c r="B81" s="20" t="s">
        <v>2525</v>
      </c>
      <c r="C81" s="182"/>
      <c r="D81" t="s">
        <v>2925</v>
      </c>
    </row>
    <row r="83" spans="1:4" x14ac:dyDescent="0.35">
      <c r="A83" s="42" t="s">
        <v>3011</v>
      </c>
      <c r="B83" s="169"/>
      <c r="C83" s="159"/>
      <c r="D83" s="159"/>
    </row>
    <row r="84" spans="1:4" x14ac:dyDescent="0.35">
      <c r="A84" s="9" t="s">
        <v>2501</v>
      </c>
      <c r="B84" s="170" t="s">
        <v>2502</v>
      </c>
      <c r="C84" s="9" t="s">
        <v>2503</v>
      </c>
      <c r="D84" s="9" t="s">
        <v>2504</v>
      </c>
    </row>
    <row r="85" spans="1:4" x14ac:dyDescent="0.35">
      <c r="A85" t="s">
        <v>2593</v>
      </c>
      <c r="B85" s="171" t="s">
        <v>2595</v>
      </c>
      <c r="C85" s="189"/>
      <c r="D85" t="s">
        <v>2944</v>
      </c>
    </row>
    <row r="86" spans="1:4" x14ac:dyDescent="0.35">
      <c r="A86" t="s">
        <v>2527</v>
      </c>
      <c r="B86" s="20" t="s">
        <v>2523</v>
      </c>
      <c r="C86" s="179"/>
      <c r="D86" t="s">
        <v>2945</v>
      </c>
    </row>
    <row r="87" spans="1:4" x14ac:dyDescent="0.35">
      <c r="A87" t="s">
        <v>2529</v>
      </c>
      <c r="B87" s="20" t="s">
        <v>2525</v>
      </c>
      <c r="C87" s="182"/>
      <c r="D87" t="s">
        <v>458</v>
      </c>
    </row>
    <row r="88" spans="1:4" x14ac:dyDescent="0.35">
      <c r="A88" t="s">
        <v>2528</v>
      </c>
      <c r="B88" s="20" t="s">
        <v>2524</v>
      </c>
      <c r="C88" s="181"/>
      <c r="D88" t="s">
        <v>2946</v>
      </c>
    </row>
    <row r="89" spans="1:4" x14ac:dyDescent="0.35">
      <c r="A89" t="s">
        <v>2526</v>
      </c>
      <c r="B89" s="20" t="s">
        <v>2542</v>
      </c>
      <c r="C89" s="180"/>
      <c r="D89" t="s">
        <v>2947</v>
      </c>
    </row>
    <row r="90" spans="1:4" x14ac:dyDescent="0.35">
      <c r="A90" t="s">
        <v>2506</v>
      </c>
      <c r="B90" s="171" t="s">
        <v>2516</v>
      </c>
      <c r="C90" s="173"/>
      <c r="D90" t="s">
        <v>263</v>
      </c>
    </row>
    <row r="91" spans="1:4" x14ac:dyDescent="0.35">
      <c r="A91" t="s">
        <v>2512</v>
      </c>
      <c r="B91" s="171" t="s">
        <v>2517</v>
      </c>
      <c r="C91" s="174"/>
      <c r="D91" t="s">
        <v>2948</v>
      </c>
    </row>
    <row r="92" spans="1:4" x14ac:dyDescent="0.35">
      <c r="A92" t="s">
        <v>2519</v>
      </c>
      <c r="B92" s="171" t="s">
        <v>2520</v>
      </c>
      <c r="C92" s="175"/>
      <c r="D92" t="s">
        <v>2949</v>
      </c>
    </row>
    <row r="93" spans="1:4" x14ac:dyDescent="0.35">
      <c r="A93" t="s">
        <v>2511</v>
      </c>
      <c r="B93" s="20" t="s">
        <v>2522</v>
      </c>
      <c r="C93" s="178"/>
      <c r="D93" t="s">
        <v>2950</v>
      </c>
    </row>
    <row r="94" spans="1:4" x14ac:dyDescent="0.35">
      <c r="A94" t="s">
        <v>2513</v>
      </c>
      <c r="B94" s="171" t="s">
        <v>2514</v>
      </c>
      <c r="C94" s="167"/>
      <c r="D94" t="s">
        <v>2567</v>
      </c>
    </row>
    <row r="95" spans="1:4" x14ac:dyDescent="0.35">
      <c r="B95" s="171"/>
    </row>
    <row r="96" spans="1:4" x14ac:dyDescent="0.35">
      <c r="A96" s="42" t="s">
        <v>2909</v>
      </c>
      <c r="B96" s="169"/>
      <c r="C96" s="159"/>
      <c r="D96" s="159"/>
    </row>
    <row r="97" spans="1:4" x14ac:dyDescent="0.35">
      <c r="A97" s="9" t="s">
        <v>2501</v>
      </c>
      <c r="B97" s="170" t="s">
        <v>2502</v>
      </c>
      <c r="C97" s="9" t="s">
        <v>2503</v>
      </c>
      <c r="D97" s="9" t="s">
        <v>2504</v>
      </c>
    </row>
    <row r="98" spans="1:4" x14ac:dyDescent="0.35">
      <c r="A98" t="s">
        <v>2512</v>
      </c>
      <c r="B98" s="171" t="s">
        <v>2517</v>
      </c>
      <c r="C98" s="174"/>
      <c r="D98" t="s">
        <v>2857</v>
      </c>
    </row>
    <row r="99" spans="1:4" x14ac:dyDescent="0.35">
      <c r="A99" t="s">
        <v>2527</v>
      </c>
      <c r="B99" s="20" t="s">
        <v>2523</v>
      </c>
      <c r="C99" s="179"/>
      <c r="D99" t="s">
        <v>2858</v>
      </c>
    </row>
    <row r="100" spans="1:4" x14ac:dyDescent="0.35">
      <c r="A100" t="s">
        <v>2526</v>
      </c>
      <c r="B100" s="20" t="s">
        <v>2542</v>
      </c>
      <c r="C100" s="180"/>
      <c r="D100" t="s">
        <v>2859</v>
      </c>
    </row>
    <row r="101" spans="1:4" x14ac:dyDescent="0.35">
      <c r="A101" t="s">
        <v>2513</v>
      </c>
      <c r="B101" s="171" t="s">
        <v>2514</v>
      </c>
      <c r="C101" s="167"/>
      <c r="D101" t="s">
        <v>2567</v>
      </c>
    </row>
    <row r="103" spans="1:4" x14ac:dyDescent="0.35">
      <c r="A103" s="42" t="s">
        <v>3266</v>
      </c>
      <c r="B103" s="169"/>
      <c r="C103" s="159"/>
      <c r="D103" s="159"/>
    </row>
    <row r="104" spans="1:4" x14ac:dyDescent="0.35">
      <c r="A104" s="9" t="s">
        <v>2501</v>
      </c>
      <c r="B104" s="170" t="s">
        <v>2502</v>
      </c>
      <c r="C104" s="9" t="s">
        <v>2503</v>
      </c>
      <c r="D104" s="9" t="s">
        <v>2504</v>
      </c>
    </row>
    <row r="105" spans="1:4" x14ac:dyDescent="0.35">
      <c r="A105" t="s">
        <v>2547</v>
      </c>
      <c r="B105" s="20" t="s">
        <v>2541</v>
      </c>
      <c r="C105" s="185"/>
      <c r="D105" t="s">
        <v>3134</v>
      </c>
    </row>
    <row r="106" spans="1:4" x14ac:dyDescent="0.35">
      <c r="A106" t="s">
        <v>2519</v>
      </c>
      <c r="B106" s="171" t="s">
        <v>2520</v>
      </c>
      <c r="C106" s="175"/>
      <c r="D106" t="s">
        <v>3135</v>
      </c>
    </row>
    <row r="108" spans="1:4" x14ac:dyDescent="0.35">
      <c r="A108" s="42" t="s">
        <v>3136</v>
      </c>
      <c r="B108" s="169"/>
      <c r="C108" s="159"/>
      <c r="D108" s="159"/>
    </row>
    <row r="109" spans="1:4" x14ac:dyDescent="0.35">
      <c r="A109" s="9" t="s">
        <v>2501</v>
      </c>
      <c r="B109" s="170" t="s">
        <v>2502</v>
      </c>
      <c r="C109" s="9" t="s">
        <v>2503</v>
      </c>
      <c r="D109" s="9" t="s">
        <v>2504</v>
      </c>
    </row>
    <row r="110" spans="1:4" x14ac:dyDescent="0.35">
      <c r="A110" t="s">
        <v>2512</v>
      </c>
      <c r="B110" s="171" t="s">
        <v>2517</v>
      </c>
      <c r="C110" s="174"/>
      <c r="D110" t="s">
        <v>3137</v>
      </c>
    </row>
    <row r="111" spans="1:4" x14ac:dyDescent="0.35">
      <c r="A111" t="s">
        <v>2526</v>
      </c>
      <c r="B111" s="20" t="s">
        <v>2542</v>
      </c>
      <c r="C111" s="180"/>
      <c r="D111" t="s">
        <v>3138</v>
      </c>
    </row>
    <row r="112" spans="1:4" x14ac:dyDescent="0.35">
      <c r="A112" t="s">
        <v>2519</v>
      </c>
      <c r="B112" s="171" t="s">
        <v>2520</v>
      </c>
      <c r="C112" s="175"/>
      <c r="D112" t="s">
        <v>3139</v>
      </c>
    </row>
    <row r="113" spans="1:4" x14ac:dyDescent="0.35">
      <c r="A113" t="s">
        <v>2527</v>
      </c>
      <c r="B113" s="20" t="s">
        <v>2523</v>
      </c>
      <c r="C113" s="179"/>
      <c r="D113" t="s">
        <v>3140</v>
      </c>
    </row>
    <row r="115" spans="1:4" x14ac:dyDescent="0.35">
      <c r="A115" s="42" t="s">
        <v>3141</v>
      </c>
      <c r="B115" s="169"/>
      <c r="C115" s="159"/>
      <c r="D115" s="159"/>
    </row>
    <row r="116" spans="1:4" x14ac:dyDescent="0.35">
      <c r="A116" s="9" t="s">
        <v>2501</v>
      </c>
      <c r="B116" s="170" t="s">
        <v>2502</v>
      </c>
      <c r="C116" s="9" t="s">
        <v>2503</v>
      </c>
      <c r="D116" s="9" t="s">
        <v>2504</v>
      </c>
    </row>
    <row r="117" spans="1:4" x14ac:dyDescent="0.35">
      <c r="A117" t="s">
        <v>2551</v>
      </c>
      <c r="B117" s="20" t="s">
        <v>2545</v>
      </c>
      <c r="C117" s="188"/>
      <c r="D117" t="s">
        <v>3142</v>
      </c>
    </row>
    <row r="118" spans="1:4" x14ac:dyDescent="0.35">
      <c r="A118" t="s">
        <v>2528</v>
      </c>
      <c r="B118" s="20" t="s">
        <v>2524</v>
      </c>
      <c r="C118" s="181"/>
      <c r="D118" t="s">
        <v>3143</v>
      </c>
    </row>
    <row r="120" spans="1:4" x14ac:dyDescent="0.35">
      <c r="A120" s="42" t="s">
        <v>3144</v>
      </c>
      <c r="B120" s="169"/>
      <c r="C120" s="159"/>
      <c r="D120" s="159"/>
    </row>
    <row r="121" spans="1:4" x14ac:dyDescent="0.35">
      <c r="A121" s="9" t="s">
        <v>2501</v>
      </c>
      <c r="B121" s="170" t="s">
        <v>2502</v>
      </c>
      <c r="C121" s="9" t="s">
        <v>2503</v>
      </c>
      <c r="D121" s="9" t="s">
        <v>2504</v>
      </c>
    </row>
    <row r="122" spans="1:4" x14ac:dyDescent="0.35">
      <c r="A122" t="s">
        <v>2547</v>
      </c>
      <c r="B122" s="20" t="s">
        <v>2541</v>
      </c>
      <c r="C122" s="185"/>
      <c r="D122" t="s">
        <v>3145</v>
      </c>
    </row>
    <row r="123" spans="1:4" x14ac:dyDescent="0.35">
      <c r="A123" t="s">
        <v>2527</v>
      </c>
      <c r="B123" s="20" t="s">
        <v>2523</v>
      </c>
      <c r="C123" s="179"/>
      <c r="D123" t="s">
        <v>3146</v>
      </c>
    </row>
    <row r="124" spans="1:4" x14ac:dyDescent="0.35">
      <c r="A124" t="s">
        <v>2529</v>
      </c>
      <c r="B124" s="20" t="s">
        <v>2525</v>
      </c>
      <c r="C124" s="182"/>
      <c r="D124" t="s">
        <v>3147</v>
      </c>
    </row>
    <row r="125" spans="1:4" x14ac:dyDescent="0.35">
      <c r="A125" t="s">
        <v>2519</v>
      </c>
      <c r="B125" s="171" t="s">
        <v>2520</v>
      </c>
      <c r="C125" s="175"/>
      <c r="D125" t="s">
        <v>3148</v>
      </c>
    </row>
    <row r="126" spans="1:4" x14ac:dyDescent="0.35">
      <c r="A126" t="s">
        <v>2526</v>
      </c>
      <c r="B126" s="20" t="s">
        <v>2542</v>
      </c>
      <c r="C126" s="180"/>
      <c r="D126" t="s">
        <v>3149</v>
      </c>
    </row>
    <row r="127" spans="1:4" x14ac:dyDescent="0.35">
      <c r="A127" t="s">
        <v>2506</v>
      </c>
      <c r="B127" s="171" t="s">
        <v>2516</v>
      </c>
      <c r="C127" s="173"/>
      <c r="D127" t="s">
        <v>3150</v>
      </c>
    </row>
    <row r="128" spans="1:4" x14ac:dyDescent="0.35">
      <c r="A128" t="s">
        <v>2512</v>
      </c>
      <c r="B128" s="171" t="s">
        <v>2517</v>
      </c>
      <c r="C128" s="174"/>
      <c r="D128" t="s">
        <v>3151</v>
      </c>
    </row>
    <row r="130" spans="1:4" x14ac:dyDescent="0.35">
      <c r="A130" s="42" t="s">
        <v>2871</v>
      </c>
      <c r="B130" s="169"/>
      <c r="C130" s="159"/>
      <c r="D130" s="159"/>
    </row>
    <row r="131" spans="1:4" x14ac:dyDescent="0.35">
      <c r="A131" s="9" t="s">
        <v>2501</v>
      </c>
      <c r="B131" s="170" t="s">
        <v>2502</v>
      </c>
      <c r="C131" s="9" t="s">
        <v>2503</v>
      </c>
      <c r="D131" s="9" t="s">
        <v>2504</v>
      </c>
    </row>
    <row r="132" spans="1:4" x14ac:dyDescent="0.35">
      <c r="A132" t="s">
        <v>2527</v>
      </c>
      <c r="B132" s="20" t="s">
        <v>2523</v>
      </c>
      <c r="C132" s="179"/>
      <c r="D132" t="s">
        <v>2872</v>
      </c>
    </row>
    <row r="133" spans="1:4" x14ac:dyDescent="0.35">
      <c r="A133" t="s">
        <v>2519</v>
      </c>
      <c r="B133" s="171" t="s">
        <v>2520</v>
      </c>
      <c r="C133" s="175"/>
      <c r="D133" t="s">
        <v>2873</v>
      </c>
    </row>
    <row r="134" spans="1:4" x14ac:dyDescent="0.35">
      <c r="A134" t="s">
        <v>2513</v>
      </c>
      <c r="B134" s="171" t="s">
        <v>2514</v>
      </c>
      <c r="C134" s="167"/>
      <c r="D134" t="s">
        <v>2567</v>
      </c>
    </row>
    <row r="135" spans="1:4" x14ac:dyDescent="0.35">
      <c r="B135" s="171"/>
    </row>
    <row r="136" spans="1:4" x14ac:dyDescent="0.35">
      <c r="A136" s="42" t="s">
        <v>2910</v>
      </c>
      <c r="B136" s="169"/>
      <c r="C136" s="159"/>
      <c r="D136" s="159"/>
    </row>
    <row r="137" spans="1:4" x14ac:dyDescent="0.35">
      <c r="A137" s="9" t="s">
        <v>2501</v>
      </c>
      <c r="B137" s="170" t="s">
        <v>2502</v>
      </c>
      <c r="C137" s="9" t="s">
        <v>2503</v>
      </c>
      <c r="D137" s="9" t="s">
        <v>2504</v>
      </c>
    </row>
    <row r="138" spans="1:4" x14ac:dyDescent="0.35">
      <c r="A138" t="s">
        <v>2512</v>
      </c>
      <c r="B138" s="171" t="s">
        <v>2517</v>
      </c>
      <c r="C138" s="174"/>
      <c r="D138" t="s">
        <v>2911</v>
      </c>
    </row>
    <row r="139" spans="1:4" x14ac:dyDescent="0.35">
      <c r="A139" t="s">
        <v>2551</v>
      </c>
      <c r="B139" s="20" t="s">
        <v>2545</v>
      </c>
      <c r="C139" s="188"/>
      <c r="D139" t="s">
        <v>2912</v>
      </c>
    </row>
    <row r="140" spans="1:4" x14ac:dyDescent="0.35">
      <c r="A140" t="s">
        <v>2529</v>
      </c>
      <c r="B140" s="20" t="s">
        <v>2525</v>
      </c>
      <c r="C140" s="182"/>
      <c r="D140" t="s">
        <v>2913</v>
      </c>
    </row>
    <row r="141" spans="1:4" x14ac:dyDescent="0.35">
      <c r="A141" t="s">
        <v>2513</v>
      </c>
      <c r="B141" s="171" t="s">
        <v>2514</v>
      </c>
      <c r="C141" s="167"/>
      <c r="D141" t="s">
        <v>2567</v>
      </c>
    </row>
    <row r="143" spans="1:4" x14ac:dyDescent="0.35">
      <c r="A143" s="42" t="s">
        <v>2569</v>
      </c>
      <c r="B143" s="169"/>
      <c r="C143" s="159"/>
      <c r="D143" s="159"/>
    </row>
    <row r="144" spans="1:4" x14ac:dyDescent="0.35">
      <c r="A144" s="9" t="s">
        <v>2501</v>
      </c>
      <c r="B144" s="170" t="s">
        <v>2502</v>
      </c>
      <c r="C144" s="9" t="s">
        <v>2503</v>
      </c>
      <c r="D144" s="9" t="s">
        <v>2504</v>
      </c>
    </row>
    <row r="145" spans="1:4" x14ac:dyDescent="0.35">
      <c r="A145" t="s">
        <v>2513</v>
      </c>
      <c r="B145" s="171" t="s">
        <v>2514</v>
      </c>
      <c r="C145" s="167"/>
      <c r="D145" t="s">
        <v>2570</v>
      </c>
    </row>
    <row r="146" spans="1:4" x14ac:dyDescent="0.35">
      <c r="A146" t="s">
        <v>2527</v>
      </c>
      <c r="B146" s="20" t="s">
        <v>2523</v>
      </c>
      <c r="C146" s="179"/>
      <c r="D146" t="s">
        <v>2571</v>
      </c>
    </row>
    <row r="147" spans="1:4" x14ac:dyDescent="0.35">
      <c r="A147" t="s">
        <v>2529</v>
      </c>
      <c r="B147" s="20" t="s">
        <v>2525</v>
      </c>
      <c r="C147" s="182"/>
      <c r="D147" t="s">
        <v>2663</v>
      </c>
    </row>
    <row r="148" spans="1:4" x14ac:dyDescent="0.35">
      <c r="A148" t="s">
        <v>2528</v>
      </c>
      <c r="B148" s="20" t="s">
        <v>2524</v>
      </c>
      <c r="C148" s="181"/>
      <c r="D148" t="s">
        <v>2572</v>
      </c>
    </row>
    <row r="149" spans="1:4" x14ac:dyDescent="0.35">
      <c r="A149" t="s">
        <v>2526</v>
      </c>
      <c r="B149" s="20" t="s">
        <v>2542</v>
      </c>
      <c r="C149" s="180"/>
      <c r="D149" t="s">
        <v>2573</v>
      </c>
    </row>
    <row r="150" spans="1:4" x14ac:dyDescent="0.35">
      <c r="A150" t="s">
        <v>2506</v>
      </c>
      <c r="B150" s="171" t="s">
        <v>2516</v>
      </c>
      <c r="C150" s="173"/>
      <c r="D150" t="s">
        <v>2574</v>
      </c>
    </row>
    <row r="151" spans="1:4" x14ac:dyDescent="0.35">
      <c r="A151" t="s">
        <v>2512</v>
      </c>
      <c r="B151" s="171" t="s">
        <v>2517</v>
      </c>
      <c r="C151" s="174"/>
      <c r="D151" t="s">
        <v>2575</v>
      </c>
    </row>
    <row r="152" spans="1:4" x14ac:dyDescent="0.35">
      <c r="A152" t="s">
        <v>2519</v>
      </c>
      <c r="B152" s="171" t="s">
        <v>2520</v>
      </c>
      <c r="C152" s="175"/>
      <c r="D152" t="s">
        <v>2576</v>
      </c>
    </row>
    <row r="153" spans="1:4" x14ac:dyDescent="0.35">
      <c r="A153" t="s">
        <v>2511</v>
      </c>
      <c r="B153" s="20" t="s">
        <v>2522</v>
      </c>
      <c r="C153" s="178"/>
      <c r="D153" t="s">
        <v>2577</v>
      </c>
    </row>
    <row r="155" spans="1:4" x14ac:dyDescent="0.35">
      <c r="A155" s="42" t="s">
        <v>2568</v>
      </c>
      <c r="B155" s="169"/>
      <c r="C155" s="159"/>
      <c r="D155" s="159"/>
    </row>
    <row r="156" spans="1:4" x14ac:dyDescent="0.35">
      <c r="A156" s="9" t="s">
        <v>2501</v>
      </c>
      <c r="B156" s="170" t="s">
        <v>2502</v>
      </c>
      <c r="C156" s="9" t="s">
        <v>2503</v>
      </c>
      <c r="D156" s="9" t="s">
        <v>2504</v>
      </c>
    </row>
    <row r="157" spans="1:4" x14ac:dyDescent="0.35">
      <c r="A157" t="s">
        <v>2519</v>
      </c>
      <c r="B157" s="171" t="s">
        <v>2520</v>
      </c>
      <c r="C157" s="175"/>
      <c r="D157" t="s">
        <v>2681</v>
      </c>
    </row>
    <row r="158" spans="1:4" x14ac:dyDescent="0.35">
      <c r="A158" t="s">
        <v>2526</v>
      </c>
      <c r="B158" s="20" t="s">
        <v>2542</v>
      </c>
      <c r="C158" s="180"/>
      <c r="D158" t="s">
        <v>2682</v>
      </c>
    </row>
    <row r="159" spans="1:4" x14ac:dyDescent="0.35">
      <c r="A159" t="s">
        <v>2512</v>
      </c>
      <c r="B159" s="171" t="s">
        <v>2517</v>
      </c>
      <c r="C159" s="174"/>
      <c r="D159" t="s">
        <v>2672</v>
      </c>
    </row>
    <row r="160" spans="1:4" x14ac:dyDescent="0.35">
      <c r="A160" t="s">
        <v>2527</v>
      </c>
      <c r="B160" s="20" t="s">
        <v>2523</v>
      </c>
      <c r="C160" s="179"/>
      <c r="D160" t="s">
        <v>2673</v>
      </c>
    </row>
    <row r="161" spans="1:4" x14ac:dyDescent="0.35">
      <c r="A161" t="s">
        <v>2513</v>
      </c>
      <c r="B161" s="171" t="s">
        <v>2514</v>
      </c>
      <c r="C161" s="167"/>
      <c r="D161" t="s">
        <v>2567</v>
      </c>
    </row>
    <row r="163" spans="1:4" x14ac:dyDescent="0.35">
      <c r="A163" s="42" t="s">
        <v>2505</v>
      </c>
      <c r="B163" s="169"/>
      <c r="C163" s="159"/>
      <c r="D163" s="159"/>
    </row>
    <row r="164" spans="1:4" x14ac:dyDescent="0.35">
      <c r="A164" s="9" t="s">
        <v>2501</v>
      </c>
      <c r="B164" s="170" t="s">
        <v>2502</v>
      </c>
      <c r="C164" s="9" t="s">
        <v>2503</v>
      </c>
      <c r="D164" s="9" t="s">
        <v>2504</v>
      </c>
    </row>
    <row r="165" spans="1:4" x14ac:dyDescent="0.35">
      <c r="A165" t="s">
        <v>2526</v>
      </c>
      <c r="B165" s="20" t="s">
        <v>2542</v>
      </c>
      <c r="C165" s="180"/>
      <c r="D165" t="s">
        <v>2245</v>
      </c>
    </row>
    <row r="166" spans="1:4" x14ac:dyDescent="0.35">
      <c r="A166" t="s">
        <v>2506</v>
      </c>
      <c r="B166" s="171" t="s">
        <v>2516</v>
      </c>
      <c r="C166" s="173"/>
      <c r="D166" t="s">
        <v>2247</v>
      </c>
    </row>
    <row r="167" spans="1:4" x14ac:dyDescent="0.35">
      <c r="A167" t="s">
        <v>2512</v>
      </c>
      <c r="B167" s="171" t="s">
        <v>2517</v>
      </c>
      <c r="C167" s="174"/>
      <c r="D167" t="s">
        <v>2246</v>
      </c>
    </row>
    <row r="168" spans="1:4" x14ac:dyDescent="0.35">
      <c r="A168" t="s">
        <v>2511</v>
      </c>
      <c r="B168" s="20" t="s">
        <v>2522</v>
      </c>
      <c r="C168" s="176"/>
      <c r="D168" t="s">
        <v>2508</v>
      </c>
    </row>
    <row r="169" spans="1:4" x14ac:dyDescent="0.35">
      <c r="A169" t="s">
        <v>2527</v>
      </c>
      <c r="B169" s="20" t="s">
        <v>2523</v>
      </c>
      <c r="C169" s="179"/>
      <c r="D169" t="s">
        <v>2509</v>
      </c>
    </row>
    <row r="170" spans="1:4" x14ac:dyDescent="0.35">
      <c r="A170" t="s">
        <v>2513</v>
      </c>
      <c r="B170" s="171" t="s">
        <v>2514</v>
      </c>
      <c r="C170" s="167"/>
      <c r="D170" t="s">
        <v>2248</v>
      </c>
    </row>
    <row r="171" spans="1:4" x14ac:dyDescent="0.35">
      <c r="A171" t="s">
        <v>2519</v>
      </c>
      <c r="B171" s="171" t="s">
        <v>2520</v>
      </c>
      <c r="C171" s="175"/>
      <c r="D171" t="s">
        <v>2518</v>
      </c>
    </row>
    <row r="173" spans="1:4" x14ac:dyDescent="0.35">
      <c r="A173" s="42" t="s">
        <v>2552</v>
      </c>
      <c r="B173" s="169"/>
      <c r="C173" s="159"/>
      <c r="D173" s="159"/>
    </row>
    <row r="174" spans="1:4" x14ac:dyDescent="0.35">
      <c r="A174" s="9" t="s">
        <v>2501</v>
      </c>
      <c r="B174" s="170" t="s">
        <v>2502</v>
      </c>
      <c r="C174" s="9" t="s">
        <v>2503</v>
      </c>
      <c r="D174" s="9" t="s">
        <v>2504</v>
      </c>
    </row>
    <row r="175" spans="1:4" x14ac:dyDescent="0.35">
      <c r="A175" t="s">
        <v>2512</v>
      </c>
      <c r="B175" s="171" t="s">
        <v>2517</v>
      </c>
      <c r="C175" s="174"/>
      <c r="D175" t="s">
        <v>143</v>
      </c>
    </row>
    <row r="176" spans="1:4" x14ac:dyDescent="0.35">
      <c r="A176" t="s">
        <v>2500</v>
      </c>
      <c r="B176" s="172" t="s">
        <v>2507</v>
      </c>
      <c r="C176" s="168"/>
      <c r="D176" t="s">
        <v>2554</v>
      </c>
    </row>
    <row r="177" spans="1:4" x14ac:dyDescent="0.35">
      <c r="A177" t="s">
        <v>2551</v>
      </c>
      <c r="B177" s="20" t="s">
        <v>2545</v>
      </c>
      <c r="C177" s="188"/>
      <c r="D177" t="s">
        <v>2561</v>
      </c>
    </row>
    <row r="178" spans="1:4" x14ac:dyDescent="0.35">
      <c r="A178" t="s">
        <v>2519</v>
      </c>
      <c r="B178" s="171" t="s">
        <v>2520</v>
      </c>
      <c r="C178" s="175"/>
      <c r="D178" t="s">
        <v>2555</v>
      </c>
    </row>
    <row r="179" spans="1:4" x14ac:dyDescent="0.35">
      <c r="A179" t="s">
        <v>2528</v>
      </c>
      <c r="B179" s="20" t="s">
        <v>2524</v>
      </c>
      <c r="C179" s="181"/>
      <c r="D179" t="s">
        <v>2556</v>
      </c>
    </row>
    <row r="180" spans="1:4" x14ac:dyDescent="0.35">
      <c r="A180" t="s">
        <v>2527</v>
      </c>
      <c r="B180" s="20" t="s">
        <v>2523</v>
      </c>
      <c r="C180" s="179"/>
      <c r="D180" t="s">
        <v>2557</v>
      </c>
    </row>
    <row r="181" spans="1:4" x14ac:dyDescent="0.35">
      <c r="A181" t="s">
        <v>2546</v>
      </c>
      <c r="B181" s="20" t="s">
        <v>2543</v>
      </c>
      <c r="C181" s="187"/>
      <c r="D181" t="s">
        <v>2558</v>
      </c>
    </row>
    <row r="182" spans="1:4" x14ac:dyDescent="0.35">
      <c r="A182" t="s">
        <v>2513</v>
      </c>
      <c r="B182" s="171" t="s">
        <v>2514</v>
      </c>
      <c r="C182" s="167"/>
      <c r="D182" t="s">
        <v>2562</v>
      </c>
    </row>
    <row r="183" spans="1:4" x14ac:dyDescent="0.35">
      <c r="A183" t="s">
        <v>2526</v>
      </c>
      <c r="B183" s="20" t="s">
        <v>2542</v>
      </c>
      <c r="C183" s="180"/>
      <c r="D183" t="s">
        <v>2344</v>
      </c>
    </row>
    <row r="184" spans="1:4" x14ac:dyDescent="0.35">
      <c r="A184" t="s">
        <v>2529</v>
      </c>
      <c r="B184" s="20" t="s">
        <v>2525</v>
      </c>
      <c r="C184" s="182"/>
      <c r="D184" t="s">
        <v>3116</v>
      </c>
    </row>
    <row r="185" spans="1:4" x14ac:dyDescent="0.35">
      <c r="A185" t="s">
        <v>2506</v>
      </c>
      <c r="B185" s="171" t="s">
        <v>2516</v>
      </c>
      <c r="C185" s="173"/>
      <c r="D185" t="s">
        <v>2553</v>
      </c>
    </row>
    <row r="187" spans="1:4" x14ac:dyDescent="0.35">
      <c r="A187" s="42" t="s">
        <v>2578</v>
      </c>
      <c r="B187" s="169"/>
      <c r="C187" s="159"/>
      <c r="D187" s="159"/>
    </row>
    <row r="188" spans="1:4" x14ac:dyDescent="0.35">
      <c r="A188" s="9" t="s">
        <v>2501</v>
      </c>
      <c r="B188" s="170" t="s">
        <v>2502</v>
      </c>
      <c r="C188" s="9" t="s">
        <v>2503</v>
      </c>
      <c r="D188" s="9" t="s">
        <v>2504</v>
      </c>
    </row>
    <row r="189" spans="1:4" x14ac:dyDescent="0.35">
      <c r="A189" t="s">
        <v>2506</v>
      </c>
      <c r="B189" s="171" t="s">
        <v>2516</v>
      </c>
      <c r="C189" s="173"/>
      <c r="D189" t="s">
        <v>2759</v>
      </c>
    </row>
    <row r="190" spans="1:4" x14ac:dyDescent="0.35">
      <c r="A190" t="s">
        <v>2512</v>
      </c>
      <c r="B190" s="171" t="s">
        <v>2517</v>
      </c>
      <c r="C190" s="174"/>
      <c r="D190" t="s">
        <v>3027</v>
      </c>
    </row>
    <row r="191" spans="1:4" x14ac:dyDescent="0.35">
      <c r="A191" t="s">
        <v>2511</v>
      </c>
      <c r="B191" s="20" t="s">
        <v>2522</v>
      </c>
      <c r="C191" s="176"/>
      <c r="D191" t="s">
        <v>3028</v>
      </c>
    </row>
    <row r="192" spans="1:4" x14ac:dyDescent="0.35">
      <c r="A192" t="s">
        <v>2547</v>
      </c>
      <c r="B192" s="20" t="s">
        <v>2541</v>
      </c>
      <c r="C192" s="185"/>
      <c r="D192" t="s">
        <v>3029</v>
      </c>
    </row>
    <row r="193" spans="1:4" x14ac:dyDescent="0.35">
      <c r="A193" t="s">
        <v>2548</v>
      </c>
      <c r="B193" s="20" t="s">
        <v>2368</v>
      </c>
      <c r="C193" s="184"/>
      <c r="D193" t="s">
        <v>3030</v>
      </c>
    </row>
    <row r="194" spans="1:4" x14ac:dyDescent="0.35">
      <c r="A194" t="s">
        <v>2519</v>
      </c>
      <c r="B194" s="171" t="s">
        <v>2520</v>
      </c>
      <c r="C194" s="175"/>
      <c r="D194" t="s">
        <v>3031</v>
      </c>
    </row>
    <row r="195" spans="1:4" x14ac:dyDescent="0.35">
      <c r="A195" t="s">
        <v>2528</v>
      </c>
      <c r="B195" s="20" t="s">
        <v>2524</v>
      </c>
      <c r="C195" s="181"/>
      <c r="D195" t="s">
        <v>3032</v>
      </c>
    </row>
    <row r="196" spans="1:4" x14ac:dyDescent="0.35">
      <c r="A196" t="s">
        <v>2513</v>
      </c>
      <c r="B196" s="171" t="s">
        <v>2514</v>
      </c>
      <c r="C196" s="167"/>
      <c r="D196" t="s">
        <v>3033</v>
      </c>
    </row>
    <row r="197" spans="1:4" x14ac:dyDescent="0.35">
      <c r="A197" t="s">
        <v>2526</v>
      </c>
      <c r="B197" s="20" t="s">
        <v>2542</v>
      </c>
      <c r="C197" s="180"/>
      <c r="D197" t="s">
        <v>2579</v>
      </c>
    </row>
    <row r="198" spans="1:4" x14ac:dyDescent="0.35">
      <c r="A198" t="s">
        <v>2550</v>
      </c>
      <c r="B198" s="20" t="s">
        <v>2544</v>
      </c>
      <c r="C198" s="186"/>
      <c r="D198" t="s">
        <v>3034</v>
      </c>
    </row>
    <row r="199" spans="1:4" x14ac:dyDescent="0.35">
      <c r="A199" t="s">
        <v>2593</v>
      </c>
      <c r="B199" s="171" t="s">
        <v>2595</v>
      </c>
      <c r="C199" s="189"/>
      <c r="D199" t="s">
        <v>3035</v>
      </c>
    </row>
    <row r="200" spans="1:4" x14ac:dyDescent="0.35">
      <c r="A200" t="s">
        <v>2546</v>
      </c>
      <c r="B200" s="20" t="s">
        <v>2543</v>
      </c>
      <c r="C200" s="187"/>
      <c r="D200" t="s">
        <v>3036</v>
      </c>
    </row>
    <row r="201" spans="1:4" x14ac:dyDescent="0.35">
      <c r="A201" t="s">
        <v>2500</v>
      </c>
      <c r="B201" s="172" t="s">
        <v>2507</v>
      </c>
      <c r="C201" s="168"/>
      <c r="D201" t="s">
        <v>2580</v>
      </c>
    </row>
    <row r="202" spans="1:4" x14ac:dyDescent="0.35">
      <c r="A202" t="s">
        <v>2527</v>
      </c>
      <c r="B202" s="20" t="s">
        <v>2523</v>
      </c>
      <c r="C202" s="179"/>
      <c r="D202" t="s">
        <v>3037</v>
      </c>
    </row>
    <row r="203" spans="1:4" x14ac:dyDescent="0.35">
      <c r="A203" t="s">
        <v>2594</v>
      </c>
      <c r="B203" s="171">
        <v>740000</v>
      </c>
      <c r="C203" s="190"/>
      <c r="D203" t="s">
        <v>3038</v>
      </c>
    </row>
    <row r="204" spans="1:4" x14ac:dyDescent="0.35">
      <c r="A204" t="s">
        <v>2529</v>
      </c>
      <c r="B204" s="20" t="s">
        <v>2525</v>
      </c>
      <c r="C204" s="182"/>
      <c r="D204" t="s">
        <v>3039</v>
      </c>
    </row>
    <row r="205" spans="1:4" x14ac:dyDescent="0.35">
      <c r="A205" t="s">
        <v>2536</v>
      </c>
      <c r="B205" s="20" t="s">
        <v>2535</v>
      </c>
      <c r="C205" s="183"/>
      <c r="D205" t="s">
        <v>3040</v>
      </c>
    </row>
    <row r="206" spans="1:4" x14ac:dyDescent="0.35">
      <c r="A206" t="s">
        <v>2551</v>
      </c>
      <c r="B206" s="20" t="s">
        <v>2545</v>
      </c>
      <c r="C206" s="188"/>
      <c r="D206" t="s">
        <v>3041</v>
      </c>
    </row>
    <row r="207" spans="1:4" x14ac:dyDescent="0.35">
      <c r="A207" t="s">
        <v>2510</v>
      </c>
      <c r="B207" s="171" t="s">
        <v>2515</v>
      </c>
      <c r="C207" s="177"/>
      <c r="D207" t="s">
        <v>3042</v>
      </c>
    </row>
    <row r="208" spans="1:4" x14ac:dyDescent="0.35">
      <c r="A208" t="s">
        <v>3054</v>
      </c>
      <c r="B208" s="204" t="s">
        <v>3047</v>
      </c>
      <c r="C208" s="203"/>
      <c r="D208" t="s">
        <v>3043</v>
      </c>
    </row>
    <row r="209" spans="1:4" x14ac:dyDescent="0.35">
      <c r="A209" t="s">
        <v>3051</v>
      </c>
      <c r="B209" s="171" t="s">
        <v>3048</v>
      </c>
      <c r="C209" s="205"/>
      <c r="D209" t="s">
        <v>3044</v>
      </c>
    </row>
    <row r="210" spans="1:4" x14ac:dyDescent="0.35">
      <c r="A210" t="s">
        <v>3052</v>
      </c>
      <c r="B210" t="s">
        <v>3049</v>
      </c>
      <c r="C210" s="206"/>
      <c r="D210" t="s">
        <v>3045</v>
      </c>
    </row>
    <row r="211" spans="1:4" x14ac:dyDescent="0.35">
      <c r="A211" t="s">
        <v>3053</v>
      </c>
      <c r="B211" s="17" t="s">
        <v>3050</v>
      </c>
      <c r="C211" s="207"/>
      <c r="D211" t="s">
        <v>3046</v>
      </c>
    </row>
    <row r="213" spans="1:4" x14ac:dyDescent="0.35">
      <c r="A213" s="42" t="s">
        <v>2581</v>
      </c>
      <c r="B213" s="169"/>
      <c r="C213" s="159"/>
      <c r="D213" s="159"/>
    </row>
    <row r="214" spans="1:4" x14ac:dyDescent="0.35">
      <c r="A214" s="9" t="s">
        <v>2501</v>
      </c>
      <c r="B214" s="170" t="s">
        <v>2502</v>
      </c>
      <c r="C214" s="9" t="s">
        <v>2503</v>
      </c>
      <c r="D214" s="9" t="s">
        <v>2504</v>
      </c>
    </row>
    <row r="215" spans="1:4" x14ac:dyDescent="0.35">
      <c r="A215" t="s">
        <v>2513</v>
      </c>
      <c r="B215" s="171" t="s">
        <v>2514</v>
      </c>
      <c r="C215" s="167"/>
      <c r="D215" t="s">
        <v>126</v>
      </c>
    </row>
    <row r="216" spans="1:4" x14ac:dyDescent="0.35">
      <c r="A216" t="s">
        <v>2519</v>
      </c>
      <c r="B216" s="171" t="s">
        <v>2520</v>
      </c>
      <c r="C216" s="175"/>
      <c r="D216" t="s">
        <v>125</v>
      </c>
    </row>
    <row r="217" spans="1:4" x14ac:dyDescent="0.35">
      <c r="A217" t="s">
        <v>2526</v>
      </c>
      <c r="B217" s="20" t="s">
        <v>2542</v>
      </c>
      <c r="C217" s="180"/>
      <c r="D217" t="s">
        <v>124</v>
      </c>
    </row>
    <row r="218" spans="1:4" x14ac:dyDescent="0.35">
      <c r="A218" t="s">
        <v>2527</v>
      </c>
      <c r="B218" s="20" t="s">
        <v>2523</v>
      </c>
      <c r="C218" s="179"/>
      <c r="D218" t="s">
        <v>122</v>
      </c>
    </row>
    <row r="219" spans="1:4" x14ac:dyDescent="0.35">
      <c r="A219" t="s">
        <v>2512</v>
      </c>
      <c r="B219" s="171" t="s">
        <v>2517</v>
      </c>
      <c r="C219" s="174"/>
      <c r="D219" t="s">
        <v>121</v>
      </c>
    </row>
    <row r="221" spans="1:4" x14ac:dyDescent="0.35">
      <c r="A221" s="42" t="s">
        <v>2582</v>
      </c>
      <c r="B221" s="169"/>
      <c r="C221" s="159"/>
      <c r="D221" s="159"/>
    </row>
    <row r="222" spans="1:4" x14ac:dyDescent="0.35">
      <c r="A222" s="9" t="s">
        <v>2501</v>
      </c>
      <c r="B222" s="170" t="s">
        <v>2502</v>
      </c>
      <c r="C222" s="9" t="s">
        <v>2503</v>
      </c>
      <c r="D222" s="9" t="s">
        <v>2504</v>
      </c>
    </row>
    <row r="223" spans="1:4" x14ac:dyDescent="0.35">
      <c r="A223" t="s">
        <v>2500</v>
      </c>
      <c r="B223" s="172" t="s">
        <v>2507</v>
      </c>
      <c r="C223" s="168"/>
      <c r="D223" t="s">
        <v>164</v>
      </c>
    </row>
    <row r="224" spans="1:4" x14ac:dyDescent="0.35">
      <c r="A224" t="s">
        <v>2519</v>
      </c>
      <c r="B224" s="171" t="s">
        <v>2520</v>
      </c>
      <c r="C224" s="175"/>
      <c r="D224" t="s">
        <v>279</v>
      </c>
    </row>
    <row r="225" spans="1:4" x14ac:dyDescent="0.35">
      <c r="A225" t="s">
        <v>2506</v>
      </c>
      <c r="B225" s="171" t="s">
        <v>2516</v>
      </c>
      <c r="C225" s="173"/>
      <c r="D225" t="s">
        <v>280</v>
      </c>
    </row>
    <row r="227" spans="1:4" x14ac:dyDescent="0.35">
      <c r="A227" s="42" t="s">
        <v>2621</v>
      </c>
      <c r="B227" s="169"/>
      <c r="C227" s="159"/>
      <c r="D227" s="159"/>
    </row>
    <row r="228" spans="1:4" x14ac:dyDescent="0.35">
      <c r="A228" s="9" t="s">
        <v>2501</v>
      </c>
      <c r="B228" s="170" t="s">
        <v>2502</v>
      </c>
      <c r="C228" s="9" t="s">
        <v>2503</v>
      </c>
      <c r="D228" s="9" t="s">
        <v>2504</v>
      </c>
    </row>
    <row r="229" spans="1:4" x14ac:dyDescent="0.35">
      <c r="A229" t="s">
        <v>2511</v>
      </c>
      <c r="B229" s="20" t="s">
        <v>2522</v>
      </c>
      <c r="C229" s="176"/>
      <c r="D229" t="s">
        <v>2472</v>
      </c>
    </row>
    <row r="230" spans="1:4" x14ac:dyDescent="0.35">
      <c r="A230" t="s">
        <v>2526</v>
      </c>
      <c r="B230" s="20" t="s">
        <v>2542</v>
      </c>
      <c r="C230" s="180"/>
      <c r="D230" t="s">
        <v>93</v>
      </c>
    </row>
    <row r="231" spans="1:4" x14ac:dyDescent="0.35">
      <c r="A231" t="s">
        <v>2512</v>
      </c>
      <c r="B231" s="171" t="s">
        <v>2517</v>
      </c>
      <c r="C231" s="174"/>
      <c r="D231" t="s">
        <v>87</v>
      </c>
    </row>
    <row r="232" spans="1:4" x14ac:dyDescent="0.35">
      <c r="A232" t="s">
        <v>2546</v>
      </c>
      <c r="B232" s="20" t="s">
        <v>2543</v>
      </c>
      <c r="C232" s="187"/>
      <c r="D232" t="s">
        <v>2622</v>
      </c>
    </row>
    <row r="233" spans="1:4" x14ac:dyDescent="0.35">
      <c r="A233" t="s">
        <v>2527</v>
      </c>
      <c r="B233" s="20" t="s">
        <v>2523</v>
      </c>
      <c r="C233" s="179"/>
      <c r="D233" t="s">
        <v>2623</v>
      </c>
    </row>
    <row r="234" spans="1:4" x14ac:dyDescent="0.35">
      <c r="A234" t="s">
        <v>2519</v>
      </c>
      <c r="B234" s="171" t="s">
        <v>2520</v>
      </c>
      <c r="C234" s="175"/>
      <c r="D234" t="s">
        <v>98</v>
      </c>
    </row>
    <row r="235" spans="1:4" x14ac:dyDescent="0.35">
      <c r="A235" t="s">
        <v>2528</v>
      </c>
      <c r="B235" s="20" t="s">
        <v>2524</v>
      </c>
      <c r="C235" s="181"/>
      <c r="D235" t="s">
        <v>97</v>
      </c>
    </row>
    <row r="236" spans="1:4" x14ac:dyDescent="0.35">
      <c r="A236" t="s">
        <v>2513</v>
      </c>
      <c r="B236" s="171" t="s">
        <v>2514</v>
      </c>
      <c r="C236" s="167"/>
      <c r="D236" t="s">
        <v>96</v>
      </c>
    </row>
    <row r="237" spans="1:4" x14ac:dyDescent="0.35">
      <c r="A237" t="s">
        <v>2506</v>
      </c>
      <c r="B237" s="171" t="s">
        <v>2516</v>
      </c>
      <c r="C237" s="173"/>
      <c r="D237" t="s">
        <v>95</v>
      </c>
    </row>
    <row r="239" spans="1:4" x14ac:dyDescent="0.35">
      <c r="A239" s="42" t="s">
        <v>2626</v>
      </c>
      <c r="B239" s="169"/>
      <c r="C239" s="159"/>
      <c r="D239" s="159"/>
    </row>
    <row r="240" spans="1:4" x14ac:dyDescent="0.35">
      <c r="A240" s="9" t="s">
        <v>2501</v>
      </c>
      <c r="B240" s="170" t="s">
        <v>2502</v>
      </c>
      <c r="C240" s="9" t="s">
        <v>2503</v>
      </c>
      <c r="D240" s="9" t="s">
        <v>2504</v>
      </c>
    </row>
    <row r="241" spans="1:4" x14ac:dyDescent="0.35">
      <c r="A241" t="s">
        <v>2511</v>
      </c>
      <c r="B241" s="20" t="s">
        <v>2522</v>
      </c>
      <c r="C241" s="176"/>
      <c r="D241" t="s">
        <v>2472</v>
      </c>
    </row>
    <row r="242" spans="1:4" x14ac:dyDescent="0.35">
      <c r="A242" t="s">
        <v>2529</v>
      </c>
      <c r="B242" s="20" t="s">
        <v>2525</v>
      </c>
      <c r="C242" s="182"/>
      <c r="D242" t="s">
        <v>2584</v>
      </c>
    </row>
    <row r="243" spans="1:4" x14ac:dyDescent="0.35">
      <c r="A243" t="s">
        <v>2519</v>
      </c>
      <c r="B243" s="171" t="s">
        <v>2520</v>
      </c>
      <c r="C243" s="175"/>
      <c r="D243" t="s">
        <v>92</v>
      </c>
    </row>
    <row r="244" spans="1:4" x14ac:dyDescent="0.35">
      <c r="A244" t="s">
        <v>2526</v>
      </c>
      <c r="B244" s="20" t="s">
        <v>2542</v>
      </c>
      <c r="C244" s="180"/>
      <c r="D244" t="s">
        <v>93</v>
      </c>
    </row>
    <row r="245" spans="1:4" x14ac:dyDescent="0.35">
      <c r="A245" t="s">
        <v>2512</v>
      </c>
      <c r="B245" s="171" t="s">
        <v>2517</v>
      </c>
      <c r="C245" s="174"/>
      <c r="D245" t="s">
        <v>87</v>
      </c>
    </row>
    <row r="246" spans="1:4" x14ac:dyDescent="0.35">
      <c r="A246" t="s">
        <v>2527</v>
      </c>
      <c r="B246" s="20" t="s">
        <v>2523</v>
      </c>
      <c r="C246" s="179"/>
      <c r="D246" t="s">
        <v>2624</v>
      </c>
    </row>
    <row r="247" spans="1:4" x14ac:dyDescent="0.35">
      <c r="A247" t="s">
        <v>2506</v>
      </c>
      <c r="B247" s="171" t="s">
        <v>2516</v>
      </c>
      <c r="C247" s="173"/>
      <c r="D247" t="s">
        <v>446</v>
      </c>
    </row>
    <row r="248" spans="1:4" x14ac:dyDescent="0.35">
      <c r="A248" t="s">
        <v>2593</v>
      </c>
      <c r="B248" s="171" t="s">
        <v>2595</v>
      </c>
      <c r="C248" s="189"/>
      <c r="D248" t="s">
        <v>2592</v>
      </c>
    </row>
    <row r="249" spans="1:4" x14ac:dyDescent="0.35">
      <c r="A249" t="s">
        <v>2594</v>
      </c>
      <c r="B249" s="171">
        <v>740000</v>
      </c>
      <c r="C249" s="190"/>
      <c r="D249" t="s">
        <v>2469</v>
      </c>
    </row>
    <row r="250" spans="1:4" x14ac:dyDescent="0.35">
      <c r="A250" t="s">
        <v>2513</v>
      </c>
      <c r="B250" s="171" t="s">
        <v>2514</v>
      </c>
      <c r="C250" s="167"/>
      <c r="D250" t="s">
        <v>2625</v>
      </c>
    </row>
    <row r="252" spans="1:4" x14ac:dyDescent="0.35">
      <c r="A252" s="42" t="s">
        <v>3516</v>
      </c>
      <c r="B252" s="169"/>
      <c r="C252" s="159"/>
      <c r="D252" s="159"/>
    </row>
    <row r="253" spans="1:4" x14ac:dyDescent="0.35">
      <c r="A253" s="9" t="s">
        <v>2501</v>
      </c>
      <c r="B253" s="170" t="s">
        <v>2502</v>
      </c>
      <c r="C253" s="9" t="s">
        <v>2503</v>
      </c>
      <c r="D253" s="9" t="s">
        <v>2504</v>
      </c>
    </row>
    <row r="254" spans="1:4" x14ac:dyDescent="0.35">
      <c r="A254" t="s">
        <v>2548</v>
      </c>
      <c r="B254" s="20" t="s">
        <v>2368</v>
      </c>
      <c r="C254" s="184"/>
      <c r="D254" t="s">
        <v>3524</v>
      </c>
    </row>
    <row r="255" spans="1:4" x14ac:dyDescent="0.35">
      <c r="A255" t="s">
        <v>2526</v>
      </c>
      <c r="B255" s="20" t="s">
        <v>2542</v>
      </c>
      <c r="C255" s="180"/>
      <c r="D255" t="s">
        <v>3525</v>
      </c>
    </row>
    <row r="256" spans="1:4" x14ac:dyDescent="0.35">
      <c r="A256" t="s">
        <v>2547</v>
      </c>
      <c r="B256" s="20" t="s">
        <v>2541</v>
      </c>
      <c r="C256" s="185"/>
      <c r="D256" t="s">
        <v>3526</v>
      </c>
    </row>
    <row r="257" spans="1:4" x14ac:dyDescent="0.35">
      <c r="A257" t="s">
        <v>2512</v>
      </c>
      <c r="B257" s="171" t="s">
        <v>2517</v>
      </c>
      <c r="C257" s="174"/>
      <c r="D257" t="s">
        <v>3527</v>
      </c>
    </row>
    <row r="258" spans="1:4" x14ac:dyDescent="0.35">
      <c r="A258" t="s">
        <v>2527</v>
      </c>
      <c r="B258" s="20" t="s">
        <v>2523</v>
      </c>
      <c r="C258" s="179"/>
      <c r="D258" t="s">
        <v>3528</v>
      </c>
    </row>
    <row r="259" spans="1:4" x14ac:dyDescent="0.35">
      <c r="A259" t="s">
        <v>2506</v>
      </c>
      <c r="B259" s="171" t="s">
        <v>2516</v>
      </c>
      <c r="C259" s="173"/>
      <c r="D259" t="s">
        <v>3529</v>
      </c>
    </row>
    <row r="260" spans="1:4" x14ac:dyDescent="0.35">
      <c r="A260" t="s">
        <v>2528</v>
      </c>
      <c r="B260" s="20" t="s">
        <v>2524</v>
      </c>
      <c r="C260" s="181"/>
      <c r="D260" t="s">
        <v>3530</v>
      </c>
    </row>
    <row r="261" spans="1:4" x14ac:dyDescent="0.35">
      <c r="A261" t="s">
        <v>2551</v>
      </c>
      <c r="B261" s="20" t="s">
        <v>2545</v>
      </c>
      <c r="C261" s="188"/>
      <c r="D261" t="s">
        <v>3531</v>
      </c>
    </row>
    <row r="263" spans="1:4" x14ac:dyDescent="0.35">
      <c r="A263" s="42" t="s">
        <v>2627</v>
      </c>
      <c r="B263" s="169"/>
      <c r="C263" s="159"/>
      <c r="D263" s="159"/>
    </row>
    <row r="264" spans="1:4" x14ac:dyDescent="0.35">
      <c r="A264" s="9" t="s">
        <v>2501</v>
      </c>
      <c r="B264" s="170" t="s">
        <v>2502</v>
      </c>
      <c r="C264" s="9" t="s">
        <v>2503</v>
      </c>
      <c r="D264" s="9" t="s">
        <v>2504</v>
      </c>
    </row>
    <row r="265" spans="1:4" x14ac:dyDescent="0.35">
      <c r="A265" t="s">
        <v>2511</v>
      </c>
      <c r="B265" s="20" t="s">
        <v>2522</v>
      </c>
      <c r="C265" s="176"/>
      <c r="D265" t="s">
        <v>2472</v>
      </c>
    </row>
    <row r="266" spans="1:4" x14ac:dyDescent="0.35">
      <c r="A266" t="s">
        <v>2506</v>
      </c>
      <c r="B266" s="171" t="s">
        <v>2516</v>
      </c>
      <c r="C266" s="173"/>
      <c r="D266" t="s">
        <v>446</v>
      </c>
    </row>
    <row r="267" spans="1:4" x14ac:dyDescent="0.35">
      <c r="A267" t="s">
        <v>2529</v>
      </c>
      <c r="B267" s="20" t="s">
        <v>2525</v>
      </c>
      <c r="C267" s="182"/>
      <c r="D267" t="s">
        <v>2584</v>
      </c>
    </row>
    <row r="268" spans="1:4" x14ac:dyDescent="0.35">
      <c r="A268" t="s">
        <v>2519</v>
      </c>
      <c r="B268" s="171" t="s">
        <v>2520</v>
      </c>
      <c r="C268" s="175"/>
      <c r="D268" t="s">
        <v>92</v>
      </c>
    </row>
    <row r="269" spans="1:4" x14ac:dyDescent="0.35">
      <c r="A269" t="s">
        <v>2546</v>
      </c>
      <c r="B269" s="20" t="s">
        <v>2543</v>
      </c>
      <c r="C269" s="187"/>
      <c r="D269" t="s">
        <v>2620</v>
      </c>
    </row>
    <row r="270" spans="1:4" x14ac:dyDescent="0.35">
      <c r="A270" t="s">
        <v>2593</v>
      </c>
      <c r="B270" s="171" t="s">
        <v>2595</v>
      </c>
      <c r="C270" s="189"/>
      <c r="D270" t="s">
        <v>2592</v>
      </c>
    </row>
    <row r="271" spans="1:4" x14ac:dyDescent="0.35">
      <c r="A271" t="s">
        <v>2513</v>
      </c>
      <c r="B271" s="171" t="s">
        <v>2514</v>
      </c>
      <c r="C271" s="167"/>
      <c r="D271" t="s">
        <v>2625</v>
      </c>
    </row>
    <row r="272" spans="1:4" x14ac:dyDescent="0.35">
      <c r="A272" t="s">
        <v>2527</v>
      </c>
      <c r="B272" s="20" t="s">
        <v>2523</v>
      </c>
      <c r="C272" s="179"/>
      <c r="D272" t="s">
        <v>2624</v>
      </c>
    </row>
    <row r="273" spans="1:4" x14ac:dyDescent="0.35">
      <c r="A273" t="s">
        <v>2512</v>
      </c>
      <c r="B273" s="171" t="s">
        <v>2517</v>
      </c>
      <c r="C273" s="174"/>
      <c r="D273" t="s">
        <v>87</v>
      </c>
    </row>
    <row r="274" spans="1:4" x14ac:dyDescent="0.35">
      <c r="A274" t="s">
        <v>2526</v>
      </c>
      <c r="B274" s="20" t="s">
        <v>2542</v>
      </c>
      <c r="C274" s="180"/>
      <c r="D274" t="s">
        <v>93</v>
      </c>
    </row>
    <row r="276" spans="1:4" x14ac:dyDescent="0.35">
      <c r="A276" s="42" t="s">
        <v>2601</v>
      </c>
      <c r="B276" s="169"/>
      <c r="C276" s="159"/>
      <c r="D276" s="159"/>
    </row>
    <row r="277" spans="1:4" x14ac:dyDescent="0.35">
      <c r="A277" s="9" t="s">
        <v>2501</v>
      </c>
      <c r="B277" s="170" t="s">
        <v>2502</v>
      </c>
      <c r="C277" s="9" t="s">
        <v>2503</v>
      </c>
      <c r="D277" s="9" t="s">
        <v>2504</v>
      </c>
    </row>
    <row r="278" spans="1:4" x14ac:dyDescent="0.35">
      <c r="A278" t="s">
        <v>2511</v>
      </c>
      <c r="B278" s="20" t="s">
        <v>2522</v>
      </c>
      <c r="C278" s="176"/>
      <c r="D278" t="s">
        <v>436</v>
      </c>
    </row>
    <row r="279" spans="1:4" x14ac:dyDescent="0.35">
      <c r="A279" t="s">
        <v>2550</v>
      </c>
      <c r="B279" s="20" t="s">
        <v>2544</v>
      </c>
      <c r="C279" s="186"/>
      <c r="D279" t="s">
        <v>2471</v>
      </c>
    </row>
    <row r="280" spans="1:4" x14ac:dyDescent="0.35">
      <c r="A280" t="s">
        <v>2519</v>
      </c>
      <c r="B280" s="171" t="s">
        <v>2520</v>
      </c>
      <c r="C280" s="175"/>
      <c r="D280" t="s">
        <v>92</v>
      </c>
    </row>
    <row r="281" spans="1:4" x14ac:dyDescent="0.35">
      <c r="A281" t="s">
        <v>2526</v>
      </c>
      <c r="B281" s="20" t="s">
        <v>2542</v>
      </c>
      <c r="C281" s="180"/>
      <c r="D281" t="s">
        <v>2590</v>
      </c>
    </row>
    <row r="282" spans="1:4" x14ac:dyDescent="0.35">
      <c r="A282" t="s">
        <v>2546</v>
      </c>
      <c r="B282" s="20" t="s">
        <v>2543</v>
      </c>
      <c r="C282" s="187"/>
      <c r="D282" t="s">
        <v>2591</v>
      </c>
    </row>
    <row r="283" spans="1:4" x14ac:dyDescent="0.35">
      <c r="A283" t="s">
        <v>2500</v>
      </c>
      <c r="B283" s="172" t="s">
        <v>2507</v>
      </c>
      <c r="C283" s="168"/>
      <c r="D283" t="s">
        <v>89</v>
      </c>
    </row>
    <row r="284" spans="1:4" x14ac:dyDescent="0.35">
      <c r="A284" t="s">
        <v>2528</v>
      </c>
      <c r="B284" s="20" t="s">
        <v>2524</v>
      </c>
      <c r="C284" s="181"/>
      <c r="D284" t="s">
        <v>88</v>
      </c>
    </row>
    <row r="285" spans="1:4" x14ac:dyDescent="0.35">
      <c r="A285" t="s">
        <v>2512</v>
      </c>
      <c r="B285" s="171" t="s">
        <v>2517</v>
      </c>
      <c r="C285" s="174"/>
      <c r="D285" t="s">
        <v>87</v>
      </c>
    </row>
    <row r="286" spans="1:4" x14ac:dyDescent="0.35">
      <c r="A286" t="s">
        <v>2536</v>
      </c>
      <c r="B286" s="20" t="s">
        <v>2535</v>
      </c>
      <c r="C286" s="183"/>
      <c r="D286" t="s">
        <v>443</v>
      </c>
    </row>
    <row r="287" spans="1:4" x14ac:dyDescent="0.35">
      <c r="A287" t="s">
        <v>2506</v>
      </c>
      <c r="B287" s="171" t="s">
        <v>2516</v>
      </c>
      <c r="C287" s="173"/>
      <c r="D287" t="s">
        <v>446</v>
      </c>
    </row>
    <row r="288" spans="1:4" x14ac:dyDescent="0.35">
      <c r="A288" t="s">
        <v>2594</v>
      </c>
      <c r="B288" s="171">
        <v>740000</v>
      </c>
      <c r="C288" s="190"/>
      <c r="D288" t="s">
        <v>2469</v>
      </c>
    </row>
    <row r="289" spans="1:4" x14ac:dyDescent="0.35">
      <c r="B289" s="171"/>
    </row>
    <row r="290" spans="1:4" x14ac:dyDescent="0.35">
      <c r="A290" s="42" t="s">
        <v>2601</v>
      </c>
      <c r="B290" s="169"/>
      <c r="C290" s="159"/>
      <c r="D290" s="159"/>
    </row>
    <row r="291" spans="1:4" x14ac:dyDescent="0.35">
      <c r="A291" s="9" t="s">
        <v>2501</v>
      </c>
      <c r="B291" s="170" t="s">
        <v>2502</v>
      </c>
      <c r="C291" s="9" t="s">
        <v>2503</v>
      </c>
      <c r="D291" s="9" t="s">
        <v>2504</v>
      </c>
    </row>
    <row r="292" spans="1:4" x14ac:dyDescent="0.35">
      <c r="A292" t="s">
        <v>2511</v>
      </c>
      <c r="B292" s="20" t="s">
        <v>2522</v>
      </c>
      <c r="C292" s="176"/>
      <c r="D292" s="380" t="s">
        <v>2472</v>
      </c>
    </row>
    <row r="293" spans="1:4" x14ac:dyDescent="0.35">
      <c r="A293" t="s">
        <v>2551</v>
      </c>
      <c r="B293" s="20" t="s">
        <v>2545</v>
      </c>
      <c r="C293" s="188"/>
      <c r="D293" t="s">
        <v>2583</v>
      </c>
    </row>
    <row r="294" spans="1:4" x14ac:dyDescent="0.35">
      <c r="A294" t="s">
        <v>2519</v>
      </c>
      <c r="B294" s="171" t="s">
        <v>2520</v>
      </c>
      <c r="C294" s="175"/>
      <c r="D294" t="s">
        <v>92</v>
      </c>
    </row>
    <row r="295" spans="1:4" x14ac:dyDescent="0.35">
      <c r="A295" t="s">
        <v>2513</v>
      </c>
      <c r="B295" s="171" t="s">
        <v>2514</v>
      </c>
      <c r="C295" s="167"/>
      <c r="D295" t="s">
        <v>2638</v>
      </c>
    </row>
    <row r="296" spans="1:4" x14ac:dyDescent="0.35">
      <c r="A296" t="s">
        <v>2512</v>
      </c>
      <c r="B296" s="171" t="s">
        <v>2517</v>
      </c>
      <c r="C296" s="174"/>
      <c r="D296" t="s">
        <v>87</v>
      </c>
    </row>
    <row r="297" spans="1:4" x14ac:dyDescent="0.35">
      <c r="A297" t="s">
        <v>2536</v>
      </c>
      <c r="B297" s="20" t="s">
        <v>2535</v>
      </c>
      <c r="C297" s="183"/>
      <c r="D297" t="s">
        <v>443</v>
      </c>
    </row>
    <row r="298" spans="1:4" x14ac:dyDescent="0.35">
      <c r="A298" t="s">
        <v>2506</v>
      </c>
      <c r="B298" s="171" t="s">
        <v>2516</v>
      </c>
      <c r="C298" s="173"/>
      <c r="D298" t="s">
        <v>446</v>
      </c>
    </row>
    <row r="299" spans="1:4" x14ac:dyDescent="0.35">
      <c r="A299" t="s">
        <v>2594</v>
      </c>
      <c r="B299" s="171">
        <v>740000</v>
      </c>
      <c r="C299" s="190"/>
      <c r="D299" t="s">
        <v>2469</v>
      </c>
    </row>
    <row r="300" spans="1:4" x14ac:dyDescent="0.35">
      <c r="A300" t="s">
        <v>2529</v>
      </c>
      <c r="B300" s="20" t="s">
        <v>2525</v>
      </c>
      <c r="C300" s="182"/>
      <c r="D300" t="s">
        <v>2584</v>
      </c>
    </row>
    <row r="301" spans="1:4" x14ac:dyDescent="0.35">
      <c r="A301" t="s">
        <v>2526</v>
      </c>
      <c r="B301" s="20" t="s">
        <v>2542</v>
      </c>
      <c r="C301" s="180"/>
      <c r="D301" t="s">
        <v>93</v>
      </c>
    </row>
    <row r="302" spans="1:4" x14ac:dyDescent="0.35">
      <c r="B302"/>
    </row>
    <row r="303" spans="1:4" x14ac:dyDescent="0.35">
      <c r="A303" s="42" t="s">
        <v>2751</v>
      </c>
      <c r="B303" s="169"/>
      <c r="C303" s="159"/>
      <c r="D303" s="159"/>
    </row>
    <row r="304" spans="1:4" x14ac:dyDescent="0.35">
      <c r="A304" s="9" t="s">
        <v>2501</v>
      </c>
      <c r="B304" s="170" t="s">
        <v>2502</v>
      </c>
      <c r="C304" s="9" t="s">
        <v>2503</v>
      </c>
      <c r="D304" s="9" t="s">
        <v>2504</v>
      </c>
    </row>
    <row r="305" spans="1:4" x14ac:dyDescent="0.35">
      <c r="A305" t="s">
        <v>2511</v>
      </c>
      <c r="B305" s="20" t="s">
        <v>2522</v>
      </c>
      <c r="C305" s="176"/>
      <c r="D305" t="s">
        <v>2472</v>
      </c>
    </row>
    <row r="306" spans="1:4" x14ac:dyDescent="0.35">
      <c r="A306" t="s">
        <v>2526</v>
      </c>
      <c r="B306" s="20" t="s">
        <v>2542</v>
      </c>
      <c r="C306" s="180"/>
      <c r="D306" t="s">
        <v>93</v>
      </c>
    </row>
    <row r="307" spans="1:4" x14ac:dyDescent="0.35">
      <c r="A307" t="s">
        <v>2529</v>
      </c>
      <c r="B307" s="20" t="s">
        <v>2525</v>
      </c>
      <c r="C307" s="182"/>
      <c r="D307" t="s">
        <v>2584</v>
      </c>
    </row>
    <row r="308" spans="1:4" x14ac:dyDescent="0.35">
      <c r="A308" t="s">
        <v>2550</v>
      </c>
      <c r="B308" s="20" t="s">
        <v>2544</v>
      </c>
      <c r="C308" s="186"/>
      <c r="D308" t="s">
        <v>2471</v>
      </c>
    </row>
    <row r="309" spans="1:4" x14ac:dyDescent="0.35">
      <c r="A309" t="s">
        <v>2551</v>
      </c>
      <c r="B309" s="20" t="s">
        <v>2545</v>
      </c>
      <c r="C309" s="188"/>
      <c r="D309" t="s">
        <v>2583</v>
      </c>
    </row>
    <row r="310" spans="1:4" x14ac:dyDescent="0.35">
      <c r="A310" t="s">
        <v>2519</v>
      </c>
      <c r="B310" s="171" t="s">
        <v>2520</v>
      </c>
      <c r="C310" s="175"/>
      <c r="D310" t="s">
        <v>92</v>
      </c>
    </row>
    <row r="311" spans="1:4" x14ac:dyDescent="0.35">
      <c r="A311" t="s">
        <v>2528</v>
      </c>
      <c r="B311" s="20" t="s">
        <v>2524</v>
      </c>
      <c r="C311" s="181"/>
      <c r="D311" t="s">
        <v>2640</v>
      </c>
    </row>
    <row r="312" spans="1:4" x14ac:dyDescent="0.35">
      <c r="A312" t="s">
        <v>2506</v>
      </c>
      <c r="B312" s="171" t="s">
        <v>2516</v>
      </c>
      <c r="C312" s="173"/>
      <c r="D312" t="s">
        <v>2639</v>
      </c>
    </row>
    <row r="313" spans="1:4" x14ac:dyDescent="0.35">
      <c r="A313" t="s">
        <v>2512</v>
      </c>
      <c r="B313" s="171" t="s">
        <v>2517</v>
      </c>
      <c r="C313" s="174"/>
      <c r="D313" t="s">
        <v>87</v>
      </c>
    </row>
    <row r="314" spans="1:4" x14ac:dyDescent="0.35">
      <c r="A314" t="s">
        <v>2513</v>
      </c>
      <c r="B314" s="171" t="s">
        <v>2514</v>
      </c>
      <c r="C314" s="167"/>
      <c r="D314" t="s">
        <v>2638</v>
      </c>
    </row>
    <row r="315" spans="1:4" x14ac:dyDescent="0.35">
      <c r="A315" t="s">
        <v>2594</v>
      </c>
      <c r="B315" s="171">
        <v>740000</v>
      </c>
      <c r="C315" s="190"/>
      <c r="D315" t="s">
        <v>2469</v>
      </c>
    </row>
    <row r="317" spans="1:4" x14ac:dyDescent="0.35">
      <c r="A317" s="42" t="s">
        <v>3825</v>
      </c>
      <c r="B317" s="169"/>
      <c r="C317" s="159"/>
      <c r="D317" s="159"/>
    </row>
    <row r="318" spans="1:4" x14ac:dyDescent="0.35">
      <c r="A318" s="9" t="s">
        <v>2501</v>
      </c>
      <c r="B318" s="170" t="s">
        <v>2502</v>
      </c>
      <c r="C318" s="9" t="s">
        <v>2503</v>
      </c>
      <c r="D318" s="9" t="s">
        <v>2504</v>
      </c>
    </row>
    <row r="319" spans="1:4" x14ac:dyDescent="0.35">
      <c r="A319" t="s">
        <v>2526</v>
      </c>
      <c r="B319" s="20" t="s">
        <v>2542</v>
      </c>
      <c r="C319" s="180"/>
      <c r="D319" t="s">
        <v>3826</v>
      </c>
    </row>
    <row r="320" spans="1:4" x14ac:dyDescent="0.35">
      <c r="A320" t="s">
        <v>3834</v>
      </c>
      <c r="B320" s="20" t="s">
        <v>3833</v>
      </c>
      <c r="C320" s="159"/>
      <c r="D320" t="s">
        <v>3827</v>
      </c>
    </row>
    <row r="321" spans="1:4" x14ac:dyDescent="0.35">
      <c r="A321" t="s">
        <v>2513</v>
      </c>
      <c r="B321" s="171" t="s">
        <v>2514</v>
      </c>
      <c r="C321" s="167"/>
      <c r="D321" t="s">
        <v>3828</v>
      </c>
    </row>
    <row r="322" spans="1:4" x14ac:dyDescent="0.35">
      <c r="A322" t="s">
        <v>2593</v>
      </c>
      <c r="B322" s="171" t="s">
        <v>2595</v>
      </c>
      <c r="C322" s="189"/>
      <c r="D322" t="s">
        <v>3829</v>
      </c>
    </row>
    <row r="323" spans="1:4" x14ac:dyDescent="0.35">
      <c r="A323" t="s">
        <v>3835</v>
      </c>
      <c r="B323" s="171">
        <v>808080</v>
      </c>
      <c r="C323" s="412"/>
      <c r="D323" t="s">
        <v>3830</v>
      </c>
    </row>
    <row r="324" spans="1:4" x14ac:dyDescent="0.35">
      <c r="A324" t="s">
        <v>2519</v>
      </c>
      <c r="B324" s="171" t="s">
        <v>2520</v>
      </c>
      <c r="C324" s="175"/>
      <c r="D324" t="s">
        <v>3831</v>
      </c>
    </row>
    <row r="325" spans="1:4" x14ac:dyDescent="0.35">
      <c r="A325" t="s">
        <v>2527</v>
      </c>
      <c r="B325" s="20" t="s">
        <v>2523</v>
      </c>
      <c r="C325" s="179"/>
      <c r="D325" t="s">
        <v>3832</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3776</v>
      </c>
      <c r="B2" t="s">
        <v>3424</v>
      </c>
      <c r="C2" s="163" t="s">
        <v>3425</v>
      </c>
    </row>
    <row r="3" spans="1:3" x14ac:dyDescent="0.35">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heetViews>
  <sheetFormatPr defaultColWidth="11.453125" defaultRowHeight="14.5" x14ac:dyDescent="0.35"/>
  <cols>
    <col min="1" max="1" width="11.1796875" customWidth="1"/>
    <col min="2" max="2" width="25.1796875" customWidth="1"/>
    <col min="3" max="3" width="10.1796875" style="370" customWidth="1"/>
    <col min="4" max="33" width="10.1796875" customWidth="1"/>
  </cols>
  <sheetData>
    <row r="1" spans="1:33" x14ac:dyDescent="0.35">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3574</v>
      </c>
      <c r="B2" t="s">
        <v>3774</v>
      </c>
      <c r="C2" s="370" t="s">
        <v>3593</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365" t="s">
        <v>3568</v>
      </c>
      <c r="B1" s="366" t="s">
        <v>3569</v>
      </c>
      <c r="C1" s="366" t="s">
        <v>3570</v>
      </c>
      <c r="D1" s="366" t="s">
        <v>3571</v>
      </c>
      <c r="E1" s="366" t="s">
        <v>3572</v>
      </c>
      <c r="F1" s="367" t="s">
        <v>3573</v>
      </c>
    </row>
    <row r="2" spans="1:6" ht="29" x14ac:dyDescent="0.35">
      <c r="A2" s="1" t="s">
        <v>3574</v>
      </c>
      <c r="B2" s="1" t="s">
        <v>3132</v>
      </c>
      <c r="C2" s="1">
        <v>2030</v>
      </c>
      <c r="D2" s="5">
        <f>0.48*'EPA GHG Inventory'!Q16</f>
        <v>3161.7119999999995</v>
      </c>
      <c r="E2" s="5">
        <f>0.5*'EPA GHG Inventory'!Q16</f>
        <v>3293.45</v>
      </c>
      <c r="F2" t="s">
        <v>3133</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4.5" x14ac:dyDescent="0.35"/>
  <sheetData>
    <row r="1" spans="1:35" x14ac:dyDescent="0.35">
      <c r="A1" t="s">
        <v>3741</v>
      </c>
    </row>
    <row r="2" spans="1:35" x14ac:dyDescent="0.35">
      <c r="A2" t="s">
        <v>3742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3755</v>
      </c>
    </row>
    <row r="3" spans="1:35" x14ac:dyDescent="0.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5">
      <c r="A4" t="s">
        <v>3756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5">
      <c r="A5" t="s">
        <v>3757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5">
      <c r="A6" t="s">
        <v>3743</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5">
      <c r="A7" t="s">
        <v>3744</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5">
      <c r="A10" t="s">
        <v>3758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5">
      <c r="A11" t="s">
        <v>3759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5">
      <c r="A12" t="s">
        <v>3745</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5">
      <c r="A13" t="s">
        <v>3746</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5">
      <c r="A14" t="s">
        <v>3760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5">
      <c r="A15" t="s">
        <v>3761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5">
      <c r="A16" t="s">
        <v>3747</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5">
      <c r="A17" t="s">
        <v>3762</v>
      </c>
    </row>
    <row r="18" spans="1:1" x14ac:dyDescent="0.35">
      <c r="A18" t="s">
        <v>3763</v>
      </c>
    </row>
    <row r="19" spans="1:1" x14ac:dyDescent="0.35">
      <c r="A19" t="s">
        <v>3764</v>
      </c>
    </row>
    <row r="20" spans="1:1" x14ac:dyDescent="0.35">
      <c r="A20" t="s">
        <v>3765</v>
      </c>
    </row>
    <row r="21" spans="1:1" x14ac:dyDescent="0.35">
      <c r="A21" t="s">
        <v>3748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1640625" defaultRowHeight="14.5" x14ac:dyDescent="0.3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35" t="s">
        <v>476</v>
      </c>
      <c r="B2" s="435"/>
      <c r="C2" s="212"/>
      <c r="D2" s="212"/>
      <c r="E2" s="212"/>
      <c r="F2" s="212"/>
      <c r="G2" s="212"/>
      <c r="H2" s="49" t="s">
        <v>477</v>
      </c>
    </row>
    <row r="3" spans="1:8" ht="15.5" x14ac:dyDescent="0.35">
      <c r="A3" s="212" t="s">
        <v>722</v>
      </c>
      <c r="B3" s="212"/>
      <c r="C3" s="212"/>
      <c r="D3" s="212"/>
      <c r="E3" s="212"/>
      <c r="F3" s="212"/>
      <c r="G3" s="212"/>
      <c r="H3" s="49" t="s">
        <v>3401</v>
      </c>
    </row>
    <row r="4" spans="1:8" x14ac:dyDescent="0.35">
      <c r="A4" s="213"/>
      <c r="B4" s="213"/>
      <c r="C4" s="213"/>
      <c r="D4" s="213"/>
      <c r="E4" s="213"/>
      <c r="F4" s="213"/>
      <c r="G4" s="49"/>
      <c r="H4" s="49" t="s">
        <v>478</v>
      </c>
    </row>
    <row r="5" spans="1:8" x14ac:dyDescent="0.35">
      <c r="A5" s="213"/>
      <c r="B5" s="213"/>
      <c r="C5" s="213"/>
      <c r="D5" s="213"/>
      <c r="E5" s="213"/>
      <c r="F5" s="213"/>
      <c r="G5" s="213"/>
      <c r="H5" s="213"/>
    </row>
    <row r="6" spans="1:8" x14ac:dyDescent="0.35">
      <c r="A6" s="440" t="s">
        <v>479</v>
      </c>
      <c r="B6" s="267" t="s">
        <v>480</v>
      </c>
      <c r="C6" s="267" t="s">
        <v>481</v>
      </c>
      <c r="D6" s="267" t="s">
        <v>482</v>
      </c>
      <c r="E6" s="267" t="s">
        <v>483</v>
      </c>
      <c r="F6" s="267" t="s">
        <v>484</v>
      </c>
      <c r="G6" s="267" t="s">
        <v>485</v>
      </c>
      <c r="H6" s="267" t="s">
        <v>486</v>
      </c>
    </row>
    <row r="7" spans="1:8" ht="15" thickBot="1" x14ac:dyDescent="0.4">
      <c r="A7" s="441"/>
      <c r="B7" s="442" t="s">
        <v>487</v>
      </c>
      <c r="C7" s="443"/>
      <c r="D7" s="443"/>
      <c r="E7" s="443"/>
      <c r="F7" s="443"/>
      <c r="G7" s="443"/>
      <c r="H7" s="444"/>
    </row>
    <row r="8" spans="1:8" ht="15" thickTop="1" x14ac:dyDescent="0.3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494</v>
      </c>
      <c r="B13" s="269">
        <v>45783.983149465937</v>
      </c>
      <c r="C13" s="269">
        <v>1.37229551691322</v>
      </c>
      <c r="D13" s="269">
        <v>0.19110373131999001</v>
      </c>
      <c r="E13" s="273" t="s">
        <v>495</v>
      </c>
      <c r="F13" s="273" t="s">
        <v>495</v>
      </c>
      <c r="G13" s="273" t="s">
        <v>495</v>
      </c>
      <c r="H13" s="273" t="s">
        <v>495</v>
      </c>
    </row>
    <row r="14" spans="1:8" x14ac:dyDescent="0.3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497</v>
      </c>
      <c r="B15" s="269">
        <v>14978.572362155866</v>
      </c>
      <c r="C15" s="269">
        <v>0.23835740177008</v>
      </c>
      <c r="D15" s="269">
        <v>5.0815371746130003E-2</v>
      </c>
      <c r="E15" s="273" t="s">
        <v>495</v>
      </c>
      <c r="F15" s="273" t="s">
        <v>495</v>
      </c>
      <c r="G15" s="273" t="s">
        <v>495</v>
      </c>
      <c r="H15" s="273" t="s">
        <v>495</v>
      </c>
    </row>
    <row r="16" spans="1:8" x14ac:dyDescent="0.35">
      <c r="A16" s="272" t="s">
        <v>498</v>
      </c>
      <c r="B16" s="269">
        <v>5057.2748720254449</v>
      </c>
      <c r="C16" s="269">
        <v>0.25516926930848</v>
      </c>
      <c r="D16" s="269">
        <v>3.8004328346280002E-2</v>
      </c>
      <c r="E16" s="273" t="s">
        <v>495</v>
      </c>
      <c r="F16" s="273" t="s">
        <v>495</v>
      </c>
      <c r="G16" s="273" t="s">
        <v>495</v>
      </c>
      <c r="H16" s="273" t="s">
        <v>495</v>
      </c>
    </row>
    <row r="17" spans="1:8" x14ac:dyDescent="0.35">
      <c r="A17" s="272" t="s">
        <v>499</v>
      </c>
      <c r="B17" s="269">
        <v>67269.957813983725</v>
      </c>
      <c r="C17" s="269">
        <v>1.85662734289529</v>
      </c>
      <c r="D17" s="269">
        <v>0.29458061428601001</v>
      </c>
      <c r="E17" s="273" t="s">
        <v>495</v>
      </c>
      <c r="F17" s="273" t="s">
        <v>495</v>
      </c>
      <c r="G17" s="273" t="s">
        <v>495</v>
      </c>
      <c r="H17" s="273" t="s">
        <v>495</v>
      </c>
    </row>
    <row r="18" spans="1:8" x14ac:dyDescent="0.35">
      <c r="A18" s="272" t="s">
        <v>500</v>
      </c>
      <c r="B18" s="269">
        <v>45070.579654334128</v>
      </c>
      <c r="C18" s="269">
        <v>3.0283235843053902</v>
      </c>
      <c r="D18" s="269">
        <v>0.52839203850651995</v>
      </c>
      <c r="E18" s="273" t="s">
        <v>495</v>
      </c>
      <c r="F18" s="273" t="s">
        <v>495</v>
      </c>
      <c r="G18" s="273" t="s">
        <v>495</v>
      </c>
      <c r="H18" s="273" t="s">
        <v>495</v>
      </c>
    </row>
    <row r="19" spans="1:8" x14ac:dyDescent="0.35">
      <c r="A19" s="272" t="s">
        <v>501</v>
      </c>
      <c r="B19" s="269">
        <v>46357.764227420019</v>
      </c>
      <c r="C19" s="269">
        <v>3.41919088614388</v>
      </c>
      <c r="D19" s="269">
        <v>0.52415757023381004</v>
      </c>
      <c r="E19" s="273" t="s">
        <v>495</v>
      </c>
      <c r="F19" s="273" t="s">
        <v>495</v>
      </c>
      <c r="G19" s="273" t="s">
        <v>495</v>
      </c>
      <c r="H19" s="273" t="s">
        <v>495</v>
      </c>
    </row>
    <row r="20" spans="1:8" x14ac:dyDescent="0.35">
      <c r="A20" s="272" t="s">
        <v>502</v>
      </c>
      <c r="B20" s="269">
        <v>36302.033778109631</v>
      </c>
      <c r="C20" s="269">
        <v>2.4295382607283198</v>
      </c>
      <c r="D20" s="269">
        <v>0.36471649490099001</v>
      </c>
      <c r="E20" s="273" t="s">
        <v>495</v>
      </c>
      <c r="F20" s="273" t="s">
        <v>495</v>
      </c>
      <c r="G20" s="273" t="s">
        <v>495</v>
      </c>
      <c r="H20" s="273" t="s">
        <v>495</v>
      </c>
    </row>
    <row r="21" spans="1:8" x14ac:dyDescent="0.35">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512</v>
      </c>
      <c r="B31" s="269">
        <v>257.90976890459297</v>
      </c>
      <c r="C31" s="269">
        <v>1.300499353749E-2</v>
      </c>
      <c r="D31" s="269">
        <v>1.87845249299E-3</v>
      </c>
      <c r="E31" s="273" t="s">
        <v>495</v>
      </c>
      <c r="F31" s="273" t="s">
        <v>495</v>
      </c>
      <c r="G31" s="273" t="s">
        <v>495</v>
      </c>
      <c r="H31" s="273" t="s">
        <v>495</v>
      </c>
    </row>
    <row r="32" spans="1:8" x14ac:dyDescent="0.35">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514</v>
      </c>
      <c r="B34" s="269">
        <v>28046.5637376296</v>
      </c>
      <c r="C34" s="269">
        <v>0.48826677857</v>
      </c>
      <c r="D34" s="269">
        <v>0.78160963399831995</v>
      </c>
      <c r="E34" s="273" t="s">
        <v>493</v>
      </c>
      <c r="F34" s="273" t="s">
        <v>493</v>
      </c>
      <c r="G34" s="273" t="s">
        <v>493</v>
      </c>
      <c r="H34" s="273" t="s">
        <v>493</v>
      </c>
    </row>
    <row r="35" spans="1:8" x14ac:dyDescent="0.3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517</v>
      </c>
      <c r="B36" s="269">
        <v>4169.7141237857086</v>
      </c>
      <c r="C36" s="269">
        <v>2828.7193306107342</v>
      </c>
      <c r="D36" s="269" t="s">
        <v>493</v>
      </c>
      <c r="E36" s="269" t="s">
        <v>493</v>
      </c>
      <c r="F36" s="269" t="s">
        <v>493</v>
      </c>
      <c r="G36" s="269" t="s">
        <v>493</v>
      </c>
      <c r="H36" s="269" t="s">
        <v>493</v>
      </c>
    </row>
    <row r="37" spans="1:8" x14ac:dyDescent="0.35">
      <c r="A37" s="272" t="s">
        <v>519</v>
      </c>
      <c r="B37" s="269">
        <v>4169.7141237857086</v>
      </c>
      <c r="C37" s="269">
        <v>2828.7193306107342</v>
      </c>
      <c r="D37" s="273" t="s">
        <v>493</v>
      </c>
      <c r="E37" s="273" t="s">
        <v>493</v>
      </c>
      <c r="F37" s="273" t="s">
        <v>493</v>
      </c>
      <c r="G37" s="273" t="s">
        <v>493</v>
      </c>
      <c r="H37" s="278" t="s">
        <v>188</v>
      </c>
    </row>
    <row r="38" spans="1:8" x14ac:dyDescent="0.35">
      <c r="A38" s="272" t="s">
        <v>521</v>
      </c>
      <c r="B38" s="269" t="s">
        <v>495</v>
      </c>
      <c r="C38" s="269" t="s">
        <v>495</v>
      </c>
      <c r="D38" s="273" t="s">
        <v>493</v>
      </c>
      <c r="E38" s="273" t="s">
        <v>493</v>
      </c>
      <c r="F38" s="273" t="s">
        <v>493</v>
      </c>
      <c r="G38" s="273" t="s">
        <v>493</v>
      </c>
      <c r="H38" s="273" t="s">
        <v>493</v>
      </c>
    </row>
    <row r="39" spans="1:8" x14ac:dyDescent="0.35">
      <c r="A39" s="272" t="s">
        <v>3394</v>
      </c>
      <c r="B39" s="269" t="s">
        <v>522</v>
      </c>
      <c r="C39" s="269" t="s">
        <v>522</v>
      </c>
      <c r="D39" s="273" t="s">
        <v>493</v>
      </c>
      <c r="E39" s="269" t="s">
        <v>493</v>
      </c>
      <c r="F39" s="269" t="s">
        <v>493</v>
      </c>
      <c r="G39" s="269" t="s">
        <v>493</v>
      </c>
      <c r="H39" s="269" t="s">
        <v>493</v>
      </c>
    </row>
    <row r="40" spans="1:8" x14ac:dyDescent="0.3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524</v>
      </c>
      <c r="B41" s="269">
        <v>11998.333379274758</v>
      </c>
      <c r="C41" s="269">
        <v>1877.1194091493796</v>
      </c>
      <c r="D41" s="269">
        <v>3.5424165198090003E-2</v>
      </c>
      <c r="E41" s="273" t="s">
        <v>495</v>
      </c>
      <c r="F41" s="273" t="s">
        <v>495</v>
      </c>
      <c r="G41" s="273" t="s">
        <v>495</v>
      </c>
      <c r="H41" s="273" t="s">
        <v>495</v>
      </c>
    </row>
    <row r="42" spans="1:8" x14ac:dyDescent="0.35">
      <c r="A42" s="272" t="s">
        <v>525</v>
      </c>
      <c r="B42" s="269">
        <v>24946.827302109439</v>
      </c>
      <c r="C42" s="269">
        <v>7151.4450138200864</v>
      </c>
      <c r="D42" s="278" t="s">
        <v>188</v>
      </c>
      <c r="E42" s="278" t="s">
        <v>188</v>
      </c>
      <c r="F42" s="278" t="s">
        <v>188</v>
      </c>
      <c r="G42" s="273" t="s">
        <v>495</v>
      </c>
      <c r="H42" s="273" t="s">
        <v>495</v>
      </c>
    </row>
    <row r="43" spans="1:8" x14ac:dyDescent="0.35">
      <c r="A43" s="272" t="s">
        <v>526</v>
      </c>
      <c r="B43" s="269" t="s">
        <v>495</v>
      </c>
      <c r="C43" s="269" t="s">
        <v>495</v>
      </c>
      <c r="D43" s="269">
        <v>5.644611909326E-2</v>
      </c>
      <c r="E43" s="273" t="s">
        <v>495</v>
      </c>
      <c r="F43" s="273" t="s">
        <v>495</v>
      </c>
      <c r="G43" s="273" t="s">
        <v>495</v>
      </c>
      <c r="H43" s="273" t="s">
        <v>495</v>
      </c>
    </row>
    <row r="44" spans="1:8" x14ac:dyDescent="0.35">
      <c r="A44" s="272" t="s">
        <v>3395</v>
      </c>
      <c r="B44" s="269" t="s">
        <v>522</v>
      </c>
      <c r="C44" s="269" t="s">
        <v>522</v>
      </c>
      <c r="D44" s="269" t="s">
        <v>522</v>
      </c>
      <c r="E44" s="269">
        <v>208.89432174184356</v>
      </c>
      <c r="F44" s="269">
        <v>105.47180460606191</v>
      </c>
      <c r="G44" s="269">
        <v>355.97410702367489</v>
      </c>
      <c r="H44" s="269">
        <v>65.111291475618813</v>
      </c>
    </row>
    <row r="45" spans="1:8" x14ac:dyDescent="0.35">
      <c r="A45" s="279" t="s">
        <v>3396</v>
      </c>
      <c r="B45" s="269" t="s">
        <v>527</v>
      </c>
      <c r="C45" s="278" t="s">
        <v>188</v>
      </c>
      <c r="D45" s="278" t="s">
        <v>188</v>
      </c>
      <c r="E45" s="278" t="s">
        <v>188</v>
      </c>
      <c r="F45" s="278" t="s">
        <v>188</v>
      </c>
      <c r="G45" s="278" t="s">
        <v>188</v>
      </c>
      <c r="H45" s="278" t="s">
        <v>188</v>
      </c>
    </row>
    <row r="46" spans="1:8" x14ac:dyDescent="0.35">
      <c r="A46" s="274" t="s">
        <v>3397</v>
      </c>
      <c r="B46" s="269" t="s">
        <v>495</v>
      </c>
      <c r="C46" s="278" t="s">
        <v>188</v>
      </c>
      <c r="D46" s="278" t="s">
        <v>188</v>
      </c>
      <c r="E46" s="278" t="s">
        <v>188</v>
      </c>
      <c r="F46" s="278" t="s">
        <v>188</v>
      </c>
      <c r="G46" s="278" t="s">
        <v>188</v>
      </c>
      <c r="H46" s="278" t="s">
        <v>188</v>
      </c>
    </row>
    <row r="47" spans="1:8" x14ac:dyDescent="0.35">
      <c r="A47" s="274" t="s">
        <v>528</v>
      </c>
      <c r="B47" s="269" t="s">
        <v>495</v>
      </c>
      <c r="C47" s="278" t="s">
        <v>188</v>
      </c>
      <c r="D47" s="278" t="s">
        <v>188</v>
      </c>
      <c r="E47" s="278" t="s">
        <v>188</v>
      </c>
      <c r="F47" s="278" t="s">
        <v>188</v>
      </c>
      <c r="G47" s="278" t="s">
        <v>188</v>
      </c>
      <c r="H47" s="278" t="s">
        <v>188</v>
      </c>
    </row>
    <row r="48" spans="1:8" x14ac:dyDescent="0.35">
      <c r="A48" s="271" t="s">
        <v>529</v>
      </c>
      <c r="B48" s="269" t="s">
        <v>527</v>
      </c>
      <c r="C48" s="278" t="s">
        <v>188</v>
      </c>
      <c r="D48" s="278" t="s">
        <v>188</v>
      </c>
      <c r="E48" s="278" t="s">
        <v>188</v>
      </c>
      <c r="F48" s="278" t="s">
        <v>188</v>
      </c>
      <c r="G48" s="278" t="s">
        <v>188</v>
      </c>
      <c r="H48" s="278" t="s">
        <v>188</v>
      </c>
    </row>
    <row r="49" spans="1:8" x14ac:dyDescent="0.35">
      <c r="A49" s="279" t="s">
        <v>3398</v>
      </c>
      <c r="B49" s="278" t="s">
        <v>188</v>
      </c>
      <c r="C49" s="278" t="s">
        <v>188</v>
      </c>
      <c r="D49" s="278" t="s">
        <v>188</v>
      </c>
      <c r="E49" s="278" t="s">
        <v>188</v>
      </c>
      <c r="F49" s="278" t="s">
        <v>188</v>
      </c>
      <c r="G49" s="278" t="s">
        <v>188</v>
      </c>
      <c r="H49" s="278" t="s">
        <v>188</v>
      </c>
    </row>
    <row r="50" spans="1:8" x14ac:dyDescent="0.3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35">
      <c r="A51" s="280" t="s">
        <v>531</v>
      </c>
      <c r="B51" s="269">
        <v>60220.980376771418</v>
      </c>
      <c r="C51" s="269" t="s">
        <v>555</v>
      </c>
      <c r="D51" s="269">
        <v>1.8999282815821601</v>
      </c>
      <c r="E51" s="273">
        <v>237.49103519777046</v>
      </c>
      <c r="F51" s="273">
        <v>98.796270642272503</v>
      </c>
      <c r="G51" s="273">
        <v>14.819440596340881</v>
      </c>
      <c r="H51" s="273" t="s">
        <v>520</v>
      </c>
    </row>
    <row r="52" spans="1:8" x14ac:dyDescent="0.3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35">
      <c r="A53" s="271" t="s">
        <v>533</v>
      </c>
      <c r="B53" s="269" t="s">
        <v>495</v>
      </c>
      <c r="C53" s="269" t="s">
        <v>495</v>
      </c>
      <c r="D53" s="269" t="s">
        <v>495</v>
      </c>
      <c r="E53" s="273" t="s">
        <v>495</v>
      </c>
      <c r="F53" s="273" t="s">
        <v>495</v>
      </c>
      <c r="G53" s="273" t="s">
        <v>495</v>
      </c>
      <c r="H53" s="273" t="s">
        <v>520</v>
      </c>
    </row>
    <row r="54" spans="1:8" x14ac:dyDescent="0.35">
      <c r="A54" s="281" t="s">
        <v>3399</v>
      </c>
      <c r="B54" s="269">
        <v>230699.51036740557</v>
      </c>
      <c r="C54" s="278" t="s">
        <v>188</v>
      </c>
      <c r="D54" s="278" t="s">
        <v>188</v>
      </c>
      <c r="E54" s="278" t="s">
        <v>188</v>
      </c>
      <c r="F54" s="278" t="s">
        <v>188</v>
      </c>
      <c r="G54" s="278" t="s">
        <v>188</v>
      </c>
      <c r="H54" s="278" t="s">
        <v>188</v>
      </c>
    </row>
    <row r="55" spans="1:8" x14ac:dyDescent="0.35">
      <c r="A55" s="214" t="s">
        <v>3400</v>
      </c>
      <c r="B55" s="269" t="s">
        <v>555</v>
      </c>
      <c r="C55" s="278" t="s">
        <v>188</v>
      </c>
      <c r="D55" s="278" t="s">
        <v>188</v>
      </c>
      <c r="E55" s="278" t="s">
        <v>188</v>
      </c>
      <c r="F55" s="278" t="s">
        <v>188</v>
      </c>
      <c r="G55" s="278" t="s">
        <v>188</v>
      </c>
      <c r="H55" s="278" t="s">
        <v>188</v>
      </c>
    </row>
    <row r="56" spans="1:8" x14ac:dyDescent="0.35">
      <c r="A56" s="282" t="s">
        <v>534</v>
      </c>
      <c r="B56" s="273" t="s">
        <v>493</v>
      </c>
      <c r="C56" s="278" t="s">
        <v>188</v>
      </c>
      <c r="D56" s="278" t="s">
        <v>188</v>
      </c>
      <c r="E56" s="278" t="s">
        <v>188</v>
      </c>
      <c r="F56" s="278" t="s">
        <v>188</v>
      </c>
      <c r="G56" s="278" t="s">
        <v>188</v>
      </c>
      <c r="H56" s="278" t="s">
        <v>188</v>
      </c>
    </row>
    <row r="57" spans="1:8" x14ac:dyDescent="0.35">
      <c r="A57" s="282" t="s">
        <v>535</v>
      </c>
      <c r="B57" s="273" t="s">
        <v>493</v>
      </c>
      <c r="C57" s="278" t="s">
        <v>188</v>
      </c>
      <c r="D57" s="278" t="s">
        <v>188</v>
      </c>
      <c r="E57" s="278" t="s">
        <v>188</v>
      </c>
      <c r="F57" s="278" t="s">
        <v>188</v>
      </c>
      <c r="G57" s="278" t="s">
        <v>188</v>
      </c>
      <c r="H57" s="278" t="s">
        <v>188</v>
      </c>
    </row>
    <row r="58" spans="1:8" x14ac:dyDescent="0.35">
      <c r="C58" s="5"/>
      <c r="D58" s="5"/>
    </row>
    <row r="59" spans="1:8" x14ac:dyDescent="0.35">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3120</v>
      </c>
      <c r="B66" s="51">
        <f>G375</f>
        <v>13282.915919456782</v>
      </c>
      <c r="C66" s="51">
        <f t="shared" ref="C66:D66" si="7">H375</f>
        <v>5.1948184495699996E-3</v>
      </c>
      <c r="D66" s="51">
        <f t="shared" si="7"/>
        <v>1.29867598133739</v>
      </c>
      <c r="E66" s="51"/>
      <c r="F66" s="51"/>
      <c r="G66" s="51"/>
      <c r="H66" s="51"/>
    </row>
    <row r="67" spans="1:10" ht="58" x14ac:dyDescent="0.35">
      <c r="A67" s="1" t="s">
        <v>3121</v>
      </c>
      <c r="B67" s="5"/>
      <c r="C67" s="5"/>
      <c r="D67" s="5"/>
      <c r="E67" s="5"/>
      <c r="F67" s="5"/>
      <c r="G67" s="5"/>
      <c r="H67" s="5"/>
    </row>
    <row r="68" spans="1:10" ht="15" thickBot="1" x14ac:dyDescent="0.4">
      <c r="B68" s="81"/>
      <c r="C68" s="81"/>
      <c r="D68" s="81"/>
      <c r="E68" s="81"/>
      <c r="F68" s="81"/>
      <c r="G68" s="81"/>
      <c r="H68" s="81"/>
    </row>
    <row r="69" spans="1:10" ht="15.5" x14ac:dyDescent="0.35">
      <c r="A69" s="445" t="s">
        <v>537</v>
      </c>
      <c r="B69" s="446"/>
      <c r="C69" s="215"/>
      <c r="D69" s="215"/>
      <c r="E69" s="215"/>
      <c r="F69" s="215"/>
      <c r="G69" s="215"/>
      <c r="H69" s="215"/>
      <c r="I69" s="54"/>
      <c r="J69" s="49" t="s">
        <v>477</v>
      </c>
    </row>
    <row r="70" spans="1:10" ht="15.5" x14ac:dyDescent="0.35">
      <c r="A70" s="48" t="s">
        <v>538</v>
      </c>
      <c r="B70" s="52"/>
      <c r="C70" s="53"/>
      <c r="D70" s="53"/>
      <c r="E70" s="53"/>
      <c r="F70" s="53"/>
      <c r="G70" s="53"/>
      <c r="H70" s="53"/>
      <c r="I70" s="54"/>
      <c r="J70" s="49" t="s">
        <v>3401</v>
      </c>
    </row>
    <row r="71" spans="1:10" ht="15.5" x14ac:dyDescent="0.35">
      <c r="A71" s="48"/>
      <c r="B71" s="52"/>
      <c r="C71" s="53"/>
      <c r="D71" s="53"/>
      <c r="E71" s="53"/>
      <c r="F71" s="53"/>
      <c r="G71" s="53"/>
      <c r="H71" s="49"/>
      <c r="I71" s="54"/>
      <c r="J71" s="49" t="s">
        <v>478</v>
      </c>
    </row>
    <row r="72" spans="1:10" x14ac:dyDescent="0.35">
      <c r="A72" s="447" t="s">
        <v>479</v>
      </c>
      <c r="B72" s="450" t="s">
        <v>539</v>
      </c>
      <c r="C72" s="451"/>
      <c r="D72" s="450" t="s">
        <v>540</v>
      </c>
      <c r="E72" s="452"/>
      <c r="F72" s="453"/>
      <c r="G72" s="450" t="s">
        <v>541</v>
      </c>
      <c r="H72" s="454"/>
      <c r="I72" s="454"/>
      <c r="J72" s="451"/>
    </row>
    <row r="73" spans="1:10" x14ac:dyDescent="0.35">
      <c r="A73" s="448"/>
      <c r="B73" s="455" t="s">
        <v>542</v>
      </c>
      <c r="C73" s="456"/>
      <c r="D73" s="459" t="s">
        <v>543</v>
      </c>
      <c r="E73" s="455" t="s">
        <v>481</v>
      </c>
      <c r="F73" s="456" t="s">
        <v>482</v>
      </c>
      <c r="G73" s="459" t="s">
        <v>544</v>
      </c>
      <c r="H73" s="459" t="s">
        <v>481</v>
      </c>
      <c r="I73" s="459" t="s">
        <v>482</v>
      </c>
      <c r="J73" s="263" t="s">
        <v>480</v>
      </c>
    </row>
    <row r="74" spans="1:10" x14ac:dyDescent="0.35">
      <c r="A74" s="448"/>
      <c r="B74" s="457"/>
      <c r="C74" s="458"/>
      <c r="D74" s="460"/>
      <c r="E74" s="457"/>
      <c r="F74" s="458"/>
      <c r="G74" s="461"/>
      <c r="H74" s="460"/>
      <c r="I74" s="460"/>
      <c r="J74" s="263" t="s">
        <v>545</v>
      </c>
    </row>
    <row r="75" spans="1:10" ht="15" thickBot="1" x14ac:dyDescent="0.4">
      <c r="A75" s="449"/>
      <c r="B75" s="266" t="s">
        <v>546</v>
      </c>
      <c r="C75" s="55" t="s">
        <v>547</v>
      </c>
      <c r="D75" s="55" t="s">
        <v>548</v>
      </c>
      <c r="E75" s="438" t="s">
        <v>549</v>
      </c>
      <c r="F75" s="439"/>
      <c r="G75" s="438" t="s">
        <v>487</v>
      </c>
      <c r="H75" s="436"/>
      <c r="I75" s="436"/>
      <c r="J75" s="437"/>
    </row>
    <row r="76" spans="1:10" ht="15" thickTop="1" x14ac:dyDescent="0.3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3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3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3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35">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35">
      <c r="A81" s="283" t="s">
        <v>3236</v>
      </c>
      <c r="B81" s="327" t="s">
        <v>522</v>
      </c>
      <c r="C81" s="327" t="s">
        <v>551</v>
      </c>
      <c r="D81" s="327" t="s">
        <v>522</v>
      </c>
      <c r="E81" s="327" t="s">
        <v>522</v>
      </c>
      <c r="F81" s="327" t="s">
        <v>522</v>
      </c>
      <c r="G81" s="327" t="s">
        <v>522</v>
      </c>
      <c r="H81" s="327" t="s">
        <v>522</v>
      </c>
      <c r="I81" s="327" t="s">
        <v>522</v>
      </c>
      <c r="J81" s="327" t="s">
        <v>522</v>
      </c>
    </row>
    <row r="82" spans="1:10" x14ac:dyDescent="0.35">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3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3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3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3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35">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x14ac:dyDescent="0.35">
      <c r="A88" s="285" t="s">
        <v>3236</v>
      </c>
      <c r="B88" s="327" t="s">
        <v>522</v>
      </c>
      <c r="C88" s="327" t="s">
        <v>551</v>
      </c>
      <c r="D88" s="327" t="s">
        <v>522</v>
      </c>
      <c r="E88" s="327" t="s">
        <v>522</v>
      </c>
      <c r="F88" s="327" t="s">
        <v>522</v>
      </c>
      <c r="G88" s="327" t="s">
        <v>522</v>
      </c>
      <c r="H88" s="327" t="s">
        <v>522</v>
      </c>
      <c r="I88" s="327" t="s">
        <v>522</v>
      </c>
      <c r="J88" s="327" t="s">
        <v>522</v>
      </c>
    </row>
    <row r="89" spans="1:10" x14ac:dyDescent="0.35">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35">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3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3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3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35">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35">
      <c r="A95" s="285" t="s">
        <v>3236</v>
      </c>
      <c r="B95" s="327" t="s">
        <v>522</v>
      </c>
      <c r="C95" s="327" t="s">
        <v>551</v>
      </c>
      <c r="D95" s="327" t="s">
        <v>522</v>
      </c>
      <c r="E95" s="327" t="s">
        <v>522</v>
      </c>
      <c r="F95" s="327" t="s">
        <v>522</v>
      </c>
      <c r="G95" s="327" t="s">
        <v>522</v>
      </c>
      <c r="H95" s="327" t="s">
        <v>522</v>
      </c>
      <c r="I95" s="327" t="s">
        <v>522</v>
      </c>
      <c r="J95" s="327" t="s">
        <v>522</v>
      </c>
    </row>
    <row r="96" spans="1:10" x14ac:dyDescent="0.35">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3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3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3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3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3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35">
      <c r="A102" s="288" t="s">
        <v>562</v>
      </c>
      <c r="B102" s="329" t="s">
        <v>522</v>
      </c>
      <c r="C102" s="327" t="s">
        <v>551</v>
      </c>
      <c r="D102" s="327" t="s">
        <v>522</v>
      </c>
      <c r="E102" s="327" t="s">
        <v>522</v>
      </c>
      <c r="F102" s="327" t="s">
        <v>522</v>
      </c>
      <c r="G102" s="329" t="s">
        <v>522</v>
      </c>
      <c r="H102" s="329" t="s">
        <v>522</v>
      </c>
      <c r="I102" s="329" t="s">
        <v>522</v>
      </c>
      <c r="J102" s="329" t="s">
        <v>522</v>
      </c>
    </row>
    <row r="103" spans="1:10" x14ac:dyDescent="0.3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35">
      <c r="A104" s="287" t="s">
        <v>563</v>
      </c>
      <c r="B104" s="327" t="s">
        <v>3127</v>
      </c>
      <c r="C104" s="327" t="s">
        <v>551</v>
      </c>
      <c r="D104" s="328" t="s">
        <v>188</v>
      </c>
      <c r="E104" s="328" t="s">
        <v>188</v>
      </c>
      <c r="F104" s="328" t="s">
        <v>188</v>
      </c>
      <c r="G104" s="327" t="s">
        <v>3127</v>
      </c>
      <c r="H104" s="327" t="s">
        <v>567</v>
      </c>
      <c r="I104" s="327" t="s">
        <v>567</v>
      </c>
      <c r="J104" s="327" t="s">
        <v>555</v>
      </c>
    </row>
    <row r="105" spans="1:10" x14ac:dyDescent="0.35">
      <c r="A105" s="288" t="s">
        <v>558</v>
      </c>
      <c r="B105" s="329" t="s">
        <v>495</v>
      </c>
      <c r="C105" s="327" t="s">
        <v>551</v>
      </c>
      <c r="D105" s="327" t="s">
        <v>527</v>
      </c>
      <c r="E105" s="327" t="s">
        <v>495</v>
      </c>
      <c r="F105" s="327" t="s">
        <v>495</v>
      </c>
      <c r="G105" s="329" t="s">
        <v>495</v>
      </c>
      <c r="H105" s="329" t="s">
        <v>495</v>
      </c>
      <c r="I105" s="329" t="s">
        <v>495</v>
      </c>
      <c r="J105" s="329" t="s">
        <v>493</v>
      </c>
    </row>
    <row r="106" spans="1:10" x14ac:dyDescent="0.35">
      <c r="A106" s="288" t="s">
        <v>559</v>
      </c>
      <c r="B106" s="329" t="s">
        <v>495</v>
      </c>
      <c r="C106" s="327" t="s">
        <v>551</v>
      </c>
      <c r="D106" s="327" t="s">
        <v>527</v>
      </c>
      <c r="E106" s="327" t="s">
        <v>495</v>
      </c>
      <c r="F106" s="327" t="s">
        <v>495</v>
      </c>
      <c r="G106" s="329" t="s">
        <v>495</v>
      </c>
      <c r="H106" s="329" t="s">
        <v>495</v>
      </c>
      <c r="I106" s="329" t="s">
        <v>495</v>
      </c>
      <c r="J106" s="329" t="s">
        <v>493</v>
      </c>
    </row>
    <row r="107" spans="1:10" x14ac:dyDescent="0.35">
      <c r="A107" s="288" t="s">
        <v>560</v>
      </c>
      <c r="B107" s="329" t="s">
        <v>495</v>
      </c>
      <c r="C107" s="327" t="s">
        <v>551</v>
      </c>
      <c r="D107" s="327" t="s">
        <v>527</v>
      </c>
      <c r="E107" s="327" t="s">
        <v>495</v>
      </c>
      <c r="F107" s="327" t="s">
        <v>495</v>
      </c>
      <c r="G107" s="329" t="s">
        <v>495</v>
      </c>
      <c r="H107" s="329" t="s">
        <v>495</v>
      </c>
      <c r="I107" s="329" t="s">
        <v>495</v>
      </c>
      <c r="J107" s="329" t="s">
        <v>493</v>
      </c>
    </row>
    <row r="108" spans="1:10" x14ac:dyDescent="0.35">
      <c r="A108" s="288" t="s">
        <v>561</v>
      </c>
      <c r="B108" s="329" t="s">
        <v>495</v>
      </c>
      <c r="C108" s="327" t="s">
        <v>551</v>
      </c>
      <c r="D108" s="327" t="s">
        <v>527</v>
      </c>
      <c r="E108" s="327" t="s">
        <v>495</v>
      </c>
      <c r="F108" s="327" t="s">
        <v>495</v>
      </c>
      <c r="G108" s="329" t="s">
        <v>495</v>
      </c>
      <c r="H108" s="329" t="s">
        <v>495</v>
      </c>
      <c r="I108" s="329" t="s">
        <v>495</v>
      </c>
      <c r="J108" s="329" t="s">
        <v>493</v>
      </c>
    </row>
    <row r="109" spans="1:10" x14ac:dyDescent="0.35">
      <c r="A109" s="288" t="s">
        <v>562</v>
      </c>
      <c r="B109" s="329" t="s">
        <v>522</v>
      </c>
      <c r="C109" s="327" t="s">
        <v>551</v>
      </c>
      <c r="D109" s="327" t="s">
        <v>522</v>
      </c>
      <c r="E109" s="327" t="s">
        <v>522</v>
      </c>
      <c r="F109" s="327" t="s">
        <v>522</v>
      </c>
      <c r="G109" s="329" t="s">
        <v>522</v>
      </c>
      <c r="H109" s="329" t="s">
        <v>522</v>
      </c>
      <c r="I109" s="329" t="s">
        <v>522</v>
      </c>
      <c r="J109" s="329" t="s">
        <v>522</v>
      </c>
    </row>
    <row r="110" spans="1:10" x14ac:dyDescent="0.35">
      <c r="A110" s="288" t="s">
        <v>92</v>
      </c>
      <c r="B110" s="329" t="s">
        <v>495</v>
      </c>
      <c r="C110" s="327" t="s">
        <v>551</v>
      </c>
      <c r="D110" s="327" t="s">
        <v>527</v>
      </c>
      <c r="E110" s="327" t="s">
        <v>495</v>
      </c>
      <c r="F110" s="327" t="s">
        <v>495</v>
      </c>
      <c r="G110" s="329" t="s">
        <v>495</v>
      </c>
      <c r="H110" s="329" t="s">
        <v>495</v>
      </c>
      <c r="I110" s="329" t="s">
        <v>495</v>
      </c>
      <c r="J110" s="329" t="s">
        <v>493</v>
      </c>
    </row>
    <row r="111" spans="1:10" x14ac:dyDescent="0.35">
      <c r="A111" s="287" t="s">
        <v>564</v>
      </c>
      <c r="B111" s="327" t="s">
        <v>3127</v>
      </c>
      <c r="C111" s="327" t="s">
        <v>551</v>
      </c>
      <c r="D111" s="328" t="s">
        <v>188</v>
      </c>
      <c r="E111" s="328" t="s">
        <v>188</v>
      </c>
      <c r="F111" s="328" t="s">
        <v>188</v>
      </c>
      <c r="G111" s="327" t="s">
        <v>567</v>
      </c>
      <c r="H111" s="327" t="s">
        <v>3127</v>
      </c>
      <c r="I111" s="327" t="s">
        <v>567</v>
      </c>
      <c r="J111" s="327" t="s">
        <v>555</v>
      </c>
    </row>
    <row r="112" spans="1:10" x14ac:dyDescent="0.35">
      <c r="A112" s="288" t="s">
        <v>558</v>
      </c>
      <c r="B112" s="329" t="s">
        <v>495</v>
      </c>
      <c r="C112" s="327" t="s">
        <v>551</v>
      </c>
      <c r="D112" s="327" t="s">
        <v>527</v>
      </c>
      <c r="E112" s="327" t="s">
        <v>495</v>
      </c>
      <c r="F112" s="327" t="s">
        <v>495</v>
      </c>
      <c r="G112" s="329" t="s">
        <v>495</v>
      </c>
      <c r="H112" s="329" t="s">
        <v>495</v>
      </c>
      <c r="I112" s="329" t="s">
        <v>495</v>
      </c>
      <c r="J112" s="329" t="s">
        <v>493</v>
      </c>
    </row>
    <row r="113" spans="1:10" x14ac:dyDescent="0.35">
      <c r="A113" s="288" t="s">
        <v>559</v>
      </c>
      <c r="B113" s="329" t="s">
        <v>495</v>
      </c>
      <c r="C113" s="327" t="s">
        <v>551</v>
      </c>
      <c r="D113" s="327" t="s">
        <v>527</v>
      </c>
      <c r="E113" s="327" t="s">
        <v>495</v>
      </c>
      <c r="F113" s="327" t="s">
        <v>495</v>
      </c>
      <c r="G113" s="329" t="s">
        <v>495</v>
      </c>
      <c r="H113" s="329" t="s">
        <v>495</v>
      </c>
      <c r="I113" s="329" t="s">
        <v>495</v>
      </c>
      <c r="J113" s="329" t="s">
        <v>493</v>
      </c>
    </row>
    <row r="114" spans="1:10" x14ac:dyDescent="0.35">
      <c r="A114" s="288" t="s">
        <v>560</v>
      </c>
      <c r="B114" s="329" t="s">
        <v>495</v>
      </c>
      <c r="C114" s="327" t="s">
        <v>551</v>
      </c>
      <c r="D114" s="327" t="s">
        <v>527</v>
      </c>
      <c r="E114" s="327" t="s">
        <v>495</v>
      </c>
      <c r="F114" s="327" t="s">
        <v>495</v>
      </c>
      <c r="G114" s="329" t="s">
        <v>495</v>
      </c>
      <c r="H114" s="329" t="s">
        <v>495</v>
      </c>
      <c r="I114" s="329" t="s">
        <v>495</v>
      </c>
      <c r="J114" s="329" t="s">
        <v>493</v>
      </c>
    </row>
    <row r="115" spans="1:10" x14ac:dyDescent="0.35">
      <c r="A115" s="288" t="s">
        <v>561</v>
      </c>
      <c r="B115" s="329" t="s">
        <v>495</v>
      </c>
      <c r="C115" s="327" t="s">
        <v>551</v>
      </c>
      <c r="D115" s="327" t="s">
        <v>527</v>
      </c>
      <c r="E115" s="327" t="s">
        <v>495</v>
      </c>
      <c r="F115" s="327" t="s">
        <v>495</v>
      </c>
      <c r="G115" s="329" t="s">
        <v>495</v>
      </c>
      <c r="H115" s="329" t="s">
        <v>495</v>
      </c>
      <c r="I115" s="329" t="s">
        <v>495</v>
      </c>
      <c r="J115" s="329" t="s">
        <v>493</v>
      </c>
    </row>
    <row r="116" spans="1:10" x14ac:dyDescent="0.35">
      <c r="A116" s="288" t="s">
        <v>562</v>
      </c>
      <c r="B116" s="329" t="s">
        <v>522</v>
      </c>
      <c r="C116" s="327" t="s">
        <v>551</v>
      </c>
      <c r="D116" s="327" t="s">
        <v>522</v>
      </c>
      <c r="E116" s="327" t="s">
        <v>522</v>
      </c>
      <c r="F116" s="327" t="s">
        <v>522</v>
      </c>
      <c r="G116" s="329" t="s">
        <v>522</v>
      </c>
      <c r="H116" s="329" t="s">
        <v>522</v>
      </c>
      <c r="I116" s="329" t="s">
        <v>522</v>
      </c>
      <c r="J116" s="329" t="s">
        <v>522</v>
      </c>
    </row>
    <row r="117" spans="1:10" x14ac:dyDescent="0.35">
      <c r="A117" s="288" t="s">
        <v>92</v>
      </c>
      <c r="B117" s="329" t="s">
        <v>495</v>
      </c>
      <c r="C117" s="327" t="s">
        <v>551</v>
      </c>
      <c r="D117" s="327" t="s">
        <v>527</v>
      </c>
      <c r="E117" s="327" t="s">
        <v>495</v>
      </c>
      <c r="F117" s="327" t="s">
        <v>495</v>
      </c>
      <c r="G117" s="329" t="s">
        <v>495</v>
      </c>
      <c r="H117" s="329" t="s">
        <v>495</v>
      </c>
      <c r="I117" s="329" t="s">
        <v>495</v>
      </c>
      <c r="J117" s="329" t="s">
        <v>493</v>
      </c>
    </row>
    <row r="118" spans="1:10" x14ac:dyDescent="0.3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3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3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3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35">
      <c r="A122" s="285" t="s">
        <v>3235</v>
      </c>
      <c r="B122" s="329" t="s">
        <v>522</v>
      </c>
      <c r="C122" s="327" t="s">
        <v>551</v>
      </c>
      <c r="D122" s="327" t="s">
        <v>522</v>
      </c>
      <c r="E122" s="327" t="s">
        <v>522</v>
      </c>
      <c r="F122" s="327" t="s">
        <v>522</v>
      </c>
      <c r="G122" s="329" t="s">
        <v>522</v>
      </c>
      <c r="H122" s="329" t="s">
        <v>522</v>
      </c>
      <c r="I122" s="329" t="s">
        <v>522</v>
      </c>
      <c r="J122" s="329" t="s">
        <v>522</v>
      </c>
    </row>
    <row r="123" spans="1:10" x14ac:dyDescent="0.35">
      <c r="A123" s="285" t="s">
        <v>3236</v>
      </c>
      <c r="B123" s="329" t="s">
        <v>522</v>
      </c>
      <c r="C123" s="327" t="s">
        <v>551</v>
      </c>
      <c r="D123" s="327" t="s">
        <v>522</v>
      </c>
      <c r="E123" s="327" t="s">
        <v>522</v>
      </c>
      <c r="F123" s="327" t="s">
        <v>522</v>
      </c>
      <c r="G123" s="329" t="s">
        <v>522</v>
      </c>
      <c r="H123" s="329" t="s">
        <v>522</v>
      </c>
      <c r="I123" s="329" t="s">
        <v>522</v>
      </c>
      <c r="J123" s="329" t="s">
        <v>522</v>
      </c>
    </row>
    <row r="124" spans="1:10" x14ac:dyDescent="0.35">
      <c r="A124" s="285" t="s">
        <v>3237</v>
      </c>
      <c r="B124" s="329" t="s">
        <v>495</v>
      </c>
      <c r="C124" s="327" t="s">
        <v>551</v>
      </c>
      <c r="D124" s="327" t="s">
        <v>527</v>
      </c>
      <c r="E124" s="327" t="s">
        <v>495</v>
      </c>
      <c r="F124" s="327" t="s">
        <v>495</v>
      </c>
      <c r="G124" s="329" t="s">
        <v>495</v>
      </c>
      <c r="H124" s="329" t="s">
        <v>495</v>
      </c>
      <c r="I124" s="329" t="s">
        <v>495</v>
      </c>
      <c r="J124" s="329" t="s">
        <v>493</v>
      </c>
    </row>
    <row r="125" spans="1:10" x14ac:dyDescent="0.35">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3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3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3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35">
      <c r="A129" s="283" t="s">
        <v>3235</v>
      </c>
      <c r="B129" s="327" t="s">
        <v>522</v>
      </c>
      <c r="C129" s="327" t="s">
        <v>551</v>
      </c>
      <c r="D129" s="327" t="s">
        <v>522</v>
      </c>
      <c r="E129" s="327" t="s">
        <v>522</v>
      </c>
      <c r="F129" s="327" t="s">
        <v>522</v>
      </c>
      <c r="G129" s="327" t="s">
        <v>522</v>
      </c>
      <c r="H129" s="327" t="s">
        <v>522</v>
      </c>
      <c r="I129" s="327" t="s">
        <v>522</v>
      </c>
      <c r="J129" s="327" t="s">
        <v>522</v>
      </c>
    </row>
    <row r="130" spans="1:10" x14ac:dyDescent="0.35">
      <c r="A130" s="283" t="s">
        <v>3236</v>
      </c>
      <c r="B130" s="327" t="s">
        <v>522</v>
      </c>
      <c r="C130" s="327" t="s">
        <v>551</v>
      </c>
      <c r="D130" s="327" t="s">
        <v>522</v>
      </c>
      <c r="E130" s="327" t="s">
        <v>522</v>
      </c>
      <c r="F130" s="327" t="s">
        <v>522</v>
      </c>
      <c r="G130" s="327" t="s">
        <v>522</v>
      </c>
      <c r="H130" s="327" t="s">
        <v>522</v>
      </c>
      <c r="I130" s="327" t="s">
        <v>522</v>
      </c>
      <c r="J130" s="327" t="s">
        <v>522</v>
      </c>
    </row>
    <row r="131" spans="1:10" x14ac:dyDescent="0.35">
      <c r="A131" s="283" t="s">
        <v>3237</v>
      </c>
      <c r="B131" s="327" t="s">
        <v>495</v>
      </c>
      <c r="C131" s="327" t="s">
        <v>551</v>
      </c>
      <c r="D131" s="327" t="s">
        <v>527</v>
      </c>
      <c r="E131" s="327" t="s">
        <v>495</v>
      </c>
      <c r="F131" s="327" t="s">
        <v>495</v>
      </c>
      <c r="G131" s="327" t="s">
        <v>495</v>
      </c>
      <c r="H131" s="327" t="s">
        <v>495</v>
      </c>
      <c r="I131" s="327" t="s">
        <v>495</v>
      </c>
      <c r="J131" s="327" t="s">
        <v>493</v>
      </c>
    </row>
    <row r="132" spans="1:10" x14ac:dyDescent="0.3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3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3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3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35">
      <c r="A136" s="288" t="s">
        <v>561</v>
      </c>
      <c r="B136" s="329" t="s">
        <v>522</v>
      </c>
      <c r="C136" s="327" t="s">
        <v>551</v>
      </c>
      <c r="D136" s="327" t="s">
        <v>522</v>
      </c>
      <c r="E136" s="327" t="s">
        <v>522</v>
      </c>
      <c r="F136" s="327" t="s">
        <v>522</v>
      </c>
      <c r="G136" s="329" t="s">
        <v>522</v>
      </c>
      <c r="H136" s="329" t="s">
        <v>522</v>
      </c>
      <c r="I136" s="329" t="s">
        <v>522</v>
      </c>
      <c r="J136" s="329" t="s">
        <v>522</v>
      </c>
    </row>
    <row r="137" spans="1:10" x14ac:dyDescent="0.35">
      <c r="A137" s="288" t="s">
        <v>562</v>
      </c>
      <c r="B137" s="329" t="s">
        <v>522</v>
      </c>
      <c r="C137" s="327" t="s">
        <v>551</v>
      </c>
      <c r="D137" s="327" t="s">
        <v>522</v>
      </c>
      <c r="E137" s="327" t="s">
        <v>522</v>
      </c>
      <c r="F137" s="327" t="s">
        <v>522</v>
      </c>
      <c r="G137" s="329" t="s">
        <v>522</v>
      </c>
      <c r="H137" s="329" t="s">
        <v>522</v>
      </c>
      <c r="I137" s="329" t="s">
        <v>522</v>
      </c>
      <c r="J137" s="329" t="s">
        <v>522</v>
      </c>
    </row>
    <row r="138" spans="1:10" x14ac:dyDescent="0.35">
      <c r="A138" s="288" t="s">
        <v>92</v>
      </c>
      <c r="B138" s="329" t="s">
        <v>495</v>
      </c>
      <c r="C138" s="327" t="s">
        <v>551</v>
      </c>
      <c r="D138" s="327" t="s">
        <v>527</v>
      </c>
      <c r="E138" s="327" t="s">
        <v>495</v>
      </c>
      <c r="F138" s="327" t="s">
        <v>495</v>
      </c>
      <c r="G138" s="329" t="s">
        <v>495</v>
      </c>
      <c r="H138" s="329" t="s">
        <v>495</v>
      </c>
      <c r="I138" s="329" t="s">
        <v>495</v>
      </c>
      <c r="J138" s="329" t="s">
        <v>493</v>
      </c>
    </row>
    <row r="139" spans="1:10" x14ac:dyDescent="0.35">
      <c r="A139" s="287" t="s">
        <v>566</v>
      </c>
      <c r="B139" s="327" t="s">
        <v>567</v>
      </c>
      <c r="C139" s="327" t="s">
        <v>551</v>
      </c>
      <c r="D139" s="328" t="s">
        <v>188</v>
      </c>
      <c r="E139" s="328" t="s">
        <v>188</v>
      </c>
      <c r="F139" s="328" t="s">
        <v>188</v>
      </c>
      <c r="G139" s="327" t="s">
        <v>567</v>
      </c>
      <c r="H139" s="327" t="s">
        <v>567</v>
      </c>
      <c r="I139" s="327" t="s">
        <v>567</v>
      </c>
      <c r="J139" s="327" t="s">
        <v>555</v>
      </c>
    </row>
    <row r="140" spans="1:10" x14ac:dyDescent="0.35">
      <c r="A140" s="288" t="s">
        <v>558</v>
      </c>
      <c r="B140" s="329" t="s">
        <v>495</v>
      </c>
      <c r="C140" s="327" t="s">
        <v>551</v>
      </c>
      <c r="D140" s="327" t="s">
        <v>527</v>
      </c>
      <c r="E140" s="327" t="s">
        <v>495</v>
      </c>
      <c r="F140" s="327" t="s">
        <v>495</v>
      </c>
      <c r="G140" s="329" t="s">
        <v>495</v>
      </c>
      <c r="H140" s="329" t="s">
        <v>495</v>
      </c>
      <c r="I140" s="329" t="s">
        <v>495</v>
      </c>
      <c r="J140" s="329" t="s">
        <v>493</v>
      </c>
    </row>
    <row r="141" spans="1:10" x14ac:dyDescent="0.35">
      <c r="A141" s="288" t="s">
        <v>559</v>
      </c>
      <c r="B141" s="329" t="s">
        <v>495</v>
      </c>
      <c r="C141" s="327" t="s">
        <v>551</v>
      </c>
      <c r="D141" s="327" t="s">
        <v>527</v>
      </c>
      <c r="E141" s="327" t="s">
        <v>495</v>
      </c>
      <c r="F141" s="327" t="s">
        <v>495</v>
      </c>
      <c r="G141" s="329" t="s">
        <v>495</v>
      </c>
      <c r="H141" s="329" t="s">
        <v>495</v>
      </c>
      <c r="I141" s="329" t="s">
        <v>495</v>
      </c>
      <c r="J141" s="329" t="s">
        <v>493</v>
      </c>
    </row>
    <row r="142" spans="1:10" x14ac:dyDescent="0.35">
      <c r="A142" s="288" t="s">
        <v>560</v>
      </c>
      <c r="B142" s="329" t="s">
        <v>495</v>
      </c>
      <c r="C142" s="327" t="s">
        <v>551</v>
      </c>
      <c r="D142" s="327" t="s">
        <v>527</v>
      </c>
      <c r="E142" s="327" t="s">
        <v>495</v>
      </c>
      <c r="F142" s="327" t="s">
        <v>495</v>
      </c>
      <c r="G142" s="329" t="s">
        <v>495</v>
      </c>
      <c r="H142" s="329" t="s">
        <v>495</v>
      </c>
      <c r="I142" s="329" t="s">
        <v>495</v>
      </c>
      <c r="J142" s="329" t="s">
        <v>493</v>
      </c>
    </row>
    <row r="143" spans="1:10" x14ac:dyDescent="0.35">
      <c r="A143" s="288" t="s">
        <v>561</v>
      </c>
      <c r="B143" s="329" t="s">
        <v>522</v>
      </c>
      <c r="C143" s="327" t="s">
        <v>551</v>
      </c>
      <c r="D143" s="327" t="s">
        <v>522</v>
      </c>
      <c r="E143" s="327" t="s">
        <v>522</v>
      </c>
      <c r="F143" s="327" t="s">
        <v>522</v>
      </c>
      <c r="G143" s="329" t="s">
        <v>522</v>
      </c>
      <c r="H143" s="329" t="s">
        <v>522</v>
      </c>
      <c r="I143" s="329" t="s">
        <v>522</v>
      </c>
      <c r="J143" s="329" t="s">
        <v>522</v>
      </c>
    </row>
    <row r="144" spans="1:10" x14ac:dyDescent="0.35">
      <c r="A144" s="288" t="s">
        <v>562</v>
      </c>
      <c r="B144" s="329" t="s">
        <v>522</v>
      </c>
      <c r="C144" s="327" t="s">
        <v>551</v>
      </c>
      <c r="D144" s="327" t="s">
        <v>522</v>
      </c>
      <c r="E144" s="327" t="s">
        <v>522</v>
      </c>
      <c r="F144" s="327" t="s">
        <v>522</v>
      </c>
      <c r="G144" s="329" t="s">
        <v>522</v>
      </c>
      <c r="H144" s="329" t="s">
        <v>522</v>
      </c>
      <c r="I144" s="329" t="s">
        <v>522</v>
      </c>
      <c r="J144" s="329" t="s">
        <v>522</v>
      </c>
    </row>
    <row r="145" spans="1:10" x14ac:dyDescent="0.35">
      <c r="A145" s="288" t="s">
        <v>92</v>
      </c>
      <c r="B145" s="329" t="s">
        <v>495</v>
      </c>
      <c r="C145" s="327" t="s">
        <v>551</v>
      </c>
      <c r="D145" s="327" t="s">
        <v>527</v>
      </c>
      <c r="E145" s="327" t="s">
        <v>495</v>
      </c>
      <c r="F145" s="327" t="s">
        <v>495</v>
      </c>
      <c r="G145" s="329" t="s">
        <v>495</v>
      </c>
      <c r="H145" s="329" t="s">
        <v>495</v>
      </c>
      <c r="I145" s="329" t="s">
        <v>495</v>
      </c>
      <c r="J145" s="329" t="s">
        <v>493</v>
      </c>
    </row>
    <row r="146" spans="1:10" x14ac:dyDescent="0.35">
      <c r="A146" s="287" t="s">
        <v>568</v>
      </c>
      <c r="B146" s="327" t="s">
        <v>567</v>
      </c>
      <c r="C146" s="327" t="s">
        <v>551</v>
      </c>
      <c r="D146" s="328" t="s">
        <v>188</v>
      </c>
      <c r="E146" s="328" t="s">
        <v>188</v>
      </c>
      <c r="F146" s="328" t="s">
        <v>188</v>
      </c>
      <c r="G146" s="327" t="s">
        <v>567</v>
      </c>
      <c r="H146" s="327" t="s">
        <v>567</v>
      </c>
      <c r="I146" s="327" t="s">
        <v>567</v>
      </c>
      <c r="J146" s="327" t="s">
        <v>555</v>
      </c>
    </row>
    <row r="147" spans="1:10" x14ac:dyDescent="0.35">
      <c r="A147" s="288" t="s">
        <v>558</v>
      </c>
      <c r="B147" s="329" t="s">
        <v>495</v>
      </c>
      <c r="C147" s="327" t="s">
        <v>551</v>
      </c>
      <c r="D147" s="327" t="s">
        <v>527</v>
      </c>
      <c r="E147" s="327" t="s">
        <v>495</v>
      </c>
      <c r="F147" s="327" t="s">
        <v>495</v>
      </c>
      <c r="G147" s="329" t="s">
        <v>495</v>
      </c>
      <c r="H147" s="329" t="s">
        <v>495</v>
      </c>
      <c r="I147" s="329" t="s">
        <v>495</v>
      </c>
      <c r="J147" s="329" t="s">
        <v>493</v>
      </c>
    </row>
    <row r="148" spans="1:10" x14ac:dyDescent="0.35">
      <c r="A148" s="288" t="s">
        <v>559</v>
      </c>
      <c r="B148" s="329" t="s">
        <v>495</v>
      </c>
      <c r="C148" s="327" t="s">
        <v>551</v>
      </c>
      <c r="D148" s="327" t="s">
        <v>527</v>
      </c>
      <c r="E148" s="327" t="s">
        <v>495</v>
      </c>
      <c r="F148" s="327" t="s">
        <v>495</v>
      </c>
      <c r="G148" s="329" t="s">
        <v>495</v>
      </c>
      <c r="H148" s="329" t="s">
        <v>495</v>
      </c>
      <c r="I148" s="329" t="s">
        <v>495</v>
      </c>
      <c r="J148" s="329" t="s">
        <v>493</v>
      </c>
    </row>
    <row r="149" spans="1:10" x14ac:dyDescent="0.35">
      <c r="A149" s="288" t="s">
        <v>560</v>
      </c>
      <c r="B149" s="329" t="s">
        <v>495</v>
      </c>
      <c r="C149" s="327" t="s">
        <v>551</v>
      </c>
      <c r="D149" s="327" t="s">
        <v>527</v>
      </c>
      <c r="E149" s="327" t="s">
        <v>495</v>
      </c>
      <c r="F149" s="327" t="s">
        <v>495</v>
      </c>
      <c r="G149" s="329" t="s">
        <v>495</v>
      </c>
      <c r="H149" s="329" t="s">
        <v>495</v>
      </c>
      <c r="I149" s="329" t="s">
        <v>495</v>
      </c>
      <c r="J149" s="329" t="s">
        <v>493</v>
      </c>
    </row>
    <row r="150" spans="1:10" x14ac:dyDescent="0.35">
      <c r="A150" s="288" t="s">
        <v>561</v>
      </c>
      <c r="B150" s="329" t="s">
        <v>522</v>
      </c>
      <c r="C150" s="327" t="s">
        <v>551</v>
      </c>
      <c r="D150" s="327" t="s">
        <v>522</v>
      </c>
      <c r="E150" s="327" t="s">
        <v>522</v>
      </c>
      <c r="F150" s="327" t="s">
        <v>522</v>
      </c>
      <c r="G150" s="329" t="s">
        <v>522</v>
      </c>
      <c r="H150" s="329" t="s">
        <v>522</v>
      </c>
      <c r="I150" s="329" t="s">
        <v>522</v>
      </c>
      <c r="J150" s="329" t="s">
        <v>522</v>
      </c>
    </row>
    <row r="151" spans="1:10" x14ac:dyDescent="0.35">
      <c r="A151" s="288" t="s">
        <v>562</v>
      </c>
      <c r="B151" s="329" t="s">
        <v>522</v>
      </c>
      <c r="C151" s="327" t="s">
        <v>551</v>
      </c>
      <c r="D151" s="327" t="s">
        <v>522</v>
      </c>
      <c r="E151" s="327" t="s">
        <v>522</v>
      </c>
      <c r="F151" s="327" t="s">
        <v>522</v>
      </c>
      <c r="G151" s="329" t="s">
        <v>522</v>
      </c>
      <c r="H151" s="329" t="s">
        <v>522</v>
      </c>
      <c r="I151" s="329" t="s">
        <v>522</v>
      </c>
      <c r="J151" s="329" t="s">
        <v>522</v>
      </c>
    </row>
    <row r="152" spans="1:10" x14ac:dyDescent="0.35">
      <c r="A152" s="288" t="s">
        <v>92</v>
      </c>
      <c r="B152" s="329" t="s">
        <v>495</v>
      </c>
      <c r="C152" s="327" t="s">
        <v>551</v>
      </c>
      <c r="D152" s="327" t="s">
        <v>527</v>
      </c>
      <c r="E152" s="327" t="s">
        <v>495</v>
      </c>
      <c r="F152" s="327" t="s">
        <v>495</v>
      </c>
      <c r="G152" s="329" t="s">
        <v>495</v>
      </c>
      <c r="H152" s="329" t="s">
        <v>495</v>
      </c>
      <c r="I152" s="329" t="s">
        <v>495</v>
      </c>
      <c r="J152" s="329" t="s">
        <v>493</v>
      </c>
    </row>
    <row r="153" spans="1:10" x14ac:dyDescent="0.3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3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3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3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35">
      <c r="A157" s="291" t="s">
        <v>3240</v>
      </c>
      <c r="B157" s="327" t="s">
        <v>522</v>
      </c>
      <c r="C157" s="327" t="s">
        <v>551</v>
      </c>
      <c r="D157" s="327" t="s">
        <v>522</v>
      </c>
      <c r="E157" s="327" t="s">
        <v>522</v>
      </c>
      <c r="F157" s="327" t="s">
        <v>522</v>
      </c>
      <c r="G157" s="327" t="s">
        <v>522</v>
      </c>
      <c r="H157" s="327" t="s">
        <v>522</v>
      </c>
      <c r="I157" s="327" t="s">
        <v>522</v>
      </c>
      <c r="J157" s="327" t="s">
        <v>522</v>
      </c>
    </row>
    <row r="158" spans="1:10" x14ac:dyDescent="0.35">
      <c r="A158" s="291" t="s">
        <v>3241</v>
      </c>
      <c r="B158" s="327" t="s">
        <v>522</v>
      </c>
      <c r="C158" s="327" t="s">
        <v>551</v>
      </c>
      <c r="D158" s="327" t="s">
        <v>522</v>
      </c>
      <c r="E158" s="327" t="s">
        <v>522</v>
      </c>
      <c r="F158" s="327" t="s">
        <v>522</v>
      </c>
      <c r="G158" s="327" t="s">
        <v>522</v>
      </c>
      <c r="H158" s="327" t="s">
        <v>522</v>
      </c>
      <c r="I158" s="327" t="s">
        <v>522</v>
      </c>
      <c r="J158" s="327" t="s">
        <v>522</v>
      </c>
    </row>
    <row r="159" spans="1:10" x14ac:dyDescent="0.35">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3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3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3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3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35">
      <c r="A164" s="291" t="s">
        <v>3240</v>
      </c>
      <c r="B164" s="329" t="s">
        <v>522</v>
      </c>
      <c r="C164" s="327" t="s">
        <v>551</v>
      </c>
      <c r="D164" s="327" t="s">
        <v>522</v>
      </c>
      <c r="E164" s="327" t="s">
        <v>522</v>
      </c>
      <c r="F164" s="327" t="s">
        <v>522</v>
      </c>
      <c r="G164" s="329" t="s">
        <v>522</v>
      </c>
      <c r="H164" s="329" t="s">
        <v>522</v>
      </c>
      <c r="I164" s="329" t="s">
        <v>522</v>
      </c>
      <c r="J164" s="329" t="s">
        <v>522</v>
      </c>
    </row>
    <row r="165" spans="1:10" x14ac:dyDescent="0.35">
      <c r="A165" s="291" t="s">
        <v>3241</v>
      </c>
      <c r="B165" s="329" t="s">
        <v>522</v>
      </c>
      <c r="C165" s="327" t="s">
        <v>551</v>
      </c>
      <c r="D165" s="327" t="s">
        <v>522</v>
      </c>
      <c r="E165" s="327" t="s">
        <v>522</v>
      </c>
      <c r="F165" s="327" t="s">
        <v>522</v>
      </c>
      <c r="G165" s="329" t="s">
        <v>522</v>
      </c>
      <c r="H165" s="329" t="s">
        <v>522</v>
      </c>
      <c r="I165" s="329" t="s">
        <v>522</v>
      </c>
      <c r="J165" s="329" t="s">
        <v>522</v>
      </c>
    </row>
    <row r="166" spans="1:10" x14ac:dyDescent="0.35">
      <c r="A166" s="291" t="s">
        <v>3242</v>
      </c>
      <c r="B166" s="329" t="s">
        <v>495</v>
      </c>
      <c r="C166" s="327" t="s">
        <v>551</v>
      </c>
      <c r="D166" s="327" t="s">
        <v>527</v>
      </c>
      <c r="E166" s="327" t="s">
        <v>495</v>
      </c>
      <c r="F166" s="327" t="s">
        <v>495</v>
      </c>
      <c r="G166" s="329" t="s">
        <v>495</v>
      </c>
      <c r="H166" s="329" t="s">
        <v>495</v>
      </c>
      <c r="I166" s="329" t="s">
        <v>495</v>
      </c>
      <c r="J166" s="329" t="s">
        <v>493</v>
      </c>
    </row>
    <row r="167" spans="1:10" x14ac:dyDescent="0.3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3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3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3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35">
      <c r="A171" s="291" t="s">
        <v>3240</v>
      </c>
      <c r="B171" s="329" t="s">
        <v>522</v>
      </c>
      <c r="C171" s="327" t="s">
        <v>551</v>
      </c>
      <c r="D171" s="327" t="s">
        <v>522</v>
      </c>
      <c r="E171" s="327" t="s">
        <v>522</v>
      </c>
      <c r="F171" s="327" t="s">
        <v>522</v>
      </c>
      <c r="G171" s="329" t="s">
        <v>522</v>
      </c>
      <c r="H171" s="329" t="s">
        <v>522</v>
      </c>
      <c r="I171" s="329" t="s">
        <v>522</v>
      </c>
      <c r="J171" s="329" t="s">
        <v>522</v>
      </c>
    </row>
    <row r="172" spans="1:10" x14ac:dyDescent="0.35">
      <c r="A172" s="291" t="s">
        <v>3241</v>
      </c>
      <c r="B172" s="329" t="s">
        <v>522</v>
      </c>
      <c r="C172" s="327" t="s">
        <v>551</v>
      </c>
      <c r="D172" s="327" t="s">
        <v>522</v>
      </c>
      <c r="E172" s="327" t="s">
        <v>522</v>
      </c>
      <c r="F172" s="327" t="s">
        <v>522</v>
      </c>
      <c r="G172" s="329" t="s">
        <v>522</v>
      </c>
      <c r="H172" s="329" t="s">
        <v>522</v>
      </c>
      <c r="I172" s="329" t="s">
        <v>522</v>
      </c>
      <c r="J172" s="329" t="s">
        <v>522</v>
      </c>
    </row>
    <row r="173" spans="1:10" x14ac:dyDescent="0.35">
      <c r="A173" s="291" t="s">
        <v>3242</v>
      </c>
      <c r="B173" s="329" t="s">
        <v>495</v>
      </c>
      <c r="C173" s="327" t="s">
        <v>551</v>
      </c>
      <c r="D173" s="327" t="s">
        <v>527</v>
      </c>
      <c r="E173" s="327" t="s">
        <v>495</v>
      </c>
      <c r="F173" s="327" t="s">
        <v>495</v>
      </c>
      <c r="G173" s="329" t="s">
        <v>495</v>
      </c>
      <c r="H173" s="329" t="s">
        <v>495</v>
      </c>
      <c r="I173" s="329" t="s">
        <v>495</v>
      </c>
      <c r="J173" s="329" t="s">
        <v>493</v>
      </c>
    </row>
    <row r="174" spans="1:10" x14ac:dyDescent="0.3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3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3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3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35">
      <c r="A178" s="291" t="s">
        <v>3240</v>
      </c>
      <c r="B178" s="329" t="s">
        <v>522</v>
      </c>
      <c r="C178" s="327" t="s">
        <v>551</v>
      </c>
      <c r="D178" s="327" t="s">
        <v>522</v>
      </c>
      <c r="E178" s="327" t="s">
        <v>522</v>
      </c>
      <c r="F178" s="327" t="s">
        <v>522</v>
      </c>
      <c r="G178" s="329" t="s">
        <v>522</v>
      </c>
      <c r="H178" s="329" t="s">
        <v>522</v>
      </c>
      <c r="I178" s="329" t="s">
        <v>522</v>
      </c>
      <c r="J178" s="329" t="s">
        <v>522</v>
      </c>
    </row>
    <row r="179" spans="1:10" x14ac:dyDescent="0.35">
      <c r="A179" s="291" t="s">
        <v>3241</v>
      </c>
      <c r="B179" s="329" t="s">
        <v>522</v>
      </c>
      <c r="C179" s="327" t="s">
        <v>551</v>
      </c>
      <c r="D179" s="327" t="s">
        <v>522</v>
      </c>
      <c r="E179" s="327" t="s">
        <v>522</v>
      </c>
      <c r="F179" s="327" t="s">
        <v>522</v>
      </c>
      <c r="G179" s="329" t="s">
        <v>522</v>
      </c>
      <c r="H179" s="329" t="s">
        <v>522</v>
      </c>
      <c r="I179" s="329" t="s">
        <v>522</v>
      </c>
      <c r="J179" s="329" t="s">
        <v>522</v>
      </c>
    </row>
    <row r="180" spans="1:10" x14ac:dyDescent="0.35">
      <c r="A180" s="291" t="s">
        <v>3242</v>
      </c>
      <c r="B180" s="329" t="s">
        <v>495</v>
      </c>
      <c r="C180" s="327" t="s">
        <v>551</v>
      </c>
      <c r="D180" s="327" t="s">
        <v>527</v>
      </c>
      <c r="E180" s="327" t="s">
        <v>495</v>
      </c>
      <c r="F180" s="327" t="s">
        <v>495</v>
      </c>
      <c r="G180" s="329" t="s">
        <v>495</v>
      </c>
      <c r="H180" s="329" t="s">
        <v>495</v>
      </c>
      <c r="I180" s="329" t="s">
        <v>495</v>
      </c>
      <c r="J180" s="329" t="s">
        <v>493</v>
      </c>
    </row>
    <row r="181" spans="1:10" x14ac:dyDescent="0.3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3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3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3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35">
      <c r="A185" s="291" t="s">
        <v>3240</v>
      </c>
      <c r="B185" s="329" t="s">
        <v>522</v>
      </c>
      <c r="C185" s="327" t="s">
        <v>551</v>
      </c>
      <c r="D185" s="327" t="s">
        <v>522</v>
      </c>
      <c r="E185" s="327" t="s">
        <v>522</v>
      </c>
      <c r="F185" s="327" t="s">
        <v>522</v>
      </c>
      <c r="G185" s="329" t="s">
        <v>522</v>
      </c>
      <c r="H185" s="329" t="s">
        <v>522</v>
      </c>
      <c r="I185" s="329" t="s">
        <v>522</v>
      </c>
      <c r="J185" s="329" t="s">
        <v>522</v>
      </c>
    </row>
    <row r="186" spans="1:10" x14ac:dyDescent="0.35">
      <c r="A186" s="291" t="s">
        <v>3241</v>
      </c>
      <c r="B186" s="329" t="s">
        <v>522</v>
      </c>
      <c r="C186" s="327" t="s">
        <v>551</v>
      </c>
      <c r="D186" s="327" t="s">
        <v>522</v>
      </c>
      <c r="E186" s="327" t="s">
        <v>522</v>
      </c>
      <c r="F186" s="327" t="s">
        <v>522</v>
      </c>
      <c r="G186" s="329" t="s">
        <v>522</v>
      </c>
      <c r="H186" s="329" t="s">
        <v>522</v>
      </c>
      <c r="I186" s="329" t="s">
        <v>522</v>
      </c>
      <c r="J186" s="329" t="s">
        <v>522</v>
      </c>
    </row>
    <row r="187" spans="1:10" x14ac:dyDescent="0.35">
      <c r="A187" s="291" t="s">
        <v>3242</v>
      </c>
      <c r="B187" s="329" t="s">
        <v>495</v>
      </c>
      <c r="C187" s="327" t="s">
        <v>551</v>
      </c>
      <c r="D187" s="327" t="s">
        <v>527</v>
      </c>
      <c r="E187" s="327" t="s">
        <v>495</v>
      </c>
      <c r="F187" s="327" t="s">
        <v>495</v>
      </c>
      <c r="G187" s="329" t="s">
        <v>495</v>
      </c>
      <c r="H187" s="329" t="s">
        <v>495</v>
      </c>
      <c r="I187" s="329" t="s">
        <v>495</v>
      </c>
      <c r="J187" s="329" t="s">
        <v>493</v>
      </c>
    </row>
    <row r="188" spans="1:10" x14ac:dyDescent="0.3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3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3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3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35">
      <c r="A192" s="291" t="s">
        <v>3240</v>
      </c>
      <c r="B192" s="329" t="s">
        <v>522</v>
      </c>
      <c r="C192" s="327" t="s">
        <v>551</v>
      </c>
      <c r="D192" s="327" t="s">
        <v>522</v>
      </c>
      <c r="E192" s="327" t="s">
        <v>522</v>
      </c>
      <c r="F192" s="327" t="s">
        <v>522</v>
      </c>
      <c r="G192" s="329" t="s">
        <v>522</v>
      </c>
      <c r="H192" s="329" t="s">
        <v>522</v>
      </c>
      <c r="I192" s="329" t="s">
        <v>522</v>
      </c>
      <c r="J192" s="329" t="s">
        <v>522</v>
      </c>
    </row>
    <row r="193" spans="1:10" x14ac:dyDescent="0.35">
      <c r="A193" s="291" t="s">
        <v>3241</v>
      </c>
      <c r="B193" s="329" t="s">
        <v>522</v>
      </c>
      <c r="C193" s="327" t="s">
        <v>551</v>
      </c>
      <c r="D193" s="327" t="s">
        <v>522</v>
      </c>
      <c r="E193" s="327" t="s">
        <v>522</v>
      </c>
      <c r="F193" s="327" t="s">
        <v>522</v>
      </c>
      <c r="G193" s="329" t="s">
        <v>522</v>
      </c>
      <c r="H193" s="329" t="s">
        <v>522</v>
      </c>
      <c r="I193" s="329" t="s">
        <v>522</v>
      </c>
      <c r="J193" s="329" t="s">
        <v>522</v>
      </c>
    </row>
    <row r="194" spans="1:10" x14ac:dyDescent="0.35">
      <c r="A194" s="291" t="s">
        <v>3242</v>
      </c>
      <c r="B194" s="329" t="s">
        <v>495</v>
      </c>
      <c r="C194" s="327" t="s">
        <v>551</v>
      </c>
      <c r="D194" s="327" t="s">
        <v>527</v>
      </c>
      <c r="E194" s="327" t="s">
        <v>495</v>
      </c>
      <c r="F194" s="327" t="s">
        <v>495</v>
      </c>
      <c r="G194" s="329" t="s">
        <v>495</v>
      </c>
      <c r="H194" s="329" t="s">
        <v>495</v>
      </c>
      <c r="I194" s="329" t="s">
        <v>495</v>
      </c>
      <c r="J194" s="329" t="s">
        <v>493</v>
      </c>
    </row>
    <row r="195" spans="1:10" x14ac:dyDescent="0.3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3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3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3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35">
      <c r="A199" s="291" t="s">
        <v>3240</v>
      </c>
      <c r="B199" s="329" t="s">
        <v>522</v>
      </c>
      <c r="C199" s="327" t="s">
        <v>551</v>
      </c>
      <c r="D199" s="327" t="s">
        <v>522</v>
      </c>
      <c r="E199" s="327" t="s">
        <v>522</v>
      </c>
      <c r="F199" s="327" t="s">
        <v>522</v>
      </c>
      <c r="G199" s="329" t="s">
        <v>522</v>
      </c>
      <c r="H199" s="329" t="s">
        <v>522</v>
      </c>
      <c r="I199" s="329" t="s">
        <v>522</v>
      </c>
      <c r="J199" s="329" t="s">
        <v>522</v>
      </c>
    </row>
    <row r="200" spans="1:10" x14ac:dyDescent="0.35">
      <c r="A200" s="293" t="s">
        <v>3241</v>
      </c>
      <c r="B200" s="329" t="s">
        <v>522</v>
      </c>
      <c r="C200" s="327" t="s">
        <v>551</v>
      </c>
      <c r="D200" s="327" t="s">
        <v>522</v>
      </c>
      <c r="E200" s="327" t="s">
        <v>522</v>
      </c>
      <c r="F200" s="327" t="s">
        <v>522</v>
      </c>
      <c r="G200" s="329" t="s">
        <v>522</v>
      </c>
      <c r="H200" s="329" t="s">
        <v>522</v>
      </c>
      <c r="I200" s="329" t="s">
        <v>522</v>
      </c>
      <c r="J200" s="329" t="s">
        <v>522</v>
      </c>
    </row>
    <row r="201" spans="1:10" x14ac:dyDescent="0.35">
      <c r="A201" s="291" t="s">
        <v>3242</v>
      </c>
      <c r="B201" s="329" t="s">
        <v>495</v>
      </c>
      <c r="C201" s="327" t="s">
        <v>551</v>
      </c>
      <c r="D201" s="327" t="s">
        <v>527</v>
      </c>
      <c r="E201" s="327" t="s">
        <v>495</v>
      </c>
      <c r="F201" s="327" t="s">
        <v>495</v>
      </c>
      <c r="G201" s="329" t="s">
        <v>495</v>
      </c>
      <c r="H201" s="329" t="s">
        <v>495</v>
      </c>
      <c r="I201" s="329" t="s">
        <v>495</v>
      </c>
      <c r="J201" s="329" t="s">
        <v>493</v>
      </c>
    </row>
    <row r="202" spans="1:10" x14ac:dyDescent="0.35">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3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3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3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3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3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35">
      <c r="A208" s="294" t="s">
        <v>561</v>
      </c>
      <c r="B208" s="329" t="s">
        <v>522</v>
      </c>
      <c r="C208" s="327" t="s">
        <v>551</v>
      </c>
      <c r="D208" s="327" t="s">
        <v>522</v>
      </c>
      <c r="E208" s="327" t="s">
        <v>522</v>
      </c>
      <c r="F208" s="327" t="s">
        <v>522</v>
      </c>
      <c r="G208" s="329" t="s">
        <v>522</v>
      </c>
      <c r="H208" s="329" t="s">
        <v>522</v>
      </c>
      <c r="I208" s="329" t="s">
        <v>522</v>
      </c>
      <c r="J208" s="329" t="s">
        <v>522</v>
      </c>
    </row>
    <row r="209" spans="1:10" x14ac:dyDescent="0.35">
      <c r="A209" s="294" t="s">
        <v>562</v>
      </c>
      <c r="B209" s="329" t="s">
        <v>522</v>
      </c>
      <c r="C209" s="327" t="s">
        <v>551</v>
      </c>
      <c r="D209" s="327" t="s">
        <v>522</v>
      </c>
      <c r="E209" s="327" t="s">
        <v>522</v>
      </c>
      <c r="F209" s="327" t="s">
        <v>522</v>
      </c>
      <c r="G209" s="329" t="s">
        <v>522</v>
      </c>
      <c r="H209" s="329" t="s">
        <v>522</v>
      </c>
      <c r="I209" s="329" t="s">
        <v>522</v>
      </c>
      <c r="J209" s="329" t="s">
        <v>522</v>
      </c>
    </row>
    <row r="210" spans="1:10" x14ac:dyDescent="0.3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3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3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35">
      <c r="A213" s="283" t="s">
        <v>553</v>
      </c>
      <c r="B213" s="327" t="s">
        <v>522</v>
      </c>
      <c r="C213" s="327" t="s">
        <v>551</v>
      </c>
      <c r="D213" s="327" t="s">
        <v>522</v>
      </c>
      <c r="E213" s="327" t="s">
        <v>522</v>
      </c>
      <c r="F213" s="327" t="s">
        <v>522</v>
      </c>
      <c r="G213" s="327" t="s">
        <v>522</v>
      </c>
      <c r="H213" s="327" t="s">
        <v>522</v>
      </c>
      <c r="I213" s="327" t="s">
        <v>522</v>
      </c>
    </row>
    <row r="214" spans="1:10" x14ac:dyDescent="0.3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35">
      <c r="A215" s="283" t="s">
        <v>3235</v>
      </c>
      <c r="B215" s="327" t="s">
        <v>567</v>
      </c>
      <c r="C215" s="327" t="s">
        <v>551</v>
      </c>
      <c r="D215" s="327" t="s">
        <v>567</v>
      </c>
      <c r="E215" s="327" t="s">
        <v>3126</v>
      </c>
      <c r="F215" s="327" t="s">
        <v>3126</v>
      </c>
      <c r="G215" s="327" t="s">
        <v>567</v>
      </c>
      <c r="H215" s="327" t="s">
        <v>3126</v>
      </c>
      <c r="I215" s="327" t="s">
        <v>3126</v>
      </c>
    </row>
    <row r="216" spans="1:10" x14ac:dyDescent="0.35">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35">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x14ac:dyDescent="0.3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3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35">
      <c r="A220" s="283" t="s">
        <v>92</v>
      </c>
      <c r="B220" s="329" t="s">
        <v>522</v>
      </c>
      <c r="C220" s="327" t="s">
        <v>551</v>
      </c>
      <c r="D220" s="327" t="s">
        <v>522</v>
      </c>
      <c r="E220" s="327" t="s">
        <v>522</v>
      </c>
      <c r="F220" s="327" t="s">
        <v>522</v>
      </c>
      <c r="G220" s="329" t="s">
        <v>522</v>
      </c>
      <c r="H220" s="329" t="s">
        <v>522</v>
      </c>
      <c r="I220" s="329" t="s">
        <v>522</v>
      </c>
    </row>
    <row r="221" spans="1:10" x14ac:dyDescent="0.35">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x14ac:dyDescent="0.3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3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3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35">
      <c r="A225" s="283" t="s">
        <v>3246</v>
      </c>
      <c r="B225" s="327" t="s">
        <v>567</v>
      </c>
      <c r="C225" s="327" t="s">
        <v>551</v>
      </c>
      <c r="D225" s="328" t="s">
        <v>188</v>
      </c>
      <c r="E225" s="328" t="s">
        <v>188</v>
      </c>
      <c r="F225" s="328" t="s">
        <v>188</v>
      </c>
      <c r="G225" s="327" t="s">
        <v>567</v>
      </c>
      <c r="H225" s="327">
        <v>1.05278679567487</v>
      </c>
      <c r="I225" s="327">
        <v>1.4965547714000001E-4</v>
      </c>
    </row>
    <row r="226" spans="1:9" x14ac:dyDescent="0.3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35">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35">
      <c r="A228" s="283" t="s">
        <v>3247</v>
      </c>
      <c r="B228" s="327" t="s">
        <v>567</v>
      </c>
      <c r="C228" s="327" t="s">
        <v>551</v>
      </c>
      <c r="D228" s="328" t="s">
        <v>188</v>
      </c>
      <c r="E228" s="328" t="s">
        <v>188</v>
      </c>
      <c r="F228" s="328" t="s">
        <v>188</v>
      </c>
      <c r="G228" s="327" t="s">
        <v>567</v>
      </c>
      <c r="H228" s="327" t="s">
        <v>3126</v>
      </c>
      <c r="I228" s="327" t="s">
        <v>3126</v>
      </c>
    </row>
    <row r="229" spans="1:9" x14ac:dyDescent="0.3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3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3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3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35">
      <c r="A233" s="283" t="s">
        <v>3246</v>
      </c>
      <c r="B233" s="327" t="s">
        <v>495</v>
      </c>
      <c r="C233" s="327" t="s">
        <v>551</v>
      </c>
      <c r="D233" s="328" t="s">
        <v>188</v>
      </c>
      <c r="E233" s="328" t="s">
        <v>188</v>
      </c>
      <c r="F233" s="328" t="s">
        <v>188</v>
      </c>
      <c r="G233" s="327" t="s">
        <v>495</v>
      </c>
      <c r="H233" s="327" t="s">
        <v>522</v>
      </c>
      <c r="I233" s="327" t="s">
        <v>522</v>
      </c>
    </row>
    <row r="234" spans="1:9" x14ac:dyDescent="0.35">
      <c r="A234" s="294" t="s">
        <v>579</v>
      </c>
      <c r="B234" s="329" t="s">
        <v>495</v>
      </c>
      <c r="C234" s="327" t="s">
        <v>551</v>
      </c>
      <c r="D234" s="327" t="s">
        <v>495</v>
      </c>
      <c r="E234" s="327" t="s">
        <v>522</v>
      </c>
      <c r="F234" s="327" t="s">
        <v>522</v>
      </c>
      <c r="G234" s="329" t="s">
        <v>495</v>
      </c>
      <c r="H234" s="329" t="s">
        <v>522</v>
      </c>
      <c r="I234" s="329" t="s">
        <v>522</v>
      </c>
    </row>
    <row r="235" spans="1:9" x14ac:dyDescent="0.3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35">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3247</v>
      </c>
      <c r="B237" s="327" t="s">
        <v>495</v>
      </c>
      <c r="C237" s="327" t="s">
        <v>551</v>
      </c>
      <c r="D237" s="328" t="s">
        <v>188</v>
      </c>
      <c r="E237" s="328" t="s">
        <v>188</v>
      </c>
      <c r="F237" s="328" t="s">
        <v>188</v>
      </c>
      <c r="G237" s="327" t="s">
        <v>495</v>
      </c>
      <c r="H237" s="327" t="s">
        <v>495</v>
      </c>
      <c r="I237" s="327" t="s">
        <v>495</v>
      </c>
    </row>
    <row r="238" spans="1:9" x14ac:dyDescent="0.35">
      <c r="A238" s="294" t="s">
        <v>87</v>
      </c>
      <c r="B238" s="329" t="s">
        <v>495</v>
      </c>
      <c r="C238" s="327" t="s">
        <v>551</v>
      </c>
      <c r="D238" s="327" t="s">
        <v>495</v>
      </c>
      <c r="E238" s="327" t="s">
        <v>495</v>
      </c>
      <c r="F238" s="327" t="s">
        <v>495</v>
      </c>
      <c r="G238" s="329" t="s">
        <v>495</v>
      </c>
      <c r="H238" s="329" t="s">
        <v>495</v>
      </c>
      <c r="I238" s="329" t="s">
        <v>495</v>
      </c>
    </row>
    <row r="239" spans="1:9" x14ac:dyDescent="0.3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3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3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3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35">
      <c r="A243" s="283" t="s">
        <v>3246</v>
      </c>
      <c r="B243" s="327" t="s">
        <v>495</v>
      </c>
      <c r="C243" s="327" t="s">
        <v>551</v>
      </c>
      <c r="D243" s="328" t="s">
        <v>188</v>
      </c>
      <c r="E243" s="328" t="s">
        <v>188</v>
      </c>
      <c r="F243" s="328" t="s">
        <v>188</v>
      </c>
      <c r="G243" s="327" t="s">
        <v>495</v>
      </c>
      <c r="H243" s="327">
        <v>9.7455516189999999E-5</v>
      </c>
      <c r="I243" s="327">
        <v>1.256183293E-5</v>
      </c>
    </row>
    <row r="244" spans="1:9" x14ac:dyDescent="0.35">
      <c r="A244" s="294" t="s">
        <v>579</v>
      </c>
      <c r="B244" s="329" t="s">
        <v>495</v>
      </c>
      <c r="C244" s="327" t="s">
        <v>551</v>
      </c>
      <c r="D244" s="327" t="s">
        <v>495</v>
      </c>
      <c r="E244" s="327" t="s">
        <v>495</v>
      </c>
      <c r="F244" s="327" t="s">
        <v>495</v>
      </c>
      <c r="G244" s="329" t="s">
        <v>495</v>
      </c>
      <c r="H244" s="329">
        <v>9.7455516189999999E-5</v>
      </c>
      <c r="I244" s="329">
        <v>1.256183293E-5</v>
      </c>
    </row>
    <row r="245" spans="1:9" x14ac:dyDescent="0.3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35">
      <c r="A246" s="283" t="s">
        <v>3237</v>
      </c>
      <c r="B246" s="329" t="s">
        <v>495</v>
      </c>
      <c r="C246" s="327" t="s">
        <v>551</v>
      </c>
      <c r="D246" s="327" t="s">
        <v>495</v>
      </c>
      <c r="E246" s="327" t="s">
        <v>495</v>
      </c>
      <c r="F246" s="327" t="s">
        <v>495</v>
      </c>
      <c r="G246" s="329" t="s">
        <v>495</v>
      </c>
      <c r="H246" s="329">
        <v>1.9584458055900002E-3</v>
      </c>
      <c r="I246" s="329">
        <v>2.75126384502E-3</v>
      </c>
    </row>
    <row r="247" spans="1:9" x14ac:dyDescent="0.35">
      <c r="A247" s="283" t="s">
        <v>3247</v>
      </c>
      <c r="B247" s="327" t="s">
        <v>522</v>
      </c>
      <c r="C247" s="327" t="s">
        <v>551</v>
      </c>
      <c r="D247" s="328" t="s">
        <v>188</v>
      </c>
      <c r="E247" s="328" t="s">
        <v>188</v>
      </c>
      <c r="F247" s="328" t="s">
        <v>188</v>
      </c>
      <c r="G247" s="327" t="s">
        <v>522</v>
      </c>
      <c r="H247" s="327" t="s">
        <v>522</v>
      </c>
      <c r="I247" s="327" t="s">
        <v>522</v>
      </c>
    </row>
    <row r="248" spans="1:9" x14ac:dyDescent="0.3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3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3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3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35">
      <c r="A252" s="283" t="s">
        <v>3248</v>
      </c>
      <c r="B252" s="327" t="s">
        <v>495</v>
      </c>
      <c r="C252" s="327" t="s">
        <v>551</v>
      </c>
      <c r="D252" s="328" t="s">
        <v>188</v>
      </c>
      <c r="E252" s="328" t="s">
        <v>188</v>
      </c>
      <c r="F252" s="328" t="s">
        <v>188</v>
      </c>
      <c r="G252" s="327" t="s">
        <v>495</v>
      </c>
      <c r="H252" s="327">
        <v>1.0526893401586801</v>
      </c>
      <c r="I252" s="327">
        <v>1.3709364421000001E-4</v>
      </c>
    </row>
    <row r="253" spans="1:9" x14ac:dyDescent="0.35">
      <c r="A253" s="294" t="s">
        <v>579</v>
      </c>
      <c r="B253" s="329" t="s">
        <v>495</v>
      </c>
      <c r="C253" s="327" t="s">
        <v>551</v>
      </c>
      <c r="D253" s="327" t="s">
        <v>495</v>
      </c>
      <c r="E253" s="327" t="s">
        <v>495</v>
      </c>
      <c r="F253" s="327" t="s">
        <v>495</v>
      </c>
      <c r="G253" s="329" t="s">
        <v>495</v>
      </c>
      <c r="H253" s="329">
        <v>1.0526893401586801</v>
      </c>
      <c r="I253" s="329">
        <v>1.3709364421000001E-4</v>
      </c>
    </row>
    <row r="254" spans="1:9" x14ac:dyDescent="0.3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35">
      <c r="A255" s="283" t="s">
        <v>3237</v>
      </c>
      <c r="B255" s="329" t="s">
        <v>495</v>
      </c>
      <c r="C255" s="327" t="s">
        <v>551</v>
      </c>
      <c r="D255" s="327" t="s">
        <v>495</v>
      </c>
      <c r="E255" s="327" t="s">
        <v>495</v>
      </c>
      <c r="F255" s="327" t="s">
        <v>495</v>
      </c>
      <c r="G255" s="329" t="s">
        <v>495</v>
      </c>
      <c r="H255" s="329">
        <v>2.1488777387999999E-3</v>
      </c>
      <c r="I255" s="329">
        <v>1.21293212369E-3</v>
      </c>
    </row>
    <row r="256" spans="1:9" x14ac:dyDescent="0.35">
      <c r="A256" s="283" t="s">
        <v>3247</v>
      </c>
      <c r="B256" s="327" t="s">
        <v>522</v>
      </c>
      <c r="C256" s="327" t="s">
        <v>551</v>
      </c>
      <c r="D256" s="328" t="s">
        <v>188</v>
      </c>
      <c r="E256" s="328" t="s">
        <v>188</v>
      </c>
      <c r="F256" s="328" t="s">
        <v>188</v>
      </c>
      <c r="G256" s="327" t="s">
        <v>522</v>
      </c>
      <c r="H256" s="327" t="s">
        <v>522</v>
      </c>
      <c r="I256" s="327" t="s">
        <v>522</v>
      </c>
    </row>
    <row r="257" spans="1:9" x14ac:dyDescent="0.3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3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35">
      <c r="A259" s="283" t="s">
        <v>576</v>
      </c>
      <c r="B259" s="329" t="s">
        <v>522</v>
      </c>
      <c r="C259" s="327" t="s">
        <v>551</v>
      </c>
      <c r="D259" s="327" t="s">
        <v>522</v>
      </c>
      <c r="E259" s="327" t="s">
        <v>522</v>
      </c>
      <c r="F259" s="327" t="s">
        <v>522</v>
      </c>
      <c r="G259" s="329" t="s">
        <v>522</v>
      </c>
      <c r="H259" s="329" t="s">
        <v>522</v>
      </c>
      <c r="I259" s="329" t="s">
        <v>522</v>
      </c>
    </row>
    <row r="260" spans="1:9" x14ac:dyDescent="0.35">
      <c r="A260" s="283" t="s">
        <v>577</v>
      </c>
      <c r="B260" s="329" t="s">
        <v>522</v>
      </c>
      <c r="C260" s="327" t="s">
        <v>551</v>
      </c>
      <c r="D260" s="327" t="s">
        <v>522</v>
      </c>
      <c r="E260" s="327" t="s">
        <v>522</v>
      </c>
      <c r="F260" s="327" t="s">
        <v>522</v>
      </c>
      <c r="G260" s="329" t="s">
        <v>522</v>
      </c>
      <c r="H260" s="329" t="s">
        <v>522</v>
      </c>
      <c r="I260" s="329" t="s">
        <v>522</v>
      </c>
    </row>
    <row r="261" spans="1:9" x14ac:dyDescent="0.35">
      <c r="A261" s="283" t="s">
        <v>3246</v>
      </c>
      <c r="B261" s="327" t="s">
        <v>522</v>
      </c>
      <c r="C261" s="327" t="s">
        <v>551</v>
      </c>
      <c r="D261" s="328" t="s">
        <v>188</v>
      </c>
      <c r="E261" s="328" t="s">
        <v>188</v>
      </c>
      <c r="F261" s="328" t="s">
        <v>188</v>
      </c>
      <c r="G261" s="327" t="s">
        <v>522</v>
      </c>
      <c r="H261" s="327" t="s">
        <v>522</v>
      </c>
      <c r="I261" s="327" t="s">
        <v>522</v>
      </c>
    </row>
    <row r="262" spans="1:9" x14ac:dyDescent="0.35">
      <c r="A262" s="283" t="s">
        <v>554</v>
      </c>
      <c r="B262" s="329" t="s">
        <v>522</v>
      </c>
      <c r="C262" s="327" t="s">
        <v>551</v>
      </c>
      <c r="D262" s="327" t="s">
        <v>522</v>
      </c>
      <c r="E262" s="327" t="s">
        <v>522</v>
      </c>
      <c r="F262" s="327" t="s">
        <v>522</v>
      </c>
      <c r="G262" s="329" t="s">
        <v>522</v>
      </c>
      <c r="H262" s="329" t="s">
        <v>522</v>
      </c>
      <c r="I262" s="329" t="s">
        <v>522</v>
      </c>
    </row>
    <row r="263" spans="1:9" x14ac:dyDescent="0.35">
      <c r="A263" s="283" t="s">
        <v>3237</v>
      </c>
      <c r="B263" s="329" t="s">
        <v>495</v>
      </c>
      <c r="C263" s="327" t="s">
        <v>551</v>
      </c>
      <c r="D263" s="327" t="s">
        <v>495</v>
      </c>
      <c r="E263" s="327" t="s">
        <v>520</v>
      </c>
      <c r="F263" s="327" t="s">
        <v>520</v>
      </c>
      <c r="G263" s="329" t="s">
        <v>495</v>
      </c>
      <c r="H263" s="329" t="s">
        <v>520</v>
      </c>
      <c r="I263" s="329" t="s">
        <v>520</v>
      </c>
    </row>
    <row r="264" spans="1:9" x14ac:dyDescent="0.35">
      <c r="A264" s="283" t="s">
        <v>3247</v>
      </c>
      <c r="B264" s="327" t="s">
        <v>522</v>
      </c>
      <c r="C264" s="327" t="s">
        <v>551</v>
      </c>
      <c r="D264" s="328" t="s">
        <v>188</v>
      </c>
      <c r="E264" s="328" t="s">
        <v>188</v>
      </c>
      <c r="F264" s="328" t="s">
        <v>188</v>
      </c>
      <c r="G264" s="327" t="s">
        <v>522</v>
      </c>
      <c r="H264" s="327" t="s">
        <v>522</v>
      </c>
      <c r="I264" s="327" t="s">
        <v>522</v>
      </c>
    </row>
    <row r="265" spans="1:9" x14ac:dyDescent="0.35">
      <c r="A265" s="297" t="s">
        <v>583</v>
      </c>
      <c r="B265" s="327" t="s">
        <v>522</v>
      </c>
      <c r="C265" s="327" t="s">
        <v>551</v>
      </c>
      <c r="D265" s="328" t="s">
        <v>188</v>
      </c>
      <c r="E265" s="328" t="s">
        <v>188</v>
      </c>
      <c r="F265" s="328" t="s">
        <v>188</v>
      </c>
      <c r="G265" s="327" t="s">
        <v>522</v>
      </c>
      <c r="H265" s="327" t="s">
        <v>527</v>
      </c>
      <c r="I265" s="327" t="s">
        <v>527</v>
      </c>
    </row>
    <row r="266" spans="1:9" x14ac:dyDescent="0.35">
      <c r="A266" s="288" t="s">
        <v>584</v>
      </c>
      <c r="B266" s="327" t="s">
        <v>522</v>
      </c>
      <c r="C266" s="327" t="s">
        <v>551</v>
      </c>
      <c r="D266" s="328" t="s">
        <v>188</v>
      </c>
      <c r="E266" s="328" t="s">
        <v>188</v>
      </c>
      <c r="F266" s="328" t="s">
        <v>188</v>
      </c>
      <c r="G266" s="327" t="s">
        <v>522</v>
      </c>
      <c r="H266" s="327" t="s">
        <v>527</v>
      </c>
      <c r="I266" s="327" t="s">
        <v>527</v>
      </c>
    </row>
    <row r="267" spans="1:9" x14ac:dyDescent="0.35">
      <c r="A267" s="294" t="s">
        <v>575</v>
      </c>
      <c r="B267" s="329" t="s">
        <v>522</v>
      </c>
      <c r="C267" s="327" t="s">
        <v>551</v>
      </c>
      <c r="D267" s="327" t="s">
        <v>522</v>
      </c>
      <c r="E267" s="327" t="s">
        <v>495</v>
      </c>
      <c r="F267" s="327" t="s">
        <v>495</v>
      </c>
      <c r="G267" s="329" t="s">
        <v>522</v>
      </c>
      <c r="H267" s="329" t="s">
        <v>495</v>
      </c>
      <c r="I267" s="329" t="s">
        <v>495</v>
      </c>
    </row>
    <row r="268" spans="1:9" x14ac:dyDescent="0.35">
      <c r="A268" s="294" t="s">
        <v>585</v>
      </c>
      <c r="B268" s="329" t="s">
        <v>522</v>
      </c>
      <c r="C268" s="327" t="s">
        <v>551</v>
      </c>
      <c r="D268" s="327" t="s">
        <v>522</v>
      </c>
      <c r="E268" s="327" t="s">
        <v>495</v>
      </c>
      <c r="F268" s="327" t="s">
        <v>495</v>
      </c>
      <c r="G268" s="329" t="s">
        <v>522</v>
      </c>
      <c r="H268" s="329" t="s">
        <v>495</v>
      </c>
      <c r="I268" s="329" t="s">
        <v>495</v>
      </c>
    </row>
    <row r="269" spans="1:9" x14ac:dyDescent="0.35">
      <c r="A269" s="294" t="s">
        <v>586</v>
      </c>
      <c r="B269" s="329" t="s">
        <v>522</v>
      </c>
      <c r="C269" s="327" t="s">
        <v>551</v>
      </c>
      <c r="D269" s="327" t="s">
        <v>522</v>
      </c>
      <c r="E269" s="327" t="s">
        <v>495</v>
      </c>
      <c r="F269" s="327" t="s">
        <v>495</v>
      </c>
      <c r="G269" s="329" t="s">
        <v>522</v>
      </c>
      <c r="H269" s="329" t="s">
        <v>495</v>
      </c>
      <c r="I269" s="329" t="s">
        <v>495</v>
      </c>
    </row>
    <row r="270" spans="1:9" x14ac:dyDescent="0.35">
      <c r="A270" s="294" t="s">
        <v>587</v>
      </c>
      <c r="B270" s="327" t="s">
        <v>522</v>
      </c>
      <c r="C270" s="327" t="s">
        <v>551</v>
      </c>
      <c r="D270" s="328" t="s">
        <v>188</v>
      </c>
      <c r="E270" s="328" t="s">
        <v>188</v>
      </c>
      <c r="F270" s="328" t="s">
        <v>188</v>
      </c>
      <c r="G270" s="327" t="s">
        <v>522</v>
      </c>
      <c r="H270" s="327" t="s">
        <v>495</v>
      </c>
      <c r="I270" s="327" t="s">
        <v>495</v>
      </c>
    </row>
    <row r="271" spans="1:9" x14ac:dyDescent="0.35">
      <c r="A271" s="294" t="s">
        <v>560</v>
      </c>
      <c r="B271" s="329" t="s">
        <v>522</v>
      </c>
      <c r="C271" s="327" t="s">
        <v>551</v>
      </c>
      <c r="D271" s="327" t="s">
        <v>522</v>
      </c>
      <c r="E271" s="327" t="s">
        <v>495</v>
      </c>
      <c r="F271" s="327" t="s">
        <v>495</v>
      </c>
      <c r="G271" s="329" t="s">
        <v>522</v>
      </c>
      <c r="H271" s="329" t="s">
        <v>495</v>
      </c>
      <c r="I271" s="329" t="s">
        <v>495</v>
      </c>
    </row>
    <row r="272" spans="1:9" x14ac:dyDescent="0.35">
      <c r="A272" s="294" t="s">
        <v>92</v>
      </c>
      <c r="B272" s="329" t="s">
        <v>522</v>
      </c>
      <c r="C272" s="327" t="s">
        <v>551</v>
      </c>
      <c r="D272" s="327" t="s">
        <v>522</v>
      </c>
      <c r="E272" s="327" t="s">
        <v>495</v>
      </c>
      <c r="F272" s="327" t="s">
        <v>495</v>
      </c>
      <c r="G272" s="329" t="s">
        <v>522</v>
      </c>
      <c r="H272" s="329" t="s">
        <v>495</v>
      </c>
      <c r="I272" s="329" t="s">
        <v>495</v>
      </c>
    </row>
    <row r="273" spans="1:10" x14ac:dyDescent="0.35">
      <c r="A273" s="294" t="s">
        <v>588</v>
      </c>
      <c r="B273" s="327" t="s">
        <v>522</v>
      </c>
      <c r="C273" s="327" t="s">
        <v>551</v>
      </c>
      <c r="D273" s="328" t="s">
        <v>188</v>
      </c>
      <c r="E273" s="328" t="s">
        <v>188</v>
      </c>
      <c r="F273" s="328" t="s">
        <v>188</v>
      </c>
      <c r="G273" s="327" t="s">
        <v>522</v>
      </c>
      <c r="H273" s="327" t="s">
        <v>493</v>
      </c>
      <c r="I273" s="327" t="s">
        <v>493</v>
      </c>
    </row>
    <row r="274" spans="1:10" x14ac:dyDescent="0.3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3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35">
      <c r="A276" s="283" t="s">
        <v>553</v>
      </c>
      <c r="B276" s="329" t="s">
        <v>522</v>
      </c>
      <c r="C276" s="327" t="s">
        <v>551</v>
      </c>
      <c r="D276" s="327" t="s">
        <v>522</v>
      </c>
      <c r="E276" s="327" t="s">
        <v>522</v>
      </c>
      <c r="F276" s="327" t="s">
        <v>522</v>
      </c>
      <c r="G276" s="329" t="s">
        <v>522</v>
      </c>
      <c r="H276" s="329" t="s">
        <v>522</v>
      </c>
      <c r="I276" s="329" t="s">
        <v>522</v>
      </c>
    </row>
    <row r="277" spans="1:10" x14ac:dyDescent="0.35">
      <c r="A277" s="283" t="s">
        <v>554</v>
      </c>
      <c r="B277" s="329" t="s">
        <v>495</v>
      </c>
      <c r="C277" s="327" t="s">
        <v>551</v>
      </c>
      <c r="D277" s="327" t="s">
        <v>495</v>
      </c>
      <c r="E277" s="327" t="s">
        <v>495</v>
      </c>
      <c r="F277" s="327" t="s">
        <v>495</v>
      </c>
      <c r="G277" s="329" t="s">
        <v>495</v>
      </c>
      <c r="H277" s="329" t="s">
        <v>495</v>
      </c>
      <c r="I277" s="329" t="s">
        <v>495</v>
      </c>
    </row>
    <row r="278" spans="1:10" x14ac:dyDescent="0.35">
      <c r="A278" s="283" t="s">
        <v>3237</v>
      </c>
      <c r="B278" s="329" t="s">
        <v>495</v>
      </c>
      <c r="C278" s="327" t="s">
        <v>551</v>
      </c>
      <c r="D278" s="327" t="s">
        <v>495</v>
      </c>
      <c r="E278" s="327" t="s">
        <v>520</v>
      </c>
      <c r="F278" s="327" t="s">
        <v>520</v>
      </c>
      <c r="G278" s="329" t="s">
        <v>495</v>
      </c>
      <c r="H278" s="329" t="s">
        <v>520</v>
      </c>
      <c r="I278" s="329" t="s">
        <v>520</v>
      </c>
    </row>
    <row r="279" spans="1:10" x14ac:dyDescent="0.35">
      <c r="A279" s="283" t="s">
        <v>3249</v>
      </c>
      <c r="B279" s="327" t="s">
        <v>495</v>
      </c>
      <c r="C279" s="327" t="s">
        <v>551</v>
      </c>
      <c r="D279" s="328" t="s">
        <v>188</v>
      </c>
      <c r="E279" s="328" t="s">
        <v>188</v>
      </c>
      <c r="F279" s="328" t="s">
        <v>188</v>
      </c>
      <c r="G279" s="327" t="s">
        <v>495</v>
      </c>
      <c r="H279" s="327" t="s">
        <v>493</v>
      </c>
      <c r="I279" s="327" t="s">
        <v>493</v>
      </c>
    </row>
    <row r="280" spans="1:10" x14ac:dyDescent="0.35">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x14ac:dyDescent="0.3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3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35">
      <c r="A283" s="283" t="s">
        <v>575</v>
      </c>
      <c r="B283" s="329" t="s">
        <v>495</v>
      </c>
      <c r="C283" s="327" t="s">
        <v>551</v>
      </c>
      <c r="D283" s="327" t="s">
        <v>495</v>
      </c>
      <c r="E283" s="327" t="s">
        <v>495</v>
      </c>
      <c r="F283" s="327" t="s">
        <v>495</v>
      </c>
      <c r="G283" s="329" t="s">
        <v>495</v>
      </c>
      <c r="H283" s="329" t="s">
        <v>495</v>
      </c>
      <c r="I283" s="329" t="s">
        <v>495</v>
      </c>
    </row>
    <row r="284" spans="1:10" x14ac:dyDescent="0.35">
      <c r="A284" s="283" t="s">
        <v>3251</v>
      </c>
      <c r="B284" s="327" t="s">
        <v>522</v>
      </c>
      <c r="C284" s="327" t="s">
        <v>551</v>
      </c>
      <c r="D284" s="328" t="s">
        <v>188</v>
      </c>
      <c r="E284" s="328" t="s">
        <v>188</v>
      </c>
      <c r="F284" s="328" t="s">
        <v>188</v>
      </c>
      <c r="G284" s="327" t="s">
        <v>522</v>
      </c>
      <c r="H284" s="327" t="s">
        <v>493</v>
      </c>
      <c r="I284" s="327" t="s">
        <v>493</v>
      </c>
    </row>
    <row r="285" spans="1:10" x14ac:dyDescent="0.35">
      <c r="A285" s="283" t="s">
        <v>554</v>
      </c>
      <c r="B285" s="329" t="s">
        <v>520</v>
      </c>
      <c r="C285" s="327" t="s">
        <v>551</v>
      </c>
      <c r="D285" s="327" t="s">
        <v>520</v>
      </c>
      <c r="E285" s="327" t="s">
        <v>495</v>
      </c>
      <c r="F285" s="327" t="s">
        <v>495</v>
      </c>
      <c r="G285" s="329" t="s">
        <v>520</v>
      </c>
      <c r="H285" s="329" t="s">
        <v>495</v>
      </c>
      <c r="I285" s="329" t="s">
        <v>495</v>
      </c>
      <c r="J285" s="57" t="s">
        <v>493</v>
      </c>
    </row>
    <row r="286" spans="1:10" x14ac:dyDescent="0.35">
      <c r="A286" s="283" t="s">
        <v>3237</v>
      </c>
      <c r="B286" s="329" t="s">
        <v>495</v>
      </c>
      <c r="C286" s="327" t="s">
        <v>551</v>
      </c>
      <c r="D286" s="327" t="s">
        <v>495</v>
      </c>
      <c r="E286" s="327" t="s">
        <v>520</v>
      </c>
      <c r="F286" s="327" t="s">
        <v>520</v>
      </c>
      <c r="G286" s="329" t="s">
        <v>495</v>
      </c>
      <c r="H286" s="329" t="s">
        <v>520</v>
      </c>
      <c r="I286" s="329" t="s">
        <v>520</v>
      </c>
      <c r="J286" s="57" t="s">
        <v>493</v>
      </c>
    </row>
    <row r="287" spans="1:10" x14ac:dyDescent="0.35">
      <c r="A287" s="283" t="s">
        <v>3252</v>
      </c>
      <c r="B287" s="327" t="s">
        <v>522</v>
      </c>
      <c r="C287" s="327" t="s">
        <v>551</v>
      </c>
      <c r="D287" s="328" t="s">
        <v>188</v>
      </c>
      <c r="E287" s="328" t="s">
        <v>188</v>
      </c>
      <c r="F287" s="328" t="s">
        <v>188</v>
      </c>
      <c r="G287" s="327" t="s">
        <v>522</v>
      </c>
      <c r="H287" s="327" t="s">
        <v>493</v>
      </c>
      <c r="I287" s="327" t="s">
        <v>493</v>
      </c>
      <c r="J287" s="57" t="s">
        <v>493</v>
      </c>
    </row>
    <row r="288" spans="1:10" x14ac:dyDescent="0.35">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3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35">
      <c r="A290" s="291" t="s">
        <v>553</v>
      </c>
      <c r="B290" s="327" t="s">
        <v>522</v>
      </c>
      <c r="C290" s="327" t="s">
        <v>551</v>
      </c>
      <c r="D290" s="327" t="s">
        <v>522</v>
      </c>
      <c r="E290" s="327" t="s">
        <v>522</v>
      </c>
      <c r="F290" s="327" t="s">
        <v>522</v>
      </c>
      <c r="G290" s="327" t="s">
        <v>522</v>
      </c>
      <c r="H290" s="327" t="s">
        <v>522</v>
      </c>
      <c r="I290" s="327" t="s">
        <v>522</v>
      </c>
      <c r="J290" s="57" t="s">
        <v>493</v>
      </c>
    </row>
    <row r="291" spans="1:10" x14ac:dyDescent="0.3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35">
      <c r="A292" s="291" t="s">
        <v>3240</v>
      </c>
      <c r="B292" s="327" t="s">
        <v>567</v>
      </c>
      <c r="C292" s="327" t="s">
        <v>551</v>
      </c>
      <c r="D292" s="327" t="s">
        <v>567</v>
      </c>
      <c r="E292" s="327" t="s">
        <v>522</v>
      </c>
      <c r="F292" s="327" t="s">
        <v>522</v>
      </c>
      <c r="G292" s="327" t="s">
        <v>567</v>
      </c>
      <c r="H292" s="327" t="s">
        <v>522</v>
      </c>
      <c r="I292" s="327" t="s">
        <v>522</v>
      </c>
      <c r="J292" s="57" t="s">
        <v>493</v>
      </c>
    </row>
    <row r="293" spans="1:10" x14ac:dyDescent="0.35">
      <c r="A293" s="291" t="s">
        <v>3242</v>
      </c>
      <c r="B293" s="327" t="s">
        <v>495</v>
      </c>
      <c r="C293" s="327" t="s">
        <v>551</v>
      </c>
      <c r="D293" s="327" t="s">
        <v>495</v>
      </c>
      <c r="E293" s="327" t="s">
        <v>592</v>
      </c>
      <c r="F293" s="327" t="s">
        <v>592</v>
      </c>
      <c r="G293" s="327" t="s">
        <v>495</v>
      </c>
      <c r="H293" s="327" t="s">
        <v>592</v>
      </c>
      <c r="I293" s="327" t="s">
        <v>592</v>
      </c>
      <c r="J293" s="57" t="s">
        <v>493</v>
      </c>
    </row>
    <row r="294" spans="1:10" x14ac:dyDescent="0.3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35">
      <c r="A295" s="291" t="s">
        <v>552</v>
      </c>
      <c r="B295" s="329" t="s">
        <v>520</v>
      </c>
      <c r="C295" s="327" t="s">
        <v>551</v>
      </c>
      <c r="D295" s="327" t="s">
        <v>520</v>
      </c>
      <c r="E295" s="327" t="s">
        <v>520</v>
      </c>
      <c r="F295" s="327" t="s">
        <v>520</v>
      </c>
      <c r="G295" s="329" t="s">
        <v>520</v>
      </c>
      <c r="H295" s="329" t="s">
        <v>520</v>
      </c>
      <c r="I295" s="329" t="s">
        <v>520</v>
      </c>
      <c r="J295" s="57" t="s">
        <v>493</v>
      </c>
    </row>
    <row r="296" spans="1:10" x14ac:dyDescent="0.35">
      <c r="A296" s="291" t="s">
        <v>553</v>
      </c>
      <c r="B296" s="329" t="s">
        <v>522</v>
      </c>
      <c r="C296" s="327" t="s">
        <v>551</v>
      </c>
      <c r="D296" s="327" t="s">
        <v>522</v>
      </c>
      <c r="E296" s="327" t="s">
        <v>522</v>
      </c>
      <c r="F296" s="327" t="s">
        <v>522</v>
      </c>
      <c r="G296" s="329" t="s">
        <v>522</v>
      </c>
      <c r="H296" s="329" t="s">
        <v>522</v>
      </c>
      <c r="I296" s="329" t="s">
        <v>522</v>
      </c>
      <c r="J296" s="57" t="s">
        <v>493</v>
      </c>
    </row>
    <row r="297" spans="1:10" x14ac:dyDescent="0.3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35">
      <c r="A298" s="291" t="s">
        <v>3240</v>
      </c>
      <c r="B298" s="329" t="s">
        <v>495</v>
      </c>
      <c r="C298" s="327" t="s">
        <v>551</v>
      </c>
      <c r="D298" s="327" t="s">
        <v>495</v>
      </c>
      <c r="E298" s="327" t="s">
        <v>522</v>
      </c>
      <c r="F298" s="327" t="s">
        <v>522</v>
      </c>
      <c r="G298" s="329" t="s">
        <v>495</v>
      </c>
      <c r="H298" s="329" t="s">
        <v>522</v>
      </c>
      <c r="I298" s="329" t="s">
        <v>522</v>
      </c>
      <c r="J298" s="57" t="s">
        <v>493</v>
      </c>
    </row>
    <row r="299" spans="1:10" x14ac:dyDescent="0.35">
      <c r="A299" s="291" t="s">
        <v>3242</v>
      </c>
      <c r="B299" s="329" t="s">
        <v>495</v>
      </c>
      <c r="C299" s="327" t="s">
        <v>551</v>
      </c>
      <c r="D299" s="327" t="s">
        <v>495</v>
      </c>
      <c r="E299" s="327" t="s">
        <v>522</v>
      </c>
      <c r="F299" s="327" t="s">
        <v>522</v>
      </c>
      <c r="G299" s="329" t="s">
        <v>495</v>
      </c>
      <c r="H299" s="329" t="s">
        <v>522</v>
      </c>
      <c r="I299" s="329" t="s">
        <v>522</v>
      </c>
      <c r="J299" s="57" t="s">
        <v>493</v>
      </c>
    </row>
    <row r="300" spans="1:10" x14ac:dyDescent="0.35">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x14ac:dyDescent="0.3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3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35">
      <c r="A303" s="288" t="s">
        <v>559</v>
      </c>
      <c r="B303" s="329" t="s">
        <v>522</v>
      </c>
      <c r="C303" s="327" t="s">
        <v>551</v>
      </c>
      <c r="D303" s="327" t="s">
        <v>522</v>
      </c>
      <c r="E303" s="327" t="s">
        <v>522</v>
      </c>
      <c r="F303" s="327" t="s">
        <v>522</v>
      </c>
      <c r="G303" s="329" t="s">
        <v>522</v>
      </c>
      <c r="H303" s="329" t="s">
        <v>522</v>
      </c>
      <c r="I303" s="329" t="s">
        <v>522</v>
      </c>
      <c r="J303" s="57" t="s">
        <v>493</v>
      </c>
    </row>
    <row r="304" spans="1:10" x14ac:dyDescent="0.3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35">
      <c r="A305" s="288" t="s">
        <v>561</v>
      </c>
      <c r="B305" s="329" t="s">
        <v>522</v>
      </c>
      <c r="C305" s="327" t="s">
        <v>551</v>
      </c>
      <c r="D305" s="327" t="s">
        <v>522</v>
      </c>
      <c r="E305" s="327" t="s">
        <v>522</v>
      </c>
      <c r="F305" s="327" t="s">
        <v>522</v>
      </c>
      <c r="G305" s="329" t="s">
        <v>522</v>
      </c>
      <c r="H305" s="329" t="s">
        <v>522</v>
      </c>
      <c r="I305" s="329" t="s">
        <v>522</v>
      </c>
      <c r="J305" s="57" t="s">
        <v>493</v>
      </c>
    </row>
    <row r="306" spans="1:10" x14ac:dyDescent="0.35">
      <c r="A306" s="288" t="s">
        <v>92</v>
      </c>
      <c r="B306" s="329" t="s">
        <v>495</v>
      </c>
      <c r="C306" s="327" t="s">
        <v>551</v>
      </c>
      <c r="D306" s="327" t="s">
        <v>495</v>
      </c>
      <c r="E306" s="327" t="s">
        <v>520</v>
      </c>
      <c r="F306" s="327" t="s">
        <v>520</v>
      </c>
      <c r="G306" s="329" t="s">
        <v>495</v>
      </c>
      <c r="H306" s="329" t="s">
        <v>520</v>
      </c>
      <c r="I306" s="329" t="s">
        <v>520</v>
      </c>
      <c r="J306" s="57" t="s">
        <v>493</v>
      </c>
    </row>
    <row r="307" spans="1:10" x14ac:dyDescent="0.3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3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3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3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35">
      <c r="A311" s="283" t="s">
        <v>3235</v>
      </c>
      <c r="B311" s="327" t="s">
        <v>522</v>
      </c>
      <c r="C311" s="327" t="s">
        <v>551</v>
      </c>
      <c r="D311" s="327" t="s">
        <v>522</v>
      </c>
      <c r="E311" s="327" t="s">
        <v>522</v>
      </c>
      <c r="F311" s="327" t="s">
        <v>522</v>
      </c>
      <c r="G311" s="327" t="s">
        <v>522</v>
      </c>
      <c r="H311" s="327" t="s">
        <v>522</v>
      </c>
      <c r="I311" s="327" t="s">
        <v>522</v>
      </c>
      <c r="J311" s="327" t="s">
        <v>522</v>
      </c>
    </row>
    <row r="312" spans="1:10" x14ac:dyDescent="0.35">
      <c r="A312" s="283" t="s">
        <v>3236</v>
      </c>
      <c r="B312" s="327" t="s">
        <v>522</v>
      </c>
      <c r="C312" s="327" t="s">
        <v>551</v>
      </c>
      <c r="D312" s="327" t="s">
        <v>522</v>
      </c>
      <c r="E312" s="327" t="s">
        <v>522</v>
      </c>
      <c r="F312" s="327" t="s">
        <v>522</v>
      </c>
      <c r="G312" s="327" t="s">
        <v>522</v>
      </c>
      <c r="H312" s="327" t="s">
        <v>522</v>
      </c>
      <c r="I312" s="327" t="s">
        <v>522</v>
      </c>
      <c r="J312" s="327" t="s">
        <v>522</v>
      </c>
    </row>
    <row r="313" spans="1:10" x14ac:dyDescent="0.35">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35">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3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3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3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35">
      <c r="A318" s="283" t="s">
        <v>3235</v>
      </c>
      <c r="B318" s="327" t="s">
        <v>522</v>
      </c>
      <c r="C318" s="327" t="s">
        <v>551</v>
      </c>
      <c r="D318" s="327" t="s">
        <v>522</v>
      </c>
      <c r="E318" s="327" t="s">
        <v>522</v>
      </c>
      <c r="F318" s="327" t="s">
        <v>522</v>
      </c>
      <c r="G318" s="327" t="s">
        <v>522</v>
      </c>
      <c r="H318" s="327" t="s">
        <v>522</v>
      </c>
      <c r="I318" s="327" t="s">
        <v>522</v>
      </c>
      <c r="J318" s="327" t="s">
        <v>522</v>
      </c>
    </row>
    <row r="319" spans="1:10" x14ac:dyDescent="0.35">
      <c r="A319" s="283" t="s">
        <v>3236</v>
      </c>
      <c r="B319" s="327" t="s">
        <v>522</v>
      </c>
      <c r="C319" s="327" t="s">
        <v>551</v>
      </c>
      <c r="D319" s="327" t="s">
        <v>522</v>
      </c>
      <c r="E319" s="327" t="s">
        <v>522</v>
      </c>
      <c r="F319" s="327" t="s">
        <v>522</v>
      </c>
      <c r="G319" s="327" t="s">
        <v>522</v>
      </c>
      <c r="H319" s="327" t="s">
        <v>522</v>
      </c>
      <c r="I319" s="327" t="s">
        <v>522</v>
      </c>
      <c r="J319" s="327" t="s">
        <v>522</v>
      </c>
    </row>
    <row r="320" spans="1:10" x14ac:dyDescent="0.35">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3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3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3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3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35">
      <c r="A325" s="294" t="s">
        <v>561</v>
      </c>
      <c r="B325" s="329" t="s">
        <v>522</v>
      </c>
      <c r="C325" s="327" t="s">
        <v>551</v>
      </c>
      <c r="D325" s="327" t="s">
        <v>522</v>
      </c>
      <c r="E325" s="327" t="s">
        <v>522</v>
      </c>
      <c r="F325" s="327" t="s">
        <v>522</v>
      </c>
      <c r="G325" s="329" t="s">
        <v>522</v>
      </c>
      <c r="H325" s="329" t="s">
        <v>522</v>
      </c>
      <c r="I325" s="329" t="s">
        <v>522</v>
      </c>
      <c r="J325" s="329" t="s">
        <v>522</v>
      </c>
    </row>
    <row r="326" spans="1:10" x14ac:dyDescent="0.35">
      <c r="A326" s="294" t="s">
        <v>562</v>
      </c>
      <c r="B326" s="329" t="s">
        <v>522</v>
      </c>
      <c r="C326" s="327" t="s">
        <v>551</v>
      </c>
      <c r="D326" s="327" t="s">
        <v>522</v>
      </c>
      <c r="E326" s="327" t="s">
        <v>522</v>
      </c>
      <c r="F326" s="327" t="s">
        <v>522</v>
      </c>
      <c r="G326" s="329" t="s">
        <v>522</v>
      </c>
      <c r="H326" s="329" t="s">
        <v>522</v>
      </c>
      <c r="I326" s="329" t="s">
        <v>522</v>
      </c>
      <c r="J326" s="329" t="s">
        <v>522</v>
      </c>
    </row>
    <row r="327" spans="1:10" x14ac:dyDescent="0.3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35">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3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3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3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35">
      <c r="A332" s="283" t="s">
        <v>3235</v>
      </c>
      <c r="B332" s="327" t="s">
        <v>522</v>
      </c>
      <c r="C332" s="327" t="s">
        <v>551</v>
      </c>
      <c r="D332" s="327" t="s">
        <v>522</v>
      </c>
      <c r="E332" s="327" t="s">
        <v>522</v>
      </c>
      <c r="F332" s="327" t="s">
        <v>522</v>
      </c>
      <c r="G332" s="327" t="s">
        <v>522</v>
      </c>
      <c r="H332" s="327" t="s">
        <v>522</v>
      </c>
      <c r="I332" s="327" t="s">
        <v>522</v>
      </c>
      <c r="J332" s="327" t="s">
        <v>522</v>
      </c>
    </row>
    <row r="333" spans="1:10" x14ac:dyDescent="0.35">
      <c r="A333" s="283" t="s">
        <v>3236</v>
      </c>
      <c r="B333" s="327" t="s">
        <v>522</v>
      </c>
      <c r="C333" s="327" t="s">
        <v>551</v>
      </c>
      <c r="D333" s="327" t="s">
        <v>522</v>
      </c>
      <c r="E333" s="327" t="s">
        <v>522</v>
      </c>
      <c r="F333" s="327" t="s">
        <v>522</v>
      </c>
      <c r="G333" s="327" t="s">
        <v>522</v>
      </c>
      <c r="H333" s="327" t="s">
        <v>522</v>
      </c>
      <c r="I333" s="327" t="s">
        <v>522</v>
      </c>
      <c r="J333" s="327" t="s">
        <v>522</v>
      </c>
    </row>
    <row r="334" spans="1:10" x14ac:dyDescent="0.35">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3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3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3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3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3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35">
      <c r="A340" s="294" t="s">
        <v>561</v>
      </c>
      <c r="B340" s="329" t="s">
        <v>522</v>
      </c>
      <c r="C340" s="327" t="s">
        <v>551</v>
      </c>
      <c r="D340" s="327" t="s">
        <v>522</v>
      </c>
      <c r="E340" s="327" t="s">
        <v>522</v>
      </c>
      <c r="F340" s="327" t="s">
        <v>522</v>
      </c>
      <c r="G340" s="329" t="s">
        <v>522</v>
      </c>
      <c r="H340" s="329" t="s">
        <v>522</v>
      </c>
      <c r="I340" s="329" t="s">
        <v>522</v>
      </c>
      <c r="J340" s="329" t="s">
        <v>522</v>
      </c>
    </row>
    <row r="341" spans="1:10" x14ac:dyDescent="0.35">
      <c r="A341" s="294" t="s">
        <v>562</v>
      </c>
      <c r="B341" s="329" t="s">
        <v>522</v>
      </c>
      <c r="C341" s="327" t="s">
        <v>551</v>
      </c>
      <c r="D341" s="327" t="s">
        <v>522</v>
      </c>
      <c r="E341" s="327" t="s">
        <v>522</v>
      </c>
      <c r="F341" s="327" t="s">
        <v>522</v>
      </c>
      <c r="G341" s="329" t="s">
        <v>522</v>
      </c>
      <c r="H341" s="329" t="s">
        <v>522</v>
      </c>
      <c r="I341" s="329" t="s">
        <v>522</v>
      </c>
      <c r="J341" s="329" t="s">
        <v>522</v>
      </c>
    </row>
    <row r="342" spans="1:10" x14ac:dyDescent="0.3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3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3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3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3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35">
      <c r="A347" s="283" t="s">
        <v>3235</v>
      </c>
      <c r="B347" s="327" t="s">
        <v>522</v>
      </c>
      <c r="C347" s="327" t="s">
        <v>551</v>
      </c>
      <c r="D347" s="327" t="s">
        <v>522</v>
      </c>
      <c r="E347" s="327" t="s">
        <v>522</v>
      </c>
      <c r="F347" s="327" t="s">
        <v>522</v>
      </c>
      <c r="G347" s="327" t="s">
        <v>522</v>
      </c>
      <c r="H347" s="327" t="s">
        <v>522</v>
      </c>
      <c r="I347" s="327" t="s">
        <v>522</v>
      </c>
      <c r="J347" s="327" t="s">
        <v>522</v>
      </c>
    </row>
    <row r="348" spans="1:10" x14ac:dyDescent="0.35">
      <c r="A348" s="283" t="s">
        <v>3236</v>
      </c>
      <c r="B348" s="327" t="s">
        <v>522</v>
      </c>
      <c r="C348" s="327" t="s">
        <v>551</v>
      </c>
      <c r="D348" s="327" t="s">
        <v>522</v>
      </c>
      <c r="E348" s="327" t="s">
        <v>522</v>
      </c>
      <c r="F348" s="327" t="s">
        <v>522</v>
      </c>
      <c r="G348" s="327" t="s">
        <v>522</v>
      </c>
      <c r="H348" s="327" t="s">
        <v>522</v>
      </c>
      <c r="I348" s="327" t="s">
        <v>522</v>
      </c>
      <c r="J348" s="327" t="s">
        <v>522</v>
      </c>
    </row>
    <row r="349" spans="1:10" x14ac:dyDescent="0.35">
      <c r="A349" s="283" t="s">
        <v>3237</v>
      </c>
      <c r="B349" s="327" t="s">
        <v>495</v>
      </c>
      <c r="C349" s="327" t="s">
        <v>551</v>
      </c>
      <c r="D349" s="327" t="s">
        <v>527</v>
      </c>
      <c r="E349" s="327" t="s">
        <v>493</v>
      </c>
      <c r="F349" s="327" t="s">
        <v>493</v>
      </c>
      <c r="G349" s="327" t="s">
        <v>495</v>
      </c>
      <c r="H349" s="327" t="s">
        <v>493</v>
      </c>
      <c r="I349" s="327" t="s">
        <v>493</v>
      </c>
      <c r="J349" s="327" t="s">
        <v>493</v>
      </c>
    </row>
    <row r="350" spans="1:10" x14ac:dyDescent="0.3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3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3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3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35">
      <c r="A354" s="283" t="s">
        <v>3235</v>
      </c>
      <c r="B354" s="329" t="s">
        <v>522</v>
      </c>
      <c r="C354" s="327" t="s">
        <v>551</v>
      </c>
      <c r="D354" s="327" t="s">
        <v>522</v>
      </c>
      <c r="E354" s="327" t="s">
        <v>522</v>
      </c>
      <c r="F354" s="327" t="s">
        <v>522</v>
      </c>
      <c r="G354" s="329" t="s">
        <v>522</v>
      </c>
      <c r="H354" s="329" t="s">
        <v>522</v>
      </c>
      <c r="I354" s="329" t="s">
        <v>522</v>
      </c>
      <c r="J354" s="329" t="s">
        <v>522</v>
      </c>
    </row>
    <row r="355" spans="1:10" x14ac:dyDescent="0.35">
      <c r="A355" s="283" t="s">
        <v>3236</v>
      </c>
      <c r="B355" s="329" t="s">
        <v>522</v>
      </c>
      <c r="C355" s="327" t="s">
        <v>551</v>
      </c>
      <c r="D355" s="327" t="s">
        <v>522</v>
      </c>
      <c r="E355" s="327" t="s">
        <v>522</v>
      </c>
      <c r="F355" s="327" t="s">
        <v>522</v>
      </c>
      <c r="G355" s="329" t="s">
        <v>522</v>
      </c>
      <c r="H355" s="329" t="s">
        <v>522</v>
      </c>
      <c r="I355" s="329" t="s">
        <v>522</v>
      </c>
      <c r="J355" s="329" t="s">
        <v>522</v>
      </c>
    </row>
    <row r="356" spans="1:10" x14ac:dyDescent="0.35">
      <c r="A356" s="283" t="s">
        <v>3237</v>
      </c>
      <c r="B356" s="329" t="s">
        <v>495</v>
      </c>
      <c r="C356" s="327" t="s">
        <v>551</v>
      </c>
      <c r="D356" s="327" t="s">
        <v>527</v>
      </c>
      <c r="E356" s="327" t="s">
        <v>493</v>
      </c>
      <c r="F356" s="327" t="s">
        <v>493</v>
      </c>
      <c r="G356" s="329" t="s">
        <v>495</v>
      </c>
      <c r="H356" s="329" t="s">
        <v>493</v>
      </c>
      <c r="I356" s="329" t="s">
        <v>493</v>
      </c>
      <c r="J356" s="329" t="s">
        <v>493</v>
      </c>
    </row>
    <row r="357" spans="1:10" x14ac:dyDescent="0.35">
      <c r="A357" s="290" t="s">
        <v>600</v>
      </c>
      <c r="B357" s="327" t="s">
        <v>567</v>
      </c>
      <c r="C357" s="327" t="s">
        <v>551</v>
      </c>
      <c r="D357" s="328" t="s">
        <v>188</v>
      </c>
      <c r="E357" s="328" t="s">
        <v>188</v>
      </c>
      <c r="F357" s="328" t="s">
        <v>188</v>
      </c>
      <c r="G357" s="327" t="s">
        <v>567</v>
      </c>
      <c r="H357" s="327" t="s">
        <v>3126</v>
      </c>
      <c r="I357" s="327" t="s">
        <v>3126</v>
      </c>
      <c r="J357" s="328" t="s">
        <v>188</v>
      </c>
    </row>
    <row r="358" spans="1:10" x14ac:dyDescent="0.35">
      <c r="A358" s="283" t="s">
        <v>575</v>
      </c>
      <c r="B358" s="329" t="s">
        <v>495</v>
      </c>
      <c r="C358" s="327" t="s">
        <v>551</v>
      </c>
      <c r="D358" s="327" t="s">
        <v>495</v>
      </c>
      <c r="E358" s="327" t="s">
        <v>495</v>
      </c>
      <c r="F358" s="327" t="s">
        <v>495</v>
      </c>
      <c r="G358" s="329" t="s">
        <v>495</v>
      </c>
      <c r="H358" s="329" t="s">
        <v>495</v>
      </c>
      <c r="I358" s="329" t="s">
        <v>495</v>
      </c>
      <c r="J358" s="328" t="s">
        <v>188</v>
      </c>
    </row>
    <row r="359" spans="1:10" x14ac:dyDescent="0.35">
      <c r="A359" s="283" t="s">
        <v>576</v>
      </c>
      <c r="B359" s="329" t="s">
        <v>495</v>
      </c>
      <c r="C359" s="327" t="s">
        <v>551</v>
      </c>
      <c r="D359" s="327" t="s">
        <v>495</v>
      </c>
      <c r="E359" s="327" t="s">
        <v>495</v>
      </c>
      <c r="F359" s="327" t="s">
        <v>495</v>
      </c>
      <c r="G359" s="329" t="s">
        <v>495</v>
      </c>
      <c r="H359" s="329" t="s">
        <v>495</v>
      </c>
      <c r="I359" s="329" t="s">
        <v>495</v>
      </c>
      <c r="J359" s="328" t="s">
        <v>188</v>
      </c>
    </row>
    <row r="360" spans="1:10" x14ac:dyDescent="0.35">
      <c r="A360" s="283" t="s">
        <v>577</v>
      </c>
      <c r="B360" s="329" t="s">
        <v>495</v>
      </c>
      <c r="C360" s="327" t="s">
        <v>551</v>
      </c>
      <c r="D360" s="327" t="s">
        <v>495</v>
      </c>
      <c r="E360" s="327" t="s">
        <v>495</v>
      </c>
      <c r="F360" s="327" t="s">
        <v>495</v>
      </c>
      <c r="G360" s="329" t="s">
        <v>495</v>
      </c>
      <c r="H360" s="329" t="s">
        <v>495</v>
      </c>
      <c r="I360" s="329" t="s">
        <v>495</v>
      </c>
      <c r="J360" s="328" t="s">
        <v>188</v>
      </c>
    </row>
    <row r="361" spans="1:10" x14ac:dyDescent="0.35">
      <c r="A361" s="283" t="s">
        <v>3246</v>
      </c>
      <c r="B361" s="327" t="s">
        <v>495</v>
      </c>
      <c r="C361" s="327" t="s">
        <v>551</v>
      </c>
      <c r="D361" s="328" t="s">
        <v>188</v>
      </c>
      <c r="E361" s="328" t="s">
        <v>188</v>
      </c>
      <c r="F361" s="328" t="s">
        <v>188</v>
      </c>
      <c r="G361" s="327" t="s">
        <v>495</v>
      </c>
      <c r="H361" s="327" t="s">
        <v>522</v>
      </c>
      <c r="I361" s="327" t="s">
        <v>522</v>
      </c>
      <c r="J361" s="328" t="s">
        <v>188</v>
      </c>
    </row>
    <row r="362" spans="1:10" x14ac:dyDescent="0.35">
      <c r="A362" s="283" t="s">
        <v>554</v>
      </c>
      <c r="B362" s="329" t="s">
        <v>495</v>
      </c>
      <c r="C362" s="327" t="s">
        <v>551</v>
      </c>
      <c r="D362" s="327" t="s">
        <v>495</v>
      </c>
      <c r="E362" s="327" t="s">
        <v>495</v>
      </c>
      <c r="F362" s="327" t="s">
        <v>495</v>
      </c>
      <c r="G362" s="329" t="s">
        <v>495</v>
      </c>
      <c r="H362" s="329" t="s">
        <v>495</v>
      </c>
      <c r="I362" s="329" t="s">
        <v>495</v>
      </c>
      <c r="J362" s="328" t="s">
        <v>188</v>
      </c>
    </row>
    <row r="363" spans="1:10" x14ac:dyDescent="0.35">
      <c r="A363" s="283" t="s">
        <v>3237</v>
      </c>
      <c r="B363" s="329" t="s">
        <v>495</v>
      </c>
      <c r="C363" s="327" t="s">
        <v>551</v>
      </c>
      <c r="D363" s="327" t="s">
        <v>495</v>
      </c>
      <c r="E363" s="327" t="s">
        <v>493</v>
      </c>
      <c r="F363" s="327" t="s">
        <v>493</v>
      </c>
      <c r="G363" s="329" t="s">
        <v>495</v>
      </c>
      <c r="H363" s="329" t="s">
        <v>493</v>
      </c>
      <c r="I363" s="329" t="s">
        <v>493</v>
      </c>
      <c r="J363" s="328" t="s">
        <v>188</v>
      </c>
    </row>
    <row r="364" spans="1:10" x14ac:dyDescent="0.35">
      <c r="A364" s="283" t="s">
        <v>3247</v>
      </c>
      <c r="B364" s="327" t="s">
        <v>522</v>
      </c>
      <c r="C364" s="327" t="s">
        <v>551</v>
      </c>
      <c r="D364" s="328" t="s">
        <v>188</v>
      </c>
      <c r="E364" s="328" t="s">
        <v>188</v>
      </c>
      <c r="F364" s="328" t="s">
        <v>188</v>
      </c>
      <c r="G364" s="327" t="s">
        <v>522</v>
      </c>
      <c r="H364" s="327" t="s">
        <v>522</v>
      </c>
      <c r="I364" s="327" t="s">
        <v>522</v>
      </c>
      <c r="J364" s="328" t="s">
        <v>188</v>
      </c>
    </row>
    <row r="365" spans="1:10" x14ac:dyDescent="0.35">
      <c r="A365" s="290" t="s">
        <v>601</v>
      </c>
      <c r="B365" s="327" t="s">
        <v>567</v>
      </c>
      <c r="C365" s="327" t="s">
        <v>551</v>
      </c>
      <c r="D365" s="328" t="s">
        <v>188</v>
      </c>
      <c r="E365" s="328" t="s">
        <v>188</v>
      </c>
      <c r="F365" s="328" t="s">
        <v>188</v>
      </c>
      <c r="G365" s="327" t="s">
        <v>567</v>
      </c>
      <c r="H365" s="327" t="s">
        <v>3126</v>
      </c>
      <c r="I365" s="327" t="s">
        <v>3126</v>
      </c>
      <c r="J365" s="328" t="s">
        <v>188</v>
      </c>
    </row>
    <row r="366" spans="1:10" x14ac:dyDescent="0.35">
      <c r="A366" s="283" t="s">
        <v>589</v>
      </c>
      <c r="B366" s="329" t="s">
        <v>495</v>
      </c>
      <c r="C366" s="327" t="s">
        <v>551</v>
      </c>
      <c r="D366" s="327" t="s">
        <v>495</v>
      </c>
      <c r="E366" s="327" t="s">
        <v>495</v>
      </c>
      <c r="F366" s="327" t="s">
        <v>495</v>
      </c>
      <c r="G366" s="329" t="s">
        <v>495</v>
      </c>
      <c r="H366" s="329" t="s">
        <v>495</v>
      </c>
      <c r="I366" s="329" t="s">
        <v>495</v>
      </c>
      <c r="J366" s="328" t="s">
        <v>188</v>
      </c>
    </row>
    <row r="367" spans="1:10" x14ac:dyDescent="0.35">
      <c r="A367" s="283" t="s">
        <v>590</v>
      </c>
      <c r="B367" s="329" t="s">
        <v>495</v>
      </c>
      <c r="C367" s="327" t="s">
        <v>551</v>
      </c>
      <c r="D367" s="327" t="s">
        <v>495</v>
      </c>
      <c r="E367" s="327" t="s">
        <v>495</v>
      </c>
      <c r="F367" s="327" t="s">
        <v>495</v>
      </c>
      <c r="G367" s="329" t="s">
        <v>495</v>
      </c>
      <c r="H367" s="329" t="s">
        <v>495</v>
      </c>
      <c r="I367" s="329" t="s">
        <v>495</v>
      </c>
      <c r="J367" s="328" t="s">
        <v>188</v>
      </c>
    </row>
    <row r="368" spans="1:10" x14ac:dyDescent="0.35">
      <c r="A368" s="283" t="s">
        <v>575</v>
      </c>
      <c r="B368" s="329" t="s">
        <v>495</v>
      </c>
      <c r="C368" s="327" t="s">
        <v>551</v>
      </c>
      <c r="D368" s="327" t="s">
        <v>495</v>
      </c>
      <c r="E368" s="327" t="s">
        <v>495</v>
      </c>
      <c r="F368" s="327" t="s">
        <v>495</v>
      </c>
      <c r="G368" s="329" t="s">
        <v>495</v>
      </c>
      <c r="H368" s="329" t="s">
        <v>495</v>
      </c>
      <c r="I368" s="329" t="s">
        <v>495</v>
      </c>
      <c r="J368" s="328" t="s">
        <v>188</v>
      </c>
    </row>
    <row r="369" spans="1:10" x14ac:dyDescent="0.35">
      <c r="A369" s="283" t="s">
        <v>3251</v>
      </c>
      <c r="B369" s="327" t="s">
        <v>495</v>
      </c>
      <c r="C369" s="327" t="s">
        <v>551</v>
      </c>
      <c r="D369" s="328" t="s">
        <v>188</v>
      </c>
      <c r="E369" s="328" t="s">
        <v>188</v>
      </c>
      <c r="F369" s="328" t="s">
        <v>188</v>
      </c>
      <c r="G369" s="327" t="s">
        <v>495</v>
      </c>
      <c r="H369" s="327" t="s">
        <v>495</v>
      </c>
      <c r="I369" s="327" t="s">
        <v>495</v>
      </c>
      <c r="J369" s="328" t="s">
        <v>188</v>
      </c>
    </row>
    <row r="370" spans="1:10" x14ac:dyDescent="0.35">
      <c r="A370" s="283" t="s">
        <v>554</v>
      </c>
      <c r="B370" s="329" t="s">
        <v>495</v>
      </c>
      <c r="C370" s="327" t="s">
        <v>551</v>
      </c>
      <c r="D370" s="327" t="s">
        <v>495</v>
      </c>
      <c r="E370" s="327" t="s">
        <v>495</v>
      </c>
      <c r="F370" s="327" t="s">
        <v>495</v>
      </c>
      <c r="G370" s="329" t="s">
        <v>495</v>
      </c>
      <c r="H370" s="329" t="s">
        <v>495</v>
      </c>
      <c r="I370" s="329" t="s">
        <v>495</v>
      </c>
      <c r="J370" s="328" t="s">
        <v>188</v>
      </c>
    </row>
    <row r="371" spans="1:10" x14ac:dyDescent="0.35">
      <c r="A371" s="283" t="s">
        <v>3237</v>
      </c>
      <c r="B371" s="329" t="s">
        <v>495</v>
      </c>
      <c r="C371" s="327" t="s">
        <v>551</v>
      </c>
      <c r="D371" s="327" t="s">
        <v>495</v>
      </c>
      <c r="E371" s="327" t="s">
        <v>493</v>
      </c>
      <c r="F371" s="327" t="s">
        <v>493</v>
      </c>
      <c r="G371" s="329" t="s">
        <v>495</v>
      </c>
      <c r="H371" s="329" t="s">
        <v>493</v>
      </c>
      <c r="I371" s="329" t="s">
        <v>493</v>
      </c>
      <c r="J371" s="328" t="s">
        <v>188</v>
      </c>
    </row>
    <row r="372" spans="1:10" x14ac:dyDescent="0.35">
      <c r="A372" s="283" t="s">
        <v>3252</v>
      </c>
      <c r="B372" s="327" t="s">
        <v>522</v>
      </c>
      <c r="C372" s="327" t="s">
        <v>551</v>
      </c>
      <c r="D372" s="328" t="s">
        <v>188</v>
      </c>
      <c r="E372" s="328" t="s">
        <v>188</v>
      </c>
      <c r="F372" s="328" t="s">
        <v>188</v>
      </c>
      <c r="G372" s="327" t="s">
        <v>522</v>
      </c>
      <c r="H372" s="327" t="s">
        <v>522</v>
      </c>
      <c r="I372" s="327" t="s">
        <v>522</v>
      </c>
      <c r="J372" s="328" t="s">
        <v>188</v>
      </c>
    </row>
    <row r="373" spans="1:10" x14ac:dyDescent="0.3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3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3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35">
      <c r="A376" s="288" t="s">
        <v>558</v>
      </c>
      <c r="B376" s="329" t="s">
        <v>493</v>
      </c>
      <c r="C376" s="327" t="s">
        <v>551</v>
      </c>
      <c r="D376" s="327" t="s">
        <v>493</v>
      </c>
      <c r="E376" s="327" t="s">
        <v>493</v>
      </c>
      <c r="F376" s="327" t="s">
        <v>493</v>
      </c>
      <c r="G376" s="329" t="s">
        <v>493</v>
      </c>
      <c r="H376" s="329" t="s">
        <v>493</v>
      </c>
      <c r="I376" s="329" t="s">
        <v>493</v>
      </c>
      <c r="J376" s="329" t="s">
        <v>493</v>
      </c>
    </row>
    <row r="377" spans="1:10" x14ac:dyDescent="0.35">
      <c r="A377" s="288" t="s">
        <v>559</v>
      </c>
      <c r="B377" s="329" t="s">
        <v>493</v>
      </c>
      <c r="C377" s="327" t="s">
        <v>551</v>
      </c>
      <c r="D377" s="327" t="s">
        <v>493</v>
      </c>
      <c r="E377" s="327" t="s">
        <v>493</v>
      </c>
      <c r="F377" s="327" t="s">
        <v>493</v>
      </c>
      <c r="G377" s="329" t="s">
        <v>493</v>
      </c>
      <c r="H377" s="329" t="s">
        <v>493</v>
      </c>
      <c r="I377" s="329" t="s">
        <v>493</v>
      </c>
      <c r="J377" s="329" t="s">
        <v>493</v>
      </c>
    </row>
    <row r="378" spans="1:10" x14ac:dyDescent="0.35">
      <c r="A378" s="288" t="s">
        <v>560</v>
      </c>
      <c r="B378" s="329" t="s">
        <v>493</v>
      </c>
      <c r="C378" s="327" t="s">
        <v>551</v>
      </c>
      <c r="D378" s="327" t="s">
        <v>493</v>
      </c>
      <c r="E378" s="327" t="s">
        <v>493</v>
      </c>
      <c r="F378" s="327" t="s">
        <v>493</v>
      </c>
      <c r="G378" s="329" t="s">
        <v>493</v>
      </c>
      <c r="H378" s="329" t="s">
        <v>493</v>
      </c>
      <c r="I378" s="329" t="s">
        <v>493</v>
      </c>
      <c r="J378" s="329" t="s">
        <v>493</v>
      </c>
    </row>
    <row r="379" spans="1:10" x14ac:dyDescent="0.3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35">
      <c r="A380" s="288" t="s">
        <v>562</v>
      </c>
      <c r="B380" s="329" t="s">
        <v>522</v>
      </c>
      <c r="C380" s="327" t="s">
        <v>551</v>
      </c>
      <c r="D380" s="327" t="s">
        <v>522</v>
      </c>
      <c r="E380" s="327" t="s">
        <v>522</v>
      </c>
      <c r="F380" s="327" t="s">
        <v>522</v>
      </c>
      <c r="G380" s="329" t="s">
        <v>522</v>
      </c>
      <c r="H380" s="329" t="s">
        <v>522</v>
      </c>
      <c r="I380" s="329" t="s">
        <v>522</v>
      </c>
      <c r="J380" s="329" t="s">
        <v>522</v>
      </c>
    </row>
    <row r="381" spans="1:10" x14ac:dyDescent="0.35">
      <c r="A381" s="288" t="s">
        <v>92</v>
      </c>
      <c r="B381" s="329" t="s">
        <v>493</v>
      </c>
      <c r="C381" s="327" t="s">
        <v>551</v>
      </c>
      <c r="D381" s="327" t="s">
        <v>493</v>
      </c>
      <c r="E381" s="327" t="s">
        <v>493</v>
      </c>
      <c r="F381" s="327" t="s">
        <v>493</v>
      </c>
      <c r="G381" s="329" t="s">
        <v>493</v>
      </c>
      <c r="H381" s="329" t="s">
        <v>493</v>
      </c>
      <c r="I381" s="329" t="s">
        <v>493</v>
      </c>
      <c r="J381" s="329" t="s">
        <v>493</v>
      </c>
    </row>
    <row r="382" spans="1:10" x14ac:dyDescent="0.3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3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3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3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35">
      <c r="A386" s="288" t="s">
        <v>561</v>
      </c>
      <c r="B386" s="329" t="s">
        <v>522</v>
      </c>
      <c r="C386" s="327" t="s">
        <v>551</v>
      </c>
      <c r="D386" s="327" t="s">
        <v>522</v>
      </c>
      <c r="E386" s="327" t="s">
        <v>522</v>
      </c>
      <c r="F386" s="327" t="s">
        <v>522</v>
      </c>
      <c r="G386" s="329" t="s">
        <v>522</v>
      </c>
      <c r="H386" s="329" t="s">
        <v>522</v>
      </c>
      <c r="I386" s="329" t="s">
        <v>522</v>
      </c>
      <c r="J386" s="329" t="s">
        <v>522</v>
      </c>
    </row>
    <row r="387" spans="1:10" x14ac:dyDescent="0.35">
      <c r="A387" s="288" t="s">
        <v>562</v>
      </c>
      <c r="B387" s="329" t="s">
        <v>522</v>
      </c>
      <c r="C387" s="327" t="s">
        <v>551</v>
      </c>
      <c r="D387" s="327" t="s">
        <v>522</v>
      </c>
      <c r="E387" s="327" t="s">
        <v>522</v>
      </c>
      <c r="F387" s="327" t="s">
        <v>522</v>
      </c>
      <c r="G387" s="329" t="s">
        <v>522</v>
      </c>
      <c r="H387" s="329" t="s">
        <v>522</v>
      </c>
      <c r="I387" s="329" t="s">
        <v>522</v>
      </c>
      <c r="J387" s="329" t="s">
        <v>522</v>
      </c>
    </row>
    <row r="388" spans="1:10" x14ac:dyDescent="0.35">
      <c r="A388" s="288" t="s">
        <v>92</v>
      </c>
      <c r="B388" s="329" t="s">
        <v>520</v>
      </c>
      <c r="C388" s="327" t="s">
        <v>551</v>
      </c>
      <c r="D388" s="327" t="s">
        <v>516</v>
      </c>
      <c r="E388" s="327" t="s">
        <v>520</v>
      </c>
      <c r="F388" s="327" t="s">
        <v>520</v>
      </c>
      <c r="G388" s="329" t="s">
        <v>520</v>
      </c>
      <c r="H388" s="329" t="s">
        <v>520</v>
      </c>
      <c r="I388" s="329" t="s">
        <v>520</v>
      </c>
      <c r="J388" s="329" t="s">
        <v>493</v>
      </c>
    </row>
    <row r="389" spans="1:10" x14ac:dyDescent="0.3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3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3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3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35">
      <c r="A393" s="288" t="s">
        <v>561</v>
      </c>
      <c r="B393" s="329" t="s">
        <v>522</v>
      </c>
      <c r="C393" s="327" t="s">
        <v>551</v>
      </c>
      <c r="D393" s="327" t="s">
        <v>522</v>
      </c>
      <c r="E393" s="327" t="s">
        <v>522</v>
      </c>
      <c r="F393" s="327" t="s">
        <v>522</v>
      </c>
      <c r="G393" s="329" t="s">
        <v>522</v>
      </c>
      <c r="H393" s="329" t="s">
        <v>522</v>
      </c>
      <c r="I393" s="329" t="s">
        <v>522</v>
      </c>
      <c r="J393" s="329" t="s">
        <v>522</v>
      </c>
    </row>
    <row r="394" spans="1:10" x14ac:dyDescent="0.35">
      <c r="A394" s="288" t="s">
        <v>562</v>
      </c>
      <c r="B394" s="329" t="s">
        <v>522</v>
      </c>
      <c r="C394" s="327" t="s">
        <v>551</v>
      </c>
      <c r="D394" s="327" t="s">
        <v>522</v>
      </c>
      <c r="E394" s="327" t="s">
        <v>522</v>
      </c>
      <c r="F394" s="327" t="s">
        <v>522</v>
      </c>
      <c r="G394" s="329" t="s">
        <v>522</v>
      </c>
      <c r="H394" s="329" t="s">
        <v>522</v>
      </c>
      <c r="I394" s="329" t="s">
        <v>522</v>
      </c>
      <c r="J394" s="329" t="s">
        <v>522</v>
      </c>
    </row>
    <row r="395" spans="1:10" x14ac:dyDescent="0.35">
      <c r="A395" s="288" t="s">
        <v>92</v>
      </c>
      <c r="B395" s="329" t="s">
        <v>493</v>
      </c>
      <c r="C395" s="327" t="s">
        <v>551</v>
      </c>
      <c r="D395" s="327" t="s">
        <v>493</v>
      </c>
      <c r="E395" s="327" t="s">
        <v>493</v>
      </c>
      <c r="F395" s="327" t="s">
        <v>493</v>
      </c>
      <c r="G395" s="329" t="s">
        <v>493</v>
      </c>
      <c r="H395" s="329" t="s">
        <v>493</v>
      </c>
      <c r="I395" s="329" t="s">
        <v>493</v>
      </c>
      <c r="J395" s="329" t="s">
        <v>493</v>
      </c>
    </row>
    <row r="396" spans="1:10" x14ac:dyDescent="0.3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3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3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35">
      <c r="A399" s="288" t="s">
        <v>559</v>
      </c>
      <c r="B399" s="329" t="s">
        <v>522</v>
      </c>
      <c r="C399" s="327" t="s">
        <v>551</v>
      </c>
      <c r="D399" s="327" t="s">
        <v>522</v>
      </c>
      <c r="E399" s="327" t="s">
        <v>522</v>
      </c>
      <c r="F399" s="327" t="s">
        <v>522</v>
      </c>
      <c r="G399" s="329" t="s">
        <v>522</v>
      </c>
      <c r="H399" s="329" t="s">
        <v>522</v>
      </c>
      <c r="I399" s="329" t="s">
        <v>522</v>
      </c>
      <c r="J399" s="328" t="s">
        <v>188</v>
      </c>
    </row>
    <row r="400" spans="1:10" x14ac:dyDescent="0.35">
      <c r="A400" s="288" t="s">
        <v>560</v>
      </c>
      <c r="B400" s="329" t="s">
        <v>522</v>
      </c>
      <c r="C400" s="327" t="s">
        <v>551</v>
      </c>
      <c r="D400" s="327" t="s">
        <v>522</v>
      </c>
      <c r="E400" s="327" t="s">
        <v>522</v>
      </c>
      <c r="F400" s="327" t="s">
        <v>522</v>
      </c>
      <c r="G400" s="329" t="s">
        <v>522</v>
      </c>
      <c r="H400" s="329" t="s">
        <v>522</v>
      </c>
      <c r="I400" s="329" t="s">
        <v>522</v>
      </c>
      <c r="J400" s="328" t="s">
        <v>188</v>
      </c>
    </row>
    <row r="401" spans="1:13" x14ac:dyDescent="0.35">
      <c r="A401" s="288" t="s">
        <v>561</v>
      </c>
      <c r="B401" s="329" t="s">
        <v>522</v>
      </c>
      <c r="C401" s="327" t="s">
        <v>551</v>
      </c>
      <c r="D401" s="327" t="s">
        <v>522</v>
      </c>
      <c r="E401" s="327" t="s">
        <v>522</v>
      </c>
      <c r="F401" s="327" t="s">
        <v>522</v>
      </c>
      <c r="G401" s="329" t="s">
        <v>522</v>
      </c>
      <c r="H401" s="329" t="s">
        <v>522</v>
      </c>
      <c r="I401" s="329" t="s">
        <v>522</v>
      </c>
      <c r="J401" s="328" t="s">
        <v>188</v>
      </c>
    </row>
    <row r="402" spans="1:13" x14ac:dyDescent="0.35">
      <c r="A402" s="288" t="s">
        <v>92</v>
      </c>
      <c r="B402" s="329" t="s">
        <v>522</v>
      </c>
      <c r="C402" s="327" t="s">
        <v>551</v>
      </c>
      <c r="D402" s="327" t="s">
        <v>522</v>
      </c>
      <c r="E402" s="327" t="s">
        <v>522</v>
      </c>
      <c r="F402" s="327" t="s">
        <v>522</v>
      </c>
      <c r="G402" s="329" t="s">
        <v>522</v>
      </c>
      <c r="H402" s="329" t="s">
        <v>522</v>
      </c>
      <c r="I402" s="329" t="s">
        <v>522</v>
      </c>
      <c r="J402" s="328" t="s">
        <v>188</v>
      </c>
    </row>
    <row r="403" spans="1:13" x14ac:dyDescent="0.35">
      <c r="A403" s="60" t="s">
        <v>609</v>
      </c>
      <c r="B403" s="330"/>
      <c r="C403" s="330"/>
      <c r="D403" s="330"/>
      <c r="E403" s="330"/>
      <c r="F403" s="330"/>
      <c r="G403" s="330"/>
      <c r="H403" s="330"/>
      <c r="I403" s="330"/>
      <c r="J403" s="330"/>
    </row>
    <row r="404" spans="1:13" x14ac:dyDescent="0.35">
      <c r="A404" s="61" t="s">
        <v>610</v>
      </c>
      <c r="B404" s="328" t="s">
        <v>188</v>
      </c>
      <c r="C404" s="328" t="s">
        <v>188</v>
      </c>
      <c r="D404" s="328" t="s">
        <v>188</v>
      </c>
      <c r="E404" s="328" t="s">
        <v>188</v>
      </c>
      <c r="F404" s="328" t="s">
        <v>188</v>
      </c>
      <c r="G404" s="328" t="s">
        <v>188</v>
      </c>
      <c r="H404" s="328" t="s">
        <v>188</v>
      </c>
      <c r="I404" s="328" t="s">
        <v>188</v>
      </c>
      <c r="J404" s="328" t="s">
        <v>188</v>
      </c>
    </row>
    <row r="405" spans="1:13" x14ac:dyDescent="0.35">
      <c r="A405" s="290" t="s">
        <v>3237</v>
      </c>
      <c r="B405" s="329" t="s">
        <v>493</v>
      </c>
      <c r="C405" s="327" t="s">
        <v>551</v>
      </c>
      <c r="D405" s="327" t="s">
        <v>493</v>
      </c>
      <c r="E405" s="327" t="s">
        <v>493</v>
      </c>
      <c r="F405" s="327" t="s">
        <v>493</v>
      </c>
      <c r="G405" s="329" t="s">
        <v>493</v>
      </c>
      <c r="H405" s="329" t="s">
        <v>493</v>
      </c>
      <c r="I405" s="329" t="s">
        <v>493</v>
      </c>
      <c r="J405" s="329" t="s">
        <v>493</v>
      </c>
    </row>
    <row r="406" spans="1:13" x14ac:dyDescent="0.35">
      <c r="A406" s="290" t="s">
        <v>3257</v>
      </c>
      <c r="B406" s="329" t="s">
        <v>493</v>
      </c>
      <c r="C406" s="327" t="s">
        <v>551</v>
      </c>
      <c r="D406" s="327" t="s">
        <v>493</v>
      </c>
      <c r="E406" s="327" t="s">
        <v>493</v>
      </c>
      <c r="F406" s="327" t="s">
        <v>493</v>
      </c>
      <c r="G406" s="329" t="s">
        <v>493</v>
      </c>
      <c r="H406" s="329" t="s">
        <v>493</v>
      </c>
      <c r="I406" s="329" t="s">
        <v>493</v>
      </c>
      <c r="J406" s="329" t="s">
        <v>493</v>
      </c>
    </row>
    <row r="408" spans="1:13" x14ac:dyDescent="0.3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35" t="s">
        <v>612</v>
      </c>
      <c r="B410" s="435"/>
      <c r="C410" s="435"/>
      <c r="D410" s="435"/>
      <c r="E410" s="435"/>
      <c r="F410" s="435"/>
      <c r="G410" s="435"/>
      <c r="H410" s="217"/>
      <c r="I410" s="217"/>
      <c r="J410" s="217"/>
      <c r="K410" s="217"/>
      <c r="L410" s="217"/>
      <c r="M410" s="49" t="s">
        <v>477</v>
      </c>
    </row>
    <row r="411" spans="1:13" ht="15.5" x14ac:dyDescent="0.35">
      <c r="A411" s="212" t="s">
        <v>722</v>
      </c>
      <c r="B411" s="52"/>
      <c r="C411" s="52"/>
      <c r="D411" s="52"/>
      <c r="E411" s="52"/>
      <c r="F411" s="52"/>
      <c r="G411" s="52"/>
      <c r="H411" s="217"/>
      <c r="I411" s="217"/>
      <c r="J411" s="217"/>
      <c r="K411" s="217"/>
      <c r="L411" s="217"/>
      <c r="M411" s="49" t="s">
        <v>3401</v>
      </c>
    </row>
    <row r="412" spans="1:13" x14ac:dyDescent="0.35">
      <c r="A412" s="219"/>
      <c r="B412" s="217"/>
      <c r="C412" s="217"/>
      <c r="D412" s="217"/>
      <c r="E412" s="217"/>
      <c r="F412" s="217"/>
      <c r="G412" s="217"/>
      <c r="H412" s="217"/>
      <c r="I412" s="217"/>
      <c r="J412" s="217"/>
      <c r="K412" s="217"/>
      <c r="L412" s="218"/>
      <c r="M412" s="49" t="s">
        <v>478</v>
      </c>
    </row>
    <row r="413" spans="1:13" x14ac:dyDescent="0.35">
      <c r="A413" s="217"/>
      <c r="B413" s="217"/>
      <c r="C413" s="217"/>
      <c r="D413" s="217"/>
      <c r="E413" s="217"/>
      <c r="F413" s="217"/>
      <c r="G413" s="217"/>
      <c r="H413" s="217"/>
      <c r="I413" s="217"/>
      <c r="J413" s="217"/>
      <c r="K413" s="217"/>
      <c r="L413" s="217"/>
      <c r="M413" s="220"/>
    </row>
    <row r="414" spans="1:13" ht="37" x14ac:dyDescent="0.3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 thickBot="1" x14ac:dyDescent="0.4">
      <c r="A415" s="227"/>
      <c r="B415" s="429" t="s">
        <v>487</v>
      </c>
      <c r="C415" s="429"/>
      <c r="D415" s="430"/>
      <c r="E415" s="428" t="s">
        <v>620</v>
      </c>
      <c r="F415" s="429"/>
      <c r="G415" s="430"/>
      <c r="H415" s="428" t="s">
        <v>487</v>
      </c>
      <c r="I415" s="436"/>
      <c r="J415" s="436"/>
      <c r="K415" s="436"/>
      <c r="L415" s="436"/>
      <c r="M415" s="437"/>
    </row>
    <row r="416" spans="1:13" ht="15" thickTop="1" x14ac:dyDescent="0.3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3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3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3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3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3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3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3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3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3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3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3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3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3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3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35">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3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3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3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3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3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3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3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35">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3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3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3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3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3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3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3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3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3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35">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3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35">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x14ac:dyDescent="0.3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3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3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3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3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3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3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35">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35">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3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3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3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32" t="s">
        <v>665</v>
      </c>
      <c r="B467" s="432"/>
      <c r="C467" s="432"/>
      <c r="D467" s="432"/>
      <c r="E467" s="432"/>
      <c r="F467" s="432"/>
      <c r="G467" s="432"/>
      <c r="H467" s="432"/>
      <c r="I467" s="432"/>
      <c r="J467" s="432"/>
      <c r="K467" s="432"/>
      <c r="L467" s="432"/>
      <c r="M467" s="432"/>
      <c r="N467" s="432"/>
      <c r="O467" s="432"/>
      <c r="P467" s="432"/>
      <c r="Q467" s="432"/>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5" x14ac:dyDescent="0.3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26"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7" thickBot="1" x14ac:dyDescent="0.4">
      <c r="A472" s="427"/>
      <c r="B472" s="428" t="s">
        <v>3128</v>
      </c>
      <c r="C472" s="429"/>
      <c r="D472" s="429"/>
      <c r="E472" s="429"/>
      <c r="F472" s="429"/>
      <c r="G472" s="429"/>
      <c r="H472" s="429"/>
      <c r="I472" s="429"/>
      <c r="J472" s="429"/>
      <c r="K472" s="429"/>
      <c r="L472" s="429"/>
      <c r="M472" s="429"/>
      <c r="N472" s="429"/>
      <c r="O472" s="429"/>
      <c r="P472" s="429"/>
      <c r="Q472" s="429"/>
      <c r="R472" s="430"/>
      <c r="S472" s="264"/>
      <c r="T472" s="264"/>
      <c r="U472" s="419" t="s">
        <v>700</v>
      </c>
      <c r="V472" s="420"/>
      <c r="W472" s="428" t="s">
        <v>3128</v>
      </c>
      <c r="X472" s="429"/>
      <c r="Y472" s="429"/>
      <c r="Z472" s="429"/>
      <c r="AA472" s="429"/>
      <c r="AB472" s="429"/>
      <c r="AC472" s="430"/>
      <c r="AD472" s="264"/>
      <c r="AE472" s="264"/>
      <c r="AF472" s="419" t="s">
        <v>700</v>
      </c>
      <c r="AG472" s="420"/>
      <c r="AH472" s="240" t="s">
        <v>620</v>
      </c>
      <c r="AI472" s="265" t="s">
        <v>3128</v>
      </c>
      <c r="AJ472" s="241" t="s">
        <v>3128</v>
      </c>
    </row>
    <row r="473" spans="1:36" ht="15" thickTop="1" x14ac:dyDescent="0.3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3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3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3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3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3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3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3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3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3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35">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x14ac:dyDescent="0.3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3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3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3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35">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3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3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x14ac:dyDescent="0.3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3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3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3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3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3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3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35">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3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3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3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4">
      <c r="A502" s="244" t="s">
        <v>713</v>
      </c>
      <c r="B502" s="419" t="s">
        <v>700</v>
      </c>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c r="AA502" s="433"/>
      <c r="AB502" s="433"/>
      <c r="AC502" s="433"/>
      <c r="AD502" s="433"/>
      <c r="AE502" s="433"/>
      <c r="AF502" s="433"/>
      <c r="AG502" s="433"/>
      <c r="AH502" s="433"/>
      <c r="AI502" s="433"/>
      <c r="AJ502" s="434"/>
    </row>
    <row r="503" spans="1:36" ht="15" thickTop="1" x14ac:dyDescent="0.3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3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3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35">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x14ac:dyDescent="0.35">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3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3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29" x14ac:dyDescent="0.3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721</v>
      </c>
      <c r="B514" s="217"/>
      <c r="C514" s="217"/>
      <c r="D514" s="217"/>
      <c r="E514" s="217"/>
      <c r="F514" s="218"/>
      <c r="G514" s="49" t="s">
        <v>477</v>
      </c>
    </row>
    <row r="515" spans="1:7" ht="15" x14ac:dyDescent="0.35">
      <c r="A515" s="232" t="s">
        <v>722</v>
      </c>
      <c r="B515" s="217"/>
      <c r="C515" s="217"/>
      <c r="D515" s="217"/>
      <c r="E515" s="217"/>
      <c r="F515" s="218"/>
      <c r="G515" s="49" t="s">
        <v>3401</v>
      </c>
    </row>
    <row r="516" spans="1:7" x14ac:dyDescent="0.35">
      <c r="A516" s="217"/>
      <c r="B516" s="217"/>
      <c r="C516" s="217"/>
      <c r="D516" s="217"/>
      <c r="E516" s="217"/>
      <c r="F516" s="218"/>
      <c r="G516" s="49" t="s">
        <v>478</v>
      </c>
    </row>
    <row r="517" spans="1:7" x14ac:dyDescent="0.35">
      <c r="A517" s="217"/>
      <c r="B517" s="217"/>
      <c r="C517" s="217"/>
      <c r="D517" s="217"/>
      <c r="E517" s="217"/>
      <c r="F517" s="231"/>
      <c r="G517" s="217"/>
    </row>
    <row r="518" spans="1:7" x14ac:dyDescent="0.35">
      <c r="A518" s="308" t="s">
        <v>723</v>
      </c>
      <c r="B518" s="309" t="s">
        <v>480</v>
      </c>
      <c r="C518" s="226" t="s">
        <v>481</v>
      </c>
      <c r="D518" s="226" t="s">
        <v>482</v>
      </c>
      <c r="E518" s="226" t="s">
        <v>618</v>
      </c>
      <c r="F518" s="245" t="s">
        <v>484</v>
      </c>
      <c r="G518" s="245" t="s">
        <v>485</v>
      </c>
    </row>
    <row r="519" spans="1:7" ht="15" thickBot="1" x14ac:dyDescent="0.4">
      <c r="A519" s="310" t="s">
        <v>724</v>
      </c>
      <c r="B519" s="429" t="s">
        <v>487</v>
      </c>
      <c r="C519" s="429"/>
      <c r="D519" s="429"/>
      <c r="E519" s="429"/>
      <c r="F519" s="429"/>
      <c r="G519" s="430"/>
    </row>
    <row r="520" spans="1:7" ht="15" thickTop="1" x14ac:dyDescent="0.35">
      <c r="A520" s="311" t="s">
        <v>725</v>
      </c>
      <c r="B520" s="331">
        <v>7853.7090592547993</v>
      </c>
      <c r="C520" s="331">
        <v>9418.7606550076798</v>
      </c>
      <c r="D520" s="331">
        <v>1108.4205949512345</v>
      </c>
      <c r="E520" s="331">
        <v>14.91067980114685</v>
      </c>
      <c r="F520" s="331">
        <v>363.40666610922074</v>
      </c>
      <c r="G520" s="331" t="s">
        <v>493</v>
      </c>
    </row>
    <row r="521" spans="1:7" x14ac:dyDescent="0.35">
      <c r="A521" s="336" t="s">
        <v>726</v>
      </c>
      <c r="B521" s="328" t="s">
        <v>188</v>
      </c>
      <c r="C521" s="331">
        <v>8681.5577516158737</v>
      </c>
      <c r="D521" s="331">
        <v>54.694930480826123</v>
      </c>
      <c r="E521" s="328" t="s">
        <v>188</v>
      </c>
      <c r="F521" s="328" t="s">
        <v>188</v>
      </c>
      <c r="G521" s="331" t="s">
        <v>493</v>
      </c>
    </row>
    <row r="522" spans="1:7" x14ac:dyDescent="0.35">
      <c r="A522" s="336" t="s">
        <v>727</v>
      </c>
      <c r="B522" s="328" t="s">
        <v>188</v>
      </c>
      <c r="C522" s="331">
        <v>6721.72746699257</v>
      </c>
      <c r="D522" s="328" t="s">
        <v>188</v>
      </c>
      <c r="E522" s="328" t="s">
        <v>188</v>
      </c>
      <c r="F522" s="328" t="s">
        <v>188</v>
      </c>
      <c r="G522" s="328" t="s">
        <v>188</v>
      </c>
    </row>
    <row r="523" spans="1:7" x14ac:dyDescent="0.35">
      <c r="A523" s="343" t="s">
        <v>3405</v>
      </c>
      <c r="B523" s="328" t="s">
        <v>188</v>
      </c>
      <c r="C523" s="331">
        <v>6459.5584610062451</v>
      </c>
      <c r="D523" s="328" t="s">
        <v>188</v>
      </c>
      <c r="E523" s="328" t="s">
        <v>188</v>
      </c>
      <c r="F523" s="328" t="s">
        <v>188</v>
      </c>
      <c r="G523" s="328" t="s">
        <v>188</v>
      </c>
    </row>
    <row r="524" spans="1:7" x14ac:dyDescent="0.35">
      <c r="A524" s="344" t="s">
        <v>728</v>
      </c>
      <c r="B524" s="328" t="s">
        <v>188</v>
      </c>
      <c r="C524" s="328" t="s">
        <v>188</v>
      </c>
      <c r="D524" s="328" t="s">
        <v>188</v>
      </c>
      <c r="E524" s="328" t="s">
        <v>188</v>
      </c>
      <c r="F524" s="328" t="s">
        <v>188</v>
      </c>
      <c r="G524" s="328" t="s">
        <v>188</v>
      </c>
    </row>
    <row r="525" spans="1:7" x14ac:dyDescent="0.35">
      <c r="A525" s="345" t="s">
        <v>729</v>
      </c>
      <c r="B525" s="328" t="s">
        <v>188</v>
      </c>
      <c r="C525" s="331" t="s">
        <v>188</v>
      </c>
      <c r="D525" s="328" t="s">
        <v>188</v>
      </c>
      <c r="E525" s="328" t="s">
        <v>188</v>
      </c>
      <c r="F525" s="328" t="s">
        <v>188</v>
      </c>
      <c r="G525" s="328" t="s">
        <v>188</v>
      </c>
    </row>
    <row r="526" spans="1:7" x14ac:dyDescent="0.35">
      <c r="A526" s="345" t="s">
        <v>730</v>
      </c>
      <c r="B526" s="328" t="s">
        <v>188</v>
      </c>
      <c r="C526" s="331" t="s">
        <v>188</v>
      </c>
      <c r="D526" s="328" t="s">
        <v>188</v>
      </c>
      <c r="E526" s="328" t="s">
        <v>188</v>
      </c>
      <c r="F526" s="328" t="s">
        <v>188</v>
      </c>
      <c r="G526" s="328" t="s">
        <v>188</v>
      </c>
    </row>
    <row r="527" spans="1:7" x14ac:dyDescent="0.35">
      <c r="A527" s="344" t="s">
        <v>731</v>
      </c>
      <c r="B527" s="328" t="s">
        <v>188</v>
      </c>
      <c r="C527" s="328" t="s">
        <v>188</v>
      </c>
      <c r="D527" s="328" t="s">
        <v>188</v>
      </c>
      <c r="E527" s="328" t="s">
        <v>188</v>
      </c>
      <c r="F527" s="328" t="s">
        <v>188</v>
      </c>
      <c r="G527" s="328" t="s">
        <v>188</v>
      </c>
    </row>
    <row r="528" spans="1:7" x14ac:dyDescent="0.35">
      <c r="A528" s="345" t="s">
        <v>732</v>
      </c>
      <c r="B528" s="328" t="s">
        <v>188</v>
      </c>
      <c r="C528" s="331" t="s">
        <v>188</v>
      </c>
      <c r="D528" s="328" t="s">
        <v>188</v>
      </c>
      <c r="E528" s="328" t="s">
        <v>188</v>
      </c>
      <c r="F528" s="328" t="s">
        <v>188</v>
      </c>
      <c r="G528" s="328" t="s">
        <v>188</v>
      </c>
    </row>
    <row r="529" spans="1:7" x14ac:dyDescent="0.35">
      <c r="A529" s="345" t="s">
        <v>733</v>
      </c>
      <c r="B529" s="328" t="s">
        <v>188</v>
      </c>
      <c r="C529" s="331" t="s">
        <v>188</v>
      </c>
      <c r="D529" s="328" t="s">
        <v>188</v>
      </c>
      <c r="E529" s="328" t="s">
        <v>188</v>
      </c>
      <c r="F529" s="328" t="s">
        <v>188</v>
      </c>
      <c r="G529" s="328" t="s">
        <v>188</v>
      </c>
    </row>
    <row r="530" spans="1:7" x14ac:dyDescent="0.35">
      <c r="A530" s="345" t="s">
        <v>734</v>
      </c>
      <c r="B530" s="328" t="s">
        <v>188</v>
      </c>
      <c r="C530" s="331" t="s">
        <v>188</v>
      </c>
      <c r="D530" s="328" t="s">
        <v>188</v>
      </c>
      <c r="E530" s="328" t="s">
        <v>188</v>
      </c>
      <c r="F530" s="328" t="s">
        <v>188</v>
      </c>
      <c r="G530" s="328" t="s">
        <v>188</v>
      </c>
    </row>
    <row r="531" spans="1:7" x14ac:dyDescent="0.35">
      <c r="A531" s="344" t="s">
        <v>735</v>
      </c>
      <c r="B531" s="328" t="s">
        <v>188</v>
      </c>
      <c r="C531" s="328" t="s">
        <v>188</v>
      </c>
      <c r="D531" s="328" t="s">
        <v>188</v>
      </c>
      <c r="E531" s="328" t="s">
        <v>188</v>
      </c>
      <c r="F531" s="328" t="s">
        <v>188</v>
      </c>
      <c r="G531" s="328" t="s">
        <v>188</v>
      </c>
    </row>
    <row r="532" spans="1:7" x14ac:dyDescent="0.35">
      <c r="A532" s="345" t="s">
        <v>3406</v>
      </c>
      <c r="B532" s="328" t="s">
        <v>188</v>
      </c>
      <c r="C532" s="331">
        <v>6459.5584610062451</v>
      </c>
      <c r="D532" s="328" t="s">
        <v>188</v>
      </c>
      <c r="E532" s="328" t="s">
        <v>188</v>
      </c>
      <c r="F532" s="328" t="s">
        <v>188</v>
      </c>
      <c r="G532" s="328" t="s">
        <v>188</v>
      </c>
    </row>
    <row r="533" spans="1:7" x14ac:dyDescent="0.35">
      <c r="A533" s="346" t="s">
        <v>738</v>
      </c>
      <c r="B533" s="328" t="s">
        <v>188</v>
      </c>
      <c r="C533" s="331">
        <v>473.19623090020355</v>
      </c>
      <c r="D533" s="328"/>
      <c r="E533" s="328" t="s">
        <v>188</v>
      </c>
      <c r="F533" s="328" t="s">
        <v>188</v>
      </c>
      <c r="G533" s="328"/>
    </row>
    <row r="534" spans="1:7" x14ac:dyDescent="0.35">
      <c r="A534" s="346" t="s">
        <v>739</v>
      </c>
      <c r="B534" s="328" t="s">
        <v>188</v>
      </c>
      <c r="C534" s="331">
        <v>299.39799460361405</v>
      </c>
      <c r="D534" s="328"/>
      <c r="E534" s="328" t="s">
        <v>188</v>
      </c>
      <c r="F534" s="328" t="s">
        <v>188</v>
      </c>
      <c r="G534" s="328"/>
    </row>
    <row r="535" spans="1:7" x14ac:dyDescent="0.35">
      <c r="A535" s="346" t="s">
        <v>740</v>
      </c>
      <c r="B535" s="328" t="s">
        <v>188</v>
      </c>
      <c r="C535" s="331">
        <v>3035.0507480212009</v>
      </c>
      <c r="D535" s="328"/>
      <c r="E535" s="328" t="s">
        <v>188</v>
      </c>
      <c r="F535" s="328" t="s">
        <v>188</v>
      </c>
      <c r="G535" s="328"/>
    </row>
    <row r="536" spans="1:7" x14ac:dyDescent="0.35">
      <c r="A536" s="346" t="s">
        <v>741</v>
      </c>
      <c r="B536" s="328" t="s">
        <v>188</v>
      </c>
      <c r="C536" s="331">
        <v>251.93525163617798</v>
      </c>
      <c r="D536" s="328"/>
      <c r="E536" s="328" t="s">
        <v>188</v>
      </c>
      <c r="F536" s="328" t="s">
        <v>188</v>
      </c>
      <c r="G536" s="328"/>
    </row>
    <row r="537" spans="1:7" x14ac:dyDescent="0.35">
      <c r="A537" s="346" t="s">
        <v>742</v>
      </c>
      <c r="B537" s="328" t="s">
        <v>188</v>
      </c>
      <c r="C537" s="331">
        <v>297.36246326322032</v>
      </c>
      <c r="D537" s="328"/>
      <c r="E537" s="328" t="s">
        <v>188</v>
      </c>
      <c r="F537" s="328" t="s">
        <v>188</v>
      </c>
      <c r="G537" s="328"/>
    </row>
    <row r="538" spans="1:7" x14ac:dyDescent="0.35">
      <c r="A538" s="346" t="s">
        <v>743</v>
      </c>
      <c r="B538" s="328" t="s">
        <v>188</v>
      </c>
      <c r="C538" s="331">
        <v>309.95636595734669</v>
      </c>
      <c r="D538" s="328"/>
      <c r="E538" s="328" t="s">
        <v>188</v>
      </c>
      <c r="F538" s="328" t="s">
        <v>188</v>
      </c>
      <c r="G538" s="328"/>
    </row>
    <row r="539" spans="1:7" x14ac:dyDescent="0.35">
      <c r="A539" s="346" t="s">
        <v>744</v>
      </c>
      <c r="B539" s="328" t="s">
        <v>188</v>
      </c>
      <c r="C539" s="331">
        <v>178.40438707912745</v>
      </c>
      <c r="D539" s="328"/>
      <c r="E539" s="328" t="s">
        <v>188</v>
      </c>
      <c r="F539" s="328" t="s">
        <v>188</v>
      </c>
      <c r="G539" s="328"/>
    </row>
    <row r="540" spans="1:7" x14ac:dyDescent="0.35">
      <c r="A540" s="346" t="s">
        <v>745</v>
      </c>
      <c r="B540" s="328" t="s">
        <v>188</v>
      </c>
      <c r="C540" s="331">
        <v>214.11005793654462</v>
      </c>
      <c r="D540" s="328"/>
      <c r="E540" s="328" t="s">
        <v>188</v>
      </c>
      <c r="F540" s="328" t="s">
        <v>188</v>
      </c>
      <c r="G540" s="328"/>
    </row>
    <row r="541" spans="1:7" x14ac:dyDescent="0.35">
      <c r="A541" s="346" t="s">
        <v>746</v>
      </c>
      <c r="B541" s="328" t="s">
        <v>188</v>
      </c>
      <c r="C541" s="331">
        <v>1167.114207479091</v>
      </c>
      <c r="D541" s="328"/>
      <c r="E541" s="328" t="s">
        <v>188</v>
      </c>
      <c r="F541" s="328" t="s">
        <v>188</v>
      </c>
      <c r="G541" s="328"/>
    </row>
    <row r="542" spans="1:7" x14ac:dyDescent="0.35">
      <c r="A542" s="346" t="s">
        <v>3129</v>
      </c>
      <c r="B542" s="328" t="s">
        <v>188</v>
      </c>
      <c r="C542" s="331">
        <v>178.70274178817721</v>
      </c>
      <c r="D542" s="328"/>
      <c r="E542" s="328" t="s">
        <v>188</v>
      </c>
      <c r="F542" s="328" t="s">
        <v>188</v>
      </c>
      <c r="G542" s="328"/>
    </row>
    <row r="543" spans="1:7" x14ac:dyDescent="0.35">
      <c r="A543" s="346" t="s">
        <v>3130</v>
      </c>
      <c r="B543" s="328" t="s">
        <v>188</v>
      </c>
      <c r="C543" s="331">
        <v>54.328012341541672</v>
      </c>
      <c r="D543" s="328"/>
      <c r="E543" s="328" t="s">
        <v>188</v>
      </c>
      <c r="F543" s="328" t="s">
        <v>188</v>
      </c>
      <c r="G543" s="328"/>
    </row>
    <row r="544" spans="1:7" x14ac:dyDescent="0.35">
      <c r="A544" s="343" t="s">
        <v>747</v>
      </c>
      <c r="B544" s="328" t="s">
        <v>188</v>
      </c>
      <c r="C544" s="331">
        <v>55.215000000000003</v>
      </c>
      <c r="D544" s="328" t="s">
        <v>188</v>
      </c>
      <c r="E544" s="328" t="s">
        <v>188</v>
      </c>
      <c r="F544" s="328" t="s">
        <v>188</v>
      </c>
      <c r="G544" s="328" t="s">
        <v>188</v>
      </c>
    </row>
    <row r="545" spans="1:7" x14ac:dyDescent="0.35">
      <c r="A545" s="343" t="s">
        <v>748</v>
      </c>
      <c r="B545" s="328" t="s">
        <v>188</v>
      </c>
      <c r="C545" s="331">
        <v>91.609200000000001</v>
      </c>
      <c r="D545" s="328" t="s">
        <v>188</v>
      </c>
      <c r="E545" s="328" t="s">
        <v>188</v>
      </c>
      <c r="F545" s="328" t="s">
        <v>188</v>
      </c>
      <c r="G545" s="328" t="s">
        <v>188</v>
      </c>
    </row>
    <row r="546" spans="1:7" x14ac:dyDescent="0.35">
      <c r="A546" s="343" t="s">
        <v>749</v>
      </c>
      <c r="B546" s="328" t="s">
        <v>188</v>
      </c>
      <c r="C546" s="331">
        <v>115.34480598632427</v>
      </c>
      <c r="D546" s="328" t="s">
        <v>188</v>
      </c>
      <c r="E546" s="328" t="s">
        <v>188</v>
      </c>
      <c r="F546" s="328" t="s">
        <v>188</v>
      </c>
      <c r="G546" s="328" t="s">
        <v>188</v>
      </c>
    </row>
    <row r="547" spans="1:7" x14ac:dyDescent="0.35">
      <c r="A547" s="347" t="s">
        <v>750</v>
      </c>
      <c r="B547" s="328" t="s">
        <v>188</v>
      </c>
      <c r="C547" s="331" t="s">
        <v>520</v>
      </c>
      <c r="D547" s="328"/>
      <c r="E547" s="328" t="s">
        <v>188</v>
      </c>
      <c r="F547" s="328" t="s">
        <v>188</v>
      </c>
      <c r="G547" s="328"/>
    </row>
    <row r="548" spans="1:7" x14ac:dyDescent="0.35">
      <c r="A548" s="347" t="s">
        <v>751</v>
      </c>
      <c r="B548" s="328" t="s">
        <v>188</v>
      </c>
      <c r="C548" s="331">
        <v>26.068534199999998</v>
      </c>
      <c r="D548" s="328"/>
      <c r="E548" s="328" t="s">
        <v>188</v>
      </c>
      <c r="F548" s="328" t="s">
        <v>188</v>
      </c>
      <c r="G548" s="328"/>
    </row>
    <row r="549" spans="1:7" x14ac:dyDescent="0.35">
      <c r="A549" s="347" t="s">
        <v>752</v>
      </c>
      <c r="B549" s="328" t="s">
        <v>188</v>
      </c>
      <c r="C549" s="331">
        <v>69.750133199999993</v>
      </c>
      <c r="D549" s="328"/>
      <c r="E549" s="328" t="s">
        <v>188</v>
      </c>
      <c r="F549" s="328" t="s">
        <v>188</v>
      </c>
      <c r="G549" s="328"/>
    </row>
    <row r="550" spans="1:7" x14ac:dyDescent="0.35">
      <c r="A550" s="347" t="s">
        <v>753</v>
      </c>
      <c r="B550" s="328" t="s">
        <v>188</v>
      </c>
      <c r="C550" s="331">
        <v>2.1242679999999998</v>
      </c>
      <c r="D550" s="328"/>
      <c r="E550" s="328" t="s">
        <v>188</v>
      </c>
      <c r="F550" s="328" t="s">
        <v>188</v>
      </c>
      <c r="G550" s="328"/>
    </row>
    <row r="551" spans="1:7" x14ac:dyDescent="0.35">
      <c r="A551" s="347" t="s">
        <v>754</v>
      </c>
      <c r="B551" s="328" t="s">
        <v>188</v>
      </c>
      <c r="C551" s="331" t="s">
        <v>520</v>
      </c>
      <c r="D551" s="328"/>
      <c r="E551" s="328" t="s">
        <v>188</v>
      </c>
      <c r="F551" s="328" t="s">
        <v>188</v>
      </c>
      <c r="G551" s="328"/>
    </row>
    <row r="552" spans="1:7" x14ac:dyDescent="0.35">
      <c r="A552" s="348" t="s">
        <v>755</v>
      </c>
      <c r="B552" s="328" t="s">
        <v>188</v>
      </c>
      <c r="C552" s="331">
        <v>17.401870586324279</v>
      </c>
      <c r="D552" s="328" t="s">
        <v>188</v>
      </c>
      <c r="E552" s="328" t="s">
        <v>188</v>
      </c>
      <c r="F552" s="328" t="s">
        <v>188</v>
      </c>
      <c r="G552" s="328" t="s">
        <v>188</v>
      </c>
    </row>
    <row r="553" spans="1:7" x14ac:dyDescent="0.35">
      <c r="A553" s="349" t="s">
        <v>756</v>
      </c>
      <c r="B553" s="328" t="s">
        <v>188</v>
      </c>
      <c r="C553" s="331">
        <v>17.401870586324279</v>
      </c>
      <c r="D553" s="328"/>
      <c r="E553" s="328" t="s">
        <v>188</v>
      </c>
      <c r="F553" s="328" t="s">
        <v>188</v>
      </c>
      <c r="G553" s="328"/>
    </row>
    <row r="554" spans="1:7" x14ac:dyDescent="0.35">
      <c r="A554" s="336" t="s">
        <v>757</v>
      </c>
      <c r="B554" s="328" t="s">
        <v>188</v>
      </c>
      <c r="C554" s="331">
        <v>1959.8302846233032</v>
      </c>
      <c r="D554" s="331">
        <v>54.694930480826123</v>
      </c>
      <c r="E554" s="328" t="s">
        <v>188</v>
      </c>
      <c r="F554" s="328" t="s">
        <v>188</v>
      </c>
      <c r="G554" s="331" t="s">
        <v>493</v>
      </c>
    </row>
    <row r="555" spans="1:7" x14ac:dyDescent="0.35">
      <c r="A555" s="350" t="s">
        <v>3407</v>
      </c>
      <c r="B555" s="328" t="s">
        <v>188</v>
      </c>
      <c r="C555" s="331">
        <v>1009.8520195503449</v>
      </c>
      <c r="D555" s="331">
        <v>42.152764039128421</v>
      </c>
      <c r="E555" s="328" t="s">
        <v>188</v>
      </c>
      <c r="F555" s="328" t="s">
        <v>188</v>
      </c>
      <c r="G555" s="331" t="s">
        <v>493</v>
      </c>
    </row>
    <row r="556" spans="1:7" x14ac:dyDescent="0.35">
      <c r="A556" s="344" t="s">
        <v>728</v>
      </c>
      <c r="B556" s="328" t="s">
        <v>188</v>
      </c>
      <c r="C556" s="328" t="s">
        <v>188</v>
      </c>
      <c r="D556" s="328" t="s">
        <v>188</v>
      </c>
      <c r="E556" s="328" t="s">
        <v>188</v>
      </c>
      <c r="F556" s="328" t="s">
        <v>188</v>
      </c>
      <c r="G556" s="328" t="s">
        <v>188</v>
      </c>
    </row>
    <row r="557" spans="1:7" x14ac:dyDescent="0.35">
      <c r="A557" s="345" t="s">
        <v>729</v>
      </c>
      <c r="B557" s="328" t="s">
        <v>188</v>
      </c>
      <c r="C557" s="331" t="s">
        <v>188</v>
      </c>
      <c r="D557" s="331" t="s">
        <v>188</v>
      </c>
      <c r="E557" s="328" t="s">
        <v>188</v>
      </c>
      <c r="F557" s="328" t="s">
        <v>188</v>
      </c>
      <c r="G557" s="329" t="s">
        <v>188</v>
      </c>
    </row>
    <row r="558" spans="1:7" x14ac:dyDescent="0.35">
      <c r="A558" s="345" t="s">
        <v>730</v>
      </c>
      <c r="B558" s="328" t="s">
        <v>188</v>
      </c>
      <c r="C558" s="331" t="s">
        <v>188</v>
      </c>
      <c r="D558" s="331" t="s">
        <v>188</v>
      </c>
      <c r="E558" s="328" t="s">
        <v>188</v>
      </c>
      <c r="F558" s="328" t="s">
        <v>188</v>
      </c>
      <c r="G558" s="329" t="s">
        <v>188</v>
      </c>
    </row>
    <row r="559" spans="1:7" x14ac:dyDescent="0.35">
      <c r="A559" s="344" t="s">
        <v>731</v>
      </c>
      <c r="B559" s="328" t="s">
        <v>188</v>
      </c>
      <c r="C559" s="328" t="s">
        <v>188</v>
      </c>
      <c r="D559" s="328" t="s">
        <v>188</v>
      </c>
      <c r="E559" s="328" t="s">
        <v>188</v>
      </c>
      <c r="F559" s="328" t="s">
        <v>188</v>
      </c>
      <c r="G559" s="328" t="s">
        <v>188</v>
      </c>
    </row>
    <row r="560" spans="1:7" x14ac:dyDescent="0.35">
      <c r="A560" s="345" t="s">
        <v>732</v>
      </c>
      <c r="B560" s="328" t="s">
        <v>188</v>
      </c>
      <c r="C560" s="331" t="s">
        <v>188</v>
      </c>
      <c r="D560" s="331" t="s">
        <v>188</v>
      </c>
      <c r="E560" s="328" t="s">
        <v>188</v>
      </c>
      <c r="F560" s="328" t="s">
        <v>188</v>
      </c>
      <c r="G560" s="329" t="s">
        <v>188</v>
      </c>
    </row>
    <row r="561" spans="1:7" x14ac:dyDescent="0.35">
      <c r="A561" s="345" t="s">
        <v>733</v>
      </c>
      <c r="B561" s="328" t="s">
        <v>188</v>
      </c>
      <c r="C561" s="331" t="s">
        <v>188</v>
      </c>
      <c r="D561" s="331" t="s">
        <v>188</v>
      </c>
      <c r="E561" s="328" t="s">
        <v>188</v>
      </c>
      <c r="F561" s="328" t="s">
        <v>188</v>
      </c>
      <c r="G561" s="329" t="s">
        <v>188</v>
      </c>
    </row>
    <row r="562" spans="1:7" x14ac:dyDescent="0.35">
      <c r="A562" s="345" t="s">
        <v>734</v>
      </c>
      <c r="B562" s="328" t="s">
        <v>188</v>
      </c>
      <c r="C562" s="331" t="s">
        <v>188</v>
      </c>
      <c r="D562" s="331" t="s">
        <v>188</v>
      </c>
      <c r="E562" s="328" t="s">
        <v>188</v>
      </c>
      <c r="F562" s="328" t="s">
        <v>188</v>
      </c>
      <c r="G562" s="329" t="s">
        <v>188</v>
      </c>
    </row>
    <row r="563" spans="1:7" x14ac:dyDescent="0.35">
      <c r="A563" s="344" t="s">
        <v>735</v>
      </c>
      <c r="B563" s="328" t="s">
        <v>188</v>
      </c>
      <c r="C563" s="328" t="s">
        <v>188</v>
      </c>
      <c r="D563" s="328" t="s">
        <v>188</v>
      </c>
      <c r="E563" s="328" t="s">
        <v>188</v>
      </c>
      <c r="F563" s="328" t="s">
        <v>188</v>
      </c>
      <c r="G563" s="328" t="s">
        <v>188</v>
      </c>
    </row>
    <row r="564" spans="1:7" x14ac:dyDescent="0.35">
      <c r="A564" s="345" t="s">
        <v>3408</v>
      </c>
      <c r="B564" s="328" t="s">
        <v>188</v>
      </c>
      <c r="C564" s="331">
        <v>1009.8520195503449</v>
      </c>
      <c r="D564" s="331">
        <v>42.152764039128421</v>
      </c>
      <c r="E564" s="328" t="s">
        <v>188</v>
      </c>
      <c r="F564" s="328" t="s">
        <v>188</v>
      </c>
      <c r="G564" s="329" t="s">
        <v>493</v>
      </c>
    </row>
    <row r="565" spans="1:7" x14ac:dyDescent="0.35">
      <c r="A565" s="346" t="s">
        <v>736</v>
      </c>
      <c r="B565" s="328" t="s">
        <v>188</v>
      </c>
      <c r="C565" s="331" t="s">
        <v>495</v>
      </c>
      <c r="D565" s="331" t="s">
        <v>495</v>
      </c>
      <c r="E565" s="328" t="s">
        <v>188</v>
      </c>
      <c r="F565" s="328" t="s">
        <v>188</v>
      </c>
      <c r="G565" s="329" t="s">
        <v>493</v>
      </c>
    </row>
    <row r="566" spans="1:7" x14ac:dyDescent="0.35">
      <c r="A566" s="346" t="s">
        <v>737</v>
      </c>
      <c r="B566" s="328" t="s">
        <v>188</v>
      </c>
      <c r="C566" s="331" t="s">
        <v>495</v>
      </c>
      <c r="D566" s="331" t="s">
        <v>495</v>
      </c>
      <c r="E566" s="328" t="s">
        <v>188</v>
      </c>
      <c r="F566" s="328" t="s">
        <v>188</v>
      </c>
      <c r="G566" s="329" t="s">
        <v>493</v>
      </c>
    </row>
    <row r="567" spans="1:7" x14ac:dyDescent="0.35">
      <c r="A567" s="346" t="s">
        <v>738</v>
      </c>
      <c r="B567" s="328" t="s">
        <v>188</v>
      </c>
      <c r="C567" s="331">
        <v>4.2126418231888598</v>
      </c>
      <c r="D567" s="331" t="s">
        <v>495</v>
      </c>
      <c r="E567" s="328" t="s">
        <v>188</v>
      </c>
      <c r="F567" s="328" t="s">
        <v>188</v>
      </c>
      <c r="G567" s="329" t="s">
        <v>493</v>
      </c>
    </row>
    <row r="568" spans="1:7" x14ac:dyDescent="0.35">
      <c r="A568" s="346" t="s">
        <v>739</v>
      </c>
      <c r="B568" s="328" t="s">
        <v>188</v>
      </c>
      <c r="C568" s="331">
        <v>2.7902546389271099</v>
      </c>
      <c r="D568" s="331" t="s">
        <v>495</v>
      </c>
      <c r="E568" s="328" t="s">
        <v>188</v>
      </c>
      <c r="F568" s="328" t="s">
        <v>188</v>
      </c>
      <c r="G568" s="329" t="s">
        <v>493</v>
      </c>
    </row>
    <row r="569" spans="1:7" x14ac:dyDescent="0.35">
      <c r="A569" s="346" t="s">
        <v>740</v>
      </c>
      <c r="B569" s="328" t="s">
        <v>188</v>
      </c>
      <c r="C569" s="331">
        <v>28.497717298240602</v>
      </c>
      <c r="D569" s="331" t="s">
        <v>495</v>
      </c>
      <c r="E569" s="328" t="s">
        <v>188</v>
      </c>
      <c r="F569" s="328" t="s">
        <v>188</v>
      </c>
      <c r="G569" s="329" t="s">
        <v>493</v>
      </c>
    </row>
    <row r="570" spans="1:7" x14ac:dyDescent="0.35">
      <c r="A570" s="346" t="s">
        <v>741</v>
      </c>
      <c r="B570" s="328" t="s">
        <v>188</v>
      </c>
      <c r="C570" s="331">
        <v>6.66034512616306</v>
      </c>
      <c r="D570" s="331">
        <v>7.8425112598720697</v>
      </c>
      <c r="E570" s="328" t="s">
        <v>188</v>
      </c>
      <c r="F570" s="328" t="s">
        <v>188</v>
      </c>
      <c r="G570" s="329" t="s">
        <v>493</v>
      </c>
    </row>
    <row r="571" spans="1:7" x14ac:dyDescent="0.35">
      <c r="A571" s="346" t="s">
        <v>742</v>
      </c>
      <c r="B571" s="328" t="s">
        <v>188</v>
      </c>
      <c r="C571" s="331">
        <v>2.52263043402202</v>
      </c>
      <c r="D571" s="331" t="s">
        <v>495</v>
      </c>
      <c r="E571" s="328" t="s">
        <v>188</v>
      </c>
      <c r="F571" s="328" t="s">
        <v>188</v>
      </c>
      <c r="G571" s="329" t="s">
        <v>493</v>
      </c>
    </row>
    <row r="572" spans="1:7" x14ac:dyDescent="0.35">
      <c r="A572" s="346" t="s">
        <v>743</v>
      </c>
      <c r="B572" s="328" t="s">
        <v>188</v>
      </c>
      <c r="C572" s="331">
        <v>15.278275422757799</v>
      </c>
      <c r="D572" s="331">
        <v>15.52463493848146</v>
      </c>
      <c r="E572" s="328" t="s">
        <v>188</v>
      </c>
      <c r="F572" s="328" t="s">
        <v>188</v>
      </c>
      <c r="G572" s="329" t="s">
        <v>493</v>
      </c>
    </row>
    <row r="573" spans="1:7" x14ac:dyDescent="0.35">
      <c r="A573" s="346" t="s">
        <v>744</v>
      </c>
      <c r="B573" s="328" t="s">
        <v>188</v>
      </c>
      <c r="C573" s="331">
        <v>8.8016924452317706</v>
      </c>
      <c r="D573" s="331">
        <v>8.4893956827476593</v>
      </c>
      <c r="E573" s="328" t="s">
        <v>188</v>
      </c>
      <c r="F573" s="328" t="s">
        <v>188</v>
      </c>
      <c r="G573" s="329" t="s">
        <v>493</v>
      </c>
    </row>
    <row r="574" spans="1:7" x14ac:dyDescent="0.35">
      <c r="A574" s="346" t="s">
        <v>745</v>
      </c>
      <c r="B574" s="328" t="s">
        <v>188</v>
      </c>
      <c r="C574" s="331">
        <v>2.0137792152480598</v>
      </c>
      <c r="D574" s="331" t="s">
        <v>495</v>
      </c>
      <c r="E574" s="328" t="s">
        <v>188</v>
      </c>
      <c r="F574" s="328" t="s">
        <v>188</v>
      </c>
      <c r="G574" s="329" t="s">
        <v>493</v>
      </c>
    </row>
    <row r="575" spans="1:7" x14ac:dyDescent="0.35">
      <c r="A575" s="346" t="s">
        <v>746</v>
      </c>
      <c r="B575" s="328" t="s">
        <v>188</v>
      </c>
      <c r="C575" s="331">
        <v>935.45098734337898</v>
      </c>
      <c r="D575" s="331">
        <v>10.296222158027231</v>
      </c>
      <c r="E575" s="328" t="s">
        <v>188</v>
      </c>
      <c r="F575" s="328" t="s">
        <v>188</v>
      </c>
      <c r="G575" s="329" t="s">
        <v>493</v>
      </c>
    </row>
    <row r="576" spans="1:7" x14ac:dyDescent="0.35">
      <c r="A576" s="346" t="s">
        <v>3129</v>
      </c>
      <c r="B576" s="328" t="s">
        <v>188</v>
      </c>
      <c r="C576" s="331">
        <v>2.84526374758499</v>
      </c>
      <c r="D576" s="331" t="s">
        <v>495</v>
      </c>
      <c r="E576" s="328" t="s">
        <v>188</v>
      </c>
      <c r="F576" s="328" t="s">
        <v>188</v>
      </c>
      <c r="G576" s="329" t="s">
        <v>493</v>
      </c>
    </row>
    <row r="577" spans="1:7" x14ac:dyDescent="0.35">
      <c r="A577" s="346" t="s">
        <v>3130</v>
      </c>
      <c r="B577" s="328" t="s">
        <v>188</v>
      </c>
      <c r="C577" s="331">
        <v>0.77843205560164996</v>
      </c>
      <c r="D577" s="331" t="s">
        <v>495</v>
      </c>
      <c r="E577" s="328" t="s">
        <v>188</v>
      </c>
      <c r="F577" s="328" t="s">
        <v>188</v>
      </c>
      <c r="G577" s="329" t="s">
        <v>493</v>
      </c>
    </row>
    <row r="578" spans="1:7" x14ac:dyDescent="0.35">
      <c r="A578" s="343" t="s">
        <v>747</v>
      </c>
      <c r="B578" s="328" t="s">
        <v>188</v>
      </c>
      <c r="C578" s="331">
        <v>2.33929947528482</v>
      </c>
      <c r="D578" s="331">
        <v>1.16065025717818</v>
      </c>
      <c r="E578" s="328" t="s">
        <v>188</v>
      </c>
      <c r="F578" s="328" t="s">
        <v>188</v>
      </c>
      <c r="G578" s="329" t="s">
        <v>493</v>
      </c>
    </row>
    <row r="579" spans="1:7" x14ac:dyDescent="0.35">
      <c r="A579" s="343" t="s">
        <v>748</v>
      </c>
      <c r="B579" s="328" t="s">
        <v>188</v>
      </c>
      <c r="C579" s="331">
        <v>811.93514606186397</v>
      </c>
      <c r="D579" s="331">
        <v>5.4580785736261301</v>
      </c>
      <c r="E579" s="328" t="s">
        <v>188</v>
      </c>
      <c r="F579" s="328" t="s">
        <v>188</v>
      </c>
      <c r="G579" s="329" t="s">
        <v>493</v>
      </c>
    </row>
    <row r="580" spans="1:7" x14ac:dyDescent="0.35">
      <c r="A580" s="343" t="s">
        <v>749</v>
      </c>
      <c r="B580" s="328" t="s">
        <v>188</v>
      </c>
      <c r="C580" s="331">
        <v>135.7038195358096</v>
      </c>
      <c r="D580" s="331">
        <v>5.9234376108933899</v>
      </c>
      <c r="E580" s="328" t="s">
        <v>188</v>
      </c>
      <c r="F580" s="328" t="s">
        <v>188</v>
      </c>
      <c r="G580" s="331" t="s">
        <v>493</v>
      </c>
    </row>
    <row r="581" spans="1:7" x14ac:dyDescent="0.35">
      <c r="A581" s="347" t="s">
        <v>750</v>
      </c>
      <c r="B581" s="328" t="s">
        <v>188</v>
      </c>
      <c r="C581" s="331" t="s">
        <v>520</v>
      </c>
      <c r="D581" s="331" t="s">
        <v>520</v>
      </c>
      <c r="E581" s="328" t="s">
        <v>188</v>
      </c>
      <c r="F581" s="328" t="s">
        <v>188</v>
      </c>
      <c r="G581" s="329" t="s">
        <v>493</v>
      </c>
    </row>
    <row r="582" spans="1:7" x14ac:dyDescent="0.35">
      <c r="A582" s="347" t="s">
        <v>751</v>
      </c>
      <c r="B582" s="328" t="s">
        <v>188</v>
      </c>
      <c r="C582" s="331">
        <v>0.39070037091767001</v>
      </c>
      <c r="D582" s="331">
        <v>8.605344306328E-2</v>
      </c>
      <c r="E582" s="328" t="s">
        <v>188</v>
      </c>
      <c r="F582" s="328" t="s">
        <v>188</v>
      </c>
      <c r="G582" s="329" t="s">
        <v>493</v>
      </c>
    </row>
    <row r="583" spans="1:7" x14ac:dyDescent="0.35">
      <c r="A583" s="347" t="s">
        <v>752</v>
      </c>
      <c r="B583" s="328" t="s">
        <v>188</v>
      </c>
      <c r="C583" s="331">
        <v>5.3420648053523196</v>
      </c>
      <c r="D583" s="331">
        <v>0.46691353425823001</v>
      </c>
      <c r="E583" s="328" t="s">
        <v>188</v>
      </c>
      <c r="F583" s="328" t="s">
        <v>188</v>
      </c>
      <c r="G583" s="329" t="s">
        <v>493</v>
      </c>
    </row>
    <row r="584" spans="1:7" x14ac:dyDescent="0.35">
      <c r="A584" s="347" t="s">
        <v>753</v>
      </c>
      <c r="B584" s="328" t="s">
        <v>188</v>
      </c>
      <c r="C584" s="331">
        <v>8.5169405120220004E-2</v>
      </c>
      <c r="D584" s="331">
        <v>8.4830813865599992E-3</v>
      </c>
      <c r="E584" s="328" t="s">
        <v>188</v>
      </c>
      <c r="F584" s="328" t="s">
        <v>188</v>
      </c>
      <c r="G584" s="329" t="s">
        <v>493</v>
      </c>
    </row>
    <row r="585" spans="1:7" x14ac:dyDescent="0.35">
      <c r="A585" s="347" t="s">
        <v>754</v>
      </c>
      <c r="B585" s="328" t="s">
        <v>188</v>
      </c>
      <c r="C585" s="331">
        <v>129.698664250798</v>
      </c>
      <c r="D585" s="331">
        <v>5.3619875521853197</v>
      </c>
      <c r="E585" s="328" t="s">
        <v>188</v>
      </c>
      <c r="F585" s="328" t="s">
        <v>188</v>
      </c>
      <c r="G585" s="329" t="s">
        <v>493</v>
      </c>
    </row>
    <row r="586" spans="1:7" x14ac:dyDescent="0.35">
      <c r="A586" s="348" t="s">
        <v>755</v>
      </c>
      <c r="B586" s="328" t="s">
        <v>188</v>
      </c>
      <c r="C586" s="331">
        <v>0.18722070362137999</v>
      </c>
      <c r="D586" s="331" t="s">
        <v>495</v>
      </c>
      <c r="E586" s="328" t="s">
        <v>188</v>
      </c>
      <c r="F586" s="328" t="s">
        <v>188</v>
      </c>
      <c r="G586" s="331" t="s">
        <v>493</v>
      </c>
    </row>
    <row r="587" spans="1:7" x14ac:dyDescent="0.35">
      <c r="A587" s="349" t="s">
        <v>756</v>
      </c>
      <c r="B587" s="328" t="s">
        <v>188</v>
      </c>
      <c r="C587" s="331">
        <v>0.18722070362137999</v>
      </c>
      <c r="D587" s="331" t="s">
        <v>495</v>
      </c>
      <c r="E587" s="328" t="s">
        <v>188</v>
      </c>
      <c r="F587" s="328" t="s">
        <v>188</v>
      </c>
      <c r="G587" s="329" t="s">
        <v>493</v>
      </c>
    </row>
    <row r="588" spans="1:7" ht="15" thickBot="1" x14ac:dyDescent="0.4">
      <c r="A588" s="343" t="s">
        <v>3409</v>
      </c>
      <c r="B588" s="328" t="s">
        <v>188</v>
      </c>
      <c r="C588" s="328" t="s">
        <v>188</v>
      </c>
      <c r="D588" s="331" t="s">
        <v>495</v>
      </c>
      <c r="E588" s="328" t="s">
        <v>188</v>
      </c>
      <c r="F588" s="328" t="s">
        <v>188</v>
      </c>
      <c r="G588" s="328" t="s">
        <v>188</v>
      </c>
    </row>
    <row r="589" spans="1:7" s="246" customFormat="1" ht="12.75" customHeight="1" thickTop="1" x14ac:dyDescent="0.25">
      <c r="A589" s="67" t="s">
        <v>758</v>
      </c>
      <c r="B589" s="328" t="s">
        <v>188</v>
      </c>
      <c r="C589" s="331">
        <v>719.88457694084161</v>
      </c>
      <c r="D589" s="328" t="s">
        <v>188</v>
      </c>
      <c r="E589" s="328" t="s">
        <v>188</v>
      </c>
      <c r="F589" s="328" t="s">
        <v>188</v>
      </c>
      <c r="G589" s="331" t="s">
        <v>493</v>
      </c>
    </row>
    <row r="590" spans="1:7" s="246" customFormat="1" ht="12.75" customHeight="1" x14ac:dyDescent="0.25">
      <c r="A590" s="68" t="s">
        <v>759</v>
      </c>
      <c r="B590" s="328" t="s">
        <v>188</v>
      </c>
      <c r="C590" s="329" t="s">
        <v>493</v>
      </c>
      <c r="D590" s="331">
        <v>1053.0935979415153</v>
      </c>
      <c r="E590" s="329" t="s">
        <v>493</v>
      </c>
      <c r="F590" s="329" t="s">
        <v>493</v>
      </c>
      <c r="G590" s="329" t="s">
        <v>493</v>
      </c>
    </row>
    <row r="591" spans="1:7" s="246" customFormat="1" ht="12.75" customHeight="1" x14ac:dyDescent="0.25">
      <c r="A591" s="68" t="s">
        <v>760</v>
      </c>
      <c r="B591" s="328" t="s">
        <v>188</v>
      </c>
      <c r="C591" s="331" t="s">
        <v>495</v>
      </c>
      <c r="D591" s="331" t="s">
        <v>495</v>
      </c>
      <c r="E591" s="329" t="s">
        <v>495</v>
      </c>
      <c r="F591" s="329" t="s">
        <v>495</v>
      </c>
      <c r="G591" s="329" t="s">
        <v>493</v>
      </c>
    </row>
    <row r="592" spans="1:7" s="246" customFormat="1" ht="12.75" customHeight="1" x14ac:dyDescent="0.25">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25">
      <c r="A593" s="306" t="s">
        <v>762</v>
      </c>
      <c r="B593" s="331">
        <v>4349.248664685867</v>
      </c>
      <c r="C593" s="328" t="s">
        <v>188</v>
      </c>
      <c r="D593" s="328" t="s">
        <v>188</v>
      </c>
      <c r="E593" s="328" t="s">
        <v>188</v>
      </c>
      <c r="F593" s="328" t="s">
        <v>188</v>
      </c>
      <c r="G593" s="328" t="s">
        <v>188</v>
      </c>
    </row>
    <row r="594" spans="1:7" s="246" customFormat="1" ht="12" customHeight="1" x14ac:dyDescent="0.25">
      <c r="A594" s="306" t="s">
        <v>763</v>
      </c>
      <c r="B594" s="331">
        <v>3504.4603945689328</v>
      </c>
      <c r="C594" s="328" t="s">
        <v>188</v>
      </c>
      <c r="D594" s="328" t="s">
        <v>188</v>
      </c>
      <c r="E594" s="328" t="s">
        <v>188</v>
      </c>
      <c r="F594" s="328" t="s">
        <v>188</v>
      </c>
      <c r="G594" s="328" t="s">
        <v>188</v>
      </c>
    </row>
    <row r="595" spans="1:7" s="246" customFormat="1" ht="12" customHeight="1" x14ac:dyDescent="0.25">
      <c r="A595" s="303" t="s">
        <v>764</v>
      </c>
      <c r="B595" s="331" t="s">
        <v>493</v>
      </c>
      <c r="C595" s="328" t="s">
        <v>188</v>
      </c>
      <c r="D595" s="328" t="s">
        <v>188</v>
      </c>
      <c r="E595" s="328" t="s">
        <v>188</v>
      </c>
      <c r="F595" s="328" t="s">
        <v>188</v>
      </c>
      <c r="G595" s="328" t="s">
        <v>188</v>
      </c>
    </row>
    <row r="596" spans="1:7" s="246" customFormat="1" ht="13.5" customHeight="1" x14ac:dyDescent="0.25">
      <c r="A596" s="69" t="s">
        <v>765</v>
      </c>
      <c r="B596" s="331" t="s">
        <v>493</v>
      </c>
      <c r="C596" s="331" t="s">
        <v>493</v>
      </c>
      <c r="D596" s="331" t="s">
        <v>493</v>
      </c>
      <c r="E596" s="331" t="s">
        <v>493</v>
      </c>
      <c r="F596" s="331" t="s">
        <v>493</v>
      </c>
      <c r="G596" s="331" t="s">
        <v>493</v>
      </c>
    </row>
    <row r="597" spans="1:7" x14ac:dyDescent="0.35">
      <c r="A597"/>
      <c r="B597"/>
      <c r="C597"/>
      <c r="D597"/>
      <c r="E597"/>
    </row>
    <row r="598" spans="1:7" x14ac:dyDescent="0.3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767</v>
      </c>
      <c r="B601" s="217"/>
      <c r="C601" s="217"/>
      <c r="D601" s="217"/>
      <c r="E601" s="217"/>
      <c r="F601" s="217"/>
      <c r="G601" s="49" t="s">
        <v>477</v>
      </c>
    </row>
    <row r="602" spans="1:7" ht="15.5" x14ac:dyDescent="0.35">
      <c r="A602" s="212" t="s">
        <v>666</v>
      </c>
      <c r="B602" s="217"/>
      <c r="C602" s="217"/>
      <c r="D602" s="217"/>
      <c r="E602" s="217"/>
      <c r="F602" s="217"/>
      <c r="G602" s="49" t="s">
        <v>3401</v>
      </c>
    </row>
    <row r="603" spans="1:7" x14ac:dyDescent="0.35">
      <c r="A603" s="217"/>
      <c r="B603" s="217"/>
      <c r="C603" s="217"/>
      <c r="D603" s="217"/>
      <c r="E603" s="217"/>
      <c r="F603" s="217"/>
      <c r="G603" s="49" t="s">
        <v>478</v>
      </c>
    </row>
    <row r="604" spans="1:7" x14ac:dyDescent="0.35">
      <c r="A604" s="217"/>
      <c r="B604" s="217"/>
      <c r="C604" s="217"/>
      <c r="D604" s="217"/>
      <c r="E604" s="217"/>
      <c r="F604" s="217"/>
      <c r="G604" s="247"/>
    </row>
    <row r="605" spans="1:7" ht="54" customHeight="1" x14ac:dyDescent="0.35">
      <c r="A605" s="421" t="s">
        <v>479</v>
      </c>
      <c r="B605" s="72" t="s">
        <v>768</v>
      </c>
      <c r="C605" s="72" t="s">
        <v>769</v>
      </c>
      <c r="D605" s="72" t="s">
        <v>770</v>
      </c>
      <c r="E605" s="72" t="s">
        <v>618</v>
      </c>
      <c r="F605" s="72" t="s">
        <v>484</v>
      </c>
      <c r="G605" s="72" t="s">
        <v>485</v>
      </c>
    </row>
    <row r="606" spans="1:7" ht="15" thickBot="1" x14ac:dyDescent="0.4">
      <c r="A606" s="422"/>
      <c r="B606" s="423" t="s">
        <v>487</v>
      </c>
      <c r="C606" s="424"/>
      <c r="D606" s="424"/>
      <c r="E606" s="424"/>
      <c r="F606" s="424"/>
      <c r="G606" s="425"/>
    </row>
    <row r="607" spans="1:7" ht="15" thickTop="1" x14ac:dyDescent="0.35">
      <c r="A607" s="73" t="s">
        <v>771</v>
      </c>
      <c r="B607" s="331">
        <v>-831125.53638504399</v>
      </c>
      <c r="C607" s="331">
        <v>1234.7394602571119</v>
      </c>
      <c r="D607" s="331">
        <v>35.11369899647039</v>
      </c>
      <c r="E607" s="331">
        <v>141.59499629999999</v>
      </c>
      <c r="F607" s="331">
        <v>7641.6606409999995</v>
      </c>
      <c r="G607" s="331" t="s">
        <v>516</v>
      </c>
    </row>
    <row r="608" spans="1:7" x14ac:dyDescent="0.35">
      <c r="A608" s="74" t="s">
        <v>772</v>
      </c>
      <c r="B608" s="331">
        <v>-680293.34243705962</v>
      </c>
      <c r="C608" s="331">
        <v>260.14196732065915</v>
      </c>
      <c r="D608" s="331">
        <v>22.501521677555012</v>
      </c>
      <c r="E608" s="331">
        <v>120.1226453</v>
      </c>
      <c r="F608" s="331">
        <v>7283.7881829999997</v>
      </c>
      <c r="G608" s="331" t="s">
        <v>516</v>
      </c>
    </row>
    <row r="609" spans="1:7" x14ac:dyDescent="0.35">
      <c r="A609" s="351" t="s">
        <v>773</v>
      </c>
      <c r="B609" s="331">
        <v>-581225.21712432243</v>
      </c>
      <c r="C609" s="331">
        <v>259.58656569999999</v>
      </c>
      <c r="D609" s="331">
        <v>22.303775677555009</v>
      </c>
      <c r="E609" s="329">
        <v>120.1226453</v>
      </c>
      <c r="F609" s="329">
        <v>7283.7881829999997</v>
      </c>
      <c r="G609" s="329" t="s">
        <v>520</v>
      </c>
    </row>
    <row r="610" spans="1:7" x14ac:dyDescent="0.35">
      <c r="A610" s="352" t="s">
        <v>774</v>
      </c>
      <c r="B610" s="331">
        <v>-99068.125312737131</v>
      </c>
      <c r="C610" s="331" t="s">
        <v>495</v>
      </c>
      <c r="D610" s="331" t="s">
        <v>3125</v>
      </c>
      <c r="E610" s="329" t="s">
        <v>493</v>
      </c>
      <c r="F610" s="329" t="s">
        <v>493</v>
      </c>
      <c r="G610" s="329" t="s">
        <v>493</v>
      </c>
    </row>
    <row r="611" spans="1:7" x14ac:dyDescent="0.35">
      <c r="A611" s="353" t="s">
        <v>775</v>
      </c>
      <c r="B611" s="331">
        <v>23030.524805171535</v>
      </c>
      <c r="C611" s="331" t="s">
        <v>3131</v>
      </c>
      <c r="D611" s="331" t="s">
        <v>3131</v>
      </c>
      <c r="E611" s="331" t="s">
        <v>493</v>
      </c>
      <c r="F611" s="331" t="s">
        <v>493</v>
      </c>
      <c r="G611" s="331" t="s">
        <v>493</v>
      </c>
    </row>
    <row r="612" spans="1:7" x14ac:dyDescent="0.35">
      <c r="A612" s="351" t="s">
        <v>776</v>
      </c>
      <c r="B612" s="331">
        <v>-29001.50383515003</v>
      </c>
      <c r="C612" s="331" t="s">
        <v>591</v>
      </c>
      <c r="D612" s="331" t="s">
        <v>591</v>
      </c>
      <c r="E612" s="329" t="s">
        <v>493</v>
      </c>
      <c r="F612" s="329" t="s">
        <v>493</v>
      </c>
      <c r="G612" s="329" t="s">
        <v>493</v>
      </c>
    </row>
    <row r="613" spans="1:7" x14ac:dyDescent="0.35">
      <c r="A613" s="351" t="s">
        <v>777</v>
      </c>
      <c r="B613" s="331">
        <v>52032.028640321565</v>
      </c>
      <c r="C613" s="331" t="s">
        <v>591</v>
      </c>
      <c r="D613" s="331" t="s">
        <v>591</v>
      </c>
      <c r="E613" s="329" t="s">
        <v>493</v>
      </c>
      <c r="F613" s="329" t="s">
        <v>493</v>
      </c>
      <c r="G613" s="329" t="s">
        <v>493</v>
      </c>
    </row>
    <row r="614" spans="1:7" x14ac:dyDescent="0.35">
      <c r="A614" s="74" t="s">
        <v>778</v>
      </c>
      <c r="B614" s="331">
        <v>-28216.102686357408</v>
      </c>
      <c r="C614" s="331">
        <v>12.663181</v>
      </c>
      <c r="D614" s="331">
        <v>1.1562030000000001</v>
      </c>
      <c r="E614" s="331">
        <v>21.472351</v>
      </c>
      <c r="F614" s="331">
        <v>357.87245800000005</v>
      </c>
      <c r="G614" s="331" t="s">
        <v>493</v>
      </c>
    </row>
    <row r="615" spans="1:7" x14ac:dyDescent="0.35">
      <c r="A615" s="351" t="s">
        <v>779</v>
      </c>
      <c r="B615" s="331">
        <v>8734.4840051914307</v>
      </c>
      <c r="C615" s="331">
        <v>12.663181</v>
      </c>
      <c r="D615" s="331">
        <v>1.1562030000000001</v>
      </c>
      <c r="E615" s="329">
        <v>21.472351</v>
      </c>
      <c r="F615" s="329">
        <v>357.87245800000005</v>
      </c>
      <c r="G615" s="329" t="s">
        <v>493</v>
      </c>
    </row>
    <row r="616" spans="1:7" x14ac:dyDescent="0.35">
      <c r="A616" s="352" t="s">
        <v>780</v>
      </c>
      <c r="B616" s="331">
        <v>-36950.586691548837</v>
      </c>
      <c r="C616" s="331" t="s">
        <v>520</v>
      </c>
      <c r="D616" s="331" t="s">
        <v>591</v>
      </c>
      <c r="E616" s="329" t="s">
        <v>493</v>
      </c>
      <c r="F616" s="329" t="s">
        <v>493</v>
      </c>
      <c r="G616" s="329" t="s">
        <v>493</v>
      </c>
    </row>
    <row r="617" spans="1:7" x14ac:dyDescent="0.35">
      <c r="A617" s="353" t="s">
        <v>781</v>
      </c>
      <c r="B617" s="331">
        <v>-5742.2251556353804</v>
      </c>
      <c r="C617" s="331">
        <v>961.93431193645267</v>
      </c>
      <c r="D617" s="331">
        <v>0.59525414428571</v>
      </c>
      <c r="E617" s="331" t="s">
        <v>493</v>
      </c>
      <c r="F617" s="331" t="s">
        <v>493</v>
      </c>
      <c r="G617" s="331" t="s">
        <v>493</v>
      </c>
    </row>
    <row r="618" spans="1:7" x14ac:dyDescent="0.35">
      <c r="A618" s="351" t="s">
        <v>782</v>
      </c>
      <c r="B618" s="331">
        <v>-10133.615543726639</v>
      </c>
      <c r="C618" s="331" t="s">
        <v>520</v>
      </c>
      <c r="D618" s="331">
        <v>0.59215403</v>
      </c>
      <c r="E618" s="329" t="s">
        <v>493</v>
      </c>
      <c r="F618" s="329" t="s">
        <v>493</v>
      </c>
      <c r="G618" s="329" t="s">
        <v>493</v>
      </c>
    </row>
    <row r="619" spans="1:7" x14ac:dyDescent="0.35">
      <c r="A619" s="351" t="s">
        <v>783</v>
      </c>
      <c r="B619" s="331">
        <v>469.44060909762544</v>
      </c>
      <c r="C619" s="331" t="s">
        <v>520</v>
      </c>
      <c r="D619" s="331" t="s">
        <v>516</v>
      </c>
      <c r="E619" s="329" t="s">
        <v>493</v>
      </c>
      <c r="F619" s="329" t="s">
        <v>493</v>
      </c>
      <c r="G619" s="329" t="s">
        <v>493</v>
      </c>
    </row>
    <row r="620" spans="1:7" x14ac:dyDescent="0.35">
      <c r="A620" s="74" t="s">
        <v>784</v>
      </c>
      <c r="B620" s="331">
        <v>-33858.519844496128</v>
      </c>
      <c r="C620" s="331" t="s">
        <v>520</v>
      </c>
      <c r="D620" s="331">
        <v>6.0475778530394004</v>
      </c>
      <c r="E620" s="331" t="s">
        <v>520</v>
      </c>
      <c r="F620" s="331" t="s">
        <v>520</v>
      </c>
      <c r="G620" s="331" t="s">
        <v>493</v>
      </c>
    </row>
    <row r="621" spans="1:7" x14ac:dyDescent="0.35">
      <c r="A621" s="351" t="s">
        <v>785</v>
      </c>
      <c r="B621" s="331">
        <v>-116642.3750794526</v>
      </c>
      <c r="C621" s="331" t="s">
        <v>520</v>
      </c>
      <c r="D621" s="331">
        <v>6.0475778530394004</v>
      </c>
      <c r="E621" s="329" t="s">
        <v>520</v>
      </c>
      <c r="F621" s="329" t="s">
        <v>520</v>
      </c>
      <c r="G621" s="329" t="s">
        <v>493</v>
      </c>
    </row>
    <row r="622" spans="1:7" x14ac:dyDescent="0.35">
      <c r="A622" s="352" t="s">
        <v>786</v>
      </c>
      <c r="B622" s="331">
        <v>82783.855234956471</v>
      </c>
      <c r="C622" s="331" t="s">
        <v>520</v>
      </c>
      <c r="D622" s="331" t="s">
        <v>591</v>
      </c>
      <c r="E622" s="329" t="s">
        <v>520</v>
      </c>
      <c r="F622" s="329" t="s">
        <v>520</v>
      </c>
      <c r="G622" s="329" t="s">
        <v>493</v>
      </c>
    </row>
    <row r="623" spans="1:7" x14ac:dyDescent="0.35">
      <c r="A623" s="353" t="s">
        <v>787</v>
      </c>
      <c r="B623" s="331" t="s">
        <v>520</v>
      </c>
      <c r="C623" s="331" t="s">
        <v>520</v>
      </c>
      <c r="D623" s="331" t="s">
        <v>520</v>
      </c>
      <c r="E623" s="331" t="s">
        <v>493</v>
      </c>
      <c r="F623" s="331" t="s">
        <v>493</v>
      </c>
      <c r="G623" s="331" t="s">
        <v>493</v>
      </c>
    </row>
    <row r="624" spans="1:7" x14ac:dyDescent="0.35">
      <c r="A624" s="351" t="s">
        <v>788</v>
      </c>
      <c r="B624" s="328" t="s">
        <v>188</v>
      </c>
      <c r="C624" s="328" t="s">
        <v>188</v>
      </c>
      <c r="D624" s="328" t="s">
        <v>188</v>
      </c>
      <c r="E624" s="328" t="s">
        <v>188</v>
      </c>
      <c r="F624" s="328" t="s">
        <v>188</v>
      </c>
      <c r="G624" s="328" t="s">
        <v>188</v>
      </c>
    </row>
    <row r="625" spans="1:8" x14ac:dyDescent="0.35">
      <c r="A625" s="351" t="s">
        <v>789</v>
      </c>
      <c r="B625" s="331" t="s">
        <v>520</v>
      </c>
      <c r="C625" s="331" t="s">
        <v>520</v>
      </c>
      <c r="D625" s="331" t="s">
        <v>520</v>
      </c>
      <c r="E625" s="329" t="s">
        <v>493</v>
      </c>
      <c r="F625" s="329" t="s">
        <v>493</v>
      </c>
      <c r="G625" s="329" t="s">
        <v>493</v>
      </c>
    </row>
    <row r="626" spans="1:8" x14ac:dyDescent="0.35">
      <c r="A626" s="74" t="s">
        <v>790</v>
      </c>
      <c r="B626" s="331">
        <v>-106045.87106666707</v>
      </c>
      <c r="C626" s="328" t="s">
        <v>188</v>
      </c>
      <c r="D626" s="328" t="s">
        <v>188</v>
      </c>
      <c r="E626" s="328" t="s">
        <v>188</v>
      </c>
      <c r="F626" s="328" t="s">
        <v>188</v>
      </c>
      <c r="G626" s="328" t="s">
        <v>188</v>
      </c>
    </row>
    <row r="627" spans="1:8" x14ac:dyDescent="0.35">
      <c r="A627" s="354" t="s">
        <v>791</v>
      </c>
      <c r="B627" s="331" t="s">
        <v>3131</v>
      </c>
      <c r="C627" s="331" t="s">
        <v>516</v>
      </c>
      <c r="D627" s="331">
        <v>2.41583792</v>
      </c>
      <c r="E627" s="331" t="s">
        <v>493</v>
      </c>
      <c r="F627" s="331" t="s">
        <v>493</v>
      </c>
      <c r="G627" s="331" t="s">
        <v>493</v>
      </c>
    </row>
    <row r="628" spans="1:8" x14ac:dyDescent="0.35">
      <c r="A628" s="337" t="s">
        <v>792</v>
      </c>
      <c r="B628" s="331" t="s">
        <v>3131</v>
      </c>
      <c r="C628" s="331" t="s">
        <v>516</v>
      </c>
      <c r="D628" s="331">
        <v>2.41583792</v>
      </c>
      <c r="E628" s="331" t="s">
        <v>493</v>
      </c>
      <c r="F628" s="331" t="s">
        <v>493</v>
      </c>
      <c r="G628" s="331" t="s">
        <v>493</v>
      </c>
    </row>
    <row r="630" spans="1:8" x14ac:dyDescent="0.3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31" t="s">
        <v>794</v>
      </c>
      <c r="B633" s="431"/>
      <c r="C633" s="217"/>
      <c r="D633" s="217"/>
      <c r="E633" s="217"/>
      <c r="F633" s="217"/>
      <c r="G633" s="217"/>
      <c r="H633" s="49" t="s">
        <v>477</v>
      </c>
    </row>
    <row r="634" spans="1:8" ht="15.5" x14ac:dyDescent="0.35">
      <c r="A634" s="232" t="s">
        <v>666</v>
      </c>
      <c r="B634" s="52"/>
      <c r="C634" s="217"/>
      <c r="D634" s="217"/>
      <c r="E634" s="217"/>
      <c r="F634" s="217"/>
      <c r="G634" s="217"/>
      <c r="H634" s="49" t="s">
        <v>3401</v>
      </c>
    </row>
    <row r="635" spans="1:8" x14ac:dyDescent="0.35">
      <c r="A635" s="217"/>
      <c r="B635" s="217"/>
      <c r="C635" s="217"/>
      <c r="D635" s="217"/>
      <c r="E635" s="217"/>
      <c r="F635" s="217"/>
      <c r="G635" s="217"/>
      <c r="H635" s="49" t="s">
        <v>478</v>
      </c>
    </row>
    <row r="636" spans="1:8" x14ac:dyDescent="0.35">
      <c r="A636" s="217"/>
      <c r="B636" s="217"/>
      <c r="C636" s="217"/>
      <c r="D636" s="217"/>
      <c r="E636" s="217"/>
      <c r="F636" s="217"/>
      <c r="G636" s="217"/>
      <c r="H636" s="248"/>
    </row>
    <row r="637" spans="1:8" x14ac:dyDescent="0.35">
      <c r="A637" s="414" t="s">
        <v>795</v>
      </c>
      <c r="B637" s="249" t="s">
        <v>796</v>
      </c>
      <c r="C637" s="250" t="s">
        <v>481</v>
      </c>
      <c r="D637" s="250" t="s">
        <v>482</v>
      </c>
      <c r="E637" s="250" t="s">
        <v>618</v>
      </c>
      <c r="F637" s="251" t="s">
        <v>484</v>
      </c>
      <c r="G637" s="252" t="s">
        <v>485</v>
      </c>
      <c r="H637" s="251" t="s">
        <v>619</v>
      </c>
    </row>
    <row r="638" spans="1:8" ht="15" thickBot="1" x14ac:dyDescent="0.4">
      <c r="A638" s="415"/>
      <c r="B638" s="416" t="s">
        <v>487</v>
      </c>
      <c r="C638" s="417"/>
      <c r="D638" s="417"/>
      <c r="E638" s="417"/>
      <c r="F638" s="417"/>
      <c r="G638" s="417"/>
      <c r="H638" s="418"/>
    </row>
    <row r="639" spans="1:8" ht="15" thickTop="1" x14ac:dyDescent="0.35">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x14ac:dyDescent="0.35">
      <c r="A640" s="355" t="s">
        <v>799</v>
      </c>
      <c r="B640" s="331" t="s">
        <v>555</v>
      </c>
      <c r="C640" s="331">
        <v>5261.8993888836258</v>
      </c>
      <c r="D640" s="328" t="s">
        <v>188</v>
      </c>
      <c r="E640" s="331">
        <v>2.3460190219567099</v>
      </c>
      <c r="F640" s="331">
        <v>6.1117899358083498</v>
      </c>
      <c r="G640" s="331">
        <v>21.695718028166269</v>
      </c>
      <c r="H640" s="328" t="s">
        <v>188</v>
      </c>
    </row>
    <row r="641" spans="1:8" x14ac:dyDescent="0.35">
      <c r="A641" s="332" t="s">
        <v>800</v>
      </c>
      <c r="B641" s="331" t="s">
        <v>555</v>
      </c>
      <c r="C641" s="331">
        <v>5261.8993888836258</v>
      </c>
      <c r="D641" s="328" t="s">
        <v>188</v>
      </c>
      <c r="E641" s="329">
        <v>2.3460190219567099</v>
      </c>
      <c r="F641" s="329">
        <v>6.1117899358083498</v>
      </c>
      <c r="G641" s="329">
        <v>21.695718028166269</v>
      </c>
      <c r="H641" s="328" t="s">
        <v>188</v>
      </c>
    </row>
    <row r="642" spans="1:8" x14ac:dyDescent="0.35">
      <c r="A642" s="332" t="s">
        <v>801</v>
      </c>
      <c r="B642" s="331" t="s">
        <v>522</v>
      </c>
      <c r="C642" s="331" t="s">
        <v>522</v>
      </c>
      <c r="D642" s="328" t="s">
        <v>188</v>
      </c>
      <c r="E642" s="329" t="s">
        <v>522</v>
      </c>
      <c r="F642" s="329" t="s">
        <v>522</v>
      </c>
      <c r="G642" s="329" t="s">
        <v>522</v>
      </c>
      <c r="H642" s="328" t="s">
        <v>188</v>
      </c>
    </row>
    <row r="643" spans="1:8" x14ac:dyDescent="0.35">
      <c r="A643" s="356" t="s">
        <v>802</v>
      </c>
      <c r="B643" s="331" t="s">
        <v>522</v>
      </c>
      <c r="C643" s="331" t="s">
        <v>522</v>
      </c>
      <c r="D643" s="328" t="s">
        <v>188</v>
      </c>
      <c r="E643" s="331" t="s">
        <v>522</v>
      </c>
      <c r="F643" s="331" t="s">
        <v>522</v>
      </c>
      <c r="G643" s="331" t="s">
        <v>522</v>
      </c>
      <c r="H643" s="328" t="s">
        <v>188</v>
      </c>
    </row>
    <row r="644" spans="1:8" x14ac:dyDescent="0.35">
      <c r="A644" s="355" t="s">
        <v>803</v>
      </c>
      <c r="B644" s="328" t="s">
        <v>188</v>
      </c>
      <c r="C644" s="331">
        <v>76.365222930707887</v>
      </c>
      <c r="D644" s="331">
        <v>5.5964614607999996</v>
      </c>
      <c r="E644" s="331" t="s">
        <v>520</v>
      </c>
      <c r="F644" s="331" t="s">
        <v>520</v>
      </c>
      <c r="G644" s="331" t="s">
        <v>520</v>
      </c>
      <c r="H644" s="328" t="s">
        <v>188</v>
      </c>
    </row>
    <row r="645" spans="1:8" x14ac:dyDescent="0.35">
      <c r="A645" s="357" t="s">
        <v>804</v>
      </c>
      <c r="B645" s="328" t="s">
        <v>188</v>
      </c>
      <c r="C645" s="331">
        <v>74.619486144000007</v>
      </c>
      <c r="D645" s="331">
        <v>5.5964614607999996</v>
      </c>
      <c r="E645" s="329" t="s">
        <v>520</v>
      </c>
      <c r="F645" s="329" t="s">
        <v>520</v>
      </c>
      <c r="G645" s="329" t="s">
        <v>520</v>
      </c>
      <c r="H645" s="328" t="s">
        <v>188</v>
      </c>
    </row>
    <row r="646" spans="1:8" x14ac:dyDescent="0.35">
      <c r="A646" s="357" t="s">
        <v>805</v>
      </c>
      <c r="B646" s="328" t="s">
        <v>188</v>
      </c>
      <c r="C646" s="331">
        <v>1.7457367867078699</v>
      </c>
      <c r="D646" s="331" t="s">
        <v>567</v>
      </c>
      <c r="E646" s="329" t="s">
        <v>520</v>
      </c>
      <c r="F646" s="329" t="s">
        <v>520</v>
      </c>
      <c r="G646" s="329" t="s">
        <v>520</v>
      </c>
      <c r="H646" s="328" t="s">
        <v>188</v>
      </c>
    </row>
    <row r="647" spans="1:8" x14ac:dyDescent="0.35">
      <c r="A647" s="355" t="s">
        <v>806</v>
      </c>
      <c r="B647" s="331" t="s">
        <v>527</v>
      </c>
      <c r="C647" s="331" t="s">
        <v>527</v>
      </c>
      <c r="D647" s="331" t="s">
        <v>527</v>
      </c>
      <c r="E647" s="331" t="s">
        <v>527</v>
      </c>
      <c r="F647" s="331" t="s">
        <v>527</v>
      </c>
      <c r="G647" s="331" t="s">
        <v>527</v>
      </c>
      <c r="H647" s="331" t="s">
        <v>527</v>
      </c>
    </row>
    <row r="648" spans="1:8" x14ac:dyDescent="0.35">
      <c r="A648" s="332" t="s">
        <v>807</v>
      </c>
      <c r="B648" s="331" t="s">
        <v>495</v>
      </c>
      <c r="C648" s="331" t="s">
        <v>527</v>
      </c>
      <c r="D648" s="331" t="s">
        <v>527</v>
      </c>
      <c r="E648" s="329" t="s">
        <v>495</v>
      </c>
      <c r="F648" s="329" t="s">
        <v>495</v>
      </c>
      <c r="G648" s="329" t="s">
        <v>495</v>
      </c>
      <c r="H648" s="329" t="s">
        <v>495</v>
      </c>
    </row>
    <row r="649" spans="1:8" x14ac:dyDescent="0.35">
      <c r="A649" s="332" t="s">
        <v>808</v>
      </c>
      <c r="B649" s="331" t="s">
        <v>493</v>
      </c>
      <c r="C649" s="331" t="s">
        <v>493</v>
      </c>
      <c r="D649" s="331" t="s">
        <v>493</v>
      </c>
      <c r="E649" s="329" t="s">
        <v>493</v>
      </c>
      <c r="F649" s="329" t="s">
        <v>493</v>
      </c>
      <c r="G649" s="329" t="s">
        <v>493</v>
      </c>
      <c r="H649" s="329" t="s">
        <v>493</v>
      </c>
    </row>
    <row r="650" spans="1:8" x14ac:dyDescent="0.35">
      <c r="A650" s="355" t="s">
        <v>809</v>
      </c>
      <c r="B650" s="328" t="s">
        <v>188</v>
      </c>
      <c r="C650" s="331">
        <v>805.56200093450445</v>
      </c>
      <c r="D650" s="331">
        <v>68.161059197780617</v>
      </c>
      <c r="E650" s="331" t="s">
        <v>567</v>
      </c>
      <c r="F650" s="331">
        <v>0.43655642398631</v>
      </c>
      <c r="G650" s="331">
        <v>49.308450064014231</v>
      </c>
      <c r="H650" s="328" t="s">
        <v>188</v>
      </c>
    </row>
    <row r="651" spans="1:8" x14ac:dyDescent="0.35">
      <c r="A651" s="332" t="s">
        <v>810</v>
      </c>
      <c r="B651" s="328" t="s">
        <v>188</v>
      </c>
      <c r="C651" s="331">
        <v>566.94660201297143</v>
      </c>
      <c r="D651" s="331">
        <v>66.504112399504038</v>
      </c>
      <c r="E651" s="329" t="s">
        <v>522</v>
      </c>
      <c r="F651" s="329">
        <v>0.43655642398631</v>
      </c>
      <c r="G651" s="329">
        <v>33.529746043529677</v>
      </c>
      <c r="H651" s="328" t="s">
        <v>188</v>
      </c>
    </row>
    <row r="652" spans="1:8" x14ac:dyDescent="0.35">
      <c r="A652" s="332" t="s">
        <v>811</v>
      </c>
      <c r="B652" s="328" t="s">
        <v>188</v>
      </c>
      <c r="C652" s="331">
        <v>238.61539892153306</v>
      </c>
      <c r="D652" s="331">
        <v>1.65694679827657</v>
      </c>
      <c r="E652" s="329" t="s">
        <v>522</v>
      </c>
      <c r="F652" s="329" t="s">
        <v>522</v>
      </c>
      <c r="G652" s="329">
        <v>15.77870402048455</v>
      </c>
      <c r="H652" s="328" t="s">
        <v>188</v>
      </c>
    </row>
    <row r="653" spans="1:8" x14ac:dyDescent="0.35">
      <c r="A653" s="332" t="s">
        <v>3410</v>
      </c>
      <c r="B653" s="328" t="s">
        <v>188</v>
      </c>
      <c r="C653" s="331" t="s">
        <v>495</v>
      </c>
      <c r="D653" s="331" t="s">
        <v>495</v>
      </c>
      <c r="E653" s="331" t="s">
        <v>495</v>
      </c>
      <c r="F653" s="331" t="s">
        <v>495</v>
      </c>
      <c r="G653" s="331" t="s">
        <v>495</v>
      </c>
      <c r="H653" s="328" t="s">
        <v>188</v>
      </c>
    </row>
    <row r="654" spans="1:8" x14ac:dyDescent="0.35">
      <c r="A654" s="355" t="s">
        <v>3411</v>
      </c>
      <c r="B654" s="331" t="s">
        <v>493</v>
      </c>
      <c r="C654" s="331" t="s">
        <v>493</v>
      </c>
      <c r="D654" s="331" t="s">
        <v>493</v>
      </c>
      <c r="E654" s="331" t="s">
        <v>522</v>
      </c>
      <c r="F654" s="331" t="s">
        <v>522</v>
      </c>
      <c r="G654" s="331">
        <v>43.391436056332523</v>
      </c>
      <c r="H654" s="331">
        <v>0.74349333311907995</v>
      </c>
    </row>
    <row r="655" spans="1:8" x14ac:dyDescent="0.35">
      <c r="A655" s="337" t="s">
        <v>571</v>
      </c>
      <c r="B655" s="329" t="s">
        <v>493</v>
      </c>
      <c r="C655" s="329" t="s">
        <v>493</v>
      </c>
      <c r="D655" s="329" t="s">
        <v>493</v>
      </c>
      <c r="E655" s="329" t="s">
        <v>522</v>
      </c>
      <c r="F655" s="329" t="s">
        <v>522</v>
      </c>
      <c r="G655" s="329">
        <v>43.391436056332523</v>
      </c>
      <c r="H655" s="329">
        <v>0.74349333311907995</v>
      </c>
    </row>
    <row r="656" spans="1:8" x14ac:dyDescent="0.35">
      <c r="A656" s="355" t="s">
        <v>812</v>
      </c>
      <c r="B656" s="328" t="s">
        <v>188</v>
      </c>
      <c r="C656" s="328" t="s">
        <v>188</v>
      </c>
      <c r="D656" s="328" t="s">
        <v>188</v>
      </c>
      <c r="E656" s="328" t="s">
        <v>188</v>
      </c>
      <c r="F656" s="328" t="s">
        <v>188</v>
      </c>
      <c r="G656" s="328" t="s">
        <v>188</v>
      </c>
      <c r="H656" s="328" t="s">
        <v>188</v>
      </c>
    </row>
    <row r="657" spans="1:8" x14ac:dyDescent="0.35">
      <c r="A657" s="357" t="s">
        <v>813</v>
      </c>
      <c r="B657" s="329">
        <v>11397.929630279281</v>
      </c>
      <c r="C657" s="328" t="s">
        <v>188</v>
      </c>
      <c r="D657" s="328" t="s">
        <v>188</v>
      </c>
      <c r="E657" s="328" t="s">
        <v>188</v>
      </c>
      <c r="F657" s="328" t="s">
        <v>188</v>
      </c>
      <c r="G657" s="328" t="s">
        <v>188</v>
      </c>
      <c r="H657" s="328" t="s">
        <v>188</v>
      </c>
    </row>
    <row r="658" spans="1:8" x14ac:dyDescent="0.35">
      <c r="A658" s="357" t="s">
        <v>814</v>
      </c>
      <c r="B658" s="329" t="s">
        <v>493</v>
      </c>
      <c r="C658" s="328" t="s">
        <v>188</v>
      </c>
      <c r="D658" s="328" t="s">
        <v>188</v>
      </c>
      <c r="E658" s="328" t="s">
        <v>188</v>
      </c>
      <c r="F658" s="328" t="s">
        <v>188</v>
      </c>
      <c r="G658" s="328" t="s">
        <v>188</v>
      </c>
      <c r="H658" s="328" t="s">
        <v>188</v>
      </c>
    </row>
    <row r="659" spans="1:8" x14ac:dyDescent="0.35">
      <c r="A659" s="358" t="s">
        <v>3412</v>
      </c>
      <c r="B659" s="329" t="s">
        <v>493</v>
      </c>
      <c r="C659" s="328" t="s">
        <v>188</v>
      </c>
      <c r="D659" s="328" t="s">
        <v>188</v>
      </c>
      <c r="E659" s="328" t="s">
        <v>188</v>
      </c>
      <c r="F659" s="328" t="s">
        <v>188</v>
      </c>
      <c r="G659" s="328" t="s">
        <v>188</v>
      </c>
      <c r="H659" s="328" t="s">
        <v>188</v>
      </c>
    </row>
    <row r="661" spans="1:8" x14ac:dyDescent="0.3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816</v>
      </c>
      <c r="B664" s="75" t="s">
        <v>817</v>
      </c>
      <c r="C664" s="75" t="s">
        <v>818</v>
      </c>
      <c r="D664" s="75" t="s">
        <v>819</v>
      </c>
      <c r="E664" s="75" t="s">
        <v>820</v>
      </c>
      <c r="F664" s="75" t="s">
        <v>484</v>
      </c>
      <c r="G664" s="75" t="s">
        <v>485</v>
      </c>
      <c r="H664" s="75" t="s">
        <v>821</v>
      </c>
    </row>
    <row r="665" spans="1:8" x14ac:dyDescent="0.35">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823</v>
      </c>
      <c r="B673" s="76">
        <f>G408</f>
        <v>22472.091458330953</v>
      </c>
      <c r="C673" s="76">
        <f>H408</f>
        <v>4.6925847366299997E-3</v>
      </c>
      <c r="D673" s="76">
        <f>I408</f>
        <v>4.8332437122200001E-3</v>
      </c>
      <c r="E673" s="76"/>
      <c r="F673" s="77"/>
      <c r="G673" s="77"/>
      <c r="H673" s="77"/>
    </row>
    <row r="674" spans="1:36" x14ac:dyDescent="0.3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3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828</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x14ac:dyDescent="0.35">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3672</v>
      </c>
      <c r="B698" s="5"/>
      <c r="C698" s="5"/>
      <c r="D698" s="5"/>
      <c r="E698" s="5"/>
      <c r="F698" s="5"/>
      <c r="G698" s="5"/>
      <c r="H698" s="5"/>
      <c r="I698" s="5"/>
      <c r="K698" s="1"/>
      <c r="L698" s="1"/>
      <c r="M698" s="1"/>
      <c r="N698" s="1"/>
    </row>
    <row r="699" spans="1:28" ht="15" thickBot="1" x14ac:dyDescent="0.4">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849</v>
      </c>
      <c r="B716" s="85"/>
      <c r="C716" s="85"/>
      <c r="D716" s="85"/>
      <c r="E716" s="85"/>
      <c r="F716" s="85"/>
      <c r="G716" s="85"/>
      <c r="H716" s="85"/>
      <c r="I716" s="85"/>
      <c r="J716" s="85"/>
      <c r="K716" s="85"/>
      <c r="L716" s="85"/>
      <c r="M716" s="85"/>
      <c r="N716" s="85"/>
    </row>
    <row r="717" spans="1:28" x14ac:dyDescent="0.35">
      <c r="A717" s="85" t="s">
        <v>850</v>
      </c>
      <c r="B717" s="85"/>
      <c r="C717" s="85"/>
      <c r="D717" s="85"/>
      <c r="E717" s="85"/>
      <c r="F717" s="85"/>
      <c r="G717" s="85"/>
      <c r="H717" s="85"/>
      <c r="I717" s="85"/>
      <c r="J717" s="85"/>
      <c r="K717" s="85"/>
      <c r="L717" s="85"/>
      <c r="M717" s="85"/>
      <c r="N717" s="85"/>
    </row>
    <row r="718" spans="1:28" x14ac:dyDescent="0.35">
      <c r="A718" s="85" t="s">
        <v>851</v>
      </c>
      <c r="B718" s="85"/>
      <c r="C718" s="85"/>
      <c r="D718" s="85"/>
      <c r="E718" s="85"/>
      <c r="F718" s="85"/>
      <c r="G718" s="85"/>
      <c r="H718" s="85"/>
      <c r="I718" s="85"/>
      <c r="J718" s="85"/>
      <c r="K718" s="85"/>
      <c r="L718" s="85"/>
      <c r="M718" s="85"/>
      <c r="N718" s="85"/>
    </row>
    <row r="719" spans="1:28" ht="31.5" x14ac:dyDescent="0.3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3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3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3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3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3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3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3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3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3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3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3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3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3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3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3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3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3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3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3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3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3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3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 x14ac:dyDescent="0.3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3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3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3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3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3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3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3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3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3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3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3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3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3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3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3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3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3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3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3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3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3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3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3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3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3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x14ac:dyDescent="0.3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3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3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3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3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3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3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3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3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3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3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3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3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 x14ac:dyDescent="0.3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3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3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3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3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3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3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3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3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3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3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3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3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3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3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3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3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3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3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3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3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3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3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3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3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3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3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3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3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3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3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3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3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3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3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3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3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3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3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3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3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3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3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3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3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3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3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3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3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3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3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3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3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3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3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3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3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3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3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3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3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3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3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3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3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3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 x14ac:dyDescent="0.3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x14ac:dyDescent="0.3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x14ac:dyDescent="0.3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3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3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3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3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3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3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3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x14ac:dyDescent="0.3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3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3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3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3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3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3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3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x14ac:dyDescent="0.3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3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 x14ac:dyDescent="0.3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 x14ac:dyDescent="0.3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x14ac:dyDescent="0.3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 x14ac:dyDescent="0.3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x14ac:dyDescent="0.3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x14ac:dyDescent="0.3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3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3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 x14ac:dyDescent="0.3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3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3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3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3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3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3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x14ac:dyDescent="0.3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x14ac:dyDescent="0.3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3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x14ac:dyDescent="0.3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x14ac:dyDescent="0.3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 x14ac:dyDescent="0.3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3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 x14ac:dyDescent="0.3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3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3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3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3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x14ac:dyDescent="0.3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3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3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3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3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x14ac:dyDescent="0.3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x14ac:dyDescent="0.3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3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3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3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3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3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3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3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3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3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3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3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3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x14ac:dyDescent="0.3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 x14ac:dyDescent="0.3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3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3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3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3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x14ac:dyDescent="0.3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3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3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3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3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x14ac:dyDescent="0.3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 x14ac:dyDescent="0.3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 x14ac:dyDescent="0.3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35">
      <c r="A927"/>
      <c r="B927"/>
      <c r="C927"/>
      <c r="D927"/>
      <c r="E927"/>
    </row>
    <row r="928" spans="1:14" x14ac:dyDescent="0.35">
      <c r="A928" s="159"/>
      <c r="B928" s="160" t="s">
        <v>2216</v>
      </c>
      <c r="C928" s="160" t="s">
        <v>2217</v>
      </c>
      <c r="D928" s="42" t="s">
        <v>2218</v>
      </c>
      <c r="E928"/>
    </row>
    <row r="929" spans="1:5" x14ac:dyDescent="0.35">
      <c r="A929" t="s">
        <v>2219</v>
      </c>
      <c r="B929" s="161">
        <v>1</v>
      </c>
      <c r="C929" s="161">
        <v>1</v>
      </c>
      <c r="D929" t="s">
        <v>2220</v>
      </c>
      <c r="E929"/>
    </row>
    <row r="930" spans="1:5" x14ac:dyDescent="0.35">
      <c r="A930" t="s">
        <v>2221</v>
      </c>
      <c r="B930" s="161">
        <v>16.2</v>
      </c>
      <c r="C930" s="161">
        <v>5</v>
      </c>
      <c r="D930" t="s">
        <v>2222</v>
      </c>
      <c r="E930"/>
    </row>
    <row r="931" spans="1:5" x14ac:dyDescent="0.35">
      <c r="A931" t="s">
        <v>484</v>
      </c>
      <c r="B931" s="161">
        <v>5.6</v>
      </c>
      <c r="C931" s="161">
        <v>1.8</v>
      </c>
      <c r="D931" t="s">
        <v>2223</v>
      </c>
      <c r="E931"/>
    </row>
    <row r="932" spans="1:5" x14ac:dyDescent="0.35">
      <c r="A932" t="s">
        <v>2224</v>
      </c>
      <c r="B932" s="161">
        <v>-2.4</v>
      </c>
      <c r="C932" s="161">
        <v>-8.1999999999999993</v>
      </c>
      <c r="D932" t="s">
        <v>2225</v>
      </c>
      <c r="E932"/>
    </row>
    <row r="933" spans="1:5" x14ac:dyDescent="0.35">
      <c r="A933" t="s">
        <v>2226</v>
      </c>
      <c r="B933" s="161">
        <v>0</v>
      </c>
      <c r="C933" s="161">
        <v>0</v>
      </c>
      <c r="D933" t="s">
        <v>2227</v>
      </c>
      <c r="E933"/>
    </row>
    <row r="934" spans="1:5" x14ac:dyDescent="0.35">
      <c r="A934" t="s">
        <v>2228</v>
      </c>
      <c r="B934" s="161">
        <v>0</v>
      </c>
      <c r="C934" s="161">
        <v>0</v>
      </c>
      <c r="D934" t="s">
        <v>2227</v>
      </c>
      <c r="E934"/>
    </row>
    <row r="935" spans="1:5" x14ac:dyDescent="0.35">
      <c r="A935" t="s">
        <v>2229</v>
      </c>
      <c r="B935" s="161">
        <v>0</v>
      </c>
      <c r="C935" s="161">
        <v>0</v>
      </c>
      <c r="D935" t="s">
        <v>2230</v>
      </c>
      <c r="E935"/>
    </row>
    <row r="936" spans="1:5" x14ac:dyDescent="0.35">
      <c r="A936" t="s">
        <v>2231</v>
      </c>
      <c r="B936" s="161">
        <v>1200</v>
      </c>
      <c r="C936" s="161">
        <v>345</v>
      </c>
      <c r="D936" t="s">
        <v>2232</v>
      </c>
      <c r="E936"/>
    </row>
    <row r="937" spans="1:5" x14ac:dyDescent="0.35">
      <c r="A937" t="s">
        <v>2233</v>
      </c>
      <c r="B937" s="161">
        <v>-160</v>
      </c>
      <c r="C937" s="161">
        <v>-46</v>
      </c>
      <c r="D937" t="s">
        <v>2234</v>
      </c>
      <c r="E937"/>
    </row>
    <row r="938" spans="1:5" x14ac:dyDescent="0.35">
      <c r="A938" t="s">
        <v>2235</v>
      </c>
      <c r="B938" s="161">
        <v>84</v>
      </c>
      <c r="C938" s="161">
        <v>28</v>
      </c>
      <c r="D938" t="s">
        <v>2236</v>
      </c>
      <c r="E938"/>
    </row>
    <row r="939" spans="1:5" x14ac:dyDescent="0.35">
      <c r="A939" t="s">
        <v>2237</v>
      </c>
      <c r="B939" s="161">
        <v>264</v>
      </c>
      <c r="C939" s="161">
        <v>265</v>
      </c>
      <c r="D939" t="s">
        <v>2238</v>
      </c>
      <c r="E939"/>
    </row>
    <row r="940" spans="1:5" x14ac:dyDescent="0.35">
      <c r="A940" t="s">
        <v>2239</v>
      </c>
      <c r="B940" s="161">
        <v>1</v>
      </c>
      <c r="C940" s="161">
        <v>1</v>
      </c>
      <c r="D940" t="s">
        <v>2240</v>
      </c>
      <c r="E940"/>
    </row>
    <row r="941" spans="1:5" x14ac:dyDescent="0.35">
      <c r="A941"/>
      <c r="B941"/>
      <c r="C941"/>
      <c r="D941" t="s">
        <v>2241</v>
      </c>
      <c r="E941"/>
    </row>
    <row r="942" spans="1:5" x14ac:dyDescent="0.3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66" t="s">
        <v>11</v>
      </c>
      <c r="B1" s="466"/>
      <c r="C1" s="466"/>
      <c r="D1" s="466"/>
      <c r="E1" s="466"/>
    </row>
    <row r="2" spans="1:5" x14ac:dyDescent="0.35">
      <c r="A2" s="467" t="s">
        <v>153</v>
      </c>
      <c r="B2" s="467"/>
      <c r="C2" s="467"/>
      <c r="D2" s="467"/>
      <c r="E2" s="467"/>
    </row>
    <row r="19" spans="1:5" x14ac:dyDescent="0.35">
      <c r="A19" t="s">
        <v>154</v>
      </c>
    </row>
    <row r="20" spans="1:5" x14ac:dyDescent="0.35">
      <c r="A20">
        <v>155400</v>
      </c>
      <c r="B20" t="s">
        <v>155</v>
      </c>
    </row>
    <row r="21" spans="1:5" x14ac:dyDescent="0.35">
      <c r="A21" s="467" t="s">
        <v>156</v>
      </c>
      <c r="B21" s="467"/>
      <c r="C21" s="467"/>
      <c r="D21" s="467"/>
      <c r="E21" s="467"/>
    </row>
    <row r="38" spans="1:5" x14ac:dyDescent="0.35">
      <c r="A38" t="s">
        <v>154</v>
      </c>
    </row>
    <row r="39" spans="1:5" x14ac:dyDescent="0.35">
      <c r="A39">
        <v>100800</v>
      </c>
      <c r="B39" t="s">
        <v>155</v>
      </c>
    </row>
    <row r="40" spans="1:5" x14ac:dyDescent="0.35">
      <c r="A40" s="467" t="s">
        <v>157</v>
      </c>
      <c r="B40" s="467"/>
      <c r="C40" s="467"/>
      <c r="D40" s="467"/>
      <c r="E40" s="467"/>
    </row>
    <row r="57" spans="1:5" ht="15" thickBot="1" x14ac:dyDescent="0.4">
      <c r="A57" t="s">
        <v>154</v>
      </c>
    </row>
    <row r="58" spans="1:5" ht="15" thickBot="1" x14ac:dyDescent="0.4">
      <c r="A58" s="7">
        <v>194000</v>
      </c>
      <c r="B58" t="s">
        <v>158</v>
      </c>
    </row>
    <row r="60" spans="1:5" x14ac:dyDescent="0.35">
      <c r="A60" s="466" t="s">
        <v>159</v>
      </c>
      <c r="B60" s="466"/>
      <c r="C60" s="466"/>
      <c r="D60" s="466"/>
      <c r="E60" s="466"/>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466" t="s">
        <v>160</v>
      </c>
      <c r="B89" s="466"/>
      <c r="C89" s="466"/>
      <c r="D89" s="466"/>
      <c r="E89" s="466"/>
    </row>
    <row r="90" spans="1:37" x14ac:dyDescent="0.35">
      <c r="A90">
        <v>6.6290250000000004</v>
      </c>
      <c r="B90" t="s">
        <v>365</v>
      </c>
      <c r="E90" t="s">
        <v>370</v>
      </c>
    </row>
    <row r="91" spans="1:37" x14ac:dyDescent="0.35">
      <c r="A91">
        <f>1/A90</f>
        <v>0.15085174667466181</v>
      </c>
      <c r="B91" t="s">
        <v>366</v>
      </c>
      <c r="E91" t="s">
        <v>165</v>
      </c>
    </row>
    <row r="92" spans="1:37" x14ac:dyDescent="0.35">
      <c r="A92" s="11">
        <v>0.5</v>
      </c>
      <c r="B92" t="s">
        <v>367</v>
      </c>
      <c r="E92" t="s">
        <v>371</v>
      </c>
    </row>
    <row r="93" spans="1:37" x14ac:dyDescent="0.35">
      <c r="A93">
        <f>A92*A91</f>
        <v>7.5425873337330904E-2</v>
      </c>
      <c r="B93" t="s">
        <v>368</v>
      </c>
      <c r="E93" t="s">
        <v>165</v>
      </c>
    </row>
    <row r="94" spans="1:37" x14ac:dyDescent="0.35">
      <c r="A94">
        <f>1/A93</f>
        <v>13.258050000000001</v>
      </c>
      <c r="B94" t="s">
        <v>369</v>
      </c>
      <c r="E94" t="s">
        <v>165</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165</v>
      </c>
    </row>
    <row r="98" spans="1:5" x14ac:dyDescent="0.35">
      <c r="A98" s="466" t="s">
        <v>161</v>
      </c>
      <c r="B98" s="466"/>
      <c r="C98" s="466"/>
      <c r="D98" s="466"/>
      <c r="E98" s="466"/>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466" t="s">
        <v>163</v>
      </c>
      <c r="B109" s="466"/>
      <c r="C109" s="466"/>
      <c r="D109" s="466"/>
      <c r="E109" s="466"/>
    </row>
    <row r="110" spans="1:5" ht="15" thickBot="1" x14ac:dyDescent="0.4"/>
    <row r="111" spans="1:5" ht="15" thickBot="1" x14ac:dyDescent="0.4">
      <c r="A111" s="12">
        <f>A122</f>
        <v>0.20481927710843381</v>
      </c>
      <c r="B111" t="s">
        <v>383</v>
      </c>
    </row>
    <row r="113" spans="1:12" x14ac:dyDescent="0.35">
      <c r="A113" s="466" t="s">
        <v>162</v>
      </c>
      <c r="B113" s="466"/>
      <c r="C113" s="466"/>
      <c r="D113" s="466"/>
      <c r="E113" s="466"/>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466" t="s">
        <v>384</v>
      </c>
      <c r="B124" s="466"/>
      <c r="C124" s="466"/>
      <c r="D124" s="466"/>
      <c r="E124" s="466"/>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466" t="s">
        <v>100</v>
      </c>
      <c r="B134" s="466"/>
      <c r="C134" s="466"/>
      <c r="D134" s="466"/>
      <c r="E134" s="466"/>
    </row>
    <row r="135" spans="1:12" x14ac:dyDescent="0.35">
      <c r="A135" s="19" t="s">
        <v>401</v>
      </c>
      <c r="B135" s="20"/>
      <c r="C135" s="20"/>
      <c r="D135" s="20"/>
      <c r="E135" s="20"/>
      <c r="F135" s="20"/>
      <c r="G135" s="20"/>
    </row>
    <row r="136" spans="1:12" x14ac:dyDescent="0.35">
      <c r="A136" s="21"/>
      <c r="B136" s="463" t="s">
        <v>402</v>
      </c>
      <c r="C136" s="464"/>
      <c r="D136" s="464"/>
      <c r="E136" s="465"/>
      <c r="F136" s="20"/>
      <c r="G136" s="20"/>
    </row>
    <row r="137" spans="1:12" x14ac:dyDescent="0.35">
      <c r="A137" s="22"/>
      <c r="B137" s="463" t="s">
        <v>403</v>
      </c>
      <c r="C137" s="465"/>
      <c r="D137" s="463" t="s">
        <v>404</v>
      </c>
      <c r="E137" s="465"/>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66" t="s">
        <v>166</v>
      </c>
      <c r="B165" s="466"/>
      <c r="C165" s="466"/>
      <c r="D165" s="466"/>
      <c r="E165" s="466"/>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466" t="s">
        <v>391</v>
      </c>
      <c r="B169" s="466"/>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466" t="s">
        <v>173</v>
      </c>
      <c r="B174" s="466"/>
      <c r="C174" s="466"/>
      <c r="D174" s="466"/>
      <c r="E174" s="466"/>
    </row>
    <row r="175" spans="1:7" ht="15" thickBot="1" x14ac:dyDescent="0.4">
      <c r="A175" t="s">
        <v>400</v>
      </c>
      <c r="B175" s="38">
        <v>0.1246</v>
      </c>
    </row>
    <row r="176" spans="1:7" ht="15" thickBot="1" x14ac:dyDescent="0.4">
      <c r="A176" t="s">
        <v>396</v>
      </c>
      <c r="B176" s="37">
        <f>1-B175</f>
        <v>0.87539999999999996</v>
      </c>
    </row>
    <row r="178" spans="1:5" x14ac:dyDescent="0.35">
      <c r="A178" s="466" t="s">
        <v>169</v>
      </c>
      <c r="B178" s="466"/>
      <c r="C178" s="466"/>
      <c r="D178" s="466"/>
      <c r="E178" s="466"/>
    </row>
    <row r="179" spans="1:5" x14ac:dyDescent="0.35">
      <c r="A179" t="s">
        <v>398</v>
      </c>
      <c r="B179">
        <v>197000</v>
      </c>
    </row>
    <row r="180" spans="1:5" ht="15" thickBot="1" x14ac:dyDescent="0.4">
      <c r="A180" t="s">
        <v>399</v>
      </c>
      <c r="B180">
        <v>175000</v>
      </c>
    </row>
    <row r="181" spans="1:5" ht="15" thickBot="1" x14ac:dyDescent="0.4">
      <c r="A181" t="s">
        <v>170</v>
      </c>
      <c r="B181" s="12">
        <f>B179/B180</f>
        <v>1.1257142857142857</v>
      </c>
    </row>
    <row r="183" spans="1:5" x14ac:dyDescent="0.35">
      <c r="A183" s="466" t="s">
        <v>171</v>
      </c>
      <c r="B183" s="466"/>
      <c r="C183" s="466"/>
      <c r="D183" s="466"/>
      <c r="E183" s="466"/>
    </row>
    <row r="184" spans="1:5" x14ac:dyDescent="0.35">
      <c r="A184" t="s">
        <v>2250</v>
      </c>
      <c r="B184" s="162">
        <v>1.2E-2</v>
      </c>
    </row>
    <row r="185" spans="1:5" x14ac:dyDescent="0.35">
      <c r="A185" t="s">
        <v>2251</v>
      </c>
      <c r="B185" s="162">
        <v>2.4E-2</v>
      </c>
    </row>
    <row r="186" spans="1:5" x14ac:dyDescent="0.35">
      <c r="A186" t="s">
        <v>2252</v>
      </c>
      <c r="B186">
        <f>2050-2018+1</f>
        <v>33</v>
      </c>
    </row>
    <row r="187" spans="1:5" x14ac:dyDescent="0.35">
      <c r="A187" t="s">
        <v>2253</v>
      </c>
      <c r="B187" s="11">
        <f>(1-B184)^B186</f>
        <v>0.67139665221009714</v>
      </c>
    </row>
    <row r="188" spans="1:5" ht="15" thickBot="1" x14ac:dyDescent="0.4">
      <c r="A188" t="s">
        <v>2254</v>
      </c>
      <c r="B188" s="11">
        <f>(1-B185)^B186</f>
        <v>0.44858421050781644</v>
      </c>
    </row>
    <row r="189" spans="1:5" ht="15" thickBot="1" x14ac:dyDescent="0.4">
      <c r="A189" t="s">
        <v>2255</v>
      </c>
      <c r="B189" s="12">
        <f>(B187-B188)/B187</f>
        <v>0.33186409400289502</v>
      </c>
    </row>
    <row r="191" spans="1:5" x14ac:dyDescent="0.35">
      <c r="A191" s="466" t="s">
        <v>183</v>
      </c>
      <c r="B191" s="466"/>
      <c r="C191" s="466"/>
      <c r="D191" s="466"/>
      <c r="E191" s="466"/>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201" t="s">
        <v>2985</v>
      </c>
    </row>
    <row r="201" spans="1:9" x14ac:dyDescent="0.35">
      <c r="A201" s="202" t="s">
        <v>3006</v>
      </c>
      <c r="B201" s="462" t="s">
        <v>2989</v>
      </c>
      <c r="C201" s="462"/>
      <c r="D201" s="462"/>
      <c r="E201" s="462"/>
      <c r="F201" s="462"/>
      <c r="G201" s="462"/>
      <c r="H201" s="462"/>
      <c r="I201" s="462"/>
    </row>
    <row r="202" spans="1:9" x14ac:dyDescent="0.35">
      <c r="A202" s="42" t="s">
        <v>2990</v>
      </c>
      <c r="B202" s="42" t="s">
        <v>2991</v>
      </c>
      <c r="C202" s="42" t="s">
        <v>2992</v>
      </c>
      <c r="D202" s="42" t="s">
        <v>2993</v>
      </c>
      <c r="E202" s="42" t="s">
        <v>2344</v>
      </c>
      <c r="F202" s="42" t="s">
        <v>86</v>
      </c>
      <c r="G202" s="42" t="s">
        <v>2994</v>
      </c>
      <c r="H202" s="42" t="s">
        <v>2995</v>
      </c>
      <c r="I202" s="42" t="s">
        <v>2996</v>
      </c>
    </row>
    <row r="203" spans="1:9" x14ac:dyDescent="0.35">
      <c r="A203" s="42" t="s">
        <v>2997</v>
      </c>
      <c r="B203">
        <v>0</v>
      </c>
      <c r="C203">
        <v>6</v>
      </c>
      <c r="D203">
        <v>9</v>
      </c>
      <c r="E203">
        <v>25</v>
      </c>
      <c r="F203">
        <v>21</v>
      </c>
      <c r="G203">
        <v>215</v>
      </c>
      <c r="H203">
        <v>81</v>
      </c>
      <c r="I203">
        <v>134</v>
      </c>
    </row>
    <row r="204" spans="1:9" x14ac:dyDescent="0.35">
      <c r="A204" s="42" t="s">
        <v>2998</v>
      </c>
      <c r="B204">
        <v>4</v>
      </c>
      <c r="C204">
        <v>3</v>
      </c>
      <c r="D204">
        <v>15</v>
      </c>
      <c r="E204">
        <v>40</v>
      </c>
      <c r="F204">
        <v>43</v>
      </c>
      <c r="G204">
        <v>163</v>
      </c>
      <c r="H204">
        <v>56</v>
      </c>
      <c r="I204">
        <v>94</v>
      </c>
    </row>
    <row r="205" spans="1:9" ht="15" thickBot="1" x14ac:dyDescent="0.4">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3000</v>
      </c>
      <c r="B206" s="12">
        <v>-0.33</v>
      </c>
    </row>
    <row r="207" spans="1:9" ht="15" thickBot="1" x14ac:dyDescent="0.4">
      <c r="A207" t="s">
        <v>3001</v>
      </c>
      <c r="B207" s="12">
        <f>I205/I203</f>
        <v>-0.29850746268656714</v>
      </c>
    </row>
    <row r="209" spans="1:9" x14ac:dyDescent="0.35">
      <c r="A209" s="202" t="s">
        <v>3007</v>
      </c>
      <c r="B209" s="462" t="s">
        <v>2989</v>
      </c>
      <c r="C209" s="462"/>
      <c r="D209" s="462"/>
      <c r="E209" s="462"/>
      <c r="F209" s="462"/>
      <c r="G209" s="462"/>
      <c r="H209" s="462"/>
      <c r="I209" s="462"/>
    </row>
    <row r="210" spans="1:9" x14ac:dyDescent="0.35">
      <c r="A210" s="42" t="s">
        <v>2990</v>
      </c>
      <c r="B210" s="42" t="s">
        <v>2991</v>
      </c>
      <c r="C210" s="42" t="s">
        <v>2992</v>
      </c>
      <c r="D210" s="42" t="s">
        <v>2993</v>
      </c>
      <c r="E210" s="42" t="s">
        <v>2344</v>
      </c>
      <c r="F210" s="42" t="s">
        <v>86</v>
      </c>
      <c r="G210" s="42" t="s">
        <v>2994</v>
      </c>
      <c r="H210" s="42" t="s">
        <v>2995</v>
      </c>
      <c r="I210" s="42" t="s">
        <v>2996</v>
      </c>
    </row>
    <row r="211" spans="1:9" x14ac:dyDescent="0.35">
      <c r="A211" s="42" t="s">
        <v>2997</v>
      </c>
      <c r="B211">
        <v>0</v>
      </c>
      <c r="C211">
        <v>17</v>
      </c>
      <c r="D211">
        <v>18</v>
      </c>
      <c r="E211">
        <v>22</v>
      </c>
      <c r="F211">
        <v>12</v>
      </c>
      <c r="G211">
        <v>73</v>
      </c>
      <c r="H211">
        <v>21</v>
      </c>
      <c r="I211">
        <v>21</v>
      </c>
    </row>
    <row r="212" spans="1:9" x14ac:dyDescent="0.35">
      <c r="A212" s="42" t="s">
        <v>2998</v>
      </c>
      <c r="B212">
        <v>0</v>
      </c>
      <c r="C212">
        <v>15</v>
      </c>
      <c r="D212">
        <v>22</v>
      </c>
      <c r="E212">
        <v>39</v>
      </c>
      <c r="F212">
        <v>23</v>
      </c>
      <c r="G212">
        <v>51</v>
      </c>
      <c r="H212">
        <v>17</v>
      </c>
      <c r="I212">
        <v>19</v>
      </c>
    </row>
    <row r="213" spans="1:9" ht="15" thickBot="1" x14ac:dyDescent="0.4">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3000</v>
      </c>
      <c r="B214" s="12">
        <f>SUM(G213:H213)/SUM(G211:H211)</f>
        <v>-0.27659574468085107</v>
      </c>
    </row>
    <row r="215" spans="1:9" ht="15" thickBot="1" x14ac:dyDescent="0.4">
      <c r="A215" t="s">
        <v>3001</v>
      </c>
      <c r="B215" s="12">
        <f>I213/I211</f>
        <v>-9.5238095238095233E-2</v>
      </c>
    </row>
    <row r="217" spans="1:9" x14ac:dyDescent="0.35">
      <c r="A217" s="202" t="s">
        <v>3008</v>
      </c>
      <c r="B217" s="462" t="s">
        <v>2989</v>
      </c>
      <c r="C217" s="462"/>
      <c r="D217" s="462"/>
      <c r="E217" s="462"/>
    </row>
    <row r="218" spans="1:9" x14ac:dyDescent="0.35">
      <c r="A218" s="42" t="s">
        <v>2990</v>
      </c>
      <c r="B218" s="42" t="s">
        <v>3002</v>
      </c>
      <c r="C218" s="42" t="s">
        <v>3003</v>
      </c>
      <c r="D218" s="42" t="s">
        <v>3004</v>
      </c>
      <c r="E218" s="42" t="s">
        <v>86</v>
      </c>
    </row>
    <row r="219" spans="1:9" x14ac:dyDescent="0.35">
      <c r="A219" s="42" t="s">
        <v>2997</v>
      </c>
      <c r="B219">
        <v>112</v>
      </c>
      <c r="C219">
        <v>16</v>
      </c>
      <c r="D219">
        <v>9</v>
      </c>
      <c r="E219">
        <v>134</v>
      </c>
    </row>
    <row r="220" spans="1:9" x14ac:dyDescent="0.35">
      <c r="A220" s="42" t="s">
        <v>2998</v>
      </c>
      <c r="B220">
        <v>87</v>
      </c>
      <c r="C220">
        <v>17</v>
      </c>
      <c r="D220">
        <v>9</v>
      </c>
      <c r="E220">
        <v>151</v>
      </c>
    </row>
    <row r="221" spans="1:9" ht="15" thickBot="1" x14ac:dyDescent="0.4">
      <c r="A221" s="42" t="s">
        <v>2999</v>
      </c>
      <c r="B221">
        <f>B220-B219</f>
        <v>-25</v>
      </c>
      <c r="C221">
        <f t="shared" ref="C221:E221" si="9">C220-C219</f>
        <v>1</v>
      </c>
      <c r="D221">
        <f t="shared" si="9"/>
        <v>0</v>
      </c>
      <c r="E221">
        <f t="shared" si="9"/>
        <v>17</v>
      </c>
    </row>
    <row r="222" spans="1:9" ht="15" thickBot="1" x14ac:dyDescent="0.4">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2024-10-30T21:08:28Z</dcterms:modified>
</cp:coreProperties>
</file>