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7FB428A0-6B2A-4E59-8C79-F4F799A7094B}"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PolicyLevers!$A$1:$R$1252</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4" i="8" l="1"/>
  <c r="F135" i="8"/>
  <c r="F136" i="8"/>
  <c r="F99" i="8"/>
  <c r="F100" i="8"/>
  <c r="B18" i="18"/>
  <c r="B17" i="18"/>
  <c r="F98" i="8"/>
  <c r="B16" i="18"/>
  <c r="J1059" i="1"/>
  <c r="K1059" i="1"/>
  <c r="L1059" i="1"/>
  <c r="M1059" i="1"/>
  <c r="N1059" i="1"/>
  <c r="O1059" i="1"/>
  <c r="P1059" i="1"/>
  <c r="Q1059" i="1"/>
  <c r="R1059" i="1"/>
  <c r="A1059" i="1"/>
  <c r="B1059" i="1"/>
  <c r="B1058" i="1"/>
  <c r="J717" i="1"/>
  <c r="K717" i="1"/>
  <c r="L717" i="1"/>
  <c r="M717" i="1"/>
  <c r="N717" i="1"/>
  <c r="O717" i="1"/>
  <c r="P717" i="1"/>
  <c r="Q717" i="1"/>
  <c r="R717" i="1"/>
  <c r="C718" i="1"/>
  <c r="J718" i="1" s="1"/>
  <c r="O718" i="1"/>
  <c r="P718" i="1"/>
  <c r="Q718" i="1"/>
  <c r="C719" i="1"/>
  <c r="P719" i="1" s="1"/>
  <c r="O719" i="1"/>
  <c r="Q719" i="1"/>
  <c r="R719" i="1"/>
  <c r="C720" i="1"/>
  <c r="N720" i="1" s="1"/>
  <c r="O720" i="1"/>
  <c r="P720" i="1"/>
  <c r="R720" i="1"/>
  <c r="C721" i="1"/>
  <c r="C722" i="1"/>
  <c r="J722" i="1" s="1"/>
  <c r="O722" i="1"/>
  <c r="P722" i="1"/>
  <c r="Q722" i="1"/>
  <c r="C723" i="1"/>
  <c r="P723" i="1" s="1"/>
  <c r="O723" i="1"/>
  <c r="Q723" i="1"/>
  <c r="C724" i="1"/>
  <c r="N724" i="1" s="1"/>
  <c r="O724" i="1"/>
  <c r="P724" i="1"/>
  <c r="R724" i="1"/>
  <c r="C725" i="1"/>
  <c r="Q725" i="1"/>
  <c r="C726" i="1"/>
  <c r="J726" i="1" s="1"/>
  <c r="L726" i="1"/>
  <c r="N726" i="1"/>
  <c r="O726" i="1"/>
  <c r="P726" i="1"/>
  <c r="Q726" i="1"/>
  <c r="C727" i="1"/>
  <c r="P727" i="1" s="1"/>
  <c r="J727" i="1"/>
  <c r="L727" i="1"/>
  <c r="M727" i="1"/>
  <c r="N727" i="1"/>
  <c r="O727" i="1"/>
  <c r="Q727" i="1"/>
  <c r="R727" i="1"/>
  <c r="C728" i="1"/>
  <c r="N728" i="1" s="1"/>
  <c r="J728" i="1"/>
  <c r="M728" i="1"/>
  <c r="O728" i="1"/>
  <c r="P728" i="1"/>
  <c r="Q728" i="1"/>
  <c r="R728" i="1"/>
  <c r="C729" i="1"/>
  <c r="Q729" i="1" s="1"/>
  <c r="C730" i="1"/>
  <c r="J730" i="1" s="1"/>
  <c r="L730" i="1"/>
  <c r="N730" i="1"/>
  <c r="O730" i="1"/>
  <c r="P730" i="1"/>
  <c r="Q730" i="1"/>
  <c r="C731" i="1"/>
  <c r="P731" i="1" s="1"/>
  <c r="J731" i="1"/>
  <c r="N731" i="1"/>
  <c r="O731" i="1"/>
  <c r="Q731" i="1"/>
  <c r="R731" i="1"/>
  <c r="C732" i="1"/>
  <c r="N732" i="1" s="1"/>
  <c r="J732" i="1"/>
  <c r="M732" i="1"/>
  <c r="O732" i="1"/>
  <c r="P732" i="1"/>
  <c r="Q732" i="1"/>
  <c r="R732" i="1"/>
  <c r="C733" i="1"/>
  <c r="Q733" i="1" s="1"/>
  <c r="C734" i="1"/>
  <c r="J734" i="1" s="1"/>
  <c r="L734" i="1"/>
  <c r="N734" i="1"/>
  <c r="O734" i="1"/>
  <c r="P734" i="1"/>
  <c r="Q734" i="1"/>
  <c r="C735" i="1"/>
  <c r="P735" i="1" s="1"/>
  <c r="M735" i="1"/>
  <c r="N735" i="1"/>
  <c r="O735" i="1"/>
  <c r="Q735" i="1"/>
  <c r="R735" i="1"/>
  <c r="C736" i="1"/>
  <c r="N736" i="1" s="1"/>
  <c r="L736" i="1"/>
  <c r="M736" i="1"/>
  <c r="O736" i="1"/>
  <c r="P736" i="1"/>
  <c r="Q736" i="1"/>
  <c r="R736" i="1"/>
  <c r="C737" i="1"/>
  <c r="Q737" i="1" s="1"/>
  <c r="C738" i="1"/>
  <c r="J738" i="1" s="1"/>
  <c r="L738" i="1"/>
  <c r="N738" i="1"/>
  <c r="O738" i="1"/>
  <c r="P738" i="1"/>
  <c r="Q738" i="1"/>
  <c r="C739" i="1"/>
  <c r="P739" i="1" s="1"/>
  <c r="M739" i="1"/>
  <c r="N739" i="1"/>
  <c r="O739" i="1"/>
  <c r="Q739" i="1"/>
  <c r="R739" i="1"/>
  <c r="C740" i="1"/>
  <c r="N740" i="1" s="1"/>
  <c r="L740" i="1"/>
  <c r="M740" i="1"/>
  <c r="O740" i="1"/>
  <c r="P740" i="1"/>
  <c r="Q740" i="1"/>
  <c r="R740" i="1"/>
  <c r="C741" i="1"/>
  <c r="Q741" i="1"/>
  <c r="A717" i="1"/>
  <c r="B717" i="1"/>
  <c r="A718" i="1"/>
  <c r="B718" i="1"/>
  <c r="A719" i="1"/>
  <c r="B719" i="1"/>
  <c r="A720" i="1"/>
  <c r="B720" i="1"/>
  <c r="A722" i="1"/>
  <c r="B722" i="1"/>
  <c r="A723" i="1"/>
  <c r="B723" i="1"/>
  <c r="A724" i="1"/>
  <c r="B724" i="1"/>
  <c r="A726" i="1"/>
  <c r="B726" i="1"/>
  <c r="A727" i="1"/>
  <c r="B727" i="1"/>
  <c r="A728" i="1"/>
  <c r="B728" i="1"/>
  <c r="A730" i="1"/>
  <c r="B730" i="1"/>
  <c r="A731" i="1"/>
  <c r="B731" i="1"/>
  <c r="A732" i="1"/>
  <c r="B732" i="1"/>
  <c r="A734" i="1"/>
  <c r="B734" i="1"/>
  <c r="A735" i="1"/>
  <c r="B735" i="1"/>
  <c r="A736" i="1"/>
  <c r="B736" i="1"/>
  <c r="A738" i="1"/>
  <c r="B738" i="1"/>
  <c r="B739" i="1"/>
  <c r="A740" i="1"/>
  <c r="B740" i="1"/>
  <c r="A742" i="1"/>
  <c r="B742" i="1"/>
  <c r="A743" i="1"/>
  <c r="B743" i="1"/>
  <c r="A744" i="1"/>
  <c r="B744" i="1"/>
  <c r="A745" i="1"/>
  <c r="B745" i="1"/>
  <c r="A746" i="1"/>
  <c r="B746" i="1"/>
  <c r="A747" i="1"/>
  <c r="B747" i="1"/>
  <c r="C748" i="1"/>
  <c r="C749" i="1"/>
  <c r="B749" i="1" s="1"/>
  <c r="A749" i="1"/>
  <c r="C750" i="1"/>
  <c r="A750" i="1" s="1"/>
  <c r="C751" i="1"/>
  <c r="A751" i="1" s="1"/>
  <c r="C752" i="1"/>
  <c r="C753" i="1"/>
  <c r="B753" i="1" s="1"/>
  <c r="C754" i="1"/>
  <c r="A754" i="1" s="1"/>
  <c r="C755" i="1"/>
  <c r="A755" i="1" s="1"/>
  <c r="B755" i="1"/>
  <c r="C756" i="1"/>
  <c r="C757" i="1"/>
  <c r="B757" i="1" s="1"/>
  <c r="A757" i="1"/>
  <c r="C758" i="1"/>
  <c r="A758" i="1" s="1"/>
  <c r="C759" i="1"/>
  <c r="A759" i="1" s="1"/>
  <c r="C760" i="1"/>
  <c r="C761" i="1"/>
  <c r="B761" i="1" s="1"/>
  <c r="C762" i="1"/>
  <c r="A762" i="1" s="1"/>
  <c r="C763" i="1"/>
  <c r="A763" i="1" s="1"/>
  <c r="B763" i="1"/>
  <c r="C764" i="1"/>
  <c r="C765" i="1"/>
  <c r="B765" i="1" s="1"/>
  <c r="A765" i="1"/>
  <c r="C766" i="1"/>
  <c r="A766" i="1" s="1"/>
  <c r="C767" i="1"/>
  <c r="A767" i="1" s="1"/>
  <c r="C768" i="1"/>
  <c r="C769" i="1"/>
  <c r="B769" i="1" s="1"/>
  <c r="C770" i="1"/>
  <c r="A770" i="1" s="1"/>
  <c r="C771" i="1"/>
  <c r="A771" i="1" s="1"/>
  <c r="B771" i="1"/>
  <c r="C772" i="1"/>
  <c r="C773" i="1"/>
  <c r="B773" i="1" s="1"/>
  <c r="A773" i="1"/>
  <c r="C774" i="1"/>
  <c r="A774" i="1" s="1"/>
  <c r="C775" i="1"/>
  <c r="A775" i="1" s="1"/>
  <c r="C776" i="1"/>
  <c r="C777" i="1"/>
  <c r="B777" i="1" s="1"/>
  <c r="C778" i="1"/>
  <c r="A778" i="1" s="1"/>
  <c r="C779" i="1"/>
  <c r="A779" i="1" s="1"/>
  <c r="B779" i="1"/>
  <c r="C780" i="1"/>
  <c r="C781" i="1"/>
  <c r="B781" i="1" s="1"/>
  <c r="A781" i="1"/>
  <c r="C782" i="1"/>
  <c r="A782" i="1" s="1"/>
  <c r="C783" i="1"/>
  <c r="A783" i="1" s="1"/>
  <c r="C784" i="1"/>
  <c r="C785" i="1"/>
  <c r="B785" i="1" s="1"/>
  <c r="C786" i="1"/>
  <c r="A786" i="1" s="1"/>
  <c r="C787" i="1"/>
  <c r="A787" i="1" s="1"/>
  <c r="B787" i="1"/>
  <c r="C788" i="1"/>
  <c r="C789" i="1"/>
  <c r="B789" i="1" s="1"/>
  <c r="A789" i="1"/>
  <c r="C790" i="1"/>
  <c r="A790" i="1" s="1"/>
  <c r="C791" i="1"/>
  <c r="A791" i="1" s="1"/>
  <c r="C792" i="1"/>
  <c r="C793" i="1"/>
  <c r="B793" i="1" s="1"/>
  <c r="C794" i="1"/>
  <c r="A794" i="1" s="1"/>
  <c r="C795" i="1"/>
  <c r="A795" i="1" s="1"/>
  <c r="B795" i="1"/>
  <c r="C796" i="1"/>
  <c r="C797" i="1"/>
  <c r="B797" i="1" s="1"/>
  <c r="A797" i="1"/>
  <c r="C798" i="1"/>
  <c r="A798" i="1" s="1"/>
  <c r="C799" i="1"/>
  <c r="A799" i="1" s="1"/>
  <c r="C800" i="1"/>
  <c r="C801" i="1"/>
  <c r="B801" i="1" s="1"/>
  <c r="C802" i="1"/>
  <c r="A802" i="1" s="1"/>
  <c r="C803" i="1"/>
  <c r="A803" i="1" s="1"/>
  <c r="B803" i="1"/>
  <c r="C804" i="1"/>
  <c r="C805" i="1"/>
  <c r="B805" i="1" s="1"/>
  <c r="A805" i="1"/>
  <c r="C806" i="1"/>
  <c r="A806" i="1" s="1"/>
  <c r="C807" i="1"/>
  <c r="A807" i="1" s="1"/>
  <c r="C808" i="1"/>
  <c r="C809" i="1"/>
  <c r="B809" i="1" s="1"/>
  <c r="C810" i="1"/>
  <c r="A810" i="1" s="1"/>
  <c r="C811" i="1"/>
  <c r="A811" i="1" s="1"/>
  <c r="B811" i="1"/>
  <c r="C812" i="1"/>
  <c r="C813" i="1"/>
  <c r="A813" i="1" s="1"/>
  <c r="C814" i="1"/>
  <c r="A814" i="1" s="1"/>
  <c r="C815" i="1"/>
  <c r="A815" i="1" s="1"/>
  <c r="B815" i="1"/>
  <c r="C816" i="1"/>
  <c r="B816" i="1" s="1"/>
  <c r="C817" i="1"/>
  <c r="B817" i="1" s="1"/>
  <c r="A817" i="1"/>
  <c r="C818" i="1"/>
  <c r="A818" i="1"/>
  <c r="B818" i="1"/>
  <c r="C819" i="1"/>
  <c r="A819" i="1" s="1"/>
  <c r="B819" i="1"/>
  <c r="C820" i="1"/>
  <c r="C821" i="1"/>
  <c r="A821" i="1" s="1"/>
  <c r="C822" i="1"/>
  <c r="A822" i="1" s="1"/>
  <c r="C823" i="1"/>
  <c r="A823" i="1" s="1"/>
  <c r="B823" i="1"/>
  <c r="C824" i="1"/>
  <c r="B824" i="1" s="1"/>
  <c r="A824" i="1"/>
  <c r="C825" i="1"/>
  <c r="B825" i="1" s="1"/>
  <c r="A825" i="1"/>
  <c r="C826" i="1"/>
  <c r="A826" i="1"/>
  <c r="B826" i="1"/>
  <c r="C827" i="1"/>
  <c r="A827" i="1" s="1"/>
  <c r="B827" i="1"/>
  <c r="C828" i="1"/>
  <c r="C829" i="1"/>
  <c r="A829" i="1" s="1"/>
  <c r="C830" i="1"/>
  <c r="A830" i="1" s="1"/>
  <c r="C831" i="1"/>
  <c r="A831" i="1" s="1"/>
  <c r="B831" i="1"/>
  <c r="C832" i="1"/>
  <c r="B832" i="1" s="1"/>
  <c r="C833" i="1"/>
  <c r="B833" i="1" s="1"/>
  <c r="A833" i="1"/>
  <c r="C834" i="1"/>
  <c r="A834" i="1"/>
  <c r="B834" i="1"/>
  <c r="C835" i="1"/>
  <c r="A835" i="1" s="1"/>
  <c r="B835" i="1"/>
  <c r="C836" i="1"/>
  <c r="C837" i="1"/>
  <c r="A837" i="1" s="1"/>
  <c r="C838" i="1"/>
  <c r="A838" i="1" s="1"/>
  <c r="C839" i="1"/>
  <c r="A839" i="1" s="1"/>
  <c r="B839" i="1"/>
  <c r="C840" i="1"/>
  <c r="B840" i="1" s="1"/>
  <c r="C841" i="1"/>
  <c r="B841" i="1" s="1"/>
  <c r="A841" i="1"/>
  <c r="C842" i="1"/>
  <c r="A842" i="1"/>
  <c r="B842" i="1"/>
  <c r="C843" i="1"/>
  <c r="A843" i="1" s="1"/>
  <c r="B843" i="1"/>
  <c r="C844" i="1"/>
  <c r="C845" i="1"/>
  <c r="A845" i="1" s="1"/>
  <c r="C846" i="1"/>
  <c r="A846" i="1" s="1"/>
  <c r="C847" i="1"/>
  <c r="A847" i="1" s="1"/>
  <c r="B847" i="1"/>
  <c r="C848" i="1"/>
  <c r="B848" i="1" s="1"/>
  <c r="C849" i="1"/>
  <c r="B849" i="1" s="1"/>
  <c r="A849" i="1"/>
  <c r="C850" i="1"/>
  <c r="A850" i="1"/>
  <c r="B850" i="1"/>
  <c r="C851" i="1"/>
  <c r="A851" i="1" s="1"/>
  <c r="B851" i="1"/>
  <c r="C852" i="1"/>
  <c r="C853" i="1"/>
  <c r="A853" i="1" s="1"/>
  <c r="C854" i="1"/>
  <c r="A854" i="1" s="1"/>
  <c r="C855" i="1"/>
  <c r="A855" i="1" s="1"/>
  <c r="B855" i="1"/>
  <c r="C856" i="1"/>
  <c r="B856" i="1" s="1"/>
  <c r="A856" i="1"/>
  <c r="C857" i="1"/>
  <c r="B857" i="1" s="1"/>
  <c r="A857" i="1"/>
  <c r="C858" i="1"/>
  <c r="A858" i="1"/>
  <c r="B858" i="1"/>
  <c r="C859" i="1"/>
  <c r="A859" i="1" s="1"/>
  <c r="B859" i="1"/>
  <c r="I1209" i="1"/>
  <c r="I1210" i="1"/>
  <c r="I1211" i="1"/>
  <c r="I1212" i="1"/>
  <c r="I1214" i="1"/>
  <c r="I1215" i="1"/>
  <c r="I1216" i="1"/>
  <c r="I1217" i="1"/>
  <c r="I1219" i="1"/>
  <c r="I1220" i="1"/>
  <c r="I1221" i="1"/>
  <c r="I1222" i="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B18" i="10" a="1"/>
  <c r="B18" i="10" s="1"/>
  <c r="A1254" i="1"/>
  <c r="B1254" i="1"/>
  <c r="J1254" i="1"/>
  <c r="K1254" i="1"/>
  <c r="L1254" i="1"/>
  <c r="M1254" i="1"/>
  <c r="N1254" i="1"/>
  <c r="O1254" i="1"/>
  <c r="P1254" i="1"/>
  <c r="Q1254" i="1"/>
  <c r="R1254" i="1"/>
  <c r="C333" i="1"/>
  <c r="C334" i="1"/>
  <c r="C335" i="1"/>
  <c r="L335" i="1"/>
  <c r="C365" i="1"/>
  <c r="K365" i="1" s="1"/>
  <c r="J365" i="1"/>
  <c r="C366" i="1"/>
  <c r="M366" i="1"/>
  <c r="C367" i="1"/>
  <c r="C368" i="1"/>
  <c r="J368" i="1" s="1"/>
  <c r="K368" i="1"/>
  <c r="C369" i="1"/>
  <c r="C370" i="1"/>
  <c r="R370" i="1" s="1"/>
  <c r="C371" i="1"/>
  <c r="C372" i="1"/>
  <c r="M372" i="1" s="1"/>
  <c r="K372" i="1"/>
  <c r="C373" i="1"/>
  <c r="J373" i="1" s="1"/>
  <c r="C374" i="1"/>
  <c r="A374" i="1"/>
  <c r="C375" i="1"/>
  <c r="C376" i="1"/>
  <c r="C363" i="1"/>
  <c r="M363" i="1" s="1"/>
  <c r="J363" i="1"/>
  <c r="C364" i="1"/>
  <c r="P364" i="1" s="1"/>
  <c r="C377" i="1"/>
  <c r="K377" i="1" s="1"/>
  <c r="C378" i="1"/>
  <c r="K378" i="1"/>
  <c r="C379" i="1"/>
  <c r="P379" i="1" s="1"/>
  <c r="J379" i="1"/>
  <c r="C380" i="1"/>
  <c r="M380" i="1"/>
  <c r="C381" i="1"/>
  <c r="N381" i="1" s="1"/>
  <c r="C382" i="1"/>
  <c r="K382" i="1" s="1"/>
  <c r="C383" i="1"/>
  <c r="C384" i="1"/>
  <c r="M384" i="1"/>
  <c r="C385" i="1"/>
  <c r="C386" i="1"/>
  <c r="K386" i="1"/>
  <c r="C387" i="1"/>
  <c r="R387" i="1" s="1"/>
  <c r="J387" i="1"/>
  <c r="C388" i="1"/>
  <c r="M388" i="1"/>
  <c r="C354" i="1"/>
  <c r="Q354" i="1" s="1"/>
  <c r="C355" i="1"/>
  <c r="C356" i="1"/>
  <c r="B356" i="1" s="1"/>
  <c r="C357" i="1"/>
  <c r="C358" i="1"/>
  <c r="C359" i="1"/>
  <c r="M359" i="1" s="1"/>
  <c r="C360" i="1"/>
  <c r="A360" i="1" s="1"/>
  <c r="M360" i="1"/>
  <c r="C361" i="1"/>
  <c r="L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J334" i="1"/>
  <c r="Q335" i="1"/>
  <c r="O335" i="1"/>
  <c r="R368" i="1"/>
  <c r="R372" i="1"/>
  <c r="K333" i="1"/>
  <c r="P335" i="1"/>
  <c r="N335" i="1"/>
  <c r="O333" i="1"/>
  <c r="N333" i="1"/>
  <c r="P366" i="1"/>
  <c r="N372" i="1"/>
  <c r="N368" i="1"/>
  <c r="R374" i="1"/>
  <c r="A372" i="1"/>
  <c r="J372" i="1"/>
  <c r="L370" i="1"/>
  <c r="L366" i="1"/>
  <c r="P370" i="1"/>
  <c r="Q374" i="1"/>
  <c r="A366" i="1"/>
  <c r="K370" i="1"/>
  <c r="R367" i="1"/>
  <c r="K366" i="1"/>
  <c r="P373" i="1"/>
  <c r="Q368" i="1"/>
  <c r="M368" i="1"/>
  <c r="L365" i="1"/>
  <c r="B365" i="1"/>
  <c r="Q372" i="1"/>
  <c r="A365" i="1"/>
  <c r="P372" i="1"/>
  <c r="L372" i="1"/>
  <c r="N370" i="1"/>
  <c r="P368" i="1"/>
  <c r="L368" i="1"/>
  <c r="M367" i="1"/>
  <c r="R366" i="1"/>
  <c r="N366" i="1"/>
  <c r="J366" i="1"/>
  <c r="M365" i="1"/>
  <c r="Q375" i="1"/>
  <c r="M375" i="1"/>
  <c r="B372" i="1"/>
  <c r="B370" i="1"/>
  <c r="B368" i="1"/>
  <c r="B366" i="1"/>
  <c r="Q366" i="1"/>
  <c r="R365" i="1"/>
  <c r="N374" i="1"/>
  <c r="L383" i="1"/>
  <c r="J374" i="1"/>
  <c r="M379" i="1"/>
  <c r="K384" i="1"/>
  <c r="L380" i="1"/>
  <c r="M387" i="1"/>
  <c r="M374" i="1"/>
  <c r="B388" i="1"/>
  <c r="B362" i="1"/>
  <c r="A388" i="1"/>
  <c r="L388" i="1"/>
  <c r="P384" i="1"/>
  <c r="K361" i="1"/>
  <c r="B384" i="1"/>
  <c r="K388" i="1"/>
  <c r="L387" i="1"/>
  <c r="L379" i="1"/>
  <c r="L364" i="1"/>
  <c r="P375" i="1"/>
  <c r="P374" i="1"/>
  <c r="L374" i="1"/>
  <c r="B374" i="1"/>
  <c r="A384" i="1"/>
  <c r="P388" i="1"/>
  <c r="L384" i="1"/>
  <c r="Q363" i="1"/>
  <c r="K375" i="1"/>
  <c r="K374" i="1"/>
  <c r="B382" i="1"/>
  <c r="R382" i="1"/>
  <c r="N382" i="1"/>
  <c r="J382" i="1"/>
  <c r="A378" i="1"/>
  <c r="Q378" i="1"/>
  <c r="M378" i="1"/>
  <c r="N377" i="1"/>
  <c r="L363" i="1"/>
  <c r="Q362" i="1"/>
  <c r="R361" i="1"/>
  <c r="N361" i="1"/>
  <c r="J361" i="1"/>
  <c r="Q358" i="1"/>
  <c r="R357" i="1"/>
  <c r="B378" i="1"/>
  <c r="A382" i="1"/>
  <c r="Q382" i="1"/>
  <c r="M382" i="1"/>
  <c r="B363" i="1"/>
  <c r="B361" i="1"/>
  <c r="B355" i="1"/>
  <c r="R388" i="1"/>
  <c r="N388" i="1"/>
  <c r="J388" i="1"/>
  <c r="K387" i="1"/>
  <c r="P386" i="1"/>
  <c r="L386" i="1"/>
  <c r="R384" i="1"/>
  <c r="N384" i="1"/>
  <c r="J384" i="1"/>
  <c r="P382" i="1"/>
  <c r="L382" i="1"/>
  <c r="Q381" i="1"/>
  <c r="J380" i="1"/>
  <c r="K379" i="1"/>
  <c r="P378" i="1"/>
  <c r="L378" i="1"/>
  <c r="Q377" i="1"/>
  <c r="R364" i="1"/>
  <c r="K363" i="1"/>
  <c r="Q361" i="1"/>
  <c r="M361" i="1"/>
  <c r="J360" i="1"/>
  <c r="Q357" i="1"/>
  <c r="J356" i="1"/>
  <c r="B386" i="1"/>
  <c r="R386" i="1"/>
  <c r="N386" i="1"/>
  <c r="J386" i="1"/>
  <c r="R378" i="1"/>
  <c r="N378" i="1"/>
  <c r="J378" i="1"/>
  <c r="A386" i="1"/>
  <c r="A362" i="1"/>
  <c r="Q386" i="1"/>
  <c r="M386" i="1"/>
  <c r="A383" i="1"/>
  <c r="A363" i="1"/>
  <c r="A361" i="1"/>
  <c r="A359" i="1"/>
  <c r="Q388" i="1"/>
  <c r="Q384" i="1"/>
  <c r="N383" i="1"/>
  <c r="P381" i="1"/>
  <c r="Q364" i="1"/>
  <c r="N363" i="1"/>
  <c r="P361" i="1"/>
  <c r="J359" i="1"/>
  <c r="K358" i="1"/>
  <c r="Q356" i="1"/>
  <c r="B697" i="15"/>
  <c r="B61" i="15"/>
  <c r="B666" i="15"/>
  <c r="J1008" i="1"/>
  <c r="K1008" i="1"/>
  <c r="L1008" i="1"/>
  <c r="M1008" i="1"/>
  <c r="N1008" i="1"/>
  <c r="O1008" i="1"/>
  <c r="P1008" i="1"/>
  <c r="Q1008" i="1"/>
  <c r="R1008" i="1"/>
  <c r="A1008" i="1"/>
  <c r="B1008"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A1060" i="1"/>
  <c r="B1060" i="1"/>
  <c r="A1063" i="1"/>
  <c r="B1063" i="1"/>
  <c r="A1075" i="1"/>
  <c r="B1075" i="1"/>
  <c r="A1090" i="1"/>
  <c r="B1090" i="1"/>
  <c r="A1107" i="1"/>
  <c r="B1107" i="1"/>
  <c r="A1157" i="1"/>
  <c r="B1157" i="1"/>
  <c r="A1158" i="1"/>
  <c r="B1158" i="1"/>
  <c r="A1253" i="1"/>
  <c r="B1253" i="1"/>
  <c r="A1208" i="1"/>
  <c r="B1208" i="1"/>
  <c r="A1213" i="1"/>
  <c r="B1213" i="1"/>
  <c r="A1218" i="1"/>
  <c r="B1218" i="1"/>
  <c r="A1223" i="1"/>
  <c r="B1223" i="1"/>
  <c r="A1228" i="1"/>
  <c r="B1228" i="1"/>
  <c r="A1233" i="1"/>
  <c r="B1233" i="1"/>
  <c r="A1238" i="1"/>
  <c r="B1238" i="1"/>
  <c r="A1243" i="1"/>
  <c r="B1243" i="1"/>
  <c r="A1248" i="1"/>
  <c r="B1248"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60" i="1"/>
  <c r="K1060" i="1"/>
  <c r="L1060" i="1"/>
  <c r="M1060" i="1"/>
  <c r="N1060" i="1"/>
  <c r="O1060" i="1"/>
  <c r="P1060" i="1"/>
  <c r="Q1060" i="1"/>
  <c r="R1060" i="1"/>
  <c r="J1063" i="1"/>
  <c r="K1063" i="1"/>
  <c r="L1063" i="1"/>
  <c r="M1063" i="1"/>
  <c r="N1063" i="1"/>
  <c r="O1063" i="1"/>
  <c r="P1063" i="1"/>
  <c r="Q1063" i="1"/>
  <c r="R1063" i="1"/>
  <c r="J1075" i="1"/>
  <c r="K1075" i="1"/>
  <c r="L1075" i="1"/>
  <c r="M1075" i="1"/>
  <c r="N1075" i="1"/>
  <c r="O1075" i="1"/>
  <c r="P1075" i="1"/>
  <c r="Q1075" i="1"/>
  <c r="R1075" i="1"/>
  <c r="J1090" i="1"/>
  <c r="K1090" i="1"/>
  <c r="L1090" i="1"/>
  <c r="M1090" i="1"/>
  <c r="N1090" i="1"/>
  <c r="O1090" i="1"/>
  <c r="P1090" i="1"/>
  <c r="Q1090" i="1"/>
  <c r="R1090" i="1"/>
  <c r="J1107" i="1"/>
  <c r="K1107" i="1"/>
  <c r="L1107" i="1"/>
  <c r="M1107" i="1"/>
  <c r="N1107" i="1"/>
  <c r="O1107" i="1"/>
  <c r="P1107" i="1"/>
  <c r="Q1107" i="1"/>
  <c r="R1107" i="1"/>
  <c r="K1113" i="1"/>
  <c r="K1114" i="1"/>
  <c r="K1125" i="1"/>
  <c r="K1150" i="1"/>
  <c r="J1157" i="1"/>
  <c r="K1157" i="1"/>
  <c r="L1157" i="1"/>
  <c r="M1157" i="1"/>
  <c r="N1157" i="1"/>
  <c r="O1157" i="1"/>
  <c r="P1157" i="1"/>
  <c r="Q1157" i="1"/>
  <c r="R1157" i="1"/>
  <c r="J1158" i="1"/>
  <c r="K1158" i="1"/>
  <c r="L1158" i="1"/>
  <c r="M1158" i="1"/>
  <c r="N1158" i="1"/>
  <c r="O1158" i="1"/>
  <c r="P1158" i="1"/>
  <c r="Q1158" i="1"/>
  <c r="R1158" i="1"/>
  <c r="K1164" i="1"/>
  <c r="K1165" i="1"/>
  <c r="K1176" i="1"/>
  <c r="K1201" i="1"/>
  <c r="J1253" i="1"/>
  <c r="K1253" i="1"/>
  <c r="L1253" i="1"/>
  <c r="M1253" i="1"/>
  <c r="N1253" i="1"/>
  <c r="O1253" i="1"/>
  <c r="P1253" i="1"/>
  <c r="Q1253" i="1"/>
  <c r="R1253" i="1"/>
  <c r="J1208" i="1"/>
  <c r="K1208" i="1"/>
  <c r="L1208" i="1"/>
  <c r="M1208" i="1"/>
  <c r="N1208" i="1"/>
  <c r="O1208" i="1"/>
  <c r="P1208" i="1"/>
  <c r="Q1208" i="1"/>
  <c r="R1208" i="1"/>
  <c r="J1213" i="1"/>
  <c r="K1213" i="1"/>
  <c r="L1213" i="1"/>
  <c r="M1213" i="1"/>
  <c r="N1213" i="1"/>
  <c r="O1213" i="1"/>
  <c r="R1213" i="1"/>
  <c r="J1218" i="1"/>
  <c r="K1218" i="1"/>
  <c r="L1218" i="1"/>
  <c r="M1218" i="1"/>
  <c r="N1218" i="1"/>
  <c r="O1218" i="1"/>
  <c r="R1218" i="1"/>
  <c r="J1223" i="1"/>
  <c r="K1223" i="1"/>
  <c r="L1223" i="1"/>
  <c r="M1223" i="1"/>
  <c r="N1223" i="1"/>
  <c r="O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K2" i="1"/>
  <c r="L2" i="1"/>
  <c r="M2" i="1"/>
  <c r="N2" i="1"/>
  <c r="O2" i="1"/>
  <c r="P2" i="1"/>
  <c r="Q2" i="1"/>
  <c r="R2" i="1"/>
  <c r="J2" i="1"/>
  <c r="B2" i="1"/>
  <c r="A2" i="1"/>
  <c r="K98" i="19"/>
  <c r="Q1248" i="1" s="1"/>
  <c r="K97" i="19"/>
  <c r="Q1243" i="1" s="1"/>
  <c r="K96" i="19"/>
  <c r="Q1238" i="1" s="1"/>
  <c r="K95" i="19"/>
  <c r="Q1233" i="1"/>
  <c r="K94" i="19"/>
  <c r="Q1228" i="1"/>
  <c r="K93" i="19"/>
  <c r="Q1223" i="1"/>
  <c r="K92" i="19"/>
  <c r="Q1218" i="1" s="1"/>
  <c r="K91" i="19"/>
  <c r="Q1213" i="1"/>
  <c r="J98" i="19"/>
  <c r="P1248" i="1"/>
  <c r="J97" i="19"/>
  <c r="P1243" i="1"/>
  <c r="J96" i="19"/>
  <c r="P1238" i="1" s="1"/>
  <c r="J95" i="19"/>
  <c r="P1233" i="1"/>
  <c r="J94" i="19"/>
  <c r="P1228" i="1"/>
  <c r="J93" i="19"/>
  <c r="P1223" i="1"/>
  <c r="J92" i="19"/>
  <c r="P1218" i="1" s="1"/>
  <c r="J91" i="19"/>
  <c r="P1213" i="1"/>
  <c r="L89" i="19"/>
  <c r="R1201" i="1"/>
  <c r="K89" i="19"/>
  <c r="Q1201" i="1"/>
  <c r="J89" i="19"/>
  <c r="P1201" i="1" s="1"/>
  <c r="I89" i="19"/>
  <c r="O1201" i="1"/>
  <c r="H89" i="19"/>
  <c r="N1201" i="1"/>
  <c r="G89" i="19"/>
  <c r="M1201" i="1"/>
  <c r="F89" i="19"/>
  <c r="L1201" i="1" s="1"/>
  <c r="D89" i="19"/>
  <c r="J1201" i="1"/>
  <c r="L88" i="19"/>
  <c r="R1176" i="1"/>
  <c r="K88" i="19"/>
  <c r="Q1176" i="1"/>
  <c r="J88" i="19"/>
  <c r="P1176" i="1" s="1"/>
  <c r="I88" i="19"/>
  <c r="O1176" i="1"/>
  <c r="H88" i="19"/>
  <c r="N1176" i="1"/>
  <c r="G88" i="19"/>
  <c r="M1176" i="1"/>
  <c r="F88" i="19"/>
  <c r="L1176" i="1" s="1"/>
  <c r="D88" i="19"/>
  <c r="J1190" i="1" s="1"/>
  <c r="J1176" i="1"/>
  <c r="L87" i="19"/>
  <c r="R1165" i="1"/>
  <c r="K87" i="19"/>
  <c r="Q1165" i="1"/>
  <c r="J87" i="19"/>
  <c r="P1165" i="1" s="1"/>
  <c r="I87" i="19"/>
  <c r="O1165" i="1"/>
  <c r="H87" i="19"/>
  <c r="N1165" i="1"/>
  <c r="G87" i="19"/>
  <c r="M1165" i="1"/>
  <c r="F87" i="19"/>
  <c r="L1165" i="1" s="1"/>
  <c r="D87" i="19"/>
  <c r="J1165" i="1"/>
  <c r="L86" i="19"/>
  <c r="R1164" i="1"/>
  <c r="K86" i="19"/>
  <c r="Q1164" i="1"/>
  <c r="J86" i="19"/>
  <c r="P1164" i="1" s="1"/>
  <c r="I86" i="19"/>
  <c r="O1164" i="1"/>
  <c r="H86" i="19"/>
  <c r="N1164" i="1"/>
  <c r="G86" i="19"/>
  <c r="M1164" i="1"/>
  <c r="F86" i="19"/>
  <c r="L1164" i="1" s="1"/>
  <c r="D86" i="19"/>
  <c r="J1164" i="1"/>
  <c r="B86" i="19"/>
  <c r="B1164" i="1"/>
  <c r="B87" i="19"/>
  <c r="B1165" i="1"/>
  <c r="B88" i="19"/>
  <c r="B1176" i="1" s="1"/>
  <c r="B89" i="19"/>
  <c r="B1201" i="1"/>
  <c r="A87" i="19"/>
  <c r="A1165" i="1"/>
  <c r="A88" i="19"/>
  <c r="A1176" i="1"/>
  <c r="A89" i="19"/>
  <c r="A1201" i="1" s="1"/>
  <c r="A86" i="19"/>
  <c r="A1164" i="1"/>
  <c r="L83" i="19"/>
  <c r="R1150" i="1"/>
  <c r="K83" i="19"/>
  <c r="Q1150" i="1"/>
  <c r="J83" i="19"/>
  <c r="P1150" i="1" s="1"/>
  <c r="I83" i="19"/>
  <c r="O1150" i="1"/>
  <c r="H83" i="19"/>
  <c r="N1150" i="1"/>
  <c r="G83" i="19"/>
  <c r="M1150" i="1"/>
  <c r="F83" i="19"/>
  <c r="L1150" i="1" s="1"/>
  <c r="D83" i="19"/>
  <c r="J1150" i="1"/>
  <c r="L82" i="19"/>
  <c r="R1125" i="1"/>
  <c r="K82" i="19"/>
  <c r="Q1125" i="1"/>
  <c r="J82" i="19"/>
  <c r="P1125" i="1" s="1"/>
  <c r="I82" i="19"/>
  <c r="O1125" i="1"/>
  <c r="H82" i="19"/>
  <c r="N1125" i="1"/>
  <c r="G82" i="19"/>
  <c r="M1125" i="1"/>
  <c r="F82" i="19"/>
  <c r="L1125" i="1" s="1"/>
  <c r="D82" i="19"/>
  <c r="J1125" i="1"/>
  <c r="L81" i="19"/>
  <c r="R1114" i="1"/>
  <c r="K81" i="19"/>
  <c r="Q1114" i="1"/>
  <c r="J81" i="19"/>
  <c r="P1114" i="1" s="1"/>
  <c r="I81" i="19"/>
  <c r="O1114" i="1"/>
  <c r="H81" i="19"/>
  <c r="N1114" i="1"/>
  <c r="G81" i="19"/>
  <c r="M1114" i="1"/>
  <c r="F81" i="19"/>
  <c r="L1114" i="1" s="1"/>
  <c r="D81" i="19"/>
  <c r="J1114" i="1"/>
  <c r="L80" i="19"/>
  <c r="R1113" i="1"/>
  <c r="K80" i="19"/>
  <c r="Q1113" i="1"/>
  <c r="J80" i="19"/>
  <c r="P1113" i="1" s="1"/>
  <c r="I80" i="19"/>
  <c r="O1113" i="1"/>
  <c r="H80" i="19"/>
  <c r="N1113" i="1"/>
  <c r="G80" i="19"/>
  <c r="M1113" i="1"/>
  <c r="F80" i="19"/>
  <c r="L1113" i="1"/>
  <c r="D80" i="19"/>
  <c r="J1113" i="1"/>
  <c r="B83" i="19"/>
  <c r="B1150" i="1"/>
  <c r="A83" i="19"/>
  <c r="A1150" i="1"/>
  <c r="B82" i="19"/>
  <c r="B1125" i="1"/>
  <c r="A82" i="19"/>
  <c r="A1125" i="1"/>
  <c r="B81" i="19"/>
  <c r="B1114" i="1"/>
  <c r="A81" i="19"/>
  <c r="A1114" i="1"/>
  <c r="B80" i="19"/>
  <c r="B1113" i="1"/>
  <c r="A80" i="19"/>
  <c r="A1113" i="1"/>
  <c r="G31" i="19"/>
  <c r="M241" i="1" s="1"/>
  <c r="G17" i="19"/>
  <c r="M160" i="1"/>
  <c r="G13" i="19"/>
  <c r="M114" i="1" s="1"/>
  <c r="G10" i="19"/>
  <c r="M89" i="1" s="1"/>
  <c r="C391" i="1"/>
  <c r="B391" i="1" s="1"/>
  <c r="C392" i="1"/>
  <c r="K392" i="1" s="1"/>
  <c r="C393" i="1"/>
  <c r="P393" i="1" s="1"/>
  <c r="C394" i="1"/>
  <c r="C395" i="1"/>
  <c r="M395" i="1" s="1"/>
  <c r="C396" i="1"/>
  <c r="C397" i="1"/>
  <c r="C398" i="1"/>
  <c r="C399" i="1"/>
  <c r="A399" i="1" s="1"/>
  <c r="C400" i="1"/>
  <c r="P400" i="1" s="1"/>
  <c r="C401" i="1"/>
  <c r="M401" i="1" s="1"/>
  <c r="C402" i="1"/>
  <c r="C403" i="1"/>
  <c r="P403" i="1" s="1"/>
  <c r="C404" i="1"/>
  <c r="C405" i="1"/>
  <c r="C406" i="1"/>
  <c r="C407" i="1"/>
  <c r="C408" i="1"/>
  <c r="J408" i="1" s="1"/>
  <c r="C409" i="1"/>
  <c r="B409" i="1" s="1"/>
  <c r="C410" i="1"/>
  <c r="C411" i="1"/>
  <c r="M411" i="1" s="1"/>
  <c r="C412" i="1"/>
  <c r="C413" i="1"/>
  <c r="C390" i="1"/>
  <c r="F80" i="8"/>
  <c r="F48" i="8"/>
  <c r="K399" i="1"/>
  <c r="A395" i="1"/>
  <c r="J395" i="1"/>
  <c r="J409" i="1"/>
  <c r="M409" i="1"/>
  <c r="L401" i="1"/>
  <c r="J393" i="1"/>
  <c r="K393" i="1"/>
  <c r="N391" i="1"/>
  <c r="M403" i="1"/>
  <c r="A408" i="1"/>
  <c r="B408" i="1"/>
  <c r="O408" i="1"/>
  <c r="P408" i="1"/>
  <c r="R408" i="1"/>
  <c r="K408" i="1"/>
  <c r="L408" i="1"/>
  <c r="M408" i="1"/>
  <c r="N408" i="1"/>
  <c r="B400" i="1"/>
  <c r="A400" i="1"/>
  <c r="Q400" i="1"/>
  <c r="J400" i="1"/>
  <c r="R400" i="1"/>
  <c r="K400" i="1"/>
  <c r="L400" i="1"/>
  <c r="M400" i="1"/>
  <c r="B392" i="1"/>
  <c r="O392" i="1"/>
  <c r="P392" i="1"/>
  <c r="Q392" i="1"/>
  <c r="J392" i="1"/>
  <c r="R392" i="1"/>
  <c r="L392" i="1"/>
  <c r="M392" i="1"/>
  <c r="Q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K405" i="1"/>
  <c r="B412" i="1"/>
  <c r="R412" i="1"/>
  <c r="O404" i="1"/>
  <c r="Q404" i="1"/>
  <c r="O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84" i="1"/>
  <c r="C1185" i="1"/>
  <c r="C1186" i="1"/>
  <c r="A1186" i="1" s="1"/>
  <c r="C1187" i="1"/>
  <c r="C1188" i="1"/>
  <c r="R1188" i="1" s="1"/>
  <c r="C1189" i="1"/>
  <c r="C1190" i="1"/>
  <c r="R1190" i="1" s="1"/>
  <c r="C1191" i="1"/>
  <c r="K1191" i="1" s="1"/>
  <c r="C1192" i="1"/>
  <c r="C1193" i="1"/>
  <c r="C1194" i="1"/>
  <c r="L1194" i="1" s="1"/>
  <c r="C1195" i="1"/>
  <c r="L1195" i="1" s="1"/>
  <c r="C1196" i="1"/>
  <c r="C1197" i="1"/>
  <c r="C1198" i="1"/>
  <c r="K1198" i="1" s="1"/>
  <c r="C1199" i="1"/>
  <c r="C1200" i="1"/>
  <c r="C1133" i="1"/>
  <c r="C1134" i="1"/>
  <c r="P1134" i="1" s="1"/>
  <c r="C1135" i="1"/>
  <c r="P1135" i="1" s="1"/>
  <c r="C1136" i="1"/>
  <c r="L1136" i="1" s="1"/>
  <c r="C1137" i="1"/>
  <c r="C1138" i="1"/>
  <c r="O1138" i="1" s="1"/>
  <c r="C1139" i="1"/>
  <c r="C1140" i="1"/>
  <c r="C1141" i="1"/>
  <c r="C1142" i="1"/>
  <c r="P1142" i="1" s="1"/>
  <c r="C1143" i="1"/>
  <c r="M1143" i="1" s="1"/>
  <c r="C1144" i="1"/>
  <c r="C1145" i="1"/>
  <c r="C1146" i="1"/>
  <c r="K1146" i="1" s="1"/>
  <c r="C1147" i="1"/>
  <c r="C1148" i="1"/>
  <c r="C1149" i="1"/>
  <c r="B1138" i="1"/>
  <c r="A1138" i="1"/>
  <c r="R1138" i="1"/>
  <c r="L1138" i="1"/>
  <c r="M1138" i="1"/>
  <c r="N1138" i="1"/>
  <c r="P1138" i="1"/>
  <c r="Q1138" i="1"/>
  <c r="B1198" i="1"/>
  <c r="A1198" i="1"/>
  <c r="P1198" i="1"/>
  <c r="Q1198" i="1"/>
  <c r="R1198" i="1"/>
  <c r="L1198" i="1"/>
  <c r="M1198" i="1"/>
  <c r="N1198" i="1"/>
  <c r="B1190" i="1"/>
  <c r="A1190" i="1"/>
  <c r="P1190" i="1"/>
  <c r="Q1190" i="1"/>
  <c r="K1190" i="1"/>
  <c r="L1190" i="1"/>
  <c r="M1190" i="1"/>
  <c r="N1190" i="1"/>
  <c r="O1190" i="1"/>
  <c r="B1137" i="1"/>
  <c r="Q1189" i="1"/>
  <c r="L1139" i="1"/>
  <c r="B1146" i="1"/>
  <c r="R1146" i="1"/>
  <c r="L1146" i="1"/>
  <c r="M1146" i="1"/>
  <c r="N1146" i="1"/>
  <c r="O1146" i="1"/>
  <c r="P1146" i="1"/>
  <c r="Q1146" i="1"/>
  <c r="B1143" i="1"/>
  <c r="N1143" i="1"/>
  <c r="O1143" i="1"/>
  <c r="Q1143" i="1"/>
  <c r="R1143" i="1"/>
  <c r="L1143" i="1"/>
  <c r="B1187" i="1"/>
  <c r="K1187" i="1"/>
  <c r="L1187" i="1"/>
  <c r="M1187" i="1"/>
  <c r="N1187" i="1"/>
  <c r="P1187" i="1"/>
  <c r="Q1187" i="1"/>
  <c r="R1187" i="1"/>
  <c r="Q1191" i="1"/>
  <c r="Q1145" i="1"/>
  <c r="B1135" i="1"/>
  <c r="M1135" i="1"/>
  <c r="N1135" i="1"/>
  <c r="Q1135" i="1"/>
  <c r="R1135" i="1"/>
  <c r="K1135" i="1"/>
  <c r="L1135" i="1"/>
  <c r="A1195" i="1"/>
  <c r="B1195" i="1"/>
  <c r="K1195" i="1"/>
  <c r="M1195" i="1"/>
  <c r="N1195" i="1"/>
  <c r="P1195" i="1"/>
  <c r="Q1195" i="1"/>
  <c r="R1195" i="1"/>
  <c r="B1142" i="1"/>
  <c r="Q1142" i="1"/>
  <c r="R1142" i="1"/>
  <c r="L1142" i="1"/>
  <c r="M1142" i="1"/>
  <c r="N1134" i="1"/>
  <c r="R1134" i="1"/>
  <c r="K1134" i="1"/>
  <c r="M1134" i="1"/>
  <c r="B1194" i="1"/>
  <c r="M1194" i="1"/>
  <c r="P1194" i="1"/>
  <c r="Q1194" i="1"/>
  <c r="K1194" i="1"/>
  <c r="B1186" i="1"/>
  <c r="M1186" i="1"/>
  <c r="P1186" i="1"/>
  <c r="Q1186" i="1"/>
  <c r="K1186" i="1"/>
  <c r="A1149" i="1"/>
  <c r="B1149" i="1"/>
  <c r="P1149" i="1"/>
  <c r="Q1149" i="1"/>
  <c r="R1149" i="1"/>
  <c r="K1149" i="1"/>
  <c r="L1149" i="1"/>
  <c r="M1149" i="1"/>
  <c r="N1149" i="1"/>
  <c r="B1141" i="1"/>
  <c r="P1141" i="1"/>
  <c r="Q1141" i="1"/>
  <c r="J1141" i="1"/>
  <c r="R1141" i="1"/>
  <c r="K1141" i="1"/>
  <c r="L1141" i="1"/>
  <c r="M1141" i="1"/>
  <c r="N1141" i="1"/>
  <c r="B1133" i="1"/>
  <c r="O1133" i="1"/>
  <c r="P1133" i="1"/>
  <c r="Q1133" i="1"/>
  <c r="R1133" i="1"/>
  <c r="K1133" i="1"/>
  <c r="L1133" i="1"/>
  <c r="M1133" i="1"/>
  <c r="N1133" i="1"/>
  <c r="A1193" i="1"/>
  <c r="B1193" i="1"/>
  <c r="M1193" i="1"/>
  <c r="N1193" i="1"/>
  <c r="P1193" i="1"/>
  <c r="Q1193" i="1"/>
  <c r="J1193" i="1"/>
  <c r="R1193" i="1"/>
  <c r="K1193" i="1"/>
  <c r="L1193" i="1"/>
  <c r="A1185" i="1"/>
  <c r="B1185" i="1"/>
  <c r="M1185" i="1"/>
  <c r="N1185" i="1"/>
  <c r="O1185" i="1"/>
  <c r="P1185" i="1"/>
  <c r="Q1185" i="1"/>
  <c r="R1185" i="1"/>
  <c r="K1185" i="1"/>
  <c r="L1185" i="1"/>
  <c r="Q1148" i="1"/>
  <c r="B1140" i="1"/>
  <c r="L1140" i="1"/>
  <c r="A1200" i="1"/>
  <c r="R1200" i="1"/>
  <c r="N1192" i="1"/>
  <c r="P1192" i="1"/>
  <c r="N1184" i="1"/>
  <c r="L1184" i="1"/>
  <c r="M1184" i="1"/>
  <c r="C1005" i="1"/>
  <c r="L1005" i="1" s="1"/>
  <c r="C1001" i="1"/>
  <c r="A1005" i="1"/>
  <c r="B1005" i="1"/>
  <c r="R1005" i="1"/>
  <c r="K1005" i="1"/>
  <c r="N1005" i="1"/>
  <c r="M1005" i="1"/>
  <c r="O1005" i="1"/>
  <c r="P1005" i="1"/>
  <c r="Q1005" i="1"/>
  <c r="C547" i="1"/>
  <c r="C548" i="1"/>
  <c r="C549" i="1"/>
  <c r="O549" i="1" s="1"/>
  <c r="C550" i="1"/>
  <c r="C551" i="1"/>
  <c r="C552" i="1"/>
  <c r="C553" i="1"/>
  <c r="C554" i="1"/>
  <c r="C555" i="1"/>
  <c r="C556" i="1"/>
  <c r="C557" i="1"/>
  <c r="N557" i="1" s="1"/>
  <c r="C558" i="1"/>
  <c r="C559" i="1"/>
  <c r="C560" i="1"/>
  <c r="C561" i="1"/>
  <c r="C562" i="1"/>
  <c r="C563" i="1"/>
  <c r="C564" i="1"/>
  <c r="C565" i="1"/>
  <c r="B565" i="1" s="1"/>
  <c r="C566" i="1"/>
  <c r="C567" i="1"/>
  <c r="C568" i="1"/>
  <c r="C569" i="1"/>
  <c r="C570" i="1"/>
  <c r="C571" i="1"/>
  <c r="C572" i="1"/>
  <c r="C573" i="1"/>
  <c r="C574" i="1"/>
  <c r="C575" i="1"/>
  <c r="C576" i="1"/>
  <c r="C577" i="1"/>
  <c r="C578" i="1"/>
  <c r="C579" i="1"/>
  <c r="C580" i="1"/>
  <c r="C581" i="1"/>
  <c r="M581" i="1" s="1"/>
  <c r="C582" i="1"/>
  <c r="C583" i="1"/>
  <c r="C584" i="1"/>
  <c r="C585" i="1"/>
  <c r="C586" i="1"/>
  <c r="J586" i="1" s="1"/>
  <c r="C587" i="1"/>
  <c r="C588" i="1"/>
  <c r="C589" i="1"/>
  <c r="C590" i="1"/>
  <c r="C591" i="1"/>
  <c r="C592" i="1"/>
  <c r="C593" i="1"/>
  <c r="C594" i="1"/>
  <c r="J594" i="1" s="1"/>
  <c r="C595" i="1"/>
  <c r="C596" i="1"/>
  <c r="C597" i="1"/>
  <c r="L597" i="1" s="1"/>
  <c r="C598" i="1"/>
  <c r="C599" i="1"/>
  <c r="C600" i="1"/>
  <c r="C601" i="1"/>
  <c r="C602" i="1"/>
  <c r="C603" i="1"/>
  <c r="C604" i="1"/>
  <c r="C605" i="1"/>
  <c r="C606" i="1"/>
  <c r="C607" i="1"/>
  <c r="C608" i="1"/>
  <c r="C609" i="1"/>
  <c r="C610" i="1"/>
  <c r="R610" i="1" s="1"/>
  <c r="C611" i="1"/>
  <c r="C612" i="1"/>
  <c r="A612" i="1" s="1"/>
  <c r="C613" i="1"/>
  <c r="B613" i="1" s="1"/>
  <c r="C614" i="1"/>
  <c r="C615" i="1"/>
  <c r="C616" i="1"/>
  <c r="C617" i="1"/>
  <c r="C618" i="1"/>
  <c r="J618" i="1" s="1"/>
  <c r="C619" i="1"/>
  <c r="C620" i="1"/>
  <c r="C621" i="1"/>
  <c r="A621" i="1" s="1"/>
  <c r="C622" i="1"/>
  <c r="C623" i="1"/>
  <c r="C624" i="1"/>
  <c r="C625" i="1"/>
  <c r="C626" i="1"/>
  <c r="J626" i="1" s="1"/>
  <c r="C627" i="1"/>
  <c r="C628" i="1"/>
  <c r="Q628" i="1" s="1"/>
  <c r="C629" i="1"/>
  <c r="B629" i="1" s="1"/>
  <c r="C630" i="1"/>
  <c r="C631" i="1"/>
  <c r="C632" i="1"/>
  <c r="C633" i="1"/>
  <c r="C634" i="1"/>
  <c r="C635" i="1"/>
  <c r="C636" i="1"/>
  <c r="N636" i="1" s="1"/>
  <c r="C637" i="1"/>
  <c r="C638" i="1"/>
  <c r="C639" i="1"/>
  <c r="C640" i="1"/>
  <c r="C641" i="1"/>
  <c r="C642" i="1"/>
  <c r="C643" i="1"/>
  <c r="C644" i="1"/>
  <c r="A644" i="1" s="1"/>
  <c r="C645" i="1"/>
  <c r="L645" i="1" s="1"/>
  <c r="C646" i="1"/>
  <c r="C647" i="1"/>
  <c r="C648" i="1"/>
  <c r="C649" i="1"/>
  <c r="C650" i="1"/>
  <c r="M650" i="1" s="1"/>
  <c r="C651" i="1"/>
  <c r="C652" i="1"/>
  <c r="C653" i="1"/>
  <c r="M653" i="1" s="1"/>
  <c r="C654" i="1"/>
  <c r="C655" i="1"/>
  <c r="C656" i="1"/>
  <c r="C657" i="1"/>
  <c r="C658" i="1"/>
  <c r="C659" i="1"/>
  <c r="C660" i="1"/>
  <c r="K660" i="1" s="1"/>
  <c r="C661" i="1"/>
  <c r="B661" i="1" s="1"/>
  <c r="C662" i="1"/>
  <c r="C663" i="1"/>
  <c r="C664" i="1"/>
  <c r="C665" i="1"/>
  <c r="C666" i="1"/>
  <c r="Q666" i="1" s="1"/>
  <c r="C667" i="1"/>
  <c r="C668" i="1"/>
  <c r="N668" i="1" s="1"/>
  <c r="C669" i="1"/>
  <c r="C670" i="1"/>
  <c r="C671" i="1"/>
  <c r="C672" i="1"/>
  <c r="C673" i="1"/>
  <c r="C674" i="1"/>
  <c r="C675" i="1"/>
  <c r="C676" i="1"/>
  <c r="A676" i="1" s="1"/>
  <c r="C677" i="1"/>
  <c r="P677" i="1" s="1"/>
  <c r="C678" i="1"/>
  <c r="C679" i="1"/>
  <c r="C680" i="1"/>
  <c r="C681" i="1"/>
  <c r="C682" i="1"/>
  <c r="C683" i="1"/>
  <c r="C684" i="1"/>
  <c r="K684" i="1" s="1"/>
  <c r="C685" i="1"/>
  <c r="M685" i="1" s="1"/>
  <c r="C686" i="1"/>
  <c r="A686" i="1" s="1"/>
  <c r="C687" i="1"/>
  <c r="C688" i="1"/>
  <c r="C689" i="1"/>
  <c r="C690" i="1"/>
  <c r="A690" i="1" s="1"/>
  <c r="C691" i="1"/>
  <c r="C692" i="1"/>
  <c r="Q692" i="1" s="1"/>
  <c r="C693" i="1"/>
  <c r="K693" i="1" s="1"/>
  <c r="C694" i="1"/>
  <c r="M694" i="1" s="1"/>
  <c r="C695" i="1"/>
  <c r="C696" i="1"/>
  <c r="C697" i="1"/>
  <c r="C698" i="1"/>
  <c r="C699" i="1"/>
  <c r="C700" i="1"/>
  <c r="N700" i="1" s="1"/>
  <c r="C701" i="1"/>
  <c r="C702" i="1"/>
  <c r="C703" i="1"/>
  <c r="C704" i="1"/>
  <c r="C705" i="1"/>
  <c r="C706" i="1"/>
  <c r="M706" i="1" s="1"/>
  <c r="C707" i="1"/>
  <c r="C708" i="1"/>
  <c r="B708" i="1" s="1"/>
  <c r="C709" i="1"/>
  <c r="A709" i="1" s="1"/>
  <c r="C710" i="1"/>
  <c r="R710" i="1" s="1"/>
  <c r="C711" i="1"/>
  <c r="C712" i="1"/>
  <c r="C713" i="1"/>
  <c r="C714" i="1"/>
  <c r="C715" i="1"/>
  <c r="C716" i="1"/>
  <c r="N716" i="1" s="1"/>
  <c r="B694" i="1"/>
  <c r="J694" i="1"/>
  <c r="P694" i="1"/>
  <c r="M709" i="1"/>
  <c r="P709" i="1"/>
  <c r="J709" i="1"/>
  <c r="B685" i="1"/>
  <c r="R685" i="1"/>
  <c r="K661" i="1"/>
  <c r="O661" i="1"/>
  <c r="R661" i="1"/>
  <c r="Q661" i="1"/>
  <c r="P645" i="1"/>
  <c r="O621" i="1"/>
  <c r="P621" i="1"/>
  <c r="K621" i="1"/>
  <c r="A613" i="1"/>
  <c r="Q613" i="1"/>
  <c r="M605" i="1"/>
  <c r="J605" i="1"/>
  <c r="K605" i="1"/>
  <c r="Q605" i="1"/>
  <c r="J581" i="1"/>
  <c r="A573" i="1"/>
  <c r="P573" i="1"/>
  <c r="J573" i="1"/>
  <c r="K573" i="1"/>
  <c r="Q565" i="1"/>
  <c r="B557" i="1"/>
  <c r="M557" i="1"/>
  <c r="J557" i="1"/>
  <c r="K557" i="1"/>
  <c r="J549" i="1"/>
  <c r="A716" i="1"/>
  <c r="P716" i="1"/>
  <c r="Q716" i="1"/>
  <c r="J716" i="1"/>
  <c r="N708" i="1"/>
  <c r="R708" i="1"/>
  <c r="L700" i="1"/>
  <c r="P700" i="1"/>
  <c r="K700" i="1"/>
  <c r="L692" i="1"/>
  <c r="P692" i="1"/>
  <c r="A684" i="1"/>
  <c r="N684" i="1"/>
  <c r="P684" i="1"/>
  <c r="J684" i="1"/>
  <c r="N676" i="1"/>
  <c r="J676" i="1"/>
  <c r="B668" i="1"/>
  <c r="L668" i="1"/>
  <c r="O668" i="1"/>
  <c r="K668" i="1"/>
  <c r="A660" i="1"/>
  <c r="L660" i="1"/>
  <c r="M660" i="1"/>
  <c r="P660" i="1"/>
  <c r="J660" i="1"/>
  <c r="A652" i="1"/>
  <c r="N652" i="1"/>
  <c r="P652" i="1"/>
  <c r="Q652" i="1"/>
  <c r="J652" i="1"/>
  <c r="L644" i="1"/>
  <c r="N644" i="1"/>
  <c r="K644" i="1"/>
  <c r="J644" i="1"/>
  <c r="A636" i="1"/>
  <c r="L636" i="1"/>
  <c r="P636" i="1"/>
  <c r="Q636" i="1"/>
  <c r="B628" i="1"/>
  <c r="L628" i="1"/>
  <c r="N628" i="1"/>
  <c r="O628" i="1"/>
  <c r="R628" i="1"/>
  <c r="A620" i="1"/>
  <c r="P620" i="1"/>
  <c r="M620" i="1"/>
  <c r="R620" i="1"/>
  <c r="K620" i="1"/>
  <c r="B612" i="1"/>
  <c r="Q612" i="1"/>
  <c r="L612" i="1"/>
  <c r="O612" i="1"/>
  <c r="R612" i="1"/>
  <c r="B604" i="1"/>
  <c r="P604" i="1"/>
  <c r="Q604" i="1"/>
  <c r="R604" i="1"/>
  <c r="L604" i="1"/>
  <c r="A596" i="1"/>
  <c r="B596" i="1"/>
  <c r="P596" i="1"/>
  <c r="Q596" i="1"/>
  <c r="R596" i="1"/>
  <c r="O596" i="1"/>
  <c r="A588" i="1"/>
  <c r="B588" i="1"/>
  <c r="P588" i="1"/>
  <c r="J588" i="1"/>
  <c r="R588" i="1"/>
  <c r="K588" i="1"/>
  <c r="L588" i="1"/>
  <c r="N580" i="1"/>
  <c r="P580" i="1"/>
  <c r="J580" i="1"/>
  <c r="R580" i="1"/>
  <c r="K580" i="1"/>
  <c r="O580" i="1"/>
  <c r="A572" i="1"/>
  <c r="P572" i="1"/>
  <c r="J572" i="1"/>
  <c r="M572" i="1"/>
  <c r="K572" i="1"/>
  <c r="L572" i="1"/>
  <c r="A564" i="1"/>
  <c r="N564" i="1"/>
  <c r="J564" i="1"/>
  <c r="K564" i="1"/>
  <c r="M564" i="1"/>
  <c r="O564" i="1"/>
  <c r="B556" i="1"/>
  <c r="N556" i="1"/>
  <c r="Q556" i="1"/>
  <c r="K556" i="1"/>
  <c r="L556" i="1"/>
  <c r="O556" i="1"/>
  <c r="B548" i="1"/>
  <c r="N548" i="1"/>
  <c r="Q548" i="1"/>
  <c r="R548" i="1"/>
  <c r="L548" i="1"/>
  <c r="O548" i="1"/>
  <c r="R714" i="1"/>
  <c r="N682" i="1"/>
  <c r="P674" i="1"/>
  <c r="R658" i="1"/>
  <c r="A634" i="1"/>
  <c r="R602" i="1"/>
  <c r="J578" i="1"/>
  <c r="P570" i="1"/>
  <c r="P562" i="1"/>
  <c r="P554" i="1"/>
  <c r="A710" i="1"/>
  <c r="B710" i="1"/>
  <c r="J710" i="1"/>
  <c r="K710" i="1"/>
  <c r="L710" i="1"/>
  <c r="M710" i="1"/>
  <c r="N710" i="1"/>
  <c r="O710" i="1"/>
  <c r="Q710" i="1"/>
  <c r="P710" i="1"/>
  <c r="B686" i="1"/>
  <c r="J686" i="1"/>
  <c r="R686" i="1"/>
  <c r="K686" i="1"/>
  <c r="L686" i="1"/>
  <c r="M686" i="1"/>
  <c r="N686" i="1"/>
  <c r="Q686" i="1"/>
  <c r="P686" i="1"/>
  <c r="A693" i="1"/>
  <c r="B693" i="1"/>
  <c r="M693" i="1"/>
  <c r="O693" i="1"/>
  <c r="P693" i="1"/>
  <c r="J693" i="1"/>
  <c r="R693" i="1"/>
  <c r="B677" i="1"/>
  <c r="L677" i="1"/>
  <c r="M677" i="1"/>
  <c r="N677" i="1"/>
  <c r="O677" i="1"/>
  <c r="R677" i="1"/>
  <c r="A653" i="1"/>
  <c r="B653" i="1"/>
  <c r="K653" i="1"/>
  <c r="L653" i="1"/>
  <c r="O653" i="1"/>
  <c r="J653" i="1"/>
  <c r="R653" i="1"/>
  <c r="Q653" i="1"/>
  <c r="A629" i="1"/>
  <c r="L629" i="1"/>
  <c r="N629" i="1"/>
  <c r="O629" i="1"/>
  <c r="P629" i="1"/>
  <c r="J629" i="1"/>
  <c r="A597" i="1"/>
  <c r="M597" i="1"/>
  <c r="O597" i="1"/>
  <c r="P597" i="1"/>
  <c r="Q597" i="1"/>
  <c r="K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R860" i="1" s="1"/>
  <c r="C861" i="1"/>
  <c r="B861" i="1" s="1"/>
  <c r="C862" i="1"/>
  <c r="C863" i="1"/>
  <c r="N863" i="1" s="1"/>
  <c r="C864" i="1"/>
  <c r="P864" i="1" s="1"/>
  <c r="C865" i="1"/>
  <c r="B865" i="1" s="1"/>
  <c r="C866" i="1"/>
  <c r="C867" i="1"/>
  <c r="O867" i="1" s="1"/>
  <c r="C868" i="1"/>
  <c r="C869" i="1"/>
  <c r="C870" i="1"/>
  <c r="C871" i="1"/>
  <c r="C872" i="1"/>
  <c r="L872" i="1" s="1"/>
  <c r="C873" i="1"/>
  <c r="Q873" i="1" s="1"/>
  <c r="C874" i="1"/>
  <c r="C875" i="1"/>
  <c r="C876" i="1"/>
  <c r="L876" i="1" s="1"/>
  <c r="C877" i="1"/>
  <c r="C878" i="1"/>
  <c r="C879" i="1"/>
  <c r="P879" i="1" s="1"/>
  <c r="C880" i="1"/>
  <c r="B880" i="1" s="1"/>
  <c r="C881" i="1"/>
  <c r="J881" i="1" s="1"/>
  <c r="C882" i="1"/>
  <c r="C883" i="1"/>
  <c r="R883" i="1" s="1"/>
  <c r="C884" i="1"/>
  <c r="O884" i="1" s="1"/>
  <c r="C885" i="1"/>
  <c r="R885" i="1" s="1"/>
  <c r="C886" i="1"/>
  <c r="C887" i="1"/>
  <c r="N887" i="1" s="1"/>
  <c r="C888" i="1"/>
  <c r="R888" i="1" s="1"/>
  <c r="C889" i="1"/>
  <c r="O889" i="1" s="1"/>
  <c r="C890" i="1"/>
  <c r="C891" i="1"/>
  <c r="L891" i="1" s="1"/>
  <c r="C892" i="1"/>
  <c r="C893" i="1"/>
  <c r="C894" i="1"/>
  <c r="C895" i="1"/>
  <c r="M895" i="1" s="1"/>
  <c r="C896" i="1"/>
  <c r="R896" i="1" s="1"/>
  <c r="C897" i="1"/>
  <c r="R897" i="1" s="1"/>
  <c r="C898" i="1"/>
  <c r="C899" i="1"/>
  <c r="C900" i="1"/>
  <c r="C901" i="1"/>
  <c r="A901" i="1" s="1"/>
  <c r="C902" i="1"/>
  <c r="C903" i="1"/>
  <c r="C904" i="1"/>
  <c r="B904" i="1" s="1"/>
  <c r="C905" i="1"/>
  <c r="A905" i="1" s="1"/>
  <c r="C906" i="1"/>
  <c r="C907" i="1"/>
  <c r="L907" i="1" s="1"/>
  <c r="C908" i="1"/>
  <c r="C909" i="1"/>
  <c r="N909" i="1" s="1"/>
  <c r="C910" i="1"/>
  <c r="C911" i="1"/>
  <c r="C912" i="1"/>
  <c r="R912" i="1" s="1"/>
  <c r="C913" i="1"/>
  <c r="Q913" i="1" s="1"/>
  <c r="C914" i="1"/>
  <c r="C915" i="1"/>
  <c r="L915" i="1" s="1"/>
  <c r="C916" i="1"/>
  <c r="J916" i="1" s="1"/>
  <c r="C917" i="1"/>
  <c r="C918" i="1"/>
  <c r="C919" i="1"/>
  <c r="O919" i="1" s="1"/>
  <c r="C920" i="1"/>
  <c r="L920" i="1" s="1"/>
  <c r="C921" i="1"/>
  <c r="M921" i="1" s="1"/>
  <c r="C922" i="1"/>
  <c r="C923" i="1"/>
  <c r="C924" i="1"/>
  <c r="B924" i="1" s="1"/>
  <c r="C925" i="1"/>
  <c r="C926" i="1"/>
  <c r="C927" i="1"/>
  <c r="L927" i="1" s="1"/>
  <c r="C928" i="1"/>
  <c r="N928" i="1" s="1"/>
  <c r="C929" i="1"/>
  <c r="B929" i="1" s="1"/>
  <c r="C930" i="1"/>
  <c r="C931" i="1"/>
  <c r="B931" i="1" s="1"/>
  <c r="C932" i="1"/>
  <c r="J932" i="1" s="1"/>
  <c r="C933" i="1"/>
  <c r="K933" i="1" s="1"/>
  <c r="C934" i="1"/>
  <c r="C935" i="1"/>
  <c r="C936" i="1"/>
  <c r="K936" i="1" s="1"/>
  <c r="C937" i="1"/>
  <c r="R937" i="1" s="1"/>
  <c r="C938" i="1"/>
  <c r="C939" i="1"/>
  <c r="L939" i="1" s="1"/>
  <c r="C940" i="1"/>
  <c r="C941" i="1"/>
  <c r="C942" i="1"/>
  <c r="C943" i="1"/>
  <c r="O943" i="1" s="1"/>
  <c r="C944" i="1"/>
  <c r="K944" i="1" s="1"/>
  <c r="C945" i="1"/>
  <c r="Q945" i="1" s="1"/>
  <c r="C946" i="1"/>
  <c r="C947" i="1"/>
  <c r="C948" i="1"/>
  <c r="C949" i="1"/>
  <c r="N949" i="1" s="1"/>
  <c r="C950" i="1"/>
  <c r="C951" i="1"/>
  <c r="C952" i="1"/>
  <c r="B952" i="1" s="1"/>
  <c r="C953" i="1"/>
  <c r="Q953" i="1" s="1"/>
  <c r="C954" i="1"/>
  <c r="C955" i="1"/>
  <c r="A955" i="1" s="1"/>
  <c r="C956" i="1"/>
  <c r="C957" i="1"/>
  <c r="C958" i="1"/>
  <c r="C959" i="1"/>
  <c r="L959" i="1" s="1"/>
  <c r="C960" i="1"/>
  <c r="R960" i="1" s="1"/>
  <c r="C961" i="1"/>
  <c r="K961" i="1" s="1"/>
  <c r="C962" i="1"/>
  <c r="C963" i="1"/>
  <c r="N963" i="1" s="1"/>
  <c r="C964" i="1"/>
  <c r="J964" i="1" s="1"/>
  <c r="C965" i="1"/>
  <c r="J965" i="1" s="1"/>
  <c r="C966" i="1"/>
  <c r="C967" i="1"/>
  <c r="N967" i="1" s="1"/>
  <c r="C968" i="1"/>
  <c r="C969" i="1"/>
  <c r="A969" i="1" s="1"/>
  <c r="C970" i="1"/>
  <c r="C971" i="1"/>
  <c r="C972" i="1"/>
  <c r="Q972" i="1" s="1"/>
  <c r="C973" i="1"/>
  <c r="C974" i="1"/>
  <c r="C975" i="1"/>
  <c r="C976" i="1"/>
  <c r="N976" i="1" s="1"/>
  <c r="C977" i="1"/>
  <c r="J977" i="1" s="1"/>
  <c r="C978" i="1"/>
  <c r="C979" i="1"/>
  <c r="A979" i="1" s="1"/>
  <c r="C980" i="1"/>
  <c r="C981" i="1"/>
  <c r="J981" i="1" s="1"/>
  <c r="C982" i="1"/>
  <c r="A982" i="1" s="1"/>
  <c r="C983" i="1"/>
  <c r="L983" i="1" s="1"/>
  <c r="C984" i="1"/>
  <c r="A984" i="1" s="1"/>
  <c r="C985" i="1"/>
  <c r="L985" i="1" s="1"/>
  <c r="C986" i="1"/>
  <c r="C987" i="1"/>
  <c r="C988" i="1"/>
  <c r="C989" i="1"/>
  <c r="C990" i="1"/>
  <c r="M990" i="1" s="1"/>
  <c r="C991" i="1"/>
  <c r="O991" i="1" s="1"/>
  <c r="C992" i="1"/>
  <c r="C993" i="1"/>
  <c r="B993" i="1" s="1"/>
  <c r="C994" i="1"/>
  <c r="C995" i="1"/>
  <c r="A995" i="1" s="1"/>
  <c r="C996" i="1"/>
  <c r="R996" i="1" s="1"/>
  <c r="A949" i="1"/>
  <c r="O949" i="1"/>
  <c r="Q949" i="1"/>
  <c r="J949" i="1"/>
  <c r="R949" i="1"/>
  <c r="K949" i="1"/>
  <c r="K901" i="1"/>
  <c r="N901" i="1"/>
  <c r="Q901" i="1"/>
  <c r="P901" i="1"/>
  <c r="R901" i="1"/>
  <c r="B988" i="1"/>
  <c r="A908" i="1"/>
  <c r="M908" i="1"/>
  <c r="B981" i="1"/>
  <c r="M981" i="1"/>
  <c r="N981" i="1"/>
  <c r="O981" i="1"/>
  <c r="R981" i="1"/>
  <c r="L981" i="1"/>
  <c r="A909" i="1"/>
  <c r="B909" i="1"/>
  <c r="K909" i="1"/>
  <c r="J909" i="1"/>
  <c r="O909" i="1"/>
  <c r="P909" i="1"/>
  <c r="R909" i="1"/>
  <c r="A861" i="1"/>
  <c r="R861" i="1"/>
  <c r="L861" i="1"/>
  <c r="O861" i="1"/>
  <c r="N861" i="1"/>
  <c r="M861" i="1"/>
  <c r="Q980" i="1"/>
  <c r="R956" i="1"/>
  <c r="J940" i="1"/>
  <c r="R892" i="1"/>
  <c r="K868" i="1"/>
  <c r="J852" i="1"/>
  <c r="R852" i="1"/>
  <c r="L852" i="1"/>
  <c r="N852" i="1"/>
  <c r="P852" i="1"/>
  <c r="Q852" i="1"/>
  <c r="K852" i="1"/>
  <c r="M852" i="1"/>
  <c r="O852" i="1"/>
  <c r="J844" i="1"/>
  <c r="R844" i="1"/>
  <c r="L844" i="1"/>
  <c r="K844" i="1"/>
  <c r="N844" i="1"/>
  <c r="O844" i="1"/>
  <c r="Q844" i="1"/>
  <c r="M844" i="1"/>
  <c r="P844" i="1"/>
  <c r="R995" i="1"/>
  <c r="N987" i="1"/>
  <c r="J971" i="1"/>
  <c r="M963" i="1"/>
  <c r="Q947" i="1"/>
  <c r="K939" i="1"/>
  <c r="O923" i="1"/>
  <c r="J915" i="1"/>
  <c r="M899" i="1"/>
  <c r="J891" i="1"/>
  <c r="A875" i="1"/>
  <c r="J86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A933" i="1"/>
  <c r="B933" i="1"/>
  <c r="M933" i="1"/>
  <c r="P933" i="1"/>
  <c r="J933" i="1"/>
  <c r="L933" i="1"/>
  <c r="A885" i="1"/>
  <c r="B885" i="1"/>
  <c r="N885" i="1"/>
  <c r="P885" i="1"/>
  <c r="J885" i="1"/>
  <c r="L885" i="1"/>
  <c r="O885" i="1"/>
  <c r="O948" i="1"/>
  <c r="A900" i="1"/>
  <c r="M900" i="1"/>
  <c r="J828" i="1"/>
  <c r="R828" i="1"/>
  <c r="L828" i="1"/>
  <c r="P828" i="1"/>
  <c r="N828" i="1"/>
  <c r="M828" i="1"/>
  <c r="O828" i="1"/>
  <c r="Q828" i="1"/>
  <c r="K828" i="1"/>
  <c r="A994" i="1"/>
  <c r="B994" i="1"/>
  <c r="P994" i="1"/>
  <c r="Q994" i="1"/>
  <c r="L994" i="1"/>
  <c r="N994" i="1"/>
  <c r="O994" i="1"/>
  <c r="B954" i="1"/>
  <c r="A954" i="1"/>
  <c r="R954" i="1"/>
  <c r="L954" i="1"/>
  <c r="M954" i="1"/>
  <c r="N954" i="1"/>
  <c r="A914" i="1"/>
  <c r="P914" i="1"/>
  <c r="L914" i="1"/>
  <c r="K914" i="1"/>
  <c r="O914" i="1"/>
  <c r="R914" i="1"/>
  <c r="B874" i="1"/>
  <c r="N874" i="1"/>
  <c r="J874" i="1"/>
  <c r="K874" i="1"/>
  <c r="P874" i="1"/>
  <c r="Q874" i="1"/>
  <c r="L850" i="1"/>
  <c r="N850" i="1"/>
  <c r="J850" i="1"/>
  <c r="M850" i="1"/>
  <c r="O850" i="1"/>
  <c r="R850" i="1"/>
  <c r="K850" i="1"/>
  <c r="P850" i="1"/>
  <c r="Q850" i="1"/>
  <c r="L834" i="1"/>
  <c r="N834" i="1"/>
  <c r="P834" i="1"/>
  <c r="R834" i="1"/>
  <c r="M834" i="1"/>
  <c r="J834" i="1"/>
  <c r="K834" i="1"/>
  <c r="O834" i="1"/>
  <c r="Q834" i="1"/>
  <c r="A965" i="1"/>
  <c r="B965" i="1"/>
  <c r="M965" i="1"/>
  <c r="P965" i="1"/>
  <c r="R965" i="1"/>
  <c r="K965" i="1"/>
  <c r="L965" i="1"/>
  <c r="A986" i="1"/>
  <c r="Q986" i="1"/>
  <c r="K986" i="1"/>
  <c r="L986" i="1"/>
  <c r="M986" i="1"/>
  <c r="N986" i="1"/>
  <c r="P970" i="1"/>
  <c r="J970" i="1"/>
  <c r="R970" i="1"/>
  <c r="K970" i="1"/>
  <c r="L970" i="1"/>
  <c r="A946" i="1"/>
  <c r="N946" i="1"/>
  <c r="P946" i="1"/>
  <c r="Q946" i="1"/>
  <c r="R946" i="1"/>
  <c r="M946" i="1"/>
  <c r="A930" i="1"/>
  <c r="B930" i="1"/>
  <c r="N930" i="1"/>
  <c r="Q930" i="1"/>
  <c r="M930" i="1"/>
  <c r="R930" i="1"/>
  <c r="J930" i="1"/>
  <c r="B906" i="1"/>
  <c r="N906" i="1"/>
  <c r="L906" i="1"/>
  <c r="K906" i="1"/>
  <c r="O906" i="1"/>
  <c r="R906" i="1"/>
  <c r="A890" i="1"/>
  <c r="P890" i="1"/>
  <c r="J890" i="1"/>
  <c r="K890" i="1"/>
  <c r="M890" i="1"/>
  <c r="O890" i="1"/>
  <c r="L858" i="1"/>
  <c r="N858" i="1"/>
  <c r="M858" i="1"/>
  <c r="P858" i="1"/>
  <c r="Q858" i="1"/>
  <c r="J858" i="1"/>
  <c r="K858" i="1"/>
  <c r="O858" i="1"/>
  <c r="R858" i="1"/>
  <c r="A993" i="1"/>
  <c r="Q993" i="1"/>
  <c r="J993" i="1"/>
  <c r="R993" i="1"/>
  <c r="K993" i="1"/>
  <c r="L993" i="1"/>
  <c r="M993" i="1"/>
  <c r="N993" i="1"/>
  <c r="P993" i="1"/>
  <c r="A985" i="1"/>
  <c r="B985" i="1"/>
  <c r="Q985" i="1"/>
  <c r="J985" i="1"/>
  <c r="R985" i="1"/>
  <c r="K985" i="1"/>
  <c r="M985" i="1"/>
  <c r="N985" i="1"/>
  <c r="O985" i="1"/>
  <c r="P985" i="1"/>
  <c r="A977" i="1"/>
  <c r="B977" i="1"/>
  <c r="Q977" i="1"/>
  <c r="R977" i="1"/>
  <c r="K977" i="1"/>
  <c r="L977" i="1"/>
  <c r="M977" i="1"/>
  <c r="N977" i="1"/>
  <c r="O977" i="1"/>
  <c r="P977" i="1"/>
  <c r="B969" i="1"/>
  <c r="Q969" i="1"/>
  <c r="J969" i="1"/>
  <c r="R969" i="1"/>
  <c r="K969" i="1"/>
  <c r="L969" i="1"/>
  <c r="M969" i="1"/>
  <c r="O969" i="1"/>
  <c r="P969" i="1"/>
  <c r="A961" i="1"/>
  <c r="B961" i="1"/>
  <c r="Q961" i="1"/>
  <c r="J961" i="1"/>
  <c r="R961" i="1"/>
  <c r="L961" i="1"/>
  <c r="M961" i="1"/>
  <c r="N961" i="1"/>
  <c r="O961" i="1"/>
  <c r="P961" i="1"/>
  <c r="A953" i="1"/>
  <c r="B953" i="1"/>
  <c r="J953" i="1"/>
  <c r="R953" i="1"/>
  <c r="K953" i="1"/>
  <c r="L953" i="1"/>
  <c r="M953" i="1"/>
  <c r="N953" i="1"/>
  <c r="O953" i="1"/>
  <c r="A945" i="1"/>
  <c r="B945" i="1"/>
  <c r="O945" i="1"/>
  <c r="J945" i="1"/>
  <c r="R945" i="1"/>
  <c r="N945" i="1"/>
  <c r="P945" i="1"/>
  <c r="K945" i="1"/>
  <c r="L945" i="1"/>
  <c r="M945" i="1"/>
  <c r="A937" i="1"/>
  <c r="B937" i="1"/>
  <c r="O937" i="1"/>
  <c r="J937" i="1"/>
  <c r="L937" i="1"/>
  <c r="M937" i="1"/>
  <c r="N937" i="1"/>
  <c r="P937" i="1"/>
  <c r="Q937" i="1"/>
  <c r="K937" i="1"/>
  <c r="A929" i="1"/>
  <c r="O929" i="1"/>
  <c r="Q929" i="1"/>
  <c r="J929" i="1"/>
  <c r="R929" i="1"/>
  <c r="M929" i="1"/>
  <c r="K929" i="1"/>
  <c r="L929" i="1"/>
  <c r="P929" i="1"/>
  <c r="A921" i="1"/>
  <c r="B921" i="1"/>
  <c r="O921" i="1"/>
  <c r="Q921" i="1"/>
  <c r="J921" i="1"/>
  <c r="R921" i="1"/>
  <c r="L921" i="1"/>
  <c r="N921" i="1"/>
  <c r="P921" i="1"/>
  <c r="K921" i="1"/>
  <c r="A913" i="1"/>
  <c r="B913" i="1"/>
  <c r="O913" i="1"/>
  <c r="J913" i="1"/>
  <c r="R913" i="1"/>
  <c r="M913" i="1"/>
  <c r="K913" i="1"/>
  <c r="L913" i="1"/>
  <c r="N913" i="1"/>
  <c r="P913" i="1"/>
  <c r="B905" i="1"/>
  <c r="O905" i="1"/>
  <c r="Q905" i="1"/>
  <c r="J905" i="1"/>
  <c r="R905" i="1"/>
  <c r="M905" i="1"/>
  <c r="L905" i="1"/>
  <c r="P905" i="1"/>
  <c r="K905" i="1"/>
  <c r="A897" i="1"/>
  <c r="B897" i="1"/>
  <c r="O897" i="1"/>
  <c r="Q897" i="1"/>
  <c r="J897" i="1"/>
  <c r="M897" i="1"/>
  <c r="K897" i="1"/>
  <c r="L897" i="1"/>
  <c r="N897" i="1"/>
  <c r="P897" i="1"/>
  <c r="A889" i="1"/>
  <c r="B889" i="1"/>
  <c r="Q889" i="1"/>
  <c r="J889" i="1"/>
  <c r="R889" i="1"/>
  <c r="M889" i="1"/>
  <c r="L889" i="1"/>
  <c r="N889" i="1"/>
  <c r="P889" i="1"/>
  <c r="A881" i="1"/>
  <c r="B881" i="1"/>
  <c r="M881" i="1"/>
  <c r="N881" i="1"/>
  <c r="P881" i="1"/>
  <c r="Q881" i="1"/>
  <c r="K881" i="1"/>
  <c r="L881" i="1"/>
  <c r="O881" i="1"/>
  <c r="R881" i="1"/>
  <c r="A873" i="1"/>
  <c r="B873" i="1"/>
  <c r="M873" i="1"/>
  <c r="O873" i="1"/>
  <c r="J873" i="1"/>
  <c r="N873" i="1"/>
  <c r="L873" i="1"/>
  <c r="P873" i="1"/>
  <c r="R873" i="1"/>
  <c r="K873" i="1"/>
  <c r="A865" i="1"/>
  <c r="M865" i="1"/>
  <c r="O865" i="1"/>
  <c r="N865" i="1"/>
  <c r="Q865" i="1"/>
  <c r="R865" i="1"/>
  <c r="K865" i="1"/>
  <c r="J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B941" i="1"/>
  <c r="K941" i="1"/>
  <c r="N941" i="1"/>
  <c r="R941" i="1"/>
  <c r="J941" i="1"/>
  <c r="L941" i="1"/>
  <c r="M941" i="1"/>
  <c r="O941" i="1"/>
  <c r="P941" i="1"/>
  <c r="Q941" i="1"/>
  <c r="A893" i="1"/>
  <c r="B893" i="1"/>
  <c r="K893" i="1"/>
  <c r="M893" i="1"/>
  <c r="N893" i="1"/>
  <c r="Q893" i="1"/>
  <c r="J893" i="1"/>
  <c r="L893" i="1"/>
  <c r="O893" i="1"/>
  <c r="P893" i="1"/>
  <c r="R893" i="1"/>
  <c r="N972" i="1"/>
  <c r="O972" i="1"/>
  <c r="K972" i="1"/>
  <c r="L972" i="1"/>
  <c r="L884" i="1"/>
  <c r="N884" i="1"/>
  <c r="K884" i="1"/>
  <c r="Q884" i="1"/>
  <c r="B976" i="1"/>
  <c r="J976" i="1"/>
  <c r="Q976" i="1"/>
  <c r="A944" i="1"/>
  <c r="N944" i="1"/>
  <c r="R944" i="1"/>
  <c r="J944" i="1"/>
  <c r="J888" i="1"/>
  <c r="N888" i="1"/>
  <c r="L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A996" i="1"/>
  <c r="B996" i="1"/>
  <c r="O996" i="1"/>
  <c r="J996" i="1"/>
  <c r="M996" i="1"/>
  <c r="A964" i="1"/>
  <c r="P964" i="1"/>
  <c r="Q964" i="1"/>
  <c r="M964" i="1"/>
  <c r="A932" i="1"/>
  <c r="N932" i="1"/>
  <c r="O932" i="1"/>
  <c r="P932" i="1"/>
  <c r="A916" i="1"/>
  <c r="L916" i="1"/>
  <c r="O916" i="1"/>
  <c r="P916" i="1"/>
  <c r="Q916" i="1"/>
  <c r="J876" i="1"/>
  <c r="R876" i="1"/>
  <c r="P876" i="1"/>
  <c r="Q876" i="1"/>
  <c r="B860" i="1"/>
  <c r="J860" i="1"/>
  <c r="M860" i="1"/>
  <c r="O860" i="1"/>
  <c r="J836" i="1"/>
  <c r="R836" i="1"/>
  <c r="L836" i="1"/>
  <c r="K836" i="1"/>
  <c r="M836" i="1"/>
  <c r="P836" i="1"/>
  <c r="N836" i="1"/>
  <c r="O836" i="1"/>
  <c r="Q836" i="1"/>
  <c r="L984" i="1"/>
  <c r="O984" i="1"/>
  <c r="R968" i="1"/>
  <c r="N968" i="1"/>
  <c r="O968" i="1"/>
  <c r="B960" i="1"/>
  <c r="L960" i="1"/>
  <c r="M960" i="1"/>
  <c r="Q960" i="1"/>
  <c r="R952" i="1"/>
  <c r="K952" i="1"/>
  <c r="P952" i="1"/>
  <c r="B936" i="1"/>
  <c r="P936" i="1"/>
  <c r="L936" i="1"/>
  <c r="Q936" i="1"/>
  <c r="A928" i="1"/>
  <c r="K928" i="1"/>
  <c r="O928" i="1"/>
  <c r="Q928" i="1"/>
  <c r="J920" i="1"/>
  <c r="N920" i="1"/>
  <c r="M920" i="1"/>
  <c r="B912" i="1"/>
  <c r="K912" i="1"/>
  <c r="N912" i="1"/>
  <c r="L912" i="1"/>
  <c r="J904" i="1"/>
  <c r="R904" i="1"/>
  <c r="M904" i="1"/>
  <c r="A896" i="1"/>
  <c r="B896" i="1"/>
  <c r="K896" i="1"/>
  <c r="O896" i="1"/>
  <c r="Q896" i="1"/>
  <c r="N880" i="1"/>
  <c r="Q880" i="1"/>
  <c r="K880" i="1"/>
  <c r="R880" i="1"/>
  <c r="N872" i="1"/>
  <c r="P872" i="1"/>
  <c r="J872" i="1"/>
  <c r="Q872" i="1"/>
  <c r="A864" i="1"/>
  <c r="L864" i="1"/>
  <c r="J864" i="1"/>
  <c r="K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L991" i="1"/>
  <c r="M991" i="1"/>
  <c r="N991" i="1"/>
  <c r="P991" i="1"/>
  <c r="Q991" i="1"/>
  <c r="J991" i="1"/>
  <c r="R991" i="1"/>
  <c r="A959" i="1"/>
  <c r="B959" i="1"/>
  <c r="K959" i="1"/>
  <c r="M959" i="1"/>
  <c r="N959" i="1"/>
  <c r="O959" i="1"/>
  <c r="P959" i="1"/>
  <c r="Q959" i="1"/>
  <c r="J959" i="1"/>
  <c r="R959" i="1"/>
  <c r="A935" i="1"/>
  <c r="Q935" i="1"/>
  <c r="K935" i="1"/>
  <c r="L935" i="1"/>
  <c r="O935" i="1"/>
  <c r="N935" i="1"/>
  <c r="P935" i="1"/>
  <c r="J935" i="1"/>
  <c r="M935" i="1"/>
  <c r="B919" i="1"/>
  <c r="A919" i="1"/>
  <c r="Q919" i="1"/>
  <c r="K919" i="1"/>
  <c r="L919" i="1"/>
  <c r="N919" i="1"/>
  <c r="P919" i="1"/>
  <c r="R919" i="1"/>
  <c r="J919" i="1"/>
  <c r="M919" i="1"/>
  <c r="B903" i="1"/>
  <c r="A903" i="1"/>
  <c r="K903" i="1"/>
  <c r="L903" i="1"/>
  <c r="O903" i="1"/>
  <c r="N903" i="1"/>
  <c r="P903" i="1"/>
  <c r="R903" i="1"/>
  <c r="J903" i="1"/>
  <c r="B895" i="1"/>
  <c r="A895" i="1"/>
  <c r="Q895" i="1"/>
  <c r="K895" i="1"/>
  <c r="L895" i="1"/>
  <c r="O895" i="1"/>
  <c r="J895" i="1"/>
  <c r="N895" i="1"/>
  <c r="P895" i="1"/>
  <c r="R895" i="1"/>
  <c r="B879" i="1"/>
  <c r="A879" i="1"/>
  <c r="O879" i="1"/>
  <c r="M879" i="1"/>
  <c r="Q879" i="1"/>
  <c r="K879" i="1"/>
  <c r="J879" i="1"/>
  <c r="L879" i="1"/>
  <c r="N879" i="1"/>
  <c r="R879" i="1"/>
  <c r="B871" i="1"/>
  <c r="O871" i="1"/>
  <c r="Q871" i="1"/>
  <c r="M871" i="1"/>
  <c r="P871" i="1"/>
  <c r="R871" i="1"/>
  <c r="K871" i="1"/>
  <c r="J871" i="1"/>
  <c r="N871" i="1"/>
  <c r="B863" i="1"/>
  <c r="A863" i="1"/>
  <c r="O863" i="1"/>
  <c r="Q863" i="1"/>
  <c r="K863" i="1"/>
  <c r="M863" i="1"/>
  <c r="R863" i="1"/>
  <c r="J863" i="1"/>
  <c r="L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A978" i="1"/>
  <c r="B978" i="1"/>
  <c r="P978" i="1"/>
  <c r="Q978" i="1"/>
  <c r="J978" i="1"/>
  <c r="R978" i="1"/>
  <c r="K978" i="1"/>
  <c r="L978" i="1"/>
  <c r="M978" i="1"/>
  <c r="N978" i="1"/>
  <c r="O978" i="1"/>
  <c r="A962" i="1"/>
  <c r="B962" i="1"/>
  <c r="P962" i="1"/>
  <c r="Q962" i="1"/>
  <c r="J962" i="1"/>
  <c r="R962" i="1"/>
  <c r="K962" i="1"/>
  <c r="L962" i="1"/>
  <c r="M962" i="1"/>
  <c r="N962" i="1"/>
  <c r="O962" i="1"/>
  <c r="A938" i="1"/>
  <c r="B938" i="1"/>
  <c r="N938" i="1"/>
  <c r="Q938" i="1"/>
  <c r="M938" i="1"/>
  <c r="O938" i="1"/>
  <c r="P938" i="1"/>
  <c r="R938" i="1"/>
  <c r="J938" i="1"/>
  <c r="K938" i="1"/>
  <c r="L938" i="1"/>
  <c r="A922" i="1"/>
  <c r="B922" i="1"/>
  <c r="N922" i="1"/>
  <c r="P922" i="1"/>
  <c r="Q922" i="1"/>
  <c r="L922" i="1"/>
  <c r="J922" i="1"/>
  <c r="K922" i="1"/>
  <c r="M922" i="1"/>
  <c r="O922" i="1"/>
  <c r="R922" i="1"/>
  <c r="A898" i="1"/>
  <c r="B898" i="1"/>
  <c r="N898" i="1"/>
  <c r="P898" i="1"/>
  <c r="Q898" i="1"/>
  <c r="L898" i="1"/>
  <c r="K898" i="1"/>
  <c r="M898" i="1"/>
  <c r="O898" i="1"/>
  <c r="R898" i="1"/>
  <c r="J898" i="1"/>
  <c r="A882" i="1"/>
  <c r="B882" i="1"/>
  <c r="L882" i="1"/>
  <c r="N882" i="1"/>
  <c r="P882" i="1"/>
  <c r="Q882" i="1"/>
  <c r="K882" i="1"/>
  <c r="J882" i="1"/>
  <c r="M882" i="1"/>
  <c r="O882" i="1"/>
  <c r="R882" i="1"/>
  <c r="A866" i="1"/>
  <c r="B866" i="1"/>
  <c r="L866" i="1"/>
  <c r="N866" i="1"/>
  <c r="P866" i="1"/>
  <c r="R866" i="1"/>
  <c r="M866" i="1"/>
  <c r="K866" i="1"/>
  <c r="O866" i="1"/>
  <c r="Q866" i="1"/>
  <c r="J866" i="1"/>
  <c r="L842" i="1"/>
  <c r="N842" i="1"/>
  <c r="R842" i="1"/>
  <c r="J842" i="1"/>
  <c r="K842" i="1"/>
  <c r="P842" i="1"/>
  <c r="O842" i="1"/>
  <c r="Q842" i="1"/>
  <c r="M842" i="1"/>
  <c r="B992" i="1"/>
  <c r="J992" i="1"/>
  <c r="K992" i="1"/>
  <c r="L992" i="1"/>
  <c r="P992" i="1"/>
  <c r="Q992" i="1"/>
  <c r="A983" i="1"/>
  <c r="B983" i="1"/>
  <c r="K983" i="1"/>
  <c r="M983" i="1"/>
  <c r="N983" i="1"/>
  <c r="O983" i="1"/>
  <c r="P983" i="1"/>
  <c r="Q983" i="1"/>
  <c r="J983" i="1"/>
  <c r="R983" i="1"/>
  <c r="B975" i="1"/>
  <c r="K975" i="1"/>
  <c r="L975" i="1"/>
  <c r="M975" i="1"/>
  <c r="N975" i="1"/>
  <c r="O975" i="1"/>
  <c r="P975" i="1"/>
  <c r="J975" i="1"/>
  <c r="R975" i="1"/>
  <c r="A967" i="1"/>
  <c r="B967" i="1"/>
  <c r="K967" i="1"/>
  <c r="L967" i="1"/>
  <c r="M967" i="1"/>
  <c r="O967" i="1"/>
  <c r="P967" i="1"/>
  <c r="Q967" i="1"/>
  <c r="J967" i="1"/>
  <c r="R967" i="1"/>
  <c r="B951" i="1"/>
  <c r="A951" i="1"/>
  <c r="L951" i="1"/>
  <c r="M951" i="1"/>
  <c r="N951" i="1"/>
  <c r="O951" i="1"/>
  <c r="P951" i="1"/>
  <c r="Q951" i="1"/>
  <c r="J951" i="1"/>
  <c r="B943" i="1"/>
  <c r="A943" i="1"/>
  <c r="Q943" i="1"/>
  <c r="L943" i="1"/>
  <c r="K943" i="1"/>
  <c r="M943" i="1"/>
  <c r="N943" i="1"/>
  <c r="P943" i="1"/>
  <c r="R943" i="1"/>
  <c r="J943" i="1"/>
  <c r="B927" i="1"/>
  <c r="A927" i="1"/>
  <c r="Q927" i="1"/>
  <c r="K927" i="1"/>
  <c r="O927" i="1"/>
  <c r="J927" i="1"/>
  <c r="M927" i="1"/>
  <c r="N927" i="1"/>
  <c r="P927" i="1"/>
  <c r="R927" i="1"/>
  <c r="B911" i="1"/>
  <c r="Q911" i="1"/>
  <c r="K911" i="1"/>
  <c r="L911" i="1"/>
  <c r="O911" i="1"/>
  <c r="J911" i="1"/>
  <c r="M911" i="1"/>
  <c r="N911" i="1"/>
  <c r="R911" i="1"/>
  <c r="B887" i="1"/>
  <c r="A887" i="1"/>
  <c r="Q887" i="1"/>
  <c r="K887" i="1"/>
  <c r="L887" i="1"/>
  <c r="O887" i="1"/>
  <c r="P887" i="1"/>
  <c r="R887" i="1"/>
  <c r="J887" i="1"/>
  <c r="M887" i="1"/>
  <c r="A990" i="1"/>
  <c r="B990" i="1"/>
  <c r="L990" i="1"/>
  <c r="N990" i="1"/>
  <c r="O990" i="1"/>
  <c r="P990" i="1"/>
  <c r="Q990" i="1"/>
  <c r="J990" i="1"/>
  <c r="R990" i="1"/>
  <c r="K990"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N430" i="1" s="1"/>
  <c r="C431" i="1"/>
  <c r="C432" i="1"/>
  <c r="R432" i="1" s="1"/>
  <c r="C433" i="1"/>
  <c r="K433" i="1" s="1"/>
  <c r="C434" i="1"/>
  <c r="N434" i="1" s="1"/>
  <c r="C435" i="1"/>
  <c r="L435" i="1" s="1"/>
  <c r="C436" i="1"/>
  <c r="C437" i="1"/>
  <c r="N437" i="1" s="1"/>
  <c r="C438" i="1"/>
  <c r="R438" i="1" s="1"/>
  <c r="C439" i="1"/>
  <c r="R439" i="1" s="1"/>
  <c r="C440" i="1"/>
  <c r="K440" i="1" s="1"/>
  <c r="C441" i="1"/>
  <c r="L441" i="1" s="1"/>
  <c r="C442" i="1"/>
  <c r="Q442" i="1" s="1"/>
  <c r="C443" i="1"/>
  <c r="O443" i="1" s="1"/>
  <c r="C444" i="1"/>
  <c r="L444" i="1" s="1"/>
  <c r="C445" i="1"/>
  <c r="P445" i="1" s="1"/>
  <c r="C446" i="1"/>
  <c r="J446" i="1" s="1"/>
  <c r="C447" i="1"/>
  <c r="C448" i="1"/>
  <c r="L448" i="1" s="1"/>
  <c r="C449" i="1"/>
  <c r="K449" i="1" s="1"/>
  <c r="C450" i="1"/>
  <c r="B450" i="1" s="1"/>
  <c r="C451" i="1"/>
  <c r="B451" i="1" s="1"/>
  <c r="C452" i="1"/>
  <c r="C453" i="1"/>
  <c r="K453" i="1" s="1"/>
  <c r="C454" i="1"/>
  <c r="L454" i="1" s="1"/>
  <c r="C455" i="1"/>
  <c r="C456" i="1"/>
  <c r="N456" i="1" s="1"/>
  <c r="C457" i="1"/>
  <c r="M457" i="1" s="1"/>
  <c r="C458" i="1"/>
  <c r="P458" i="1" s="1"/>
  <c r="C459" i="1"/>
  <c r="N459" i="1" s="1"/>
  <c r="C460" i="1"/>
  <c r="C461" i="1"/>
  <c r="P461" i="1" s="1"/>
  <c r="C462" i="1"/>
  <c r="C463" i="1"/>
  <c r="N463" i="1" s="1"/>
  <c r="A463" i="1"/>
  <c r="B439" i="1"/>
  <c r="A461" i="1"/>
  <c r="J445" i="1"/>
  <c r="R445" i="1"/>
  <c r="K445" i="1"/>
  <c r="L462" i="1"/>
  <c r="J430" i="1"/>
  <c r="B459" i="1"/>
  <c r="A459" i="1"/>
  <c r="L459" i="1"/>
  <c r="O459" i="1"/>
  <c r="P459" i="1"/>
  <c r="Q459" i="1"/>
  <c r="J459" i="1"/>
  <c r="R459" i="1"/>
  <c r="K459" i="1"/>
  <c r="M459" i="1"/>
  <c r="A451" i="1"/>
  <c r="L451" i="1"/>
  <c r="M451" i="1"/>
  <c r="N451" i="1"/>
  <c r="O451" i="1"/>
  <c r="P451" i="1"/>
  <c r="Q451" i="1"/>
  <c r="R451" i="1"/>
  <c r="K451" i="1"/>
  <c r="B443" i="1"/>
  <c r="A443" i="1"/>
  <c r="L443" i="1"/>
  <c r="M443" i="1"/>
  <c r="N443" i="1"/>
  <c r="P443" i="1"/>
  <c r="Q443" i="1"/>
  <c r="J443" i="1"/>
  <c r="R443" i="1"/>
  <c r="K443" i="1"/>
  <c r="B435" i="1"/>
  <c r="A435" i="1"/>
  <c r="M435" i="1"/>
  <c r="N435" i="1"/>
  <c r="O435" i="1"/>
  <c r="P435" i="1"/>
  <c r="Q435" i="1"/>
  <c r="J435" i="1"/>
  <c r="R435" i="1"/>
  <c r="N460" i="1"/>
  <c r="L460" i="1"/>
  <c r="B452" i="1"/>
  <c r="O452" i="1"/>
  <c r="J452" i="1"/>
  <c r="O444" i="1"/>
  <c r="L436" i="1"/>
  <c r="Q436" i="1"/>
  <c r="A458" i="1"/>
  <c r="B458" i="1"/>
  <c r="M458" i="1"/>
  <c r="O458" i="1"/>
  <c r="Q458" i="1"/>
  <c r="J458" i="1"/>
  <c r="R458" i="1"/>
  <c r="K458" i="1"/>
  <c r="N458" i="1"/>
  <c r="L458" i="1"/>
  <c r="A450" i="1"/>
  <c r="M450" i="1"/>
  <c r="N450" i="1"/>
  <c r="O450" i="1"/>
  <c r="P450" i="1"/>
  <c r="Q450" i="1"/>
  <c r="J450" i="1"/>
  <c r="R450" i="1"/>
  <c r="L450" i="1"/>
  <c r="A442" i="1"/>
  <c r="B442" i="1"/>
  <c r="M442" i="1"/>
  <c r="N442" i="1"/>
  <c r="O442" i="1"/>
  <c r="P442" i="1"/>
  <c r="J442" i="1"/>
  <c r="R442" i="1"/>
  <c r="K442" i="1"/>
  <c r="L442" i="1"/>
  <c r="A434" i="1"/>
  <c r="B434" i="1"/>
  <c r="M434" i="1"/>
  <c r="O434" i="1"/>
  <c r="P434" i="1"/>
  <c r="Q434" i="1"/>
  <c r="J434" i="1"/>
  <c r="R434" i="1"/>
  <c r="K434" i="1"/>
  <c r="L434" i="1"/>
  <c r="Q446" i="1"/>
  <c r="B457" i="1"/>
  <c r="P457" i="1"/>
  <c r="J457" i="1"/>
  <c r="L457" i="1"/>
  <c r="N449" i="1"/>
  <c r="O449" i="1"/>
  <c r="P449" i="1"/>
  <c r="R449" i="1"/>
  <c r="B441" i="1"/>
  <c r="N441" i="1"/>
  <c r="O441" i="1"/>
  <c r="R441" i="1"/>
  <c r="A433" i="1"/>
  <c r="B433" i="1"/>
  <c r="N433" i="1"/>
  <c r="R433" i="1"/>
  <c r="M433" i="1"/>
  <c r="B456" i="1"/>
  <c r="O456" i="1"/>
  <c r="Q456" i="1"/>
  <c r="R456" i="1"/>
  <c r="K456" i="1"/>
  <c r="L456" i="1"/>
  <c r="P456" i="1"/>
  <c r="A448" i="1"/>
  <c r="B448" i="1"/>
  <c r="P448" i="1"/>
  <c r="Q448" i="1"/>
  <c r="R448" i="1"/>
  <c r="K448" i="1"/>
  <c r="M448" i="1"/>
  <c r="N448" i="1"/>
  <c r="B440" i="1"/>
  <c r="P440" i="1"/>
  <c r="Q440" i="1"/>
  <c r="J440" i="1"/>
  <c r="R440" i="1"/>
  <c r="L440" i="1"/>
  <c r="A432" i="1"/>
  <c r="B432" i="1"/>
  <c r="O432" i="1"/>
  <c r="P432" i="1"/>
  <c r="Q432" i="1"/>
  <c r="J432" i="1"/>
  <c r="M432" i="1"/>
  <c r="N432" i="1"/>
  <c r="G152" i="13"/>
  <c r="G139" i="13"/>
  <c r="C416" i="1"/>
  <c r="K416" i="1" s="1"/>
  <c r="C417" i="1"/>
  <c r="K417" i="1" s="1"/>
  <c r="C418" i="1"/>
  <c r="P418" i="1" s="1"/>
  <c r="C419" i="1"/>
  <c r="A419" i="1" s="1"/>
  <c r="C420" i="1"/>
  <c r="B420" i="1" s="1"/>
  <c r="C421" i="1"/>
  <c r="B421" i="1" s="1"/>
  <c r="C422" i="1"/>
  <c r="L422" i="1" s="1"/>
  <c r="C423" i="1"/>
  <c r="P423" i="1" s="1"/>
  <c r="C424" i="1"/>
  <c r="Q424" i="1" s="1"/>
  <c r="C425" i="1"/>
  <c r="L425" i="1" s="1"/>
  <c r="C426" i="1"/>
  <c r="B426" i="1" s="1"/>
  <c r="C427" i="1"/>
  <c r="L427" i="1" s="1"/>
  <c r="C428" i="1"/>
  <c r="K428" i="1" s="1"/>
  <c r="C429" i="1"/>
  <c r="N429" i="1" s="1"/>
  <c r="C415" i="1"/>
  <c r="P415" i="1" s="1"/>
  <c r="A416" i="1"/>
  <c r="B416" i="1"/>
  <c r="O416" i="1"/>
  <c r="J416" i="1"/>
  <c r="L416" i="1"/>
  <c r="M416" i="1"/>
  <c r="N416" i="1"/>
  <c r="J423" i="1"/>
  <c r="J429" i="1"/>
  <c r="R429" i="1"/>
  <c r="K429" i="1"/>
  <c r="O421" i="1"/>
  <c r="P421" i="1"/>
  <c r="B419" i="1"/>
  <c r="L419" i="1"/>
  <c r="M419" i="1"/>
  <c r="N419" i="1"/>
  <c r="O419" i="1"/>
  <c r="P419" i="1"/>
  <c r="Q419" i="1"/>
  <c r="J419" i="1"/>
  <c r="K419" i="1"/>
  <c r="A418" i="1"/>
  <c r="N418" i="1"/>
  <c r="O418" i="1"/>
  <c r="Q418" i="1"/>
  <c r="J418" i="1"/>
  <c r="R418" i="1"/>
  <c r="L418" i="1"/>
  <c r="A424" i="1"/>
  <c r="B424" i="1"/>
  <c r="O424" i="1"/>
  <c r="J424" i="1"/>
  <c r="R424" i="1"/>
  <c r="L424" i="1"/>
  <c r="M424" i="1"/>
  <c r="N424" i="1"/>
  <c r="R428" i="1"/>
  <c r="B427" i="1"/>
  <c r="A427" i="1"/>
  <c r="M427" i="1"/>
  <c r="N427" i="1"/>
  <c r="O427" i="1"/>
  <c r="P427" i="1"/>
  <c r="Q427" i="1"/>
  <c r="J427" i="1"/>
  <c r="R427" i="1"/>
  <c r="A426" i="1"/>
  <c r="N426" i="1"/>
  <c r="O426" i="1"/>
  <c r="P426" i="1"/>
  <c r="Q426" i="1"/>
  <c r="R426" i="1"/>
  <c r="K426" i="1"/>
  <c r="B425" i="1"/>
  <c r="N425" i="1"/>
  <c r="O425" i="1"/>
  <c r="R425" i="1"/>
  <c r="A417" i="1"/>
  <c r="N417" i="1"/>
  <c r="O417" i="1"/>
  <c r="R417" i="1"/>
  <c r="C203" i="1"/>
  <c r="Q203" i="1" s="1"/>
  <c r="C202" i="1"/>
  <c r="C201" i="1"/>
  <c r="M201" i="1" s="1"/>
  <c r="C200" i="1"/>
  <c r="A200" i="1" s="1"/>
  <c r="C199" i="1"/>
  <c r="K199" i="1" s="1"/>
  <c r="C198" i="1"/>
  <c r="J198" i="1" s="1"/>
  <c r="C197" i="1"/>
  <c r="O197" i="1" s="1"/>
  <c r="C196" i="1"/>
  <c r="C195" i="1"/>
  <c r="C194" i="1"/>
  <c r="J194" i="1" s="1"/>
  <c r="C193" i="1"/>
  <c r="Q193" i="1" s="1"/>
  <c r="C192" i="1"/>
  <c r="N192" i="1" s="1"/>
  <c r="C191" i="1"/>
  <c r="A191" i="1" s="1"/>
  <c r="C190" i="1"/>
  <c r="M190" i="1" s="1"/>
  <c r="C189" i="1"/>
  <c r="Q189" i="1" s="1"/>
  <c r="J193" i="1"/>
  <c r="L193" i="1"/>
  <c r="L201" i="1"/>
  <c r="A189" i="1"/>
  <c r="N189" i="1"/>
  <c r="J189" i="1"/>
  <c r="R189" i="1"/>
  <c r="K189" i="1"/>
  <c r="L189" i="1"/>
  <c r="O189" i="1"/>
  <c r="A197" i="1"/>
  <c r="K197" i="1"/>
  <c r="L197" i="1"/>
  <c r="N197" i="1"/>
  <c r="P197" i="1"/>
  <c r="Q197" i="1"/>
  <c r="J197" i="1"/>
  <c r="O202" i="1"/>
  <c r="P202" i="1"/>
  <c r="Q202" i="1"/>
  <c r="K195" i="1"/>
  <c r="A196" i="1"/>
  <c r="M196" i="1"/>
  <c r="N196" i="1"/>
  <c r="O196" i="1"/>
  <c r="P196" i="1"/>
  <c r="Q196" i="1"/>
  <c r="J196" i="1"/>
  <c r="K196" i="1"/>
  <c r="A190" i="1"/>
  <c r="Q190" i="1"/>
  <c r="J190" i="1"/>
  <c r="N190" i="1"/>
  <c r="A198" i="1"/>
  <c r="M198" i="1"/>
  <c r="N198" i="1"/>
  <c r="O198" i="1"/>
  <c r="B191" i="1"/>
  <c r="L191" i="1"/>
  <c r="N191" i="1"/>
  <c r="P191" i="1"/>
  <c r="K191" i="1"/>
  <c r="M191" i="1"/>
  <c r="O191" i="1"/>
  <c r="R191" i="1"/>
  <c r="J191" i="1"/>
  <c r="A199" i="1"/>
  <c r="B199" i="1"/>
  <c r="Q199" i="1"/>
  <c r="J199" i="1"/>
  <c r="R199" i="1"/>
  <c r="L199" i="1"/>
  <c r="M199" i="1"/>
  <c r="N199" i="1"/>
  <c r="O199" i="1"/>
  <c r="P199" i="1"/>
  <c r="C244" i="1"/>
  <c r="C245" i="1"/>
  <c r="A245" i="1" s="1"/>
  <c r="C246" i="1"/>
  <c r="K246" i="1" s="1"/>
  <c r="C247" i="1"/>
  <c r="A247" i="1" s="1"/>
  <c r="C248" i="1"/>
  <c r="B248" i="1" s="1"/>
  <c r="C249" i="1"/>
  <c r="C250" i="1"/>
  <c r="N250" i="1" s="1"/>
  <c r="C251" i="1"/>
  <c r="O251" i="1" s="1"/>
  <c r="C252" i="1"/>
  <c r="C253" i="1"/>
  <c r="C254" i="1"/>
  <c r="N254" i="1" s="1"/>
  <c r="C255" i="1"/>
  <c r="B255" i="1" s="1"/>
  <c r="C256" i="1"/>
  <c r="P256" i="1" s="1"/>
  <c r="C257" i="1"/>
  <c r="Q257" i="1" s="1"/>
  <c r="C243" i="1"/>
  <c r="R243" i="1" s="1"/>
  <c r="K248" i="1"/>
  <c r="M248" i="1"/>
  <c r="B247" i="1"/>
  <c r="Q247" i="1"/>
  <c r="J247" i="1"/>
  <c r="R247" i="1"/>
  <c r="K247" i="1"/>
  <c r="L247" i="1"/>
  <c r="M247" i="1"/>
  <c r="O247" i="1"/>
  <c r="P247" i="1"/>
  <c r="L254" i="1"/>
  <c r="M254" i="1"/>
  <c r="O254" i="1"/>
  <c r="R246" i="1"/>
  <c r="L246" i="1"/>
  <c r="M246" i="1"/>
  <c r="Q256" i="1"/>
  <c r="J256" i="1"/>
  <c r="N256" i="1"/>
  <c r="O256" i="1"/>
  <c r="B252" i="1"/>
  <c r="A252" i="1"/>
  <c r="L252" i="1"/>
  <c r="O252" i="1"/>
  <c r="P252" i="1"/>
  <c r="Q252" i="1"/>
  <c r="J252" i="1"/>
  <c r="R252" i="1"/>
  <c r="K252" i="1"/>
  <c r="B244" i="1"/>
  <c r="M244" i="1"/>
  <c r="N244" i="1"/>
  <c r="O244" i="1"/>
  <c r="P244" i="1"/>
  <c r="Q244" i="1"/>
  <c r="J244" i="1"/>
  <c r="K244" i="1"/>
  <c r="L253" i="1"/>
  <c r="N253" i="1"/>
  <c r="P243" i="1"/>
  <c r="Q243" i="1"/>
  <c r="J243" i="1"/>
  <c r="P250" i="1"/>
  <c r="J245" i="1"/>
  <c r="P251" i="1"/>
  <c r="Q251" i="1"/>
  <c r="B257" i="1"/>
  <c r="O257" i="1"/>
  <c r="P257" i="1"/>
  <c r="N257" i="1"/>
  <c r="A249" i="1"/>
  <c r="B249" i="1"/>
  <c r="R249" i="1"/>
  <c r="K249" i="1"/>
  <c r="L249" i="1"/>
  <c r="M249" i="1"/>
  <c r="A255" i="1"/>
  <c r="Q255" i="1"/>
  <c r="J255" i="1"/>
  <c r="R255" i="1"/>
  <c r="K255" i="1"/>
  <c r="L255" i="1"/>
  <c r="M255" i="1"/>
  <c r="N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B123" i="1" s="1"/>
  <c r="C122" i="1"/>
  <c r="B122" i="1" s="1"/>
  <c r="C121" i="1"/>
  <c r="P121" i="1" s="1"/>
  <c r="C120" i="1"/>
  <c r="B120" i="1" s="1"/>
  <c r="C119" i="1"/>
  <c r="J119" i="1" s="1"/>
  <c r="C118" i="1"/>
  <c r="C117" i="1"/>
  <c r="O117" i="1" s="1"/>
  <c r="C116" i="1"/>
  <c r="A116" i="1" s="1"/>
  <c r="A120" i="1"/>
  <c r="Q120" i="1"/>
  <c r="N120" i="1"/>
  <c r="P120" i="1"/>
  <c r="R120" i="1"/>
  <c r="J120" i="1"/>
  <c r="K120" i="1"/>
  <c r="M120" i="1"/>
  <c r="O122" i="1"/>
  <c r="R122" i="1"/>
  <c r="J122" i="1"/>
  <c r="K122" i="1"/>
  <c r="M122" i="1"/>
  <c r="Q122" i="1"/>
  <c r="N117" i="1"/>
  <c r="P117" i="1"/>
  <c r="R117" i="1"/>
  <c r="A119" i="1"/>
  <c r="B119" i="1"/>
  <c r="R119" i="1"/>
  <c r="O119" i="1"/>
  <c r="M119" i="1"/>
  <c r="N119" i="1"/>
  <c r="P119" i="1"/>
  <c r="Q119" i="1"/>
  <c r="K119" i="1"/>
  <c r="M121" i="1"/>
  <c r="N121" i="1"/>
  <c r="O121" i="1"/>
  <c r="A123" i="1"/>
  <c r="N123" i="1"/>
  <c r="O123" i="1"/>
  <c r="P123" i="1"/>
  <c r="R123" i="1"/>
  <c r="Q125" i="1"/>
  <c r="K125" i="1"/>
  <c r="C1065" i="1"/>
  <c r="A1065" i="1" s="1"/>
  <c r="C1066" i="1"/>
  <c r="P1066" i="1" s="1"/>
  <c r="C1067" i="1"/>
  <c r="C1068" i="1"/>
  <c r="N1068" i="1" s="1"/>
  <c r="C1069" i="1"/>
  <c r="B1069" i="1" s="1"/>
  <c r="C1070" i="1"/>
  <c r="A1070" i="1" s="1"/>
  <c r="C1071" i="1"/>
  <c r="Q1071" i="1" s="1"/>
  <c r="C1072" i="1"/>
  <c r="P1072" i="1" s="1"/>
  <c r="C1073" i="1"/>
  <c r="P1073" i="1" s="1"/>
  <c r="C1074" i="1"/>
  <c r="K1074" i="1" s="1"/>
  <c r="C1064" i="1"/>
  <c r="O1064" i="1" s="1"/>
  <c r="L1072" i="1"/>
  <c r="M1072" i="1"/>
  <c r="N1072" i="1"/>
  <c r="O1072" i="1"/>
  <c r="R1072" i="1"/>
  <c r="K1072" i="1"/>
  <c r="O1066" i="1"/>
  <c r="A1071" i="1"/>
  <c r="B1071" i="1"/>
  <c r="M1071" i="1"/>
  <c r="O1071" i="1"/>
  <c r="P1071" i="1"/>
  <c r="R1071" i="1"/>
  <c r="K1071" i="1"/>
  <c r="L1071" i="1"/>
  <c r="N1070" i="1"/>
  <c r="Q1070" i="1"/>
  <c r="J1070" i="1"/>
  <c r="R1070" i="1"/>
  <c r="M1070" i="1"/>
  <c r="O1069" i="1"/>
  <c r="P1069" i="1"/>
  <c r="K1069" i="1"/>
  <c r="L1069" i="1"/>
  <c r="M1069" i="1"/>
  <c r="N1069" i="1"/>
  <c r="B1068" i="1"/>
  <c r="R1068" i="1"/>
  <c r="K1068" i="1"/>
  <c r="L1068" i="1"/>
  <c r="M1068" i="1"/>
  <c r="R1064" i="1"/>
  <c r="M1067" i="1"/>
  <c r="O1067"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15" i="1"/>
  <c r="Q1215" i="1" s="1"/>
  <c r="C1216" i="1"/>
  <c r="C1217" i="1"/>
  <c r="C1214" i="1"/>
  <c r="P1214" i="1" s="1"/>
  <c r="C1220" i="1"/>
  <c r="C1221" i="1"/>
  <c r="C1222" i="1"/>
  <c r="C1219" i="1"/>
  <c r="C1225" i="1"/>
  <c r="C1226" i="1"/>
  <c r="C1227" i="1"/>
  <c r="C1224" i="1"/>
  <c r="C1230" i="1"/>
  <c r="C1231" i="1"/>
  <c r="C1232" i="1"/>
  <c r="C1229" i="1"/>
  <c r="C1235" i="1"/>
  <c r="R1235" i="1" s="1"/>
  <c r="C1236" i="1"/>
  <c r="C1237" i="1"/>
  <c r="C1234" i="1"/>
  <c r="C1240" i="1"/>
  <c r="C1241" i="1"/>
  <c r="C1242" i="1"/>
  <c r="C1239" i="1"/>
  <c r="C1245" i="1"/>
  <c r="R1245" i="1" s="1"/>
  <c r="C1246" i="1"/>
  <c r="C1247" i="1"/>
  <c r="C1244" i="1"/>
  <c r="C1249" i="1"/>
  <c r="C1250" i="1"/>
  <c r="C1251" i="1"/>
  <c r="C1252" i="1"/>
  <c r="C1209" i="1"/>
  <c r="C1210" i="1"/>
  <c r="C1211" i="1"/>
  <c r="C1212" i="1"/>
  <c r="B9" i="18"/>
  <c r="F44" i="8"/>
  <c r="B11" i="18"/>
  <c r="F78" i="8" s="1"/>
  <c r="F76" i="8"/>
  <c r="B12" i="18"/>
  <c r="F77" i="8" s="1"/>
  <c r="B13" i="18"/>
  <c r="F64" i="8"/>
  <c r="B10" i="18"/>
  <c r="F50" i="8" s="1"/>
  <c r="F59" i="8"/>
  <c r="B29" i="18"/>
  <c r="F143" i="8"/>
  <c r="B6" i="18"/>
  <c r="F31" i="8" s="1"/>
  <c r="B4" i="18"/>
  <c r="F7" i="8"/>
  <c r="B48" i="18"/>
  <c r="I40" i="19" s="1"/>
  <c r="B47" i="18"/>
  <c r="I71" i="19" s="1"/>
  <c r="B43" i="18"/>
  <c r="F181" i="8"/>
  <c r="B42" i="18"/>
  <c r="F178" i="8" s="1"/>
  <c r="B41" i="18"/>
  <c r="F177" i="8"/>
  <c r="B40" i="18"/>
  <c r="F176" i="8"/>
  <c r="B39" i="18"/>
  <c r="F175" i="8"/>
  <c r="B38" i="18"/>
  <c r="F173" i="8" s="1"/>
  <c r="B37" i="18"/>
  <c r="F171" i="8"/>
  <c r="B36" i="18"/>
  <c r="F169" i="8"/>
  <c r="B35" i="18"/>
  <c r="F172"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C221" i="1"/>
  <c r="C220" i="1"/>
  <c r="C219" i="1"/>
  <c r="C218" i="1"/>
  <c r="C217" i="1"/>
  <c r="C216" i="1"/>
  <c r="C215" i="1"/>
  <c r="C214" i="1"/>
  <c r="L214" i="1" s="1"/>
  <c r="C213" i="1"/>
  <c r="C212" i="1"/>
  <c r="C211" i="1"/>
  <c r="C210" i="1"/>
  <c r="C209" i="1"/>
  <c r="C208" i="1"/>
  <c r="C207" i="1"/>
  <c r="J207" i="1" s="1"/>
  <c r="C1207" i="1"/>
  <c r="C1156" i="1"/>
  <c r="C340" i="1"/>
  <c r="C339" i="1"/>
  <c r="C338" i="1"/>
  <c r="C337" i="1"/>
  <c r="C336" i="1"/>
  <c r="C332" i="1"/>
  <c r="Q332" i="1" s="1"/>
  <c r="C331" i="1"/>
  <c r="O331" i="1" s="1"/>
  <c r="C330" i="1"/>
  <c r="C329" i="1"/>
  <c r="C328" i="1"/>
  <c r="C327" i="1"/>
  <c r="C326" i="1"/>
  <c r="C1007" i="1"/>
  <c r="C1006" i="1"/>
  <c r="C1002" i="1"/>
  <c r="C1003" i="1"/>
  <c r="C1089" i="1"/>
  <c r="L1089" i="1" s="1"/>
  <c r="C1088" i="1"/>
  <c r="C1087" i="1"/>
  <c r="C1086" i="1"/>
  <c r="C1085" i="1"/>
  <c r="C1084" i="1"/>
  <c r="J1084" i="1" s="1"/>
  <c r="C1083" i="1"/>
  <c r="M1083" i="1" s="1"/>
  <c r="C1082" i="1"/>
  <c r="C1081" i="1"/>
  <c r="C1080" i="1"/>
  <c r="C1079" i="1"/>
  <c r="C1078" i="1"/>
  <c r="C1077" i="1"/>
  <c r="C1076" i="1"/>
  <c r="L1076" i="1" s="1"/>
  <c r="C353" i="1"/>
  <c r="C352" i="1"/>
  <c r="C351" i="1"/>
  <c r="Q351" i="1" s="1"/>
  <c r="C320" i="1"/>
  <c r="C319" i="1"/>
  <c r="C318" i="1"/>
  <c r="C317" i="1"/>
  <c r="C316" i="1"/>
  <c r="C315" i="1"/>
  <c r="K315" i="1" s="1"/>
  <c r="C314" i="1"/>
  <c r="C313" i="1"/>
  <c r="L313" i="1" s="1"/>
  <c r="C312" i="1"/>
  <c r="C273" i="1"/>
  <c r="C272" i="1"/>
  <c r="C271" i="1"/>
  <c r="C239" i="1"/>
  <c r="K239" i="1" s="1"/>
  <c r="C238" i="1"/>
  <c r="C237" i="1"/>
  <c r="C187" i="1"/>
  <c r="L187" i="1" s="1"/>
  <c r="C186" i="1"/>
  <c r="C185" i="1"/>
  <c r="C1062" i="1"/>
  <c r="C1061" i="1"/>
  <c r="C477" i="1"/>
  <c r="A477" i="1" s="1"/>
  <c r="C478" i="1"/>
  <c r="O478" i="1" s="1"/>
  <c r="C479" i="1"/>
  <c r="C480" i="1"/>
  <c r="Q480" i="1" s="1"/>
  <c r="C481" i="1"/>
  <c r="C482" i="1"/>
  <c r="C483" i="1"/>
  <c r="C484" i="1"/>
  <c r="C485" i="1"/>
  <c r="A485" i="1" s="1"/>
  <c r="C486" i="1"/>
  <c r="C487" i="1"/>
  <c r="C488" i="1"/>
  <c r="C489" i="1"/>
  <c r="C490" i="1"/>
  <c r="C491" i="1"/>
  <c r="C492" i="1"/>
  <c r="C493" i="1"/>
  <c r="O493" i="1" s="1"/>
  <c r="C494" i="1"/>
  <c r="J494" i="1" s="1"/>
  <c r="C495" i="1"/>
  <c r="C496" i="1"/>
  <c r="Q496" i="1" s="1"/>
  <c r="C497" i="1"/>
  <c r="C498" i="1"/>
  <c r="C499" i="1"/>
  <c r="C500" i="1"/>
  <c r="C501" i="1"/>
  <c r="B501" i="1" s="1"/>
  <c r="C502" i="1"/>
  <c r="C503" i="1"/>
  <c r="C504" i="1"/>
  <c r="C505" i="1"/>
  <c r="C506" i="1"/>
  <c r="C507" i="1"/>
  <c r="C508" i="1"/>
  <c r="C509" i="1"/>
  <c r="C510" i="1"/>
  <c r="C511" i="1"/>
  <c r="C512" i="1"/>
  <c r="L512" i="1" s="1"/>
  <c r="C513" i="1"/>
  <c r="C514" i="1"/>
  <c r="C515" i="1"/>
  <c r="C516" i="1"/>
  <c r="C517" i="1"/>
  <c r="J517" i="1" s="1"/>
  <c r="C518" i="1"/>
  <c r="M518" i="1" s="1"/>
  <c r="C519" i="1"/>
  <c r="C520" i="1"/>
  <c r="L520" i="1" s="1"/>
  <c r="C521" i="1"/>
  <c r="C522" i="1"/>
  <c r="C523" i="1"/>
  <c r="C524" i="1"/>
  <c r="C525" i="1"/>
  <c r="M525" i="1" s="1"/>
  <c r="C526" i="1"/>
  <c r="C527" i="1"/>
  <c r="C528" i="1"/>
  <c r="A528" i="1" s="1"/>
  <c r="C529" i="1"/>
  <c r="C530" i="1"/>
  <c r="M530" i="1" s="1"/>
  <c r="C531" i="1"/>
  <c r="C532" i="1"/>
  <c r="C533" i="1"/>
  <c r="C534" i="1"/>
  <c r="M534" i="1" s="1"/>
  <c r="C535" i="1"/>
  <c r="C536" i="1"/>
  <c r="O536" i="1" s="1"/>
  <c r="C537" i="1"/>
  <c r="C538" i="1"/>
  <c r="K538" i="1" s="1"/>
  <c r="C539" i="1"/>
  <c r="C540" i="1"/>
  <c r="C541" i="1"/>
  <c r="A541" i="1" s="1"/>
  <c r="C542" i="1"/>
  <c r="C543" i="1"/>
  <c r="C544" i="1"/>
  <c r="C545" i="1"/>
  <c r="C546" i="1"/>
  <c r="C476" i="1"/>
  <c r="C475" i="1"/>
  <c r="C474" i="1"/>
  <c r="C473" i="1"/>
  <c r="A473" i="1" s="1"/>
  <c r="C112" i="1"/>
  <c r="C111" i="1"/>
  <c r="R111" i="1" s="1"/>
  <c r="C110" i="1"/>
  <c r="C109" i="1"/>
  <c r="C108" i="1"/>
  <c r="C107" i="1"/>
  <c r="C106" i="1"/>
  <c r="L106" i="1" s="1"/>
  <c r="C105" i="1"/>
  <c r="A105" i="1" s="1"/>
  <c r="C104" i="1"/>
  <c r="C103" i="1"/>
  <c r="A103" i="1" s="1"/>
  <c r="C102" i="1"/>
  <c r="C1017" i="1"/>
  <c r="C1016" i="1"/>
  <c r="C1015" i="1"/>
  <c r="C1014" i="1"/>
  <c r="B1014" i="1" s="1"/>
  <c r="C1013" i="1"/>
  <c r="L1013" i="1" s="1"/>
  <c r="C1012" i="1"/>
  <c r="C1011" i="1"/>
  <c r="O1011" i="1" s="1"/>
  <c r="C1010" i="1"/>
  <c r="C1052" i="1"/>
  <c r="C1053" i="1"/>
  <c r="C1054" i="1"/>
  <c r="C1055" i="1"/>
  <c r="C1056" i="1"/>
  <c r="L1056" i="1" s="1"/>
  <c r="C1102" i="1"/>
  <c r="C1103" i="1"/>
  <c r="B1103" i="1" s="1"/>
  <c r="C1104" i="1"/>
  <c r="C1105" i="1"/>
  <c r="C1106" i="1"/>
  <c r="C130" i="1"/>
  <c r="C135" i="1"/>
  <c r="N135" i="1" s="1"/>
  <c r="C140" i="1"/>
  <c r="A140" i="1" s="1"/>
  <c r="C128" i="1"/>
  <c r="C129" i="1"/>
  <c r="C131" i="1"/>
  <c r="C132" i="1"/>
  <c r="C133" i="1"/>
  <c r="C134" i="1"/>
  <c r="C136" i="1"/>
  <c r="Q136" i="1" s="1"/>
  <c r="C137" i="1"/>
  <c r="K137" i="1" s="1"/>
  <c r="C138" i="1"/>
  <c r="C139" i="1"/>
  <c r="B17" i="10"/>
  <c r="C999" i="1"/>
  <c r="N999" i="1" s="1"/>
  <c r="C998" i="1"/>
  <c r="C61" i="1"/>
  <c r="C60" i="1"/>
  <c r="N60" i="1" s="1"/>
  <c r="C59" i="1"/>
  <c r="B59" i="1" s="1"/>
  <c r="C58" i="1"/>
  <c r="C57" i="1"/>
  <c r="B57" i="1" s="1"/>
  <c r="C56" i="1"/>
  <c r="C55" i="1"/>
  <c r="C54" i="1"/>
  <c r="C53" i="1"/>
  <c r="C52" i="1"/>
  <c r="A52" i="1" s="1"/>
  <c r="C51" i="1"/>
  <c r="C50" i="1"/>
  <c r="C49" i="1"/>
  <c r="O49" i="1" s="1"/>
  <c r="C48" i="1"/>
  <c r="C47" i="1"/>
  <c r="C46" i="1"/>
  <c r="C45" i="1"/>
  <c r="C44" i="1"/>
  <c r="Q44" i="1" s="1"/>
  <c r="C43" i="1"/>
  <c r="K43" i="1" s="1"/>
  <c r="C42" i="1"/>
  <c r="C41" i="1"/>
  <c r="M41" i="1" s="1"/>
  <c r="C40" i="1"/>
  <c r="C39" i="1"/>
  <c r="C38" i="1"/>
  <c r="C37" i="1"/>
  <c r="C36" i="1"/>
  <c r="K36" i="1" s="1"/>
  <c r="C35" i="1"/>
  <c r="R35" i="1" s="1"/>
  <c r="C34" i="1"/>
  <c r="C33" i="1"/>
  <c r="B33" i="1" s="1"/>
  <c r="C32" i="1"/>
  <c r="C31" i="1"/>
  <c r="C30" i="1"/>
  <c r="C29" i="1"/>
  <c r="C28" i="1"/>
  <c r="B28" i="1" s="1"/>
  <c r="C27" i="1"/>
  <c r="O27" i="1" s="1"/>
  <c r="C26" i="1"/>
  <c r="C25" i="1"/>
  <c r="J25" i="1" s="1"/>
  <c r="C24" i="1"/>
  <c r="C23" i="1"/>
  <c r="C22" i="1"/>
  <c r="C21" i="1"/>
  <c r="C20" i="1"/>
  <c r="R20" i="1" s="1"/>
  <c r="C19" i="1"/>
  <c r="L19" i="1" s="1"/>
  <c r="C18" i="1"/>
  <c r="C17" i="1"/>
  <c r="C16" i="1"/>
  <c r="C15" i="1"/>
  <c r="L15" i="1" s="1"/>
  <c r="C14" i="1"/>
  <c r="C13" i="1"/>
  <c r="C12" i="1"/>
  <c r="B12" i="1" s="1"/>
  <c r="C11" i="1"/>
  <c r="A11" i="1" s="1"/>
  <c r="C10" i="1"/>
  <c r="C9" i="1"/>
  <c r="C8" i="1"/>
  <c r="C7" i="1"/>
  <c r="C6" i="1"/>
  <c r="C5" i="1"/>
  <c r="C4" i="1"/>
  <c r="C3" i="1"/>
  <c r="C270" i="1"/>
  <c r="C269" i="1"/>
  <c r="C268" i="1"/>
  <c r="C267" i="1"/>
  <c r="C266" i="1"/>
  <c r="C265" i="1"/>
  <c r="C264" i="1"/>
  <c r="Q264" i="1" s="1"/>
  <c r="C263" i="1"/>
  <c r="C262" i="1"/>
  <c r="C261" i="1"/>
  <c r="M261" i="1" s="1"/>
  <c r="C260" i="1"/>
  <c r="C259" i="1"/>
  <c r="Q259" i="1" s="1"/>
  <c r="C232" i="1"/>
  <c r="C472" i="1"/>
  <c r="C471" i="1"/>
  <c r="O471" i="1" s="1"/>
  <c r="C470" i="1"/>
  <c r="B470" i="1" s="1"/>
  <c r="C469" i="1"/>
  <c r="C468" i="1"/>
  <c r="N468" i="1" s="1"/>
  <c r="C323" i="1"/>
  <c r="C322" i="1"/>
  <c r="R322" i="1" s="1"/>
  <c r="C1173" i="1"/>
  <c r="C1122" i="1"/>
  <c r="B186" i="13"/>
  <c r="B187" i="13"/>
  <c r="C92" i="1"/>
  <c r="P92" i="1" s="1"/>
  <c r="C93" i="1"/>
  <c r="C94" i="1"/>
  <c r="A94" i="1" s="1"/>
  <c r="C95" i="1"/>
  <c r="C96" i="1"/>
  <c r="C97" i="1"/>
  <c r="C98" i="1"/>
  <c r="C99" i="1"/>
  <c r="J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O74" i="1" s="1"/>
  <c r="C75" i="1"/>
  <c r="Q75" i="1" s="1"/>
  <c r="C65" i="1"/>
  <c r="C87" i="1"/>
  <c r="C86" i="1"/>
  <c r="C85" i="1"/>
  <c r="C84" i="1"/>
  <c r="C83" i="1"/>
  <c r="C82" i="1"/>
  <c r="C81" i="1"/>
  <c r="C80" i="1"/>
  <c r="C79" i="1"/>
  <c r="C78" i="1"/>
  <c r="C77" i="1"/>
  <c r="C350" i="1"/>
  <c r="C1175" i="1"/>
  <c r="C1124" i="1"/>
  <c r="Q1124" i="1" s="1"/>
  <c r="C311" i="1"/>
  <c r="R311" i="1" s="1"/>
  <c r="C310" i="1"/>
  <c r="C309" i="1"/>
  <c r="B309" i="1" s="1"/>
  <c r="C184" i="1"/>
  <c r="C236" i="1"/>
  <c r="C349" i="1"/>
  <c r="C1174" i="1"/>
  <c r="C1123" i="1"/>
  <c r="L1123" i="1" s="1"/>
  <c r="C308" i="1"/>
  <c r="O308" i="1" s="1"/>
  <c r="C307" i="1"/>
  <c r="C306" i="1"/>
  <c r="P306" i="1" s="1"/>
  <c r="C183" i="1"/>
  <c r="C235" i="1"/>
  <c r="N235" i="1" s="1"/>
  <c r="C1051" i="1"/>
  <c r="C1101" i="1"/>
  <c r="C115" i="1"/>
  <c r="C1050" i="1"/>
  <c r="L105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M302" i="1" s="1"/>
  <c r="C301" i="1"/>
  <c r="N301" i="1" s="1"/>
  <c r="C300" i="1"/>
  <c r="C299" i="1"/>
  <c r="N299" i="1" s="1"/>
  <c r="C298" i="1"/>
  <c r="C297" i="1"/>
  <c r="C296" i="1"/>
  <c r="C295" i="1"/>
  <c r="C294" i="1"/>
  <c r="N294" i="1" s="1"/>
  <c r="C293" i="1"/>
  <c r="C292" i="1"/>
  <c r="C291" i="1"/>
  <c r="Q291" i="1" s="1"/>
  <c r="C290" i="1"/>
  <c r="C289" i="1"/>
  <c r="C288" i="1"/>
  <c r="C287" i="1"/>
  <c r="C286" i="1"/>
  <c r="C285" i="1"/>
  <c r="C284" i="1"/>
  <c r="C283" i="1"/>
  <c r="C282" i="1"/>
  <c r="C281" i="1"/>
  <c r="K281" i="1" s="1"/>
  <c r="C280" i="1"/>
  <c r="C279" i="1"/>
  <c r="C278" i="1"/>
  <c r="P278" i="1" s="1"/>
  <c r="C277" i="1"/>
  <c r="K277" i="1" s="1"/>
  <c r="C1031" i="1"/>
  <c r="C1032" i="1"/>
  <c r="L1032" i="1" s="1"/>
  <c r="C1033" i="1"/>
  <c r="C1034" i="1"/>
  <c r="C1035" i="1"/>
  <c r="C174" i="1"/>
  <c r="C175" i="1"/>
  <c r="C176" i="1"/>
  <c r="M176" i="1" s="1"/>
  <c r="C177" i="1"/>
  <c r="C178" i="1"/>
  <c r="N178" i="1" s="1"/>
  <c r="C179" i="1"/>
  <c r="C181" i="1"/>
  <c r="C182" i="1"/>
  <c r="C173" i="1"/>
  <c r="C233" i="1"/>
  <c r="P233" i="1" s="1"/>
  <c r="C234" i="1"/>
  <c r="B234" i="1" s="1"/>
  <c r="C127" i="1"/>
  <c r="C147" i="1"/>
  <c r="C148" i="1"/>
  <c r="C149" i="1"/>
  <c r="N149" i="1" s="1"/>
  <c r="C150" i="1"/>
  <c r="C151" i="1"/>
  <c r="C152" i="1"/>
  <c r="L152" i="1" s="1"/>
  <c r="C153" i="1"/>
  <c r="L153" i="1" s="1"/>
  <c r="C154" i="1"/>
  <c r="C155" i="1"/>
  <c r="C156" i="1"/>
  <c r="C157" i="1"/>
  <c r="C158" i="1"/>
  <c r="B194" i="13"/>
  <c r="B196" i="13"/>
  <c r="B197" i="13"/>
  <c r="C1206" i="1"/>
  <c r="M1206" i="1" s="1"/>
  <c r="C1205" i="1"/>
  <c r="C1204" i="1"/>
  <c r="C1203" i="1"/>
  <c r="K1203" i="1" s="1"/>
  <c r="C1202" i="1"/>
  <c r="C1183" i="1"/>
  <c r="C1182" i="1"/>
  <c r="C1181" i="1"/>
  <c r="C1180" i="1"/>
  <c r="K1180" i="1" s="1"/>
  <c r="C1179" i="1"/>
  <c r="C1178" i="1"/>
  <c r="C1177" i="1"/>
  <c r="O1177" i="1" s="1"/>
  <c r="C1172" i="1"/>
  <c r="C1171" i="1"/>
  <c r="P1171" i="1" s="1"/>
  <c r="C1170" i="1"/>
  <c r="C1169" i="1"/>
  <c r="C1168" i="1"/>
  <c r="P1168" i="1" s="1"/>
  <c r="C1167" i="1"/>
  <c r="C1166" i="1"/>
  <c r="C1155" i="1"/>
  <c r="R1155" i="1" s="1"/>
  <c r="C1154" i="1"/>
  <c r="C1153" i="1"/>
  <c r="Q1153" i="1" s="1"/>
  <c r="C1152" i="1"/>
  <c r="C1151" i="1"/>
  <c r="C1163" i="1"/>
  <c r="M1163" i="1" s="1"/>
  <c r="C1162" i="1"/>
  <c r="M1162" i="1" s="1"/>
  <c r="C1161" i="1"/>
  <c r="C1160" i="1"/>
  <c r="C1159" i="1"/>
  <c r="C1132" i="1"/>
  <c r="C1131" i="1"/>
  <c r="C1130" i="1"/>
  <c r="C1129" i="1"/>
  <c r="N1129" i="1" s="1"/>
  <c r="C1128" i="1"/>
  <c r="O1128" i="1" s="1"/>
  <c r="C1127" i="1"/>
  <c r="C1126" i="1"/>
  <c r="Q1126" i="1" s="1"/>
  <c r="C1116" i="1"/>
  <c r="C1117" i="1"/>
  <c r="C1118" i="1"/>
  <c r="C1119" i="1"/>
  <c r="C1120" i="1"/>
  <c r="R1120" i="1" s="1"/>
  <c r="C1121" i="1"/>
  <c r="B1121" i="1" s="1"/>
  <c r="C1115" i="1"/>
  <c r="C1109" i="1"/>
  <c r="K1109" i="1" s="1"/>
  <c r="C1110" i="1"/>
  <c r="C1111" i="1"/>
  <c r="C1112" i="1"/>
  <c r="C1108" i="1"/>
  <c r="C1049" i="1"/>
  <c r="B1049" i="1" s="1"/>
  <c r="C1038" i="1"/>
  <c r="C1039" i="1"/>
  <c r="C1040" i="1"/>
  <c r="B1040" i="1" s="1"/>
  <c r="C1041" i="1"/>
  <c r="C1042" i="1"/>
  <c r="A1042" i="1" s="1"/>
  <c r="C1043" i="1"/>
  <c r="C1044" i="1"/>
  <c r="C1045" i="1"/>
  <c r="B1045" i="1" s="1"/>
  <c r="C1046" i="1"/>
  <c r="C1047" i="1"/>
  <c r="C1048" i="1"/>
  <c r="C1037" i="1"/>
  <c r="C226" i="1"/>
  <c r="C227" i="1"/>
  <c r="C228" i="1"/>
  <c r="C229" i="1"/>
  <c r="C230" i="1"/>
  <c r="A230" i="1" s="1"/>
  <c r="C231" i="1"/>
  <c r="C225" i="1"/>
  <c r="C168" i="1"/>
  <c r="P168" i="1" s="1"/>
  <c r="C169" i="1"/>
  <c r="C170" i="1"/>
  <c r="C171" i="1"/>
  <c r="C167" i="1"/>
  <c r="C165" i="1"/>
  <c r="C164" i="1"/>
  <c r="C143" i="1"/>
  <c r="C144" i="1"/>
  <c r="R144" i="1" s="1"/>
  <c r="C145" i="1"/>
  <c r="C146" i="1"/>
  <c r="C142" i="1"/>
  <c r="C91" i="1"/>
  <c r="C1100" i="1"/>
  <c r="N1100" i="1" s="1"/>
  <c r="C1099" i="1"/>
  <c r="C1098" i="1"/>
  <c r="C1097" i="1"/>
  <c r="C1096" i="1"/>
  <c r="C1095" i="1"/>
  <c r="C1094" i="1"/>
  <c r="C1093" i="1"/>
  <c r="C1092" i="1"/>
  <c r="K1092" i="1" s="1"/>
  <c r="C1091" i="1"/>
  <c r="C346" i="1"/>
  <c r="C348" i="1"/>
  <c r="C347" i="1"/>
  <c r="C345" i="1"/>
  <c r="C344" i="1"/>
  <c r="C343" i="1"/>
  <c r="C342" i="1"/>
  <c r="F39" i="8"/>
  <c r="F89" i="8"/>
  <c r="F685" i="15"/>
  <c r="A235" i="1"/>
  <c r="M235" i="1"/>
  <c r="O235" i="1"/>
  <c r="B96" i="1"/>
  <c r="P96" i="1"/>
  <c r="Q96" i="1"/>
  <c r="J96" i="1"/>
  <c r="L96" i="1"/>
  <c r="N96" i="1"/>
  <c r="K96" i="1"/>
  <c r="M96" i="1"/>
  <c r="J47" i="1"/>
  <c r="R47" i="1"/>
  <c r="L538" i="1"/>
  <c r="M538" i="1"/>
  <c r="P748" i="1"/>
  <c r="Q748" i="1"/>
  <c r="O748" i="1"/>
  <c r="R748" i="1"/>
  <c r="J748" i="1"/>
  <c r="K748" i="1"/>
  <c r="L748" i="1"/>
  <c r="M748" i="1"/>
  <c r="N748" i="1"/>
  <c r="K1032" i="1"/>
  <c r="Q1032" i="1"/>
  <c r="P309" i="1"/>
  <c r="A49" i="1"/>
  <c r="B49" i="1"/>
  <c r="M49" i="1"/>
  <c r="J49" i="1"/>
  <c r="R49" i="1"/>
  <c r="N49" i="1"/>
  <c r="P49" i="1"/>
  <c r="B227" i="1"/>
  <c r="P227" i="1"/>
  <c r="Q227" i="1"/>
  <c r="M1171" i="1"/>
  <c r="J1171" i="1"/>
  <c r="B281" i="1"/>
  <c r="P281" i="1"/>
  <c r="Q236" i="1"/>
  <c r="P322" i="1"/>
  <c r="J322" i="1"/>
  <c r="K322" i="1"/>
  <c r="B15" i="1"/>
  <c r="J15" i="1"/>
  <c r="M15" i="1"/>
  <c r="R31" i="1"/>
  <c r="A132" i="1"/>
  <c r="B132" i="1"/>
  <c r="M132" i="1"/>
  <c r="J132" i="1"/>
  <c r="K132" i="1"/>
  <c r="A530" i="1"/>
  <c r="O530" i="1"/>
  <c r="N530" i="1"/>
  <c r="P1126" i="1"/>
  <c r="K1126" i="1"/>
  <c r="B1203" i="1"/>
  <c r="R1203" i="1"/>
  <c r="L178" i="1"/>
  <c r="M299" i="1"/>
  <c r="O299" i="1"/>
  <c r="P299" i="1"/>
  <c r="B69" i="1"/>
  <c r="M69" i="1"/>
  <c r="R69" i="1"/>
  <c r="K94" i="1"/>
  <c r="L94" i="1"/>
  <c r="P94" i="1"/>
  <c r="B261" i="1"/>
  <c r="K261" i="1"/>
  <c r="L261" i="1"/>
  <c r="N261" i="1"/>
  <c r="O261" i="1"/>
  <c r="J261" i="1"/>
  <c r="R261" i="1"/>
  <c r="A9" i="1"/>
  <c r="B9" i="1"/>
  <c r="A33" i="1"/>
  <c r="K33" i="1"/>
  <c r="O33" i="1"/>
  <c r="J33" i="1"/>
  <c r="R33" i="1"/>
  <c r="N33" i="1"/>
  <c r="P33" i="1"/>
  <c r="Q33" i="1"/>
  <c r="L57" i="1"/>
  <c r="J57" i="1"/>
  <c r="R57" i="1"/>
  <c r="M57" i="1"/>
  <c r="N57" i="1"/>
  <c r="Q57" i="1"/>
  <c r="P57" i="1"/>
  <c r="M1103" i="1"/>
  <c r="N1103" i="1"/>
  <c r="O1103" i="1"/>
  <c r="Q1103" i="1"/>
  <c r="J1103" i="1"/>
  <c r="R1103" i="1"/>
  <c r="L1103" i="1"/>
  <c r="B103" i="1"/>
  <c r="R103" i="1"/>
  <c r="K103" i="1"/>
  <c r="M103" i="1"/>
  <c r="O103" i="1"/>
  <c r="L103" i="1"/>
  <c r="N103" i="1"/>
  <c r="A536" i="1"/>
  <c r="B536" i="1"/>
  <c r="J536" i="1"/>
  <c r="R536" i="1"/>
  <c r="L536" i="1"/>
  <c r="N536" i="1"/>
  <c r="Q536" i="1"/>
  <c r="K536" i="1"/>
  <c r="P536" i="1"/>
  <c r="A520" i="1"/>
  <c r="B520" i="1"/>
  <c r="J520" i="1"/>
  <c r="M520" i="1"/>
  <c r="N520" i="1"/>
  <c r="O520" i="1"/>
  <c r="Q520" i="1"/>
  <c r="K520" i="1"/>
  <c r="P520" i="1"/>
  <c r="A496" i="1"/>
  <c r="N496" i="1"/>
  <c r="R496" i="1"/>
  <c r="J496" i="1"/>
  <c r="K496" i="1"/>
  <c r="L496" i="1"/>
  <c r="M496" i="1"/>
  <c r="O496" i="1"/>
  <c r="B187" i="1"/>
  <c r="N187" i="1"/>
  <c r="P187" i="1"/>
  <c r="J187" i="1"/>
  <c r="R187" i="1"/>
  <c r="M187" i="1"/>
  <c r="K187" i="1"/>
  <c r="Q187" i="1"/>
  <c r="B351" i="1"/>
  <c r="A351" i="1"/>
  <c r="M351" i="1"/>
  <c r="N351" i="1"/>
  <c r="P351" i="1"/>
  <c r="J351" i="1"/>
  <c r="R351" i="1"/>
  <c r="K351" i="1"/>
  <c r="L351" i="1"/>
  <c r="A1089" i="1"/>
  <c r="B1089" i="1"/>
  <c r="K1089" i="1"/>
  <c r="M1089" i="1"/>
  <c r="N1089" i="1"/>
  <c r="O1089" i="1"/>
  <c r="P1089" i="1"/>
  <c r="Q1089" i="1"/>
  <c r="J1089" i="1"/>
  <c r="R1089" i="1"/>
  <c r="B1214" i="1"/>
  <c r="O1214" i="1"/>
  <c r="J1214" i="1"/>
  <c r="R1214" i="1"/>
  <c r="K1214" i="1"/>
  <c r="A1099" i="1"/>
  <c r="Q1099" i="1"/>
  <c r="J1099" i="1"/>
  <c r="R1099" i="1"/>
  <c r="K1099" i="1"/>
  <c r="L1099" i="1"/>
  <c r="M1099" i="1"/>
  <c r="N1099" i="1"/>
  <c r="P1099" i="1"/>
  <c r="N750" i="1"/>
  <c r="O750" i="1"/>
  <c r="J750" i="1"/>
  <c r="K750" i="1"/>
  <c r="L750" i="1"/>
  <c r="M750" i="1"/>
  <c r="P750" i="1"/>
  <c r="Q750" i="1"/>
  <c r="R750" i="1"/>
  <c r="K1121" i="1"/>
  <c r="L1121" i="1"/>
  <c r="O1121" i="1"/>
  <c r="R1121" i="1"/>
  <c r="B1162" i="1"/>
  <c r="A1162" i="1"/>
  <c r="N1162" i="1"/>
  <c r="O1162" i="1"/>
  <c r="Q1162" i="1"/>
  <c r="Q1205" i="1"/>
  <c r="R1205" i="1"/>
  <c r="L1205" i="1"/>
  <c r="N1205" i="1"/>
  <c r="O1205" i="1"/>
  <c r="A234" i="1"/>
  <c r="O234" i="1"/>
  <c r="P234" i="1"/>
  <c r="Q234" i="1"/>
  <c r="J234" i="1"/>
  <c r="R234" i="1"/>
  <c r="K234" i="1"/>
  <c r="A277" i="1"/>
  <c r="B277" i="1"/>
  <c r="M277" i="1"/>
  <c r="N277" i="1"/>
  <c r="P277" i="1"/>
  <c r="Q277" i="1"/>
  <c r="J277" i="1"/>
  <c r="O277" i="1"/>
  <c r="R277" i="1"/>
  <c r="A301" i="1"/>
  <c r="B301" i="1"/>
  <c r="L301" i="1"/>
  <c r="M301" i="1"/>
  <c r="O301" i="1"/>
  <c r="Q301" i="1"/>
  <c r="J301" i="1"/>
  <c r="R301" i="1"/>
  <c r="K301" i="1"/>
  <c r="B308" i="1"/>
  <c r="M308" i="1"/>
  <c r="N308" i="1"/>
  <c r="P308" i="1"/>
  <c r="Q308" i="1"/>
  <c r="J308" i="1"/>
  <c r="R308" i="1"/>
  <c r="L308" i="1"/>
  <c r="A75" i="1"/>
  <c r="B75" i="1"/>
  <c r="M75" i="1"/>
  <c r="N75" i="1"/>
  <c r="O75" i="1"/>
  <c r="R75" i="1"/>
  <c r="K75" i="1"/>
  <c r="J75" i="1"/>
  <c r="L75" i="1"/>
  <c r="A100" i="1"/>
  <c r="B100" i="1"/>
  <c r="L100" i="1"/>
  <c r="N100" i="1"/>
  <c r="J100" i="1"/>
  <c r="R100" i="1"/>
  <c r="K100" i="1"/>
  <c r="O100" i="1"/>
  <c r="Q100" i="1"/>
  <c r="A470" i="1"/>
  <c r="P470" i="1"/>
  <c r="Q470" i="1"/>
  <c r="L470" i="1"/>
  <c r="B11" i="1"/>
  <c r="A27" i="1"/>
  <c r="B27" i="1"/>
  <c r="L27" i="1"/>
  <c r="Q27" i="1"/>
  <c r="R27" i="1"/>
  <c r="A43" i="1"/>
  <c r="R43" i="1"/>
  <c r="M43" i="1"/>
  <c r="N43" i="1"/>
  <c r="A59" i="1"/>
  <c r="R59" i="1"/>
  <c r="M59" i="1"/>
  <c r="L59" i="1"/>
  <c r="N59" i="1"/>
  <c r="N140" i="1"/>
  <c r="J140" i="1"/>
  <c r="R140" i="1"/>
  <c r="K140" i="1"/>
  <c r="O1013" i="1"/>
  <c r="P1013" i="1"/>
  <c r="R1013" i="1"/>
  <c r="J1013" i="1"/>
  <c r="N1013" i="1"/>
  <c r="P473" i="1"/>
  <c r="M473" i="1"/>
  <c r="L473" i="1"/>
  <c r="Q473" i="1"/>
  <c r="R473" i="1"/>
  <c r="B534" i="1"/>
  <c r="L534" i="1"/>
  <c r="Q534" i="1"/>
  <c r="K534" i="1"/>
  <c r="J534" i="1"/>
  <c r="B518" i="1"/>
  <c r="L518" i="1"/>
  <c r="O518" i="1"/>
  <c r="P518" i="1"/>
  <c r="Q518" i="1"/>
  <c r="R518" i="1"/>
  <c r="A494" i="1"/>
  <c r="K494" i="1"/>
  <c r="N494" i="1"/>
  <c r="Q494" i="1"/>
  <c r="R494" i="1"/>
  <c r="M494" i="1"/>
  <c r="A478" i="1"/>
  <c r="B478" i="1"/>
  <c r="J478" i="1"/>
  <c r="L478" i="1"/>
  <c r="M478" i="1"/>
  <c r="R478" i="1"/>
  <c r="A315" i="1"/>
  <c r="B315" i="1"/>
  <c r="O315" i="1"/>
  <c r="P315" i="1"/>
  <c r="Q315" i="1"/>
  <c r="L315" i="1"/>
  <c r="M315" i="1"/>
  <c r="A1083" i="1"/>
  <c r="Q1083" i="1"/>
  <c r="J1083" i="1"/>
  <c r="L1083" i="1"/>
  <c r="N1083" i="1"/>
  <c r="O1083" i="1"/>
  <c r="P1083" i="1"/>
  <c r="N331" i="1"/>
  <c r="P331" i="1"/>
  <c r="Q331" i="1"/>
  <c r="R331" i="1"/>
  <c r="K331" i="1"/>
  <c r="M331" i="1"/>
  <c r="J214" i="1"/>
  <c r="R214" i="1"/>
  <c r="K214" i="1"/>
  <c r="N214" i="1"/>
  <c r="O214" i="1"/>
  <c r="P214" i="1"/>
  <c r="N342" i="1"/>
  <c r="P342" i="1"/>
  <c r="J342" i="1"/>
  <c r="K342" i="1"/>
  <c r="M342" i="1"/>
  <c r="B1092" i="1"/>
  <c r="J1092" i="1"/>
  <c r="N1092" i="1"/>
  <c r="O1092" i="1"/>
  <c r="A1100" i="1"/>
  <c r="B1100" i="1"/>
  <c r="P1100" i="1"/>
  <c r="L1100" i="1"/>
  <c r="M1100" i="1"/>
  <c r="O1100" i="1"/>
  <c r="A165" i="1"/>
  <c r="M165" i="1"/>
  <c r="P165" i="1"/>
  <c r="J165" i="1"/>
  <c r="R165" i="1"/>
  <c r="K165" i="1"/>
  <c r="R230" i="1"/>
  <c r="K230" i="1"/>
  <c r="L230" i="1"/>
  <c r="O230" i="1"/>
  <c r="Q230" i="1"/>
  <c r="M751" i="1"/>
  <c r="N751" i="1"/>
  <c r="J751" i="1"/>
  <c r="K751" i="1"/>
  <c r="L751" i="1"/>
  <c r="O751" i="1"/>
  <c r="P751" i="1"/>
  <c r="Q751" i="1"/>
  <c r="R751" i="1"/>
  <c r="A1045" i="1"/>
  <c r="N1045" i="1"/>
  <c r="P1045" i="1"/>
  <c r="J1045" i="1"/>
  <c r="K1045" i="1"/>
  <c r="L1045" i="1"/>
  <c r="M1045" i="1"/>
  <c r="J1049" i="1"/>
  <c r="K1049" i="1"/>
  <c r="L1049" i="1"/>
  <c r="N1049" i="1"/>
  <c r="O1049" i="1"/>
  <c r="P1049" i="1"/>
  <c r="B1120" i="1"/>
  <c r="L1120" i="1"/>
  <c r="M1120" i="1"/>
  <c r="O1120" i="1"/>
  <c r="P1120" i="1"/>
  <c r="Q1120" i="1"/>
  <c r="K1120" i="1"/>
  <c r="A1129" i="1"/>
  <c r="B1129" i="1"/>
  <c r="L1129" i="1"/>
  <c r="M1129" i="1"/>
  <c r="O1129" i="1"/>
  <c r="Q1129" i="1"/>
  <c r="J1129" i="1"/>
  <c r="R1129" i="1"/>
  <c r="B1163" i="1"/>
  <c r="R1163" i="1"/>
  <c r="K1163" i="1"/>
  <c r="O1163" i="1"/>
  <c r="L1163" i="1"/>
  <c r="N1163" i="1"/>
  <c r="A1168" i="1"/>
  <c r="B1168" i="1"/>
  <c r="J1168" i="1"/>
  <c r="M1168" i="1"/>
  <c r="N1168" i="1"/>
  <c r="O1168" i="1"/>
  <c r="K1168" i="1"/>
  <c r="L1168" i="1"/>
  <c r="A1180" i="1"/>
  <c r="J1180" i="1"/>
  <c r="R1180" i="1"/>
  <c r="L1180" i="1"/>
  <c r="N1180" i="1"/>
  <c r="O1180" i="1"/>
  <c r="P1180" i="1"/>
  <c r="B1206" i="1"/>
  <c r="P1206" i="1"/>
  <c r="Q1206" i="1"/>
  <c r="R1206" i="1"/>
  <c r="K1206" i="1"/>
  <c r="L1206" i="1"/>
  <c r="O1206" i="1"/>
  <c r="A152" i="1"/>
  <c r="B152" i="1"/>
  <c r="Q152" i="1"/>
  <c r="J152" i="1"/>
  <c r="R152" i="1"/>
  <c r="K152" i="1"/>
  <c r="M152" i="1"/>
  <c r="N152" i="1"/>
  <c r="O152" i="1"/>
  <c r="P152" i="1"/>
  <c r="A233" i="1"/>
  <c r="B233" i="1"/>
  <c r="O233" i="1"/>
  <c r="Q233" i="1"/>
  <c r="J233" i="1"/>
  <c r="R233" i="1"/>
  <c r="K233" i="1"/>
  <c r="L233" i="1"/>
  <c r="M233" i="1"/>
  <c r="N233" i="1"/>
  <c r="B175" i="1"/>
  <c r="J175" i="1"/>
  <c r="R175" i="1"/>
  <c r="L175" i="1"/>
  <c r="N175" i="1"/>
  <c r="O175" i="1"/>
  <c r="P175" i="1"/>
  <c r="K175" i="1"/>
  <c r="M175" i="1"/>
  <c r="B278" i="1"/>
  <c r="A278" i="1"/>
  <c r="L278" i="1"/>
  <c r="M278" i="1"/>
  <c r="O278" i="1"/>
  <c r="N278" i="1"/>
  <c r="Q278" i="1"/>
  <c r="R278" i="1"/>
  <c r="J278" i="1"/>
  <c r="K278" i="1"/>
  <c r="B286" i="1"/>
  <c r="A286" i="1"/>
  <c r="O286" i="1"/>
  <c r="P286" i="1"/>
  <c r="R286" i="1"/>
  <c r="J286" i="1"/>
  <c r="K286" i="1"/>
  <c r="L286" i="1"/>
  <c r="N286" i="1"/>
  <c r="B294" i="1"/>
  <c r="A294" i="1"/>
  <c r="O294" i="1"/>
  <c r="P294" i="1"/>
  <c r="K294" i="1"/>
  <c r="L294" i="1"/>
  <c r="M294" i="1"/>
  <c r="Q294" i="1"/>
  <c r="R294" i="1"/>
  <c r="J294" i="1"/>
  <c r="B302" i="1"/>
  <c r="A302" i="1"/>
  <c r="K302" i="1"/>
  <c r="L302" i="1"/>
  <c r="N302" i="1"/>
  <c r="O302" i="1"/>
  <c r="P302" i="1"/>
  <c r="Q302" i="1"/>
  <c r="J302" i="1"/>
  <c r="R302" i="1"/>
  <c r="A115" i="1"/>
  <c r="N115" i="1"/>
  <c r="K115" i="1"/>
  <c r="Q115" i="1"/>
  <c r="R115" i="1"/>
  <c r="J115" i="1"/>
  <c r="L115" i="1"/>
  <c r="M115" i="1"/>
  <c r="P115" i="1"/>
  <c r="A1123" i="1"/>
  <c r="B1123" i="1"/>
  <c r="Q1123" i="1"/>
  <c r="J1123" i="1"/>
  <c r="R1123" i="1"/>
  <c r="K1123" i="1"/>
  <c r="M1123" i="1"/>
  <c r="N1123" i="1"/>
  <c r="O1123" i="1"/>
  <c r="P1123" i="1"/>
  <c r="A1124" i="1"/>
  <c r="B1124" i="1"/>
  <c r="P1124" i="1"/>
  <c r="J1124" i="1"/>
  <c r="R1124" i="1"/>
  <c r="K1124" i="1"/>
  <c r="L1124" i="1"/>
  <c r="M1124" i="1"/>
  <c r="N1124" i="1"/>
  <c r="O1124" i="1"/>
  <c r="A82" i="1"/>
  <c r="Q82" i="1"/>
  <c r="M82" i="1"/>
  <c r="N82" i="1"/>
  <c r="O82" i="1"/>
  <c r="P82" i="1"/>
  <c r="R82" i="1"/>
  <c r="J82" i="1"/>
  <c r="L82" i="1"/>
  <c r="B74" i="1"/>
  <c r="A74" i="1"/>
  <c r="Q74" i="1"/>
  <c r="M74" i="1"/>
  <c r="N74" i="1"/>
  <c r="P74" i="1"/>
  <c r="R74" i="1"/>
  <c r="K74" i="1"/>
  <c r="J74" i="1"/>
  <c r="L74" i="1"/>
  <c r="B66" i="1"/>
  <c r="A66" i="1"/>
  <c r="L66" i="1"/>
  <c r="M66" i="1"/>
  <c r="N66" i="1"/>
  <c r="O66" i="1"/>
  <c r="P66" i="1"/>
  <c r="J66" i="1"/>
  <c r="K66" i="1"/>
  <c r="A99" i="1"/>
  <c r="M99" i="1"/>
  <c r="N99" i="1"/>
  <c r="O99" i="1"/>
  <c r="Q99" i="1"/>
  <c r="K99" i="1"/>
  <c r="L99" i="1"/>
  <c r="P99" i="1"/>
  <c r="B471" i="1"/>
  <c r="L471" i="1"/>
  <c r="Q471" i="1"/>
  <c r="A12" i="1"/>
  <c r="B20" i="1"/>
  <c r="L20" i="1"/>
  <c r="K28" i="1"/>
  <c r="P28" i="1"/>
  <c r="A36" i="1"/>
  <c r="A44" i="1"/>
  <c r="R44" i="1"/>
  <c r="L44" i="1"/>
  <c r="R52" i="1"/>
  <c r="N52" i="1"/>
  <c r="L60" i="1"/>
  <c r="R136" i="1"/>
  <c r="M136" i="1"/>
  <c r="B135" i="1"/>
  <c r="P135" i="1"/>
  <c r="P1055" i="1"/>
  <c r="R1055" i="1"/>
  <c r="K1014" i="1"/>
  <c r="B106" i="1"/>
  <c r="P106" i="1"/>
  <c r="N474" i="1"/>
  <c r="R474" i="1"/>
  <c r="M541" i="1"/>
  <c r="N541" i="1"/>
  <c r="M533" i="1"/>
  <c r="R533" i="1"/>
  <c r="R525" i="1"/>
  <c r="B517" i="1"/>
  <c r="O517" i="1"/>
  <c r="B509" i="1"/>
  <c r="Q509" i="1"/>
  <c r="N501" i="1"/>
  <c r="A493" i="1"/>
  <c r="Q493" i="1"/>
  <c r="R493" i="1"/>
  <c r="K485" i="1"/>
  <c r="L477" i="1"/>
  <c r="J477" i="1"/>
  <c r="Q239" i="1"/>
  <c r="M239" i="1"/>
  <c r="P239" i="1"/>
  <c r="O316" i="1"/>
  <c r="B1076" i="1"/>
  <c r="J1076" i="1"/>
  <c r="N1076" i="1"/>
  <c r="K1084" i="1"/>
  <c r="N1084" i="1"/>
  <c r="J1006" i="1"/>
  <c r="B332" i="1"/>
  <c r="N332" i="1"/>
  <c r="R332" i="1"/>
  <c r="A207" i="1"/>
  <c r="N207" i="1"/>
  <c r="Q215" i="1"/>
  <c r="P215" i="1"/>
  <c r="B1245" i="1"/>
  <c r="A1245" i="1"/>
  <c r="P1245" i="1"/>
  <c r="K1245" i="1"/>
  <c r="J1245" i="1"/>
  <c r="L1245" i="1"/>
  <c r="M1245" i="1"/>
  <c r="N1245" i="1"/>
  <c r="O1245" i="1"/>
  <c r="A1235" i="1"/>
  <c r="B1235" i="1"/>
  <c r="K1235" i="1"/>
  <c r="L1235" i="1"/>
  <c r="M1235" i="1"/>
  <c r="N1235" i="1"/>
  <c r="O1235" i="1"/>
  <c r="P1235" i="1"/>
  <c r="Q1235" i="1"/>
  <c r="L1225" i="1"/>
  <c r="O1225" i="1"/>
  <c r="M1225" i="1"/>
  <c r="N1225" i="1"/>
  <c r="P1225" i="1"/>
  <c r="Q1225" i="1"/>
  <c r="R1225" i="1"/>
  <c r="A1215" i="1"/>
  <c r="B1215" i="1"/>
  <c r="N1215" i="1"/>
  <c r="O1215" i="1"/>
  <c r="P1215" i="1"/>
  <c r="J1215" i="1"/>
  <c r="R1215" i="1"/>
  <c r="L1215" i="1"/>
  <c r="M1215" i="1"/>
  <c r="B170" i="1"/>
  <c r="A170" i="1"/>
  <c r="Q170" i="1"/>
  <c r="K170" i="1"/>
  <c r="L170" i="1"/>
  <c r="M170" i="1"/>
  <c r="N170" i="1"/>
  <c r="J170" i="1"/>
  <c r="P170" i="1"/>
  <c r="A1153" i="1"/>
  <c r="B1153" i="1"/>
  <c r="L1153" i="1"/>
  <c r="M1153" i="1"/>
  <c r="O1153" i="1"/>
  <c r="P1153" i="1"/>
  <c r="J1153" i="1"/>
  <c r="K1153" i="1"/>
  <c r="R1153" i="1"/>
  <c r="A149" i="1"/>
  <c r="B149" i="1"/>
  <c r="M149" i="1"/>
  <c r="O149" i="1"/>
  <c r="P149" i="1"/>
  <c r="Q149" i="1"/>
  <c r="J149" i="1"/>
  <c r="R149" i="1"/>
  <c r="K149" i="1"/>
  <c r="P305" i="1"/>
  <c r="Q305" i="1"/>
  <c r="J305" i="1"/>
  <c r="R305" i="1"/>
  <c r="K305" i="1"/>
  <c r="L305" i="1"/>
  <c r="M305" i="1"/>
  <c r="A259" i="1"/>
  <c r="B259" i="1"/>
  <c r="M259" i="1"/>
  <c r="N259" i="1"/>
  <c r="O259" i="1"/>
  <c r="P259" i="1"/>
  <c r="J259" i="1"/>
  <c r="R259" i="1"/>
  <c r="K259" i="1"/>
  <c r="L259" i="1"/>
  <c r="A999" i="1"/>
  <c r="B999" i="1"/>
  <c r="M999" i="1"/>
  <c r="O999" i="1"/>
  <c r="P999" i="1"/>
  <c r="Q999" i="1"/>
  <c r="J999" i="1"/>
  <c r="R999" i="1"/>
  <c r="L999" i="1"/>
  <c r="K999" i="1"/>
  <c r="B522" i="1"/>
  <c r="P522" i="1"/>
  <c r="J522" i="1"/>
  <c r="R522" i="1"/>
  <c r="K522" i="1"/>
  <c r="L522" i="1"/>
  <c r="M522" i="1"/>
  <c r="Q522" i="1"/>
  <c r="N522" i="1"/>
  <c r="B144" i="1"/>
  <c r="L144" i="1"/>
  <c r="A1048" i="1"/>
  <c r="B1048" i="1"/>
  <c r="L1048" i="1"/>
  <c r="M1048" i="1"/>
  <c r="N1048" i="1"/>
  <c r="O1048" i="1"/>
  <c r="P1048" i="1"/>
  <c r="J1048" i="1"/>
  <c r="A1109" i="1"/>
  <c r="B1109" i="1"/>
  <c r="O1109" i="1"/>
  <c r="P1109" i="1"/>
  <c r="Q1109" i="1"/>
  <c r="J1109" i="1"/>
  <c r="L1109" i="1"/>
  <c r="M1109" i="1"/>
  <c r="N1109" i="1"/>
  <c r="A1177" i="1"/>
  <c r="B1177" i="1"/>
  <c r="M1177" i="1"/>
  <c r="N1177" i="1"/>
  <c r="Q1177" i="1"/>
  <c r="J1177" i="1"/>
  <c r="R1177" i="1"/>
  <c r="K1177" i="1"/>
  <c r="L1177" i="1"/>
  <c r="A155" i="1"/>
  <c r="N155" i="1"/>
  <c r="O155" i="1"/>
  <c r="P155" i="1"/>
  <c r="Q155" i="1"/>
  <c r="J155" i="1"/>
  <c r="R155" i="1"/>
  <c r="K155" i="1"/>
  <c r="M155" i="1"/>
  <c r="A291" i="1"/>
  <c r="B291" i="1"/>
  <c r="J291" i="1"/>
  <c r="R291" i="1"/>
  <c r="K291" i="1"/>
  <c r="P291" i="1"/>
  <c r="L291" i="1"/>
  <c r="M291" i="1"/>
  <c r="N291" i="1"/>
  <c r="O291" i="1"/>
  <c r="B306" i="1"/>
  <c r="A306" i="1"/>
  <c r="O306" i="1"/>
  <c r="Q306" i="1"/>
  <c r="J306" i="1"/>
  <c r="R306" i="1"/>
  <c r="K306" i="1"/>
  <c r="L306" i="1"/>
  <c r="M306" i="1"/>
  <c r="N306" i="1"/>
  <c r="B87" i="1"/>
  <c r="Q87" i="1"/>
  <c r="J87" i="1"/>
  <c r="R87" i="1"/>
  <c r="K87" i="1"/>
  <c r="L87" i="1"/>
  <c r="M87" i="1"/>
  <c r="N87" i="1"/>
  <c r="P87" i="1"/>
  <c r="A468" i="1"/>
  <c r="B468" i="1"/>
  <c r="M468" i="1"/>
  <c r="J468" i="1"/>
  <c r="R468" i="1"/>
  <c r="O468" i="1"/>
  <c r="P468" i="1"/>
  <c r="Q468" i="1"/>
  <c r="L468" i="1"/>
  <c r="K468" i="1"/>
  <c r="A269" i="1"/>
  <c r="B269" i="1"/>
  <c r="L269" i="1"/>
  <c r="M269" i="1"/>
  <c r="N269" i="1"/>
  <c r="O269" i="1"/>
  <c r="P269" i="1"/>
  <c r="Q269" i="1"/>
  <c r="J269" i="1"/>
  <c r="A25" i="1"/>
  <c r="B25" i="1"/>
  <c r="Q25" i="1"/>
  <c r="K25" i="1"/>
  <c r="L25" i="1"/>
  <c r="M25" i="1"/>
  <c r="O25" i="1"/>
  <c r="N25" i="1"/>
  <c r="P25" i="1"/>
  <c r="R25" i="1"/>
  <c r="A41" i="1"/>
  <c r="B41" i="1"/>
  <c r="K41" i="1"/>
  <c r="L41" i="1"/>
  <c r="J41" i="1"/>
  <c r="R41" i="1"/>
  <c r="N41" i="1"/>
  <c r="O41" i="1"/>
  <c r="P41" i="1"/>
  <c r="Q41" i="1"/>
  <c r="A129" i="1"/>
  <c r="P129" i="1"/>
  <c r="Q129" i="1"/>
  <c r="J129" i="1"/>
  <c r="R129" i="1"/>
  <c r="K129" i="1"/>
  <c r="L129" i="1"/>
  <c r="M129" i="1"/>
  <c r="O129" i="1"/>
  <c r="A1011" i="1"/>
  <c r="B1011" i="1"/>
  <c r="M1011" i="1"/>
  <c r="Q1011" i="1"/>
  <c r="L1011" i="1"/>
  <c r="N1011" i="1"/>
  <c r="P1011" i="1"/>
  <c r="R1011" i="1"/>
  <c r="J1011" i="1"/>
  <c r="K1011" i="1"/>
  <c r="A111" i="1"/>
  <c r="B111" i="1"/>
  <c r="J111" i="1"/>
  <c r="K111" i="1"/>
  <c r="M111" i="1"/>
  <c r="O111" i="1"/>
  <c r="L111" i="1"/>
  <c r="N111" i="1"/>
  <c r="P111" i="1"/>
  <c r="Q111" i="1"/>
  <c r="B528" i="1"/>
  <c r="J528" i="1"/>
  <c r="R528" i="1"/>
  <c r="L528" i="1"/>
  <c r="M528" i="1"/>
  <c r="N528" i="1"/>
  <c r="O528" i="1"/>
  <c r="K528" i="1"/>
  <c r="P528" i="1"/>
  <c r="A512" i="1"/>
  <c r="B512" i="1"/>
  <c r="J512" i="1"/>
  <c r="R512" i="1"/>
  <c r="K512" i="1"/>
  <c r="M512" i="1"/>
  <c r="N512" i="1"/>
  <c r="O512" i="1"/>
  <c r="Q512" i="1"/>
  <c r="P512" i="1"/>
  <c r="A480" i="1"/>
  <c r="B480" i="1"/>
  <c r="N480" i="1"/>
  <c r="L480" i="1"/>
  <c r="M480" i="1"/>
  <c r="O480" i="1"/>
  <c r="P480" i="1"/>
  <c r="R480" i="1"/>
  <c r="K480" i="1"/>
  <c r="A313" i="1"/>
  <c r="B313" i="1"/>
  <c r="P313" i="1"/>
  <c r="Q313" i="1"/>
  <c r="J313" i="1"/>
  <c r="R313" i="1"/>
  <c r="K313" i="1"/>
  <c r="M313" i="1"/>
  <c r="N313" i="1"/>
  <c r="O313" i="1"/>
  <c r="A329" i="1"/>
  <c r="B329" i="1"/>
  <c r="P329" i="1"/>
  <c r="Q329" i="1"/>
  <c r="J329" i="1"/>
  <c r="R329" i="1"/>
  <c r="K329" i="1"/>
  <c r="L329" i="1"/>
  <c r="M329" i="1"/>
  <c r="N329" i="1"/>
  <c r="O329" i="1"/>
  <c r="A1224" i="1"/>
  <c r="M1224" i="1"/>
  <c r="P1224" i="1"/>
  <c r="N1224" i="1"/>
  <c r="O1224" i="1"/>
  <c r="Q1224" i="1"/>
  <c r="J1224" i="1"/>
  <c r="R1224" i="1"/>
  <c r="L1224" i="1"/>
  <c r="A1091" i="1"/>
  <c r="B1091" i="1"/>
  <c r="Q1091" i="1"/>
  <c r="J1091" i="1"/>
  <c r="R1091" i="1"/>
  <c r="K1091" i="1"/>
  <c r="L1091" i="1"/>
  <c r="M1091" i="1"/>
  <c r="N1091" i="1"/>
  <c r="O1091" i="1"/>
  <c r="P1091" i="1"/>
  <c r="A164" i="1"/>
  <c r="B164" i="1"/>
  <c r="M164" i="1"/>
  <c r="N164" i="1"/>
  <c r="O164" i="1"/>
  <c r="Q164" i="1"/>
  <c r="J164" i="1"/>
  <c r="R164" i="1"/>
  <c r="K164" i="1"/>
  <c r="L164" i="1"/>
  <c r="P164" i="1"/>
  <c r="B1046" i="1"/>
  <c r="M1046" i="1"/>
  <c r="N1046" i="1"/>
  <c r="O1046" i="1"/>
  <c r="P1046" i="1"/>
  <c r="Q1046" i="1"/>
  <c r="J1046" i="1"/>
  <c r="K1046" i="1"/>
  <c r="L1046" i="1"/>
  <c r="A1128" i="1"/>
  <c r="B1128" i="1"/>
  <c r="L1128" i="1"/>
  <c r="M1128" i="1"/>
  <c r="N1128" i="1"/>
  <c r="P1128" i="1"/>
  <c r="Q1128" i="1"/>
  <c r="J1128" i="1"/>
  <c r="R1128" i="1"/>
  <c r="K1128" i="1"/>
  <c r="A1167" i="1"/>
  <c r="B1167" i="1"/>
  <c r="M1167" i="1"/>
  <c r="N1167" i="1"/>
  <c r="O1167" i="1"/>
  <c r="P1167" i="1"/>
  <c r="Q1167" i="1"/>
  <c r="R1167" i="1"/>
  <c r="J1167" i="1"/>
  <c r="A153" i="1"/>
  <c r="B153" i="1"/>
  <c r="P153" i="1"/>
  <c r="Q153" i="1"/>
  <c r="J153" i="1"/>
  <c r="R153" i="1"/>
  <c r="K153" i="1"/>
  <c r="M153" i="1"/>
  <c r="N153" i="1"/>
  <c r="O153" i="1"/>
  <c r="A176" i="1"/>
  <c r="B176" i="1"/>
  <c r="Q176" i="1"/>
  <c r="K176" i="1"/>
  <c r="N176" i="1"/>
  <c r="O176" i="1"/>
  <c r="P176" i="1"/>
  <c r="J176" i="1"/>
  <c r="L176" i="1"/>
  <c r="R176" i="1"/>
  <c r="A293" i="1"/>
  <c r="P293" i="1"/>
  <c r="Q293" i="1"/>
  <c r="J293" i="1"/>
  <c r="K293" i="1"/>
  <c r="L293" i="1"/>
  <c r="M293" i="1"/>
  <c r="N293" i="1"/>
  <c r="R293" i="1"/>
  <c r="A1050" i="1"/>
  <c r="B1050" i="1"/>
  <c r="Q1050" i="1"/>
  <c r="J1050" i="1"/>
  <c r="R1050" i="1"/>
  <c r="K1050" i="1"/>
  <c r="M1050" i="1"/>
  <c r="N1050" i="1"/>
  <c r="O1050" i="1"/>
  <c r="P1050" i="1"/>
  <c r="A311" i="1"/>
  <c r="B311" i="1"/>
  <c r="J311" i="1"/>
  <c r="K311" i="1"/>
  <c r="L311" i="1"/>
  <c r="M311" i="1"/>
  <c r="N311" i="1"/>
  <c r="O311" i="1"/>
  <c r="P311" i="1"/>
  <c r="Q311" i="1"/>
  <c r="B67" i="1"/>
  <c r="P67" i="1"/>
  <c r="L67" i="1"/>
  <c r="M67" i="1"/>
  <c r="N67" i="1"/>
  <c r="O67" i="1"/>
  <c r="Q67" i="1"/>
  <c r="R67" i="1"/>
  <c r="K67" i="1"/>
  <c r="A92" i="1"/>
  <c r="B92" i="1"/>
  <c r="L92" i="1"/>
  <c r="M92" i="1"/>
  <c r="N92" i="1"/>
  <c r="J92" i="1"/>
  <c r="R92" i="1"/>
  <c r="K92" i="1"/>
  <c r="O92" i="1"/>
  <c r="Q92" i="1"/>
  <c r="A263" i="1"/>
  <c r="B263" i="1"/>
  <c r="J263" i="1"/>
  <c r="R263" i="1"/>
  <c r="K263" i="1"/>
  <c r="L263" i="1"/>
  <c r="M263" i="1"/>
  <c r="N263" i="1"/>
  <c r="O263" i="1"/>
  <c r="A19" i="1"/>
  <c r="B19" i="1"/>
  <c r="O19" i="1"/>
  <c r="P19" i="1"/>
  <c r="Q19" i="1"/>
  <c r="R19" i="1"/>
  <c r="K19" i="1"/>
  <c r="N19" i="1"/>
  <c r="M19" i="1"/>
  <c r="J19" i="1"/>
  <c r="A35" i="1"/>
  <c r="B35" i="1"/>
  <c r="Q35" i="1"/>
  <c r="J35" i="1"/>
  <c r="K35" i="1"/>
  <c r="M35" i="1"/>
  <c r="P35" i="1"/>
  <c r="L35" i="1"/>
  <c r="N35" i="1"/>
  <c r="O35" i="1"/>
  <c r="A51" i="1"/>
  <c r="Q51" i="1"/>
  <c r="J51" i="1"/>
  <c r="R51" i="1"/>
  <c r="K51" i="1"/>
  <c r="P51" i="1"/>
  <c r="O51" i="1"/>
  <c r="M51" i="1"/>
  <c r="N51" i="1"/>
  <c r="A137" i="1"/>
  <c r="B137" i="1"/>
  <c r="P137" i="1"/>
  <c r="Q137" i="1"/>
  <c r="J137" i="1"/>
  <c r="R137" i="1"/>
  <c r="L137" i="1"/>
  <c r="M137" i="1"/>
  <c r="N137" i="1"/>
  <c r="O137" i="1"/>
  <c r="A1056" i="1"/>
  <c r="B1056" i="1"/>
  <c r="K1056" i="1"/>
  <c r="M1056" i="1"/>
  <c r="N1056" i="1"/>
  <c r="O1056" i="1"/>
  <c r="P1056" i="1"/>
  <c r="Q1056" i="1"/>
  <c r="J1056" i="1"/>
  <c r="R1056"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P353" i="1"/>
  <c r="Q353" i="1"/>
  <c r="J353" i="1"/>
  <c r="R353" i="1"/>
  <c r="A1002" i="1"/>
  <c r="B1002" i="1"/>
  <c r="K1002" i="1"/>
  <c r="M1002" i="1"/>
  <c r="N1002" i="1"/>
  <c r="O1002" i="1"/>
  <c r="Q1002" i="1"/>
  <c r="J1002" i="1"/>
  <c r="L1002" i="1"/>
  <c r="P1002" i="1"/>
  <c r="R1002" i="1"/>
  <c r="A1207" i="1"/>
  <c r="B1207" i="1"/>
  <c r="O1207" i="1"/>
  <c r="P1207" i="1"/>
  <c r="Q1207" i="1"/>
  <c r="J1207" i="1"/>
  <c r="R1207" i="1"/>
  <c r="K1207" i="1"/>
  <c r="L1207" i="1"/>
  <c r="M1207" i="1"/>
  <c r="N1207" i="1"/>
  <c r="A180" i="1"/>
  <c r="B180" i="1"/>
  <c r="M180" i="1"/>
  <c r="O180" i="1"/>
  <c r="Q180" i="1"/>
  <c r="J180" i="1"/>
  <c r="R180" i="1"/>
  <c r="K180" i="1"/>
  <c r="L180" i="1"/>
  <c r="N180" i="1"/>
  <c r="P180" i="1"/>
  <c r="A1246" i="1"/>
  <c r="B1246" i="1"/>
  <c r="O1246" i="1"/>
  <c r="P1246" i="1"/>
  <c r="Q1246" i="1"/>
  <c r="J1246" i="1"/>
  <c r="R1246" i="1"/>
  <c r="K1246" i="1"/>
  <c r="L1246" i="1"/>
  <c r="M1246" i="1"/>
  <c r="N1246" i="1"/>
  <c r="B1236" i="1"/>
  <c r="A1236" i="1"/>
  <c r="Q1236" i="1"/>
  <c r="J1236" i="1"/>
  <c r="R1236" i="1"/>
  <c r="K1236" i="1"/>
  <c r="L1236" i="1"/>
  <c r="M1236" i="1"/>
  <c r="N1236" i="1"/>
  <c r="O1236" i="1"/>
  <c r="P1236" i="1"/>
  <c r="A1226" i="1"/>
  <c r="B1226" i="1"/>
  <c r="K1226" i="1"/>
  <c r="N1226" i="1"/>
  <c r="L1226" i="1"/>
  <c r="M1226" i="1"/>
  <c r="O1226" i="1"/>
  <c r="P1226" i="1"/>
  <c r="Q1226" i="1"/>
  <c r="J1226" i="1"/>
  <c r="R1226" i="1"/>
  <c r="A1216" i="1"/>
  <c r="B1216" i="1"/>
  <c r="M1216" i="1"/>
  <c r="N1216" i="1"/>
  <c r="O1216" i="1"/>
  <c r="P1216" i="1"/>
  <c r="Q1216" i="1"/>
  <c r="J1216" i="1"/>
  <c r="R1216" i="1"/>
  <c r="K1216" i="1"/>
  <c r="L1216" i="1"/>
  <c r="B343" i="1"/>
  <c r="A343" i="1"/>
  <c r="M343" i="1"/>
  <c r="N343" i="1"/>
  <c r="P343" i="1"/>
  <c r="Q343" i="1"/>
  <c r="J343" i="1"/>
  <c r="R343" i="1"/>
  <c r="K343" i="1"/>
  <c r="L343" i="1"/>
  <c r="A1093" i="1"/>
  <c r="B1093" i="1"/>
  <c r="O1093" i="1"/>
  <c r="P1093" i="1"/>
  <c r="Q1093" i="1"/>
  <c r="J1093" i="1"/>
  <c r="R1093" i="1"/>
  <c r="K1093" i="1"/>
  <c r="L1093" i="1"/>
  <c r="M1093" i="1"/>
  <c r="N1093"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08" i="1"/>
  <c r="B1108" i="1"/>
  <c r="P1108" i="1"/>
  <c r="Q1108" i="1"/>
  <c r="J1108" i="1"/>
  <c r="R1108" i="1"/>
  <c r="K1108" i="1"/>
  <c r="L1108" i="1"/>
  <c r="M1108" i="1"/>
  <c r="N1108" i="1"/>
  <c r="O1108" i="1"/>
  <c r="A1119" i="1"/>
  <c r="B1119" i="1"/>
  <c r="M1119" i="1"/>
  <c r="N1119" i="1"/>
  <c r="O1119" i="1"/>
  <c r="P1119" i="1"/>
  <c r="Q1119" i="1"/>
  <c r="J1119" i="1"/>
  <c r="R1119" i="1"/>
  <c r="K1119" i="1"/>
  <c r="L1119" i="1"/>
  <c r="B1130" i="1"/>
  <c r="A1130" i="1"/>
  <c r="J1130" i="1"/>
  <c r="R1130" i="1"/>
  <c r="K1130" i="1"/>
  <c r="L1130" i="1"/>
  <c r="M1130" i="1"/>
  <c r="N1130" i="1"/>
  <c r="O1130" i="1"/>
  <c r="P1130" i="1"/>
  <c r="Q1130" i="1"/>
  <c r="A1151" i="1"/>
  <c r="B1151" i="1"/>
  <c r="N1151" i="1"/>
  <c r="O1151" i="1"/>
  <c r="P1151" i="1"/>
  <c r="Q1151" i="1"/>
  <c r="J1151" i="1"/>
  <c r="R1151" i="1"/>
  <c r="K1151" i="1"/>
  <c r="L1151" i="1"/>
  <c r="M1151" i="1"/>
  <c r="A1169" i="1"/>
  <c r="B1169" i="1"/>
  <c r="M1169" i="1"/>
  <c r="N1169" i="1"/>
  <c r="O1169" i="1"/>
  <c r="P1169" i="1"/>
  <c r="Q1169" i="1"/>
  <c r="J1169" i="1"/>
  <c r="R1169" i="1"/>
  <c r="K1169" i="1"/>
  <c r="L1169" i="1"/>
  <c r="A1181" i="1"/>
  <c r="B1181" i="1"/>
  <c r="Q1181" i="1"/>
  <c r="J1181" i="1"/>
  <c r="R1181" i="1"/>
  <c r="K1181" i="1"/>
  <c r="L1181" i="1"/>
  <c r="M1181" i="1"/>
  <c r="N1181" i="1"/>
  <c r="O1181" i="1"/>
  <c r="P1181"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01" i="1"/>
  <c r="B1101" i="1"/>
  <c r="O1101" i="1"/>
  <c r="P1101" i="1"/>
  <c r="Q1101" i="1"/>
  <c r="J1101" i="1"/>
  <c r="R1101" i="1"/>
  <c r="K1101" i="1"/>
  <c r="L1101" i="1"/>
  <c r="M1101" i="1"/>
  <c r="N1101" i="1"/>
  <c r="B1174" i="1"/>
  <c r="A1174" i="1"/>
  <c r="P1174" i="1"/>
  <c r="Q1174" i="1"/>
  <c r="J1174" i="1"/>
  <c r="R1174" i="1"/>
  <c r="K1174" i="1"/>
  <c r="L1174" i="1"/>
  <c r="M1174" i="1"/>
  <c r="N1174" i="1"/>
  <c r="O1174" i="1"/>
  <c r="A1175" i="1"/>
  <c r="B1175" i="1"/>
  <c r="O1175" i="1"/>
  <c r="P1175" i="1"/>
  <c r="Q1175" i="1"/>
  <c r="J1175" i="1"/>
  <c r="R1175" i="1"/>
  <c r="K1175" i="1"/>
  <c r="L1175" i="1"/>
  <c r="M1175" i="1"/>
  <c r="N1175"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22" i="1"/>
  <c r="A1122" i="1"/>
  <c r="J1122" i="1"/>
  <c r="R1122" i="1"/>
  <c r="K1122" i="1"/>
  <c r="L1122" i="1"/>
  <c r="M1122" i="1"/>
  <c r="N1122" i="1"/>
  <c r="O1122" i="1"/>
  <c r="P1122" i="1"/>
  <c r="Q1122"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61" i="1"/>
  <c r="B1061" i="1"/>
  <c r="O1061" i="1"/>
  <c r="P1061" i="1"/>
  <c r="Q1061" i="1"/>
  <c r="J1061" i="1"/>
  <c r="R1061" i="1"/>
  <c r="K1061" i="1"/>
  <c r="L1061" i="1"/>
  <c r="M1061" i="1"/>
  <c r="N1061" i="1"/>
  <c r="A271" i="1"/>
  <c r="B271" i="1"/>
  <c r="Q271" i="1"/>
  <c r="J271" i="1"/>
  <c r="K271" i="1"/>
  <c r="L271" i="1"/>
  <c r="M271" i="1"/>
  <c r="N271" i="1"/>
  <c r="O271" i="1"/>
  <c r="P271" i="1"/>
  <c r="R271" i="1"/>
  <c r="A317" i="1"/>
  <c r="B317" i="1"/>
  <c r="L317" i="1"/>
  <c r="M317" i="1"/>
  <c r="N317" i="1"/>
  <c r="O317" i="1"/>
  <c r="P317" i="1"/>
  <c r="Q317" i="1"/>
  <c r="J317" i="1"/>
  <c r="R317" i="1"/>
  <c r="K317" i="1"/>
  <c r="A1077" i="1"/>
  <c r="B1077" i="1"/>
  <c r="O1077" i="1"/>
  <c r="P1077" i="1"/>
  <c r="Q1077" i="1"/>
  <c r="J1077" i="1"/>
  <c r="R1077" i="1"/>
  <c r="K1077" i="1"/>
  <c r="L1077" i="1"/>
  <c r="M1077" i="1"/>
  <c r="N1077" i="1"/>
  <c r="A1085" i="1"/>
  <c r="B1085" i="1"/>
  <c r="O1085" i="1"/>
  <c r="P1085" i="1"/>
  <c r="Q1085" i="1"/>
  <c r="J1085" i="1"/>
  <c r="R1085" i="1"/>
  <c r="K1085" i="1"/>
  <c r="L1085" i="1"/>
  <c r="M1085" i="1"/>
  <c r="N1085"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12" i="1"/>
  <c r="B1212" i="1"/>
  <c r="Q1212" i="1"/>
  <c r="J1212" i="1"/>
  <c r="R1212" i="1"/>
  <c r="K1212" i="1"/>
  <c r="L1212" i="1"/>
  <c r="M1212" i="1"/>
  <c r="N1212" i="1"/>
  <c r="O1212" i="1"/>
  <c r="P1212" i="1"/>
  <c r="A1252" i="1"/>
  <c r="B1252" i="1"/>
  <c r="Q1252" i="1"/>
  <c r="J1252" i="1"/>
  <c r="R1252" i="1"/>
  <c r="K1252" i="1"/>
  <c r="L1252" i="1"/>
  <c r="M1252" i="1"/>
  <c r="N1252" i="1"/>
  <c r="O1252" i="1"/>
  <c r="P1252" i="1"/>
  <c r="A1239" i="1"/>
  <c r="B1239" i="1"/>
  <c r="N1239" i="1"/>
  <c r="O1239" i="1"/>
  <c r="P1239" i="1"/>
  <c r="Q1239" i="1"/>
  <c r="J1239" i="1"/>
  <c r="R1239" i="1"/>
  <c r="K1239" i="1"/>
  <c r="L1239" i="1"/>
  <c r="M1239" i="1"/>
  <c r="B1229" i="1"/>
  <c r="A1229" i="1"/>
  <c r="P1229" i="1"/>
  <c r="K1229" i="1"/>
  <c r="Q1229" i="1"/>
  <c r="J1229" i="1"/>
  <c r="R1229" i="1"/>
  <c r="L1229" i="1"/>
  <c r="M1229" i="1"/>
  <c r="N1229" i="1"/>
  <c r="O1229" i="1"/>
  <c r="A1219" i="1"/>
  <c r="B1219" i="1"/>
  <c r="J1219" i="1"/>
  <c r="R1219" i="1"/>
  <c r="K1219" i="1"/>
  <c r="M1219" i="1"/>
  <c r="L1219" i="1"/>
  <c r="N1219" i="1"/>
  <c r="O1219" i="1"/>
  <c r="P1219" i="1"/>
  <c r="Q1219" i="1"/>
  <c r="A1095" i="1"/>
  <c r="B1095" i="1"/>
  <c r="M1095" i="1"/>
  <c r="N1095" i="1"/>
  <c r="O1095" i="1"/>
  <c r="P1095" i="1"/>
  <c r="Q1095" i="1"/>
  <c r="J1095" i="1"/>
  <c r="R1095" i="1"/>
  <c r="K1095" i="1"/>
  <c r="L1095" i="1"/>
  <c r="A1117" i="1"/>
  <c r="B1117" i="1"/>
  <c r="O1117" i="1"/>
  <c r="P1117" i="1"/>
  <c r="Q1117" i="1"/>
  <c r="J1117" i="1"/>
  <c r="R1117" i="1"/>
  <c r="K1117" i="1"/>
  <c r="L1117" i="1"/>
  <c r="M1117" i="1"/>
  <c r="N1117"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179" i="1"/>
  <c r="B1179" i="1"/>
  <c r="K1179" i="1"/>
  <c r="L1179" i="1"/>
  <c r="M1179" i="1"/>
  <c r="N1179" i="1"/>
  <c r="O1179" i="1"/>
  <c r="P1179" i="1"/>
  <c r="Q1179" i="1"/>
  <c r="J1179" i="1"/>
  <c r="R1179"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P344" i="1"/>
  <c r="Q344" i="1"/>
  <c r="J344" i="1"/>
  <c r="R344" i="1"/>
  <c r="K344" i="1"/>
  <c r="A1094" i="1"/>
  <c r="B1094" i="1"/>
  <c r="N1094" i="1"/>
  <c r="O1094" i="1"/>
  <c r="P1094" i="1"/>
  <c r="Q1094" i="1"/>
  <c r="J1094" i="1"/>
  <c r="R1094" i="1"/>
  <c r="K1094" i="1"/>
  <c r="L1094" i="1"/>
  <c r="M1094"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A1043" i="1"/>
  <c r="B1043" i="1"/>
  <c r="P1043" i="1"/>
  <c r="Q1043" i="1"/>
  <c r="J1043" i="1"/>
  <c r="R1043" i="1"/>
  <c r="K1043" i="1"/>
  <c r="L1043" i="1"/>
  <c r="M1043" i="1"/>
  <c r="N1043" i="1"/>
  <c r="O1043" i="1"/>
  <c r="A1112" i="1"/>
  <c r="B1112" i="1"/>
  <c r="L1112" i="1"/>
  <c r="M1112" i="1"/>
  <c r="N1112" i="1"/>
  <c r="O1112" i="1"/>
  <c r="P1112" i="1"/>
  <c r="Q1112" i="1"/>
  <c r="J1112" i="1"/>
  <c r="R1112" i="1"/>
  <c r="K1112" i="1"/>
  <c r="B1118" i="1"/>
  <c r="A1118" i="1"/>
  <c r="N1118" i="1"/>
  <c r="O1118" i="1"/>
  <c r="P1118" i="1"/>
  <c r="Q1118" i="1"/>
  <c r="J1118" i="1"/>
  <c r="R1118" i="1"/>
  <c r="K1118" i="1"/>
  <c r="L1118" i="1"/>
  <c r="M1118" i="1"/>
  <c r="A1131" i="1"/>
  <c r="B1131" i="1"/>
  <c r="Q1131" i="1"/>
  <c r="J1131" i="1"/>
  <c r="R1131" i="1"/>
  <c r="K1131" i="1"/>
  <c r="L1131" i="1"/>
  <c r="M1131" i="1"/>
  <c r="N1131" i="1"/>
  <c r="O1131" i="1"/>
  <c r="P1131" i="1"/>
  <c r="A1152" i="1"/>
  <c r="B1152" i="1"/>
  <c r="M1152" i="1"/>
  <c r="N1152" i="1"/>
  <c r="O1152" i="1"/>
  <c r="P1152" i="1"/>
  <c r="Q1152" i="1"/>
  <c r="J1152" i="1"/>
  <c r="R1152" i="1"/>
  <c r="L1152" i="1"/>
  <c r="K1152" i="1"/>
  <c r="B1170" i="1"/>
  <c r="A1170" i="1"/>
  <c r="L1170" i="1"/>
  <c r="M1170" i="1"/>
  <c r="N1170" i="1"/>
  <c r="O1170" i="1"/>
  <c r="P1170" i="1"/>
  <c r="Q1170" i="1"/>
  <c r="J1170" i="1"/>
  <c r="R1170" i="1"/>
  <c r="K1170" i="1"/>
  <c r="B1182" i="1"/>
  <c r="A1182" i="1"/>
  <c r="P1182" i="1"/>
  <c r="Q1182" i="1"/>
  <c r="J1182" i="1"/>
  <c r="R1182" i="1"/>
  <c r="K1182" i="1"/>
  <c r="L1182" i="1"/>
  <c r="M1182" i="1"/>
  <c r="N1182" i="1"/>
  <c r="O1182"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73" i="1"/>
  <c r="B1173" i="1"/>
  <c r="Q1173" i="1"/>
  <c r="J1173" i="1"/>
  <c r="R1173" i="1"/>
  <c r="K1173" i="1"/>
  <c r="L1173" i="1"/>
  <c r="M1173" i="1"/>
  <c r="N1173" i="1"/>
  <c r="O1173" i="1"/>
  <c r="P1173"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06" i="1"/>
  <c r="B1106" i="1"/>
  <c r="J1106" i="1"/>
  <c r="R1106" i="1"/>
  <c r="K1106" i="1"/>
  <c r="L1106" i="1"/>
  <c r="M1106" i="1"/>
  <c r="N1106" i="1"/>
  <c r="O1106" i="1"/>
  <c r="P1106" i="1"/>
  <c r="Q1106"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62" i="1"/>
  <c r="B1062" i="1"/>
  <c r="N1062" i="1"/>
  <c r="O1062" i="1"/>
  <c r="P1062" i="1"/>
  <c r="Q1062" i="1"/>
  <c r="J1062" i="1"/>
  <c r="R1062" i="1"/>
  <c r="K1062" i="1"/>
  <c r="L1062" i="1"/>
  <c r="M1062" i="1"/>
  <c r="B272" i="1"/>
  <c r="A272" i="1"/>
  <c r="P272" i="1"/>
  <c r="J272" i="1"/>
  <c r="R272" i="1"/>
  <c r="K272" i="1"/>
  <c r="L272" i="1"/>
  <c r="M272" i="1"/>
  <c r="N272" i="1"/>
  <c r="O272" i="1"/>
  <c r="Q272" i="1"/>
  <c r="B318" i="1"/>
  <c r="A318" i="1"/>
  <c r="K318" i="1"/>
  <c r="L318" i="1"/>
  <c r="M318" i="1"/>
  <c r="N318" i="1"/>
  <c r="O318" i="1"/>
  <c r="P318" i="1"/>
  <c r="Q318" i="1"/>
  <c r="R318" i="1"/>
  <c r="J318" i="1"/>
  <c r="A1078" i="1"/>
  <c r="B1078" i="1"/>
  <c r="N1078" i="1"/>
  <c r="O1078" i="1"/>
  <c r="P1078" i="1"/>
  <c r="Q1078" i="1"/>
  <c r="J1078" i="1"/>
  <c r="R1078" i="1"/>
  <c r="K1078" i="1"/>
  <c r="L1078" i="1"/>
  <c r="M1078" i="1"/>
  <c r="A1086" i="1"/>
  <c r="B1086" i="1"/>
  <c r="N1086" i="1"/>
  <c r="O1086" i="1"/>
  <c r="P1086" i="1"/>
  <c r="Q1086" i="1"/>
  <c r="J1086" i="1"/>
  <c r="R1086" i="1"/>
  <c r="K1086" i="1"/>
  <c r="L1086" i="1"/>
  <c r="M1086"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11" i="1"/>
  <c r="B1211" i="1"/>
  <c r="J1211" i="1"/>
  <c r="R1211" i="1"/>
  <c r="K1211" i="1"/>
  <c r="L1211" i="1"/>
  <c r="M1211" i="1"/>
  <c r="N1211" i="1"/>
  <c r="O1211" i="1"/>
  <c r="P1211" i="1"/>
  <c r="Q1211" i="1"/>
  <c r="B1251" i="1"/>
  <c r="A1251" i="1"/>
  <c r="J1251" i="1"/>
  <c r="R1251" i="1"/>
  <c r="K1251" i="1"/>
  <c r="L1251" i="1"/>
  <c r="M1251" i="1"/>
  <c r="N1251" i="1"/>
  <c r="O1251" i="1"/>
  <c r="P1251" i="1"/>
  <c r="Q1251" i="1"/>
  <c r="A1242" i="1"/>
  <c r="B1242" i="1"/>
  <c r="K1242" i="1"/>
  <c r="L1242" i="1"/>
  <c r="M1242" i="1"/>
  <c r="N1242" i="1"/>
  <c r="O1242" i="1"/>
  <c r="P1242" i="1"/>
  <c r="Q1242" i="1"/>
  <c r="J1242" i="1"/>
  <c r="R1242" i="1"/>
  <c r="A1232" i="1"/>
  <c r="B1232" i="1"/>
  <c r="M1232" i="1"/>
  <c r="P1232" i="1"/>
  <c r="N1232" i="1"/>
  <c r="O1232" i="1"/>
  <c r="Q1232" i="1"/>
  <c r="J1232" i="1"/>
  <c r="R1232" i="1"/>
  <c r="K1232" i="1"/>
  <c r="L1232" i="1"/>
  <c r="A1222" i="1"/>
  <c r="B1222" i="1"/>
  <c r="O1222" i="1"/>
  <c r="P1222" i="1"/>
  <c r="J1222" i="1"/>
  <c r="Q1222" i="1"/>
  <c r="R1222" i="1"/>
  <c r="K1222" i="1"/>
  <c r="L1222" i="1"/>
  <c r="M1222" i="1"/>
  <c r="N1222" i="1"/>
  <c r="A1210" i="1"/>
  <c r="B1210" i="1"/>
  <c r="K1210" i="1"/>
  <c r="L1210" i="1"/>
  <c r="M1210" i="1"/>
  <c r="N1210" i="1"/>
  <c r="O1210" i="1"/>
  <c r="P1210" i="1"/>
  <c r="Q1210" i="1"/>
  <c r="J1210" i="1"/>
  <c r="R1210" i="1"/>
  <c r="A1250" i="1"/>
  <c r="B1250" i="1"/>
  <c r="K1250" i="1"/>
  <c r="L1250" i="1"/>
  <c r="M1250" i="1"/>
  <c r="N1250" i="1"/>
  <c r="O1250" i="1"/>
  <c r="Q1250" i="1"/>
  <c r="P1250" i="1"/>
  <c r="J1250" i="1"/>
  <c r="R1250" i="1"/>
  <c r="A1241" i="1"/>
  <c r="B1241" i="1"/>
  <c r="L1241" i="1"/>
  <c r="M1241" i="1"/>
  <c r="N1241" i="1"/>
  <c r="O1241" i="1"/>
  <c r="P1241" i="1"/>
  <c r="Q1241" i="1"/>
  <c r="J1241" i="1"/>
  <c r="R1241" i="1"/>
  <c r="K1241" i="1"/>
  <c r="A1231" i="1"/>
  <c r="B1231" i="1"/>
  <c r="N1231" i="1"/>
  <c r="Q1231" i="1"/>
  <c r="O1231" i="1"/>
  <c r="P1231" i="1"/>
  <c r="J1231" i="1"/>
  <c r="R1231" i="1"/>
  <c r="K1231" i="1"/>
  <c r="L1231" i="1"/>
  <c r="M1231" i="1"/>
  <c r="A1221" i="1"/>
  <c r="B1221" i="1"/>
  <c r="P1221" i="1"/>
  <c r="Q1221" i="1"/>
  <c r="K1221" i="1"/>
  <c r="J1221" i="1"/>
  <c r="R1221" i="1"/>
  <c r="L1221" i="1"/>
  <c r="M1221" i="1"/>
  <c r="N1221" i="1"/>
  <c r="O1221" i="1"/>
  <c r="B146" i="1"/>
  <c r="A146" i="1"/>
  <c r="O146" i="1"/>
  <c r="P146" i="1"/>
  <c r="Q146" i="1"/>
  <c r="J146" i="1"/>
  <c r="R146" i="1"/>
  <c r="K146" i="1"/>
  <c r="L146" i="1"/>
  <c r="M146" i="1"/>
  <c r="N146" i="1"/>
  <c r="A1132" i="1"/>
  <c r="B1132" i="1"/>
  <c r="P1132" i="1"/>
  <c r="Q1132" i="1"/>
  <c r="J1132" i="1"/>
  <c r="R1132" i="1"/>
  <c r="K1132" i="1"/>
  <c r="L1132" i="1"/>
  <c r="M1132" i="1"/>
  <c r="N1132" i="1"/>
  <c r="O1132" i="1"/>
  <c r="A1034" i="1"/>
  <c r="B1034" i="1"/>
  <c r="Q1034" i="1"/>
  <c r="J1034" i="1"/>
  <c r="R1034" i="1"/>
  <c r="K1034" i="1"/>
  <c r="L1034" i="1"/>
  <c r="M1034" i="1"/>
  <c r="N1034" i="1"/>
  <c r="P1034" i="1"/>
  <c r="A77" i="1"/>
  <c r="B77" i="1"/>
  <c r="N77" i="1"/>
  <c r="L77" i="1"/>
  <c r="M77" i="1"/>
  <c r="O77" i="1"/>
  <c r="P77" i="1"/>
  <c r="Q77" i="1"/>
  <c r="J77" i="1"/>
  <c r="K77" i="1"/>
  <c r="R77" i="1"/>
  <c r="A55" i="1"/>
  <c r="B55" i="1"/>
  <c r="M55" i="1"/>
  <c r="N55" i="1"/>
  <c r="O55" i="1"/>
  <c r="L55" i="1"/>
  <c r="K55" i="1"/>
  <c r="P55" i="1"/>
  <c r="Q55" i="1"/>
  <c r="R55" i="1"/>
  <c r="J55" i="1"/>
  <c r="A1105" i="1"/>
  <c r="B1105" i="1"/>
  <c r="K1105" i="1"/>
  <c r="L1105" i="1"/>
  <c r="M1105" i="1"/>
  <c r="N1105" i="1"/>
  <c r="O1105" i="1"/>
  <c r="P1105" i="1"/>
  <c r="Q1105" i="1"/>
  <c r="J1105" i="1"/>
  <c r="R1105"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79" i="1"/>
  <c r="B1079" i="1"/>
  <c r="M1079" i="1"/>
  <c r="N1079" i="1"/>
  <c r="O1079" i="1"/>
  <c r="P1079" i="1"/>
  <c r="Q1079" i="1"/>
  <c r="J1079" i="1"/>
  <c r="R1079" i="1"/>
  <c r="K1079" i="1"/>
  <c r="L1079" i="1"/>
  <c r="A1087" i="1"/>
  <c r="B1087" i="1"/>
  <c r="M1087" i="1"/>
  <c r="N1087" i="1"/>
  <c r="O1087" i="1"/>
  <c r="P1087" i="1"/>
  <c r="Q1087" i="1"/>
  <c r="J1087" i="1"/>
  <c r="R1087" i="1"/>
  <c r="K1087" i="1"/>
  <c r="L1087"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P347" i="1"/>
  <c r="A1096" i="1"/>
  <c r="B1096" i="1"/>
  <c r="L1096" i="1"/>
  <c r="M1096" i="1"/>
  <c r="N1096" i="1"/>
  <c r="O1096" i="1"/>
  <c r="P1096" i="1"/>
  <c r="Q1096" i="1"/>
  <c r="J1096" i="1"/>
  <c r="R1096" i="1"/>
  <c r="K1096"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10" i="1"/>
  <c r="B1110" i="1"/>
  <c r="N1110" i="1"/>
  <c r="O1110" i="1"/>
  <c r="P1110" i="1"/>
  <c r="Q1110" i="1"/>
  <c r="J1110" i="1"/>
  <c r="R1110" i="1"/>
  <c r="K1110" i="1"/>
  <c r="L1110" i="1"/>
  <c r="M1110" i="1"/>
  <c r="A1116" i="1"/>
  <c r="B1116" i="1"/>
  <c r="P1116" i="1"/>
  <c r="Q1116" i="1"/>
  <c r="J1116" i="1"/>
  <c r="R1116" i="1"/>
  <c r="K1116" i="1"/>
  <c r="L1116" i="1"/>
  <c r="M1116" i="1"/>
  <c r="N1116" i="1"/>
  <c r="O1116" i="1"/>
  <c r="A1159" i="1"/>
  <c r="B1159" i="1"/>
  <c r="N1159" i="1"/>
  <c r="O1159" i="1"/>
  <c r="Q1159" i="1"/>
  <c r="K1159" i="1"/>
  <c r="P1159" i="1"/>
  <c r="R1159" i="1"/>
  <c r="J1159" i="1"/>
  <c r="L1159" i="1"/>
  <c r="M1159" i="1"/>
  <c r="B1154" i="1"/>
  <c r="A1154" i="1"/>
  <c r="K1154" i="1"/>
  <c r="L1154" i="1"/>
  <c r="M1154" i="1"/>
  <c r="N1154" i="1"/>
  <c r="O1154" i="1"/>
  <c r="P1154" i="1"/>
  <c r="J1154" i="1"/>
  <c r="Q1154" i="1"/>
  <c r="R1154" i="1"/>
  <c r="A1172" i="1"/>
  <c r="B1172" i="1"/>
  <c r="J1172" i="1"/>
  <c r="R1172" i="1"/>
  <c r="K1172" i="1"/>
  <c r="L1172" i="1"/>
  <c r="M1172" i="1"/>
  <c r="N1172" i="1"/>
  <c r="O1172" i="1"/>
  <c r="P1172" i="1"/>
  <c r="Q1172" i="1"/>
  <c r="B1202" i="1"/>
  <c r="A1202" i="1"/>
  <c r="L1202" i="1"/>
  <c r="M1202" i="1"/>
  <c r="N1202" i="1"/>
  <c r="O1202" i="1"/>
  <c r="P1202" i="1"/>
  <c r="Q1202" i="1"/>
  <c r="J1202" i="1"/>
  <c r="R1202" i="1"/>
  <c r="K1202"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04" i="1"/>
  <c r="B1104" i="1"/>
  <c r="L1104" i="1"/>
  <c r="M1104" i="1"/>
  <c r="N1104" i="1"/>
  <c r="O1104" i="1"/>
  <c r="P1104" i="1"/>
  <c r="Q1104" i="1"/>
  <c r="J1104" i="1"/>
  <c r="R1104" i="1"/>
  <c r="K1104"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80" i="1"/>
  <c r="B1080" i="1"/>
  <c r="L1080" i="1"/>
  <c r="M1080" i="1"/>
  <c r="N1080" i="1"/>
  <c r="O1080" i="1"/>
  <c r="P1080" i="1"/>
  <c r="Q1080" i="1"/>
  <c r="J1080" i="1"/>
  <c r="R1080" i="1"/>
  <c r="K1080" i="1"/>
  <c r="A1088" i="1"/>
  <c r="B1088" i="1"/>
  <c r="L1088" i="1"/>
  <c r="M1088" i="1"/>
  <c r="N1088" i="1"/>
  <c r="O1088" i="1"/>
  <c r="P1088" i="1"/>
  <c r="Q1088" i="1"/>
  <c r="J1088" i="1"/>
  <c r="R1088" i="1"/>
  <c r="K1088"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09" i="1"/>
  <c r="A1209" i="1"/>
  <c r="L1209" i="1"/>
  <c r="M1209" i="1"/>
  <c r="N1209" i="1"/>
  <c r="O1209" i="1"/>
  <c r="P1209" i="1"/>
  <c r="Q1209" i="1"/>
  <c r="J1209" i="1"/>
  <c r="R1209" i="1"/>
  <c r="K1209" i="1"/>
  <c r="A1249" i="1"/>
  <c r="B1249" i="1"/>
  <c r="L1249" i="1"/>
  <c r="M1249" i="1"/>
  <c r="N1249" i="1"/>
  <c r="O1249" i="1"/>
  <c r="P1249" i="1"/>
  <c r="K1249" i="1"/>
  <c r="Q1249" i="1"/>
  <c r="J1249" i="1"/>
  <c r="R1249" i="1"/>
  <c r="B1240" i="1"/>
  <c r="A1240" i="1"/>
  <c r="M1240" i="1"/>
  <c r="N1240" i="1"/>
  <c r="O1240" i="1"/>
  <c r="P1240" i="1"/>
  <c r="Q1240" i="1"/>
  <c r="J1240" i="1"/>
  <c r="R1240" i="1"/>
  <c r="K1240" i="1"/>
  <c r="L1240" i="1"/>
  <c r="A1230" i="1"/>
  <c r="B1230" i="1"/>
  <c r="O1230" i="1"/>
  <c r="J1230" i="1"/>
  <c r="R1230" i="1"/>
  <c r="P1230" i="1"/>
  <c r="Q1230" i="1"/>
  <c r="K1230" i="1"/>
  <c r="L1230" i="1"/>
  <c r="M1230" i="1"/>
  <c r="N1230" i="1"/>
  <c r="A1220" i="1"/>
  <c r="B1220" i="1"/>
  <c r="Q1220" i="1"/>
  <c r="L1220" i="1"/>
  <c r="J1220" i="1"/>
  <c r="R1220" i="1"/>
  <c r="K1220" i="1"/>
  <c r="M1220" i="1"/>
  <c r="N1220" i="1"/>
  <c r="O1220" i="1"/>
  <c r="P1220" i="1"/>
  <c r="B345" i="1"/>
  <c r="A345" i="1"/>
  <c r="K345" i="1"/>
  <c r="L345" i="1"/>
  <c r="M345" i="1"/>
  <c r="N345" i="1"/>
  <c r="P345" i="1"/>
  <c r="Q345" i="1"/>
  <c r="J345" i="1"/>
  <c r="R345" i="1"/>
  <c r="A1111" i="1"/>
  <c r="B1111" i="1"/>
  <c r="M1111" i="1"/>
  <c r="N1111" i="1"/>
  <c r="O1111" i="1"/>
  <c r="P1111" i="1"/>
  <c r="Q1111" i="1"/>
  <c r="J1111" i="1"/>
  <c r="R1111" i="1"/>
  <c r="K1111" i="1"/>
  <c r="L1111" i="1"/>
  <c r="A297" i="1"/>
  <c r="B297" i="1"/>
  <c r="M297" i="1"/>
  <c r="L297" i="1"/>
  <c r="N297" i="1"/>
  <c r="O297" i="1"/>
  <c r="P297" i="1"/>
  <c r="Q297" i="1"/>
  <c r="R297" i="1"/>
  <c r="J297" i="1"/>
  <c r="K297" i="1"/>
  <c r="A348" i="1"/>
  <c r="B348" i="1"/>
  <c r="P348" i="1"/>
  <c r="Q348" i="1"/>
  <c r="J348" i="1"/>
  <c r="R348" i="1"/>
  <c r="K348" i="1"/>
  <c r="L348" i="1"/>
  <c r="M348" i="1"/>
  <c r="N348" i="1"/>
  <c r="K753" i="1"/>
  <c r="L753" i="1"/>
  <c r="N753" i="1"/>
  <c r="O753" i="1"/>
  <c r="P753" i="1"/>
  <c r="Q753" i="1"/>
  <c r="R753" i="1"/>
  <c r="J753" i="1"/>
  <c r="M753" i="1"/>
  <c r="A1183" i="1"/>
  <c r="B1183" i="1"/>
  <c r="O1183" i="1"/>
  <c r="P1183" i="1"/>
  <c r="Q1183" i="1"/>
  <c r="J1183" i="1"/>
  <c r="R1183" i="1"/>
  <c r="K1183" i="1"/>
  <c r="L1183" i="1"/>
  <c r="M1183" i="1"/>
  <c r="N1183"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097" i="1"/>
  <c r="B1097" i="1"/>
  <c r="K1097" i="1"/>
  <c r="L1097" i="1"/>
  <c r="M1097" i="1"/>
  <c r="N1097" i="1"/>
  <c r="O1097" i="1"/>
  <c r="P1097" i="1"/>
  <c r="Q1097" i="1"/>
  <c r="J1097" i="1"/>
  <c r="R1097" i="1"/>
  <c r="A1160" i="1"/>
  <c r="B1160" i="1"/>
  <c r="M1160" i="1"/>
  <c r="N1160" i="1"/>
  <c r="P1160" i="1"/>
  <c r="J1160" i="1"/>
  <c r="R1160" i="1"/>
  <c r="K1160" i="1"/>
  <c r="L1160" i="1"/>
  <c r="O1160" i="1"/>
  <c r="Q1160"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81" i="1"/>
  <c r="B1081" i="1"/>
  <c r="K1081" i="1"/>
  <c r="L1081" i="1"/>
  <c r="M1081" i="1"/>
  <c r="N1081" i="1"/>
  <c r="O1081" i="1"/>
  <c r="P1081" i="1"/>
  <c r="Q1081" i="1"/>
  <c r="J1081" i="1"/>
  <c r="R1081"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44" i="1"/>
  <c r="B1244" i="1"/>
  <c r="Q1244" i="1"/>
  <c r="J1244" i="1"/>
  <c r="R1244" i="1"/>
  <c r="K1244" i="1"/>
  <c r="L1244" i="1"/>
  <c r="M1244" i="1"/>
  <c r="N1244" i="1"/>
  <c r="O1244" i="1"/>
  <c r="P1244" i="1"/>
  <c r="A1234" i="1"/>
  <c r="B1234" i="1"/>
  <c r="K1234" i="1"/>
  <c r="L1234" i="1"/>
  <c r="M1234" i="1"/>
  <c r="N1234" i="1"/>
  <c r="O1234" i="1"/>
  <c r="P1234" i="1"/>
  <c r="Q1234" i="1"/>
  <c r="J1234" i="1"/>
  <c r="R1234" i="1"/>
  <c r="A346" i="1"/>
  <c r="B346" i="1"/>
  <c r="J346" i="1"/>
  <c r="R346" i="1"/>
  <c r="K346" i="1"/>
  <c r="L346" i="1"/>
  <c r="M346" i="1"/>
  <c r="N346" i="1"/>
  <c r="P346" i="1"/>
  <c r="Q346" i="1"/>
  <c r="A1098" i="1"/>
  <c r="B1098" i="1"/>
  <c r="J1098" i="1"/>
  <c r="R1098" i="1"/>
  <c r="K1098" i="1"/>
  <c r="L1098" i="1"/>
  <c r="M1098" i="1"/>
  <c r="N1098" i="1"/>
  <c r="O1098" i="1"/>
  <c r="P1098" i="1"/>
  <c r="Q1098"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15" i="1"/>
  <c r="B1115" i="1"/>
  <c r="Q1115" i="1"/>
  <c r="J1115" i="1"/>
  <c r="R1115" i="1"/>
  <c r="K1115" i="1"/>
  <c r="L1115" i="1"/>
  <c r="M1115" i="1"/>
  <c r="N1115" i="1"/>
  <c r="O1115" i="1"/>
  <c r="P1115" i="1"/>
  <c r="A1127" i="1"/>
  <c r="B1127" i="1"/>
  <c r="M1127" i="1"/>
  <c r="N1127" i="1"/>
  <c r="O1127" i="1"/>
  <c r="P1127" i="1"/>
  <c r="Q1127" i="1"/>
  <c r="J1127" i="1"/>
  <c r="R1127" i="1"/>
  <c r="K1127" i="1"/>
  <c r="L1127" i="1"/>
  <c r="A1161" i="1"/>
  <c r="B1161" i="1"/>
  <c r="L1161" i="1"/>
  <c r="M1161" i="1"/>
  <c r="O1161" i="1"/>
  <c r="Q1161" i="1"/>
  <c r="N1161" i="1"/>
  <c r="P1161" i="1"/>
  <c r="R1161" i="1"/>
  <c r="J1161" i="1"/>
  <c r="K1161" i="1"/>
  <c r="B1166" i="1"/>
  <c r="A1166" i="1"/>
  <c r="L1166" i="1"/>
  <c r="M1166" i="1"/>
  <c r="N1166" i="1"/>
  <c r="O1166" i="1"/>
  <c r="P1166" i="1"/>
  <c r="Q1166" i="1"/>
  <c r="R1166" i="1"/>
  <c r="J1166" i="1"/>
  <c r="K1166" i="1"/>
  <c r="B1178" i="1"/>
  <c r="A1178" i="1"/>
  <c r="L1178" i="1"/>
  <c r="M1178" i="1"/>
  <c r="N1178" i="1"/>
  <c r="O1178" i="1"/>
  <c r="P1178" i="1"/>
  <c r="Q1178" i="1"/>
  <c r="J1178" i="1"/>
  <c r="R1178" i="1"/>
  <c r="K1178" i="1"/>
  <c r="A1204" i="1"/>
  <c r="B1204" i="1"/>
  <c r="J1204" i="1"/>
  <c r="R1204" i="1"/>
  <c r="K1204" i="1"/>
  <c r="L1204" i="1"/>
  <c r="M1204" i="1"/>
  <c r="N1204" i="1"/>
  <c r="O1204" i="1"/>
  <c r="P1204" i="1"/>
  <c r="Q1204"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102" i="1"/>
  <c r="B1102" i="1"/>
  <c r="N1102" i="1"/>
  <c r="O1102" i="1"/>
  <c r="P1102" i="1"/>
  <c r="Q1102" i="1"/>
  <c r="J1102" i="1"/>
  <c r="R1102" i="1"/>
  <c r="K1102" i="1"/>
  <c r="L1102" i="1"/>
  <c r="M1102" i="1"/>
  <c r="A1012" i="1"/>
  <c r="B1012" i="1"/>
  <c r="L1012" i="1"/>
  <c r="P1012" i="1"/>
  <c r="N1012" i="1"/>
  <c r="O1012" i="1"/>
  <c r="Q1012" i="1"/>
  <c r="R1012" i="1"/>
  <c r="J1012" i="1"/>
  <c r="K1012" i="1"/>
  <c r="M1012"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P352" i="1"/>
  <c r="Q352" i="1"/>
  <c r="J352" i="1"/>
  <c r="R352" i="1"/>
  <c r="K352" i="1"/>
  <c r="A1082" i="1"/>
  <c r="B1082" i="1"/>
  <c r="J1082" i="1"/>
  <c r="R1082" i="1"/>
  <c r="K1082" i="1"/>
  <c r="L1082" i="1"/>
  <c r="M1082" i="1"/>
  <c r="N1082" i="1"/>
  <c r="O1082" i="1"/>
  <c r="P1082" i="1"/>
  <c r="Q1082" i="1"/>
  <c r="A1003" i="1"/>
  <c r="B1003" i="1"/>
  <c r="J1003" i="1"/>
  <c r="R1003" i="1"/>
  <c r="L1003" i="1"/>
  <c r="M1003" i="1"/>
  <c r="N1003" i="1"/>
  <c r="P1003" i="1"/>
  <c r="K1003" i="1"/>
  <c r="O1003" i="1"/>
  <c r="Q1003" i="1"/>
  <c r="B330" i="1"/>
  <c r="A330" i="1"/>
  <c r="O330" i="1"/>
  <c r="P330" i="1"/>
  <c r="Q330" i="1"/>
  <c r="J330" i="1"/>
  <c r="R330" i="1"/>
  <c r="K330" i="1"/>
  <c r="L330" i="1"/>
  <c r="M330" i="1"/>
  <c r="N330" i="1"/>
  <c r="A1156" i="1"/>
  <c r="B1156" i="1"/>
  <c r="Q1156" i="1"/>
  <c r="J1156" i="1"/>
  <c r="R1156" i="1"/>
  <c r="K1156" i="1"/>
  <c r="L1156" i="1"/>
  <c r="M1156" i="1"/>
  <c r="N1156" i="1"/>
  <c r="O1156" i="1"/>
  <c r="P1156" i="1"/>
  <c r="A213" i="1"/>
  <c r="B213" i="1"/>
  <c r="K213" i="1"/>
  <c r="L213" i="1"/>
  <c r="M213" i="1"/>
  <c r="N213" i="1"/>
  <c r="O213" i="1"/>
  <c r="P213" i="1"/>
  <c r="Q213" i="1"/>
  <c r="J213" i="1"/>
  <c r="R213" i="1"/>
  <c r="A221" i="1"/>
  <c r="B221" i="1"/>
  <c r="K221" i="1"/>
  <c r="L221" i="1"/>
  <c r="M221" i="1"/>
  <c r="N221" i="1"/>
  <c r="O221" i="1"/>
  <c r="P221" i="1"/>
  <c r="Q221" i="1"/>
  <c r="R221" i="1"/>
  <c r="J221" i="1"/>
  <c r="A1247" i="1"/>
  <c r="B1247" i="1"/>
  <c r="N1247" i="1"/>
  <c r="O1247" i="1"/>
  <c r="P1247" i="1"/>
  <c r="Q1247" i="1"/>
  <c r="J1247" i="1"/>
  <c r="R1247" i="1"/>
  <c r="K1247" i="1"/>
  <c r="L1247" i="1"/>
  <c r="M1247" i="1"/>
  <c r="A1237" i="1"/>
  <c r="B1237" i="1"/>
  <c r="P1237" i="1"/>
  <c r="Q1237" i="1"/>
  <c r="J1237" i="1"/>
  <c r="R1237" i="1"/>
  <c r="K1237" i="1"/>
  <c r="L1237" i="1"/>
  <c r="M1237" i="1"/>
  <c r="N1237" i="1"/>
  <c r="O1237" i="1"/>
  <c r="A1227" i="1"/>
  <c r="B1227" i="1"/>
  <c r="J1227" i="1"/>
  <c r="R1227" i="1"/>
  <c r="M1227" i="1"/>
  <c r="K1227" i="1"/>
  <c r="L1227" i="1"/>
  <c r="N1227" i="1"/>
  <c r="O1227" i="1"/>
  <c r="P1227" i="1"/>
  <c r="Q1227" i="1"/>
  <c r="B1217" i="1"/>
  <c r="A1217" i="1"/>
  <c r="L1217" i="1"/>
  <c r="M1217" i="1"/>
  <c r="N1217" i="1"/>
  <c r="O1217" i="1"/>
  <c r="P1217" i="1"/>
  <c r="Q1217" i="1"/>
  <c r="J1217" i="1"/>
  <c r="R1217" i="1"/>
  <c r="K1217"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79" i="8"/>
  <c r="F125" i="8"/>
  <c r="F45" i="8"/>
  <c r="F46" i="8"/>
  <c r="F18" i="8"/>
  <c r="F118" i="8"/>
  <c r="F142" i="8"/>
  <c r="F108" i="8"/>
  <c r="F126" i="8"/>
  <c r="F166" i="8"/>
  <c r="B188" i="13"/>
  <c r="B189" i="13"/>
  <c r="F180" i="8"/>
  <c r="F95" i="8"/>
  <c r="F13" i="8"/>
  <c r="F116" i="8"/>
  <c r="F161" i="8"/>
  <c r="F26" i="8"/>
  <c r="F47" i="8"/>
  <c r="F110" i="8"/>
  <c r="B160" i="13"/>
  <c r="F94" i="8"/>
  <c r="F152" i="8"/>
  <c r="F114" i="8"/>
  <c r="F174" i="8"/>
  <c r="F97" i="8"/>
  <c r="A131" i="13"/>
  <c r="F104" i="8"/>
  <c r="F67" i="8"/>
  <c r="F113" i="8"/>
  <c r="F102" i="8"/>
  <c r="F115" i="8"/>
  <c r="A118" i="13"/>
  <c r="A120" i="13"/>
  <c r="A121" i="13"/>
  <c r="F72" i="8"/>
  <c r="F71" i="8"/>
  <c r="F163" i="8"/>
  <c r="F170" i="8"/>
  <c r="F158" i="8"/>
  <c r="F16" i="8"/>
  <c r="F128" i="8"/>
  <c r="F146" i="8"/>
  <c r="F145" i="8"/>
  <c r="F17" i="8"/>
  <c r="F68" i="8"/>
  <c r="F6" i="8"/>
  <c r="F25" i="8"/>
  <c r="F155" i="8"/>
  <c r="F56" i="8"/>
  <c r="F62" i="8"/>
  <c r="F162" i="8"/>
  <c r="F167" i="8"/>
  <c r="F37" i="8"/>
  <c r="F109" i="8"/>
  <c r="F12" i="8"/>
  <c r="F19" i="8"/>
  <c r="F42" i="8"/>
  <c r="F149" i="8"/>
  <c r="F43" i="8"/>
  <c r="B163" i="13"/>
  <c r="F168"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O1030" i="1" l="1"/>
  <c r="O1033" i="1"/>
  <c r="O1034" i="1"/>
  <c r="O1031" i="1"/>
  <c r="O1035"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4" i="1"/>
  <c r="J1206" i="1"/>
  <c r="M1180" i="1"/>
  <c r="Q1168" i="1"/>
  <c r="P1163" i="1"/>
  <c r="A1163" i="1"/>
  <c r="K1129" i="1"/>
  <c r="N1120" i="1"/>
  <c r="M1049" i="1"/>
  <c r="R1045" i="1"/>
  <c r="J331" i="1"/>
  <c r="N478" i="1"/>
  <c r="J518" i="1"/>
  <c r="J473" i="1"/>
  <c r="A1013" i="1"/>
  <c r="B43" i="1"/>
  <c r="R470" i="1"/>
  <c r="L1214" i="1"/>
  <c r="O94" i="1"/>
  <c r="K49" i="1"/>
  <c r="P235" i="1"/>
  <c r="R1042"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083" i="1"/>
  <c r="K1083" i="1"/>
  <c r="M214" i="1"/>
  <c r="A214" i="1"/>
  <c r="Q214" i="1"/>
  <c r="A1225" i="1"/>
  <c r="J1225" i="1"/>
  <c r="A264" i="1"/>
  <c r="K264" i="1"/>
  <c r="L36" i="1"/>
  <c r="Q36" i="1"/>
  <c r="J60" i="1"/>
  <c r="P60" i="1"/>
  <c r="N1055" i="1"/>
  <c r="B1055" i="1"/>
  <c r="L474" i="1"/>
  <c r="A474" i="1"/>
  <c r="Q533" i="1"/>
  <c r="K533" i="1"/>
  <c r="O509" i="1"/>
  <c r="L509" i="1"/>
  <c r="Q485" i="1"/>
  <c r="O485" i="1"/>
  <c r="M316" i="1"/>
  <c r="J316" i="1"/>
  <c r="B1006" i="1"/>
  <c r="M1006" i="1"/>
  <c r="A215" i="1"/>
  <c r="K215" i="1"/>
  <c r="K1048" i="1"/>
  <c r="R1048" i="1"/>
  <c r="M1040" i="1"/>
  <c r="L1040" i="1"/>
  <c r="R1040" i="1"/>
  <c r="M1155" i="1"/>
  <c r="B1155" i="1"/>
  <c r="P1155" i="1"/>
  <c r="O1203" i="1"/>
  <c r="A1203" i="1"/>
  <c r="J1203" i="1"/>
  <c r="P157" i="1"/>
  <c r="L157" i="1"/>
  <c r="N157" i="1"/>
  <c r="R281" i="1"/>
  <c r="Q281" i="1"/>
  <c r="A281" i="1"/>
  <c r="B305" i="1"/>
  <c r="N305" i="1"/>
  <c r="L236" i="1"/>
  <c r="K236" i="1"/>
  <c r="J236" i="1"/>
  <c r="P1177" i="1"/>
  <c r="R1109" i="1"/>
  <c r="Q1048" i="1"/>
  <c r="O144" i="1"/>
  <c r="O305" i="1"/>
  <c r="A305" i="1"/>
  <c r="L149" i="1"/>
  <c r="N1153" i="1"/>
  <c r="K1215" i="1"/>
  <c r="K1225" i="1"/>
  <c r="B1225" i="1"/>
  <c r="J1235" i="1"/>
  <c r="Q1245" i="1"/>
  <c r="K207" i="1"/>
  <c r="B1084" i="1"/>
  <c r="O477" i="1"/>
  <c r="Q501" i="1"/>
  <c r="P525" i="1"/>
  <c r="M106" i="1"/>
  <c r="K135" i="1"/>
  <c r="P52" i="1"/>
  <c r="P20" i="1"/>
  <c r="R99" i="1"/>
  <c r="B99" i="1"/>
  <c r="Q1180" i="1"/>
  <c r="B1180" i="1"/>
  <c r="R1168" i="1"/>
  <c r="P1129" i="1"/>
  <c r="Q1049" i="1"/>
  <c r="B342" i="1"/>
  <c r="B214" i="1"/>
  <c r="A331" i="1"/>
  <c r="B1083" i="1"/>
  <c r="N315" i="1"/>
  <c r="P478" i="1"/>
  <c r="P494" i="1"/>
  <c r="N518" i="1"/>
  <c r="O534" i="1"/>
  <c r="K473" i="1"/>
  <c r="Q1013" i="1"/>
  <c r="Q140" i="1"/>
  <c r="O59" i="1"/>
  <c r="L43" i="1"/>
  <c r="N27" i="1"/>
  <c r="O470" i="1"/>
  <c r="P75" i="1"/>
  <c r="P301" i="1"/>
  <c r="L277" i="1"/>
  <c r="L234" i="1"/>
  <c r="J1162" i="1"/>
  <c r="R94" i="1"/>
  <c r="O1126" i="1"/>
  <c r="N15" i="1"/>
  <c r="O236" i="1"/>
  <c r="L1171" i="1"/>
  <c r="R538" i="1"/>
  <c r="O157" i="1"/>
  <c r="P140" i="1"/>
  <c r="P59" i="1"/>
  <c r="P43" i="1"/>
  <c r="P27" i="1"/>
  <c r="M470" i="1"/>
  <c r="N1126" i="1"/>
  <c r="B236" i="1"/>
  <c r="K1171" i="1"/>
  <c r="N1042" i="1"/>
  <c r="L1092" i="1"/>
  <c r="P1092" i="1"/>
  <c r="R1100" i="1"/>
  <c r="J1100" i="1"/>
  <c r="N165" i="1"/>
  <c r="Q165" i="1"/>
  <c r="N230" i="1"/>
  <c r="M230" i="1"/>
  <c r="A1046" i="1"/>
  <c r="R1046" i="1"/>
  <c r="N1121" i="1"/>
  <c r="Q1121" i="1"/>
  <c r="K1167" i="1"/>
  <c r="L1167" i="1"/>
  <c r="M1205" i="1"/>
  <c r="A1205" i="1"/>
  <c r="B155" i="1"/>
  <c r="L155" i="1"/>
  <c r="Q178" i="1"/>
  <c r="J178" i="1"/>
  <c r="Q309" i="1"/>
  <c r="K309" i="1"/>
  <c r="A87" i="1"/>
  <c r="O87" i="1"/>
  <c r="O69" i="1"/>
  <c r="L69" i="1"/>
  <c r="B31" i="1"/>
  <c r="K31" i="1"/>
  <c r="L31" i="1"/>
  <c r="L47" i="1"/>
  <c r="A47" i="1"/>
  <c r="Q47" i="1"/>
  <c r="P132" i="1"/>
  <c r="L132" i="1"/>
  <c r="L530" i="1"/>
  <c r="K530" i="1"/>
  <c r="A522" i="1"/>
  <c r="O522" i="1"/>
  <c r="O1040" i="1"/>
  <c r="A1171" i="1"/>
  <c r="M1042" i="1"/>
  <c r="O1045" i="1"/>
  <c r="Q1045" i="1"/>
  <c r="A1049" i="1"/>
  <c r="R1049" i="1"/>
  <c r="A1120" i="1"/>
  <c r="J1120" i="1"/>
  <c r="J1163" i="1"/>
  <c r="Q1163" i="1"/>
  <c r="A1206" i="1"/>
  <c r="N1206" i="1"/>
  <c r="B94" i="1"/>
  <c r="M94" i="1"/>
  <c r="B1224" i="1"/>
  <c r="K1224" i="1"/>
  <c r="Q1214" i="1"/>
  <c r="A1214" i="1"/>
  <c r="M1214" i="1"/>
  <c r="R534" i="1"/>
  <c r="A534" i="1"/>
  <c r="B473" i="1"/>
  <c r="K1013" i="1"/>
  <c r="M140" i="1"/>
  <c r="Q59" i="1"/>
  <c r="J43" i="1"/>
  <c r="K27" i="1"/>
  <c r="J470" i="1"/>
  <c r="N1214" i="1"/>
  <c r="P1203" i="1"/>
  <c r="N1040" i="1"/>
  <c r="O281" i="1"/>
  <c r="K1155" i="1"/>
  <c r="K235" i="1"/>
  <c r="L1042" i="1"/>
  <c r="N234" i="1"/>
  <c r="M234" i="1"/>
  <c r="B293" i="1"/>
  <c r="O293" i="1"/>
  <c r="A308" i="1"/>
  <c r="K308" i="1"/>
  <c r="A67" i="1"/>
  <c r="J67" i="1"/>
  <c r="A261" i="1"/>
  <c r="Q261" i="1"/>
  <c r="P261" i="1"/>
  <c r="K269" i="1"/>
  <c r="R269" i="1"/>
  <c r="L33" i="1"/>
  <c r="M33" i="1"/>
  <c r="Q49" i="1"/>
  <c r="L49" i="1"/>
  <c r="A57" i="1"/>
  <c r="O57" i="1"/>
  <c r="K57" i="1"/>
  <c r="B129" i="1"/>
  <c r="N129" i="1"/>
  <c r="P1103" i="1"/>
  <c r="A1103" i="1"/>
  <c r="K1103" i="1"/>
  <c r="J103" i="1"/>
  <c r="P103" i="1"/>
  <c r="Q103" i="1"/>
  <c r="J480" i="1"/>
  <c r="Q528" i="1"/>
  <c r="O187" i="1"/>
  <c r="A187" i="1"/>
  <c r="R520" i="1"/>
  <c r="M536" i="1"/>
  <c r="K245" i="1"/>
  <c r="Q1065" i="1"/>
  <c r="P124" i="1"/>
  <c r="L118" i="1"/>
  <c r="P118" i="1"/>
  <c r="J1073" i="1"/>
  <c r="B496" i="1"/>
  <c r="P496" i="1"/>
  <c r="P116" i="1"/>
  <c r="O253" i="1"/>
  <c r="M253" i="1"/>
  <c r="P253" i="1"/>
  <c r="Q253" i="1"/>
  <c r="A253" i="1"/>
  <c r="J253" i="1"/>
  <c r="B253" i="1"/>
  <c r="R253" i="1"/>
  <c r="K253" i="1"/>
  <c r="N245" i="1"/>
  <c r="B245" i="1"/>
  <c r="R245" i="1"/>
  <c r="L245" i="1"/>
  <c r="M245" i="1"/>
  <c r="O245" i="1"/>
  <c r="P245" i="1"/>
  <c r="Q245" i="1"/>
  <c r="P1064" i="1"/>
  <c r="K1064" i="1"/>
  <c r="L1064" i="1"/>
  <c r="M1064" i="1"/>
  <c r="N1064" i="1"/>
  <c r="N1067" i="1"/>
  <c r="B1067" i="1"/>
  <c r="Q1067" i="1"/>
  <c r="J1067" i="1"/>
  <c r="L1067" i="1"/>
  <c r="R195" i="1"/>
  <c r="A195" i="1"/>
  <c r="B195" i="1"/>
  <c r="L195" i="1"/>
  <c r="Q195" i="1"/>
  <c r="J195" i="1"/>
  <c r="O203" i="1"/>
  <c r="P203" i="1"/>
  <c r="J203" i="1"/>
  <c r="Q1073" i="1"/>
  <c r="A1073" i="1"/>
  <c r="B1073" i="1"/>
  <c r="M1073" i="1"/>
  <c r="N1073" i="1"/>
  <c r="O1073" i="1"/>
  <c r="L1065" i="1"/>
  <c r="M1065" i="1"/>
  <c r="N1065" i="1"/>
  <c r="O1065" i="1"/>
  <c r="P1065" i="1"/>
  <c r="Q116" i="1"/>
  <c r="M116" i="1"/>
  <c r="J116" i="1"/>
  <c r="R116" i="1"/>
  <c r="K116" i="1"/>
  <c r="O116" i="1"/>
  <c r="J124" i="1"/>
  <c r="L124" i="1"/>
  <c r="M124" i="1"/>
  <c r="N124" i="1"/>
  <c r="O124" i="1"/>
  <c r="J1068" i="1"/>
  <c r="A1069" i="1"/>
  <c r="P1070" i="1"/>
  <c r="J1071"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4" i="1"/>
  <c r="R1074" i="1"/>
  <c r="O1070"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70" i="1"/>
  <c r="B1070" i="1"/>
  <c r="N1071"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70"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2" i="1"/>
  <c r="O992" i="1"/>
  <c r="R992" i="1"/>
  <c r="M992" i="1"/>
  <c r="N992" i="1"/>
  <c r="B984" i="1"/>
  <c r="P984" i="1"/>
  <c r="K984" i="1"/>
  <c r="M984" i="1"/>
  <c r="N984" i="1"/>
  <c r="J984" i="1"/>
  <c r="R984" i="1"/>
  <c r="M976" i="1"/>
  <c r="L976" i="1"/>
  <c r="O976" i="1"/>
  <c r="A976" i="1"/>
  <c r="P976" i="1"/>
  <c r="R976" i="1"/>
  <c r="K976" i="1"/>
  <c r="M968" i="1"/>
  <c r="J968" i="1"/>
  <c r="K968" i="1"/>
  <c r="L968" i="1"/>
  <c r="A968" i="1"/>
  <c r="P968" i="1"/>
  <c r="B968" i="1"/>
  <c r="Q968" i="1"/>
  <c r="R193" i="1"/>
  <c r="M202" i="1"/>
  <c r="N202" i="1"/>
  <c r="K420" i="1"/>
  <c r="K421" i="1"/>
  <c r="A421" i="1"/>
  <c r="N462" i="1"/>
  <c r="M461" i="1"/>
  <c r="O461" i="1"/>
  <c r="B461" i="1"/>
  <c r="J461" i="1"/>
  <c r="J453" i="1"/>
  <c r="M453" i="1"/>
  <c r="N453" i="1"/>
  <c r="N445" i="1"/>
  <c r="B445" i="1"/>
  <c r="K437" i="1"/>
  <c r="M437" i="1"/>
  <c r="A437" i="1"/>
  <c r="B437" i="1"/>
  <c r="K450" i="1"/>
  <c r="R864" i="1"/>
  <c r="N864" i="1"/>
  <c r="R872" i="1"/>
  <c r="L880" i="1"/>
  <c r="A880" i="1"/>
  <c r="J896" i="1"/>
  <c r="N904" i="1"/>
  <c r="O912" i="1"/>
  <c r="Q920" i="1"/>
  <c r="B920" i="1"/>
  <c r="J928" i="1"/>
  <c r="R936" i="1"/>
  <c r="M952" i="1"/>
  <c r="O960" i="1"/>
  <c r="N860" i="1"/>
  <c r="K876" i="1"/>
  <c r="R916" i="1"/>
  <c r="K932" i="1"/>
  <c r="R964" i="1"/>
  <c r="K996" i="1"/>
  <c r="Q888" i="1"/>
  <c r="B888" i="1"/>
  <c r="P944" i="1"/>
  <c r="J884" i="1"/>
  <c r="J972" i="1"/>
  <c r="L931" i="1"/>
  <c r="M955" i="1"/>
  <c r="N979" i="1"/>
  <c r="N924" i="1"/>
  <c r="M864" i="1"/>
  <c r="B864" i="1"/>
  <c r="O872" i="1"/>
  <c r="J880" i="1"/>
  <c r="L896" i="1"/>
  <c r="P896" i="1"/>
  <c r="K904" i="1"/>
  <c r="M912" i="1"/>
  <c r="O920" i="1"/>
  <c r="A920" i="1"/>
  <c r="B928" i="1"/>
  <c r="J936" i="1"/>
  <c r="L952" i="1"/>
  <c r="N960" i="1"/>
  <c r="O888" i="1"/>
  <c r="L944" i="1"/>
  <c r="B944" i="1"/>
  <c r="N867" i="1"/>
  <c r="Q891" i="1"/>
  <c r="Q915" i="1"/>
  <c r="O979" i="1"/>
  <c r="P996" i="1"/>
  <c r="Q996" i="1"/>
  <c r="Q988" i="1"/>
  <c r="O988" i="1"/>
  <c r="J980" i="1"/>
  <c r="N980" i="1"/>
  <c r="P980" i="1"/>
  <c r="M980" i="1"/>
  <c r="P972" i="1"/>
  <c r="B972" i="1"/>
  <c r="M972" i="1"/>
  <c r="B964" i="1"/>
  <c r="O964" i="1"/>
  <c r="O956" i="1"/>
  <c r="L956" i="1"/>
  <c r="M956" i="1"/>
  <c r="P948" i="1"/>
  <c r="A948" i="1"/>
  <c r="N948" i="1"/>
  <c r="R948" i="1"/>
  <c r="A940" i="1"/>
  <c r="Q940" i="1"/>
  <c r="K940" i="1"/>
  <c r="R932" i="1"/>
  <c r="B932" i="1"/>
  <c r="Q932" i="1"/>
  <c r="J924" i="1"/>
  <c r="M924" i="1"/>
  <c r="N916" i="1"/>
  <c r="M916" i="1"/>
  <c r="L908" i="1"/>
  <c r="B908" i="1"/>
  <c r="R908" i="1"/>
  <c r="K908" i="1"/>
  <c r="B900" i="1"/>
  <c r="O900" i="1"/>
  <c r="J900" i="1"/>
  <c r="K900" i="1"/>
  <c r="L892" i="1"/>
  <c r="A892" i="1"/>
  <c r="B892" i="1"/>
  <c r="K892" i="1"/>
  <c r="B884" i="1"/>
  <c r="M884" i="1"/>
  <c r="A876" i="1"/>
  <c r="N876" i="1"/>
  <c r="P868" i="1"/>
  <c r="M868" i="1"/>
  <c r="P860" i="1"/>
  <c r="L860" i="1"/>
  <c r="O995" i="1"/>
  <c r="M995" i="1"/>
  <c r="B995" i="1"/>
  <c r="K987" i="1"/>
  <c r="O987" i="1"/>
  <c r="P987" i="1"/>
  <c r="R987" i="1"/>
  <c r="Q979" i="1"/>
  <c r="P979" i="1"/>
  <c r="K979" i="1"/>
  <c r="L979" i="1"/>
  <c r="B971" i="1"/>
  <c r="L971" i="1"/>
  <c r="A971" i="1"/>
  <c r="R963" i="1"/>
  <c r="B963" i="1"/>
  <c r="O963" i="1"/>
  <c r="J963" i="1"/>
  <c r="P955" i="1"/>
  <c r="O955" i="1"/>
  <c r="R955" i="1"/>
  <c r="K955" i="1"/>
  <c r="N955" i="1"/>
  <c r="B947" i="1"/>
  <c r="K947" i="1"/>
  <c r="Q939" i="1"/>
  <c r="B939" i="1"/>
  <c r="A939" i="1"/>
  <c r="O939" i="1"/>
  <c r="M931" i="1"/>
  <c r="A931" i="1"/>
  <c r="K931" i="1"/>
  <c r="R931" i="1"/>
  <c r="N931" i="1"/>
  <c r="L923" i="1"/>
  <c r="J923" i="1"/>
  <c r="R923" i="1"/>
  <c r="P915" i="1"/>
  <c r="B915" i="1"/>
  <c r="O915" i="1"/>
  <c r="A907" i="1"/>
  <c r="B907" i="1"/>
  <c r="P907" i="1"/>
  <c r="K907" i="1"/>
  <c r="N907" i="1"/>
  <c r="R899" i="1"/>
  <c r="K899" i="1"/>
  <c r="N899" i="1"/>
  <c r="Q899" i="1"/>
  <c r="O891" i="1"/>
  <c r="R891" i="1"/>
  <c r="M891" i="1"/>
  <c r="B883" i="1"/>
  <c r="O883" i="1"/>
  <c r="P883" i="1"/>
  <c r="J883" i="1"/>
  <c r="N875" i="1"/>
  <c r="L875" i="1"/>
  <c r="R875" i="1"/>
  <c r="J875" i="1"/>
  <c r="K867" i="1"/>
  <c r="P867" i="1"/>
  <c r="A867" i="1"/>
  <c r="Q864" i="1"/>
  <c r="M872" i="1"/>
  <c r="B872" i="1"/>
  <c r="P880" i="1"/>
  <c r="M896" i="1"/>
  <c r="Q904" i="1"/>
  <c r="P904" i="1"/>
  <c r="J912" i="1"/>
  <c r="K920" i="1"/>
  <c r="M928" i="1"/>
  <c r="O936" i="1"/>
  <c r="A936" i="1"/>
  <c r="J952" i="1"/>
  <c r="K960" i="1"/>
  <c r="Q860" i="1"/>
  <c r="A860" i="1"/>
  <c r="B876" i="1"/>
  <c r="B916" i="1"/>
  <c r="L932" i="1"/>
  <c r="N964" i="1"/>
  <c r="N996" i="1"/>
  <c r="K888" i="1"/>
  <c r="Q944" i="1"/>
  <c r="A884" i="1"/>
  <c r="A972" i="1"/>
  <c r="M948" i="1"/>
  <c r="B867" i="1"/>
  <c r="A891" i="1"/>
  <c r="M915" i="1"/>
  <c r="P939" i="1"/>
  <c r="Q963" i="1"/>
  <c r="J987" i="1"/>
  <c r="R868" i="1"/>
  <c r="N956" i="1"/>
  <c r="L988" i="1"/>
  <c r="R994" i="1"/>
  <c r="J994" i="1"/>
  <c r="K994" i="1"/>
  <c r="M994" i="1"/>
  <c r="J986" i="1"/>
  <c r="B986" i="1"/>
  <c r="O986" i="1"/>
  <c r="P986" i="1"/>
  <c r="R986" i="1"/>
  <c r="B970" i="1"/>
  <c r="M970" i="1"/>
  <c r="A970" i="1"/>
  <c r="O970" i="1"/>
  <c r="Q970" i="1"/>
  <c r="P954" i="1"/>
  <c r="Q954" i="1"/>
  <c r="J954" i="1"/>
  <c r="K954" i="1"/>
  <c r="J946" i="1"/>
  <c r="K946" i="1"/>
  <c r="L946" i="1"/>
  <c r="B946" i="1"/>
  <c r="O946" i="1"/>
  <c r="P930" i="1"/>
  <c r="L930" i="1"/>
  <c r="K930" i="1"/>
  <c r="O930" i="1"/>
  <c r="M914" i="1"/>
  <c r="B914" i="1"/>
  <c r="J914" i="1"/>
  <c r="N914" i="1"/>
  <c r="Q914" i="1"/>
  <c r="A906" i="1"/>
  <c r="P906" i="1"/>
  <c r="Q906" i="1"/>
  <c r="J906" i="1"/>
  <c r="L890" i="1"/>
  <c r="B890" i="1"/>
  <c r="R890" i="1"/>
  <c r="N890" i="1"/>
  <c r="Q890" i="1"/>
  <c r="R874" i="1"/>
  <c r="M874" i="1"/>
  <c r="A874" i="1"/>
  <c r="O874" i="1"/>
  <c r="L874" i="1"/>
  <c r="O864" i="1"/>
  <c r="K872" i="1"/>
  <c r="A872" i="1"/>
  <c r="M880" i="1"/>
  <c r="N896" i="1"/>
  <c r="O904" i="1"/>
  <c r="A904" i="1"/>
  <c r="P912" i="1"/>
  <c r="R920" i="1"/>
  <c r="M936" i="1"/>
  <c r="Q952" i="1"/>
  <c r="J960" i="1"/>
  <c r="O944" i="1"/>
  <c r="K948" i="1"/>
  <c r="M875" i="1"/>
  <c r="P899" i="1"/>
  <c r="K923" i="1"/>
  <c r="R947" i="1"/>
  <c r="K971" i="1"/>
  <c r="L995" i="1"/>
  <c r="M892" i="1"/>
  <c r="B956" i="1"/>
  <c r="P988" i="1"/>
  <c r="K410" i="1"/>
  <c r="R410" i="1"/>
  <c r="N410" i="1"/>
  <c r="B402" i="1"/>
  <c r="A402" i="1"/>
  <c r="L402" i="1"/>
  <c r="P394" i="1"/>
  <c r="O394" i="1"/>
  <c r="J394" i="1"/>
  <c r="K394" i="1"/>
  <c r="A952" i="1"/>
  <c r="O952" i="1"/>
  <c r="P928" i="1"/>
  <c r="L928" i="1"/>
  <c r="A888" i="1"/>
  <c r="M888" i="1"/>
  <c r="O880" i="1"/>
  <c r="L904" i="1"/>
  <c r="Q912" i="1"/>
  <c r="A912" i="1"/>
  <c r="P920" i="1"/>
  <c r="R928" i="1"/>
  <c r="N936" i="1"/>
  <c r="N952" i="1"/>
  <c r="P960" i="1"/>
  <c r="A960" i="1"/>
  <c r="K860" i="1"/>
  <c r="O876" i="1"/>
  <c r="K916" i="1"/>
  <c r="M932" i="1"/>
  <c r="K964" i="1"/>
  <c r="L996" i="1"/>
  <c r="P888" i="1"/>
  <c r="M944" i="1"/>
  <c r="R884" i="1"/>
  <c r="R972" i="1"/>
  <c r="B875" i="1"/>
  <c r="A899" i="1"/>
  <c r="M923" i="1"/>
  <c r="P947" i="1"/>
  <c r="Q971" i="1"/>
  <c r="J995" i="1"/>
  <c r="O924" i="1"/>
  <c r="M355" i="1"/>
  <c r="A355" i="1"/>
  <c r="N355" i="1"/>
  <c r="J355" i="1"/>
  <c r="P355" i="1"/>
  <c r="B385" i="1"/>
  <c r="J385" i="1"/>
  <c r="N376" i="1"/>
  <c r="O376" i="1"/>
  <c r="A376" i="1"/>
  <c r="Q376" i="1"/>
  <c r="P376" i="1"/>
  <c r="A371" i="1"/>
  <c r="O371" i="1"/>
  <c r="B784" i="1"/>
  <c r="A784" i="1"/>
  <c r="B752" i="1"/>
  <c r="A752" i="1"/>
  <c r="M391" i="1"/>
  <c r="N395" i="1"/>
  <c r="M376" i="1"/>
  <c r="R371" i="1"/>
  <c r="Q965" i="1"/>
  <c r="Q885" i="1"/>
  <c r="R933" i="1"/>
  <c r="J861" i="1"/>
  <c r="L909" i="1"/>
  <c r="K981" i="1"/>
  <c r="A981" i="1"/>
  <c r="M901" i="1"/>
  <c r="P949" i="1"/>
  <c r="N597" i="1"/>
  <c r="B597" i="1"/>
  <c r="M629" i="1"/>
  <c r="P653" i="1"/>
  <c r="Q677" i="1"/>
  <c r="K677" i="1"/>
  <c r="N693" i="1"/>
  <c r="O686" i="1"/>
  <c r="R549" i="1"/>
  <c r="N565" i="1"/>
  <c r="R581" i="1"/>
  <c r="R613" i="1"/>
  <c r="R1148" i="1"/>
  <c r="L1148" i="1"/>
  <c r="N1148" i="1"/>
  <c r="Q1140" i="1"/>
  <c r="R1140" i="1"/>
  <c r="B1200" i="1"/>
  <c r="O1200" i="1"/>
  <c r="P1200" i="1"/>
  <c r="M1200" i="1"/>
  <c r="K1192" i="1"/>
  <c r="M1192" i="1"/>
  <c r="A1192" i="1"/>
  <c r="A1184" i="1"/>
  <c r="P1184" i="1"/>
  <c r="R1184" i="1"/>
  <c r="K376" i="1"/>
  <c r="R376" i="1"/>
  <c r="K369" i="1"/>
  <c r="J369" i="1"/>
  <c r="B369" i="1"/>
  <c r="L369" i="1"/>
  <c r="B808" i="1"/>
  <c r="A808" i="1"/>
  <c r="B776" i="1"/>
  <c r="A776" i="1"/>
  <c r="R1147" i="1"/>
  <c r="Q1147" i="1"/>
  <c r="M1147" i="1"/>
  <c r="M1139" i="1"/>
  <c r="Q1139" i="1"/>
  <c r="J1139" i="1"/>
  <c r="B1199" i="1"/>
  <c r="Q1199" i="1"/>
  <c r="M1191" i="1"/>
  <c r="P1191"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2" i="1"/>
  <c r="O965" i="1"/>
  <c r="M885" i="1"/>
  <c r="Q933" i="1"/>
  <c r="K861" i="1"/>
  <c r="Q909" i="1"/>
  <c r="Q981" i="1"/>
  <c r="O901" i="1"/>
  <c r="B901" i="1"/>
  <c r="M949" i="1"/>
  <c r="J597" i="1"/>
  <c r="Q629" i="1"/>
  <c r="K629" i="1"/>
  <c r="N653" i="1"/>
  <c r="J677" i="1"/>
  <c r="A677" i="1"/>
  <c r="L693" i="1"/>
  <c r="P565" i="1"/>
  <c r="O581" i="1"/>
  <c r="K613" i="1"/>
  <c r="O645" i="1"/>
  <c r="N685" i="1"/>
  <c r="L1147" i="1"/>
  <c r="B1188" i="1"/>
  <c r="Q411" i="1"/>
  <c r="R355" i="1"/>
  <c r="L376" i="1"/>
  <c r="R359" i="1"/>
  <c r="K359" i="1"/>
  <c r="N359" i="1"/>
  <c r="Q359" i="1"/>
  <c r="O359" i="1"/>
  <c r="P359" i="1"/>
  <c r="B359" i="1"/>
  <c r="L359" i="1"/>
  <c r="B800" i="1"/>
  <c r="A800" i="1"/>
  <c r="B768" i="1"/>
  <c r="A768" i="1"/>
  <c r="N965" i="1"/>
  <c r="K885" i="1"/>
  <c r="N933" i="1"/>
  <c r="Q861" i="1"/>
  <c r="M909" i="1"/>
  <c r="P981" i="1"/>
  <c r="L901" i="1"/>
  <c r="L949" i="1"/>
  <c r="B949" i="1"/>
  <c r="R629" i="1"/>
  <c r="Q693" i="1"/>
  <c r="R694" i="1"/>
  <c r="K694" i="1"/>
  <c r="L694" i="1"/>
  <c r="N694" i="1"/>
  <c r="Q694" i="1"/>
  <c r="L1199" i="1"/>
  <c r="M1136" i="1"/>
  <c r="Q403" i="1"/>
  <c r="P411" i="1"/>
  <c r="M364" i="1"/>
  <c r="N364" i="1"/>
  <c r="O364" i="1"/>
  <c r="B364" i="1"/>
  <c r="A364" i="1"/>
  <c r="J364" i="1"/>
  <c r="K373" i="1"/>
  <c r="Q373" i="1"/>
  <c r="R373" i="1"/>
  <c r="R333" i="1"/>
  <c r="B333" i="1"/>
  <c r="J333" i="1"/>
  <c r="M333" i="1"/>
  <c r="Q333" i="1"/>
  <c r="A333" i="1"/>
  <c r="P333" i="1"/>
  <c r="L333" i="1"/>
  <c r="A840"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199" i="1"/>
  <c r="O385" i="1"/>
  <c r="J376" i="1"/>
  <c r="N357" i="1"/>
  <c r="J357" i="1"/>
  <c r="K357" i="1"/>
  <c r="L357" i="1"/>
  <c r="M357" i="1"/>
  <c r="B357" i="1"/>
  <c r="P357" i="1"/>
  <c r="B792" i="1"/>
  <c r="A792" i="1"/>
  <c r="B760" i="1"/>
  <c r="A760"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8" i="1"/>
  <c r="A816" i="1"/>
  <c r="A370" i="1"/>
  <c r="B806" i="1"/>
  <c r="B798" i="1"/>
  <c r="B790" i="1"/>
  <c r="B782" i="1"/>
  <c r="B774" i="1"/>
  <c r="B766" i="1"/>
  <c r="B758" i="1"/>
  <c r="B750" i="1"/>
  <c r="K740" i="1"/>
  <c r="L739" i="1"/>
  <c r="K736" i="1"/>
  <c r="L735" i="1"/>
  <c r="L732" i="1"/>
  <c r="M731" i="1"/>
  <c r="L728" i="1"/>
  <c r="M724" i="1"/>
  <c r="N723" i="1"/>
  <c r="N722" i="1"/>
  <c r="M720" i="1"/>
  <c r="N719" i="1"/>
  <c r="N718" i="1"/>
  <c r="Q676" i="1"/>
  <c r="R692" i="1"/>
  <c r="A700" i="1"/>
  <c r="J1005" i="1"/>
  <c r="K1138" i="1"/>
  <c r="P356" i="1"/>
  <c r="B810" i="1"/>
  <c r="B802" i="1"/>
  <c r="B794" i="1"/>
  <c r="B786" i="1"/>
  <c r="B778" i="1"/>
  <c r="B770" i="1"/>
  <c r="B762" i="1"/>
  <c r="B754" i="1"/>
  <c r="J740" i="1"/>
  <c r="J739" i="1"/>
  <c r="J736" i="1"/>
  <c r="J735" i="1"/>
  <c r="K732" i="1"/>
  <c r="L731" i="1"/>
  <c r="K728" i="1"/>
  <c r="L724" i="1"/>
  <c r="M723" i="1"/>
  <c r="L722" i="1"/>
  <c r="L720" i="1"/>
  <c r="M719" i="1"/>
  <c r="B854" i="1"/>
  <c r="B846" i="1"/>
  <c r="B838" i="1"/>
  <c r="B830" i="1"/>
  <c r="B822" i="1"/>
  <c r="B814" i="1"/>
  <c r="K724" i="1"/>
  <c r="L723" i="1"/>
  <c r="K720" i="1"/>
  <c r="L719" i="1"/>
  <c r="M676" i="1"/>
  <c r="N692" i="1"/>
  <c r="K708" i="1"/>
  <c r="Q370" i="1"/>
  <c r="J370" i="1"/>
  <c r="A368" i="1"/>
  <c r="M356" i="1"/>
  <c r="M370" i="1"/>
  <c r="A809" i="1"/>
  <c r="A801" i="1"/>
  <c r="A793" i="1"/>
  <c r="A785" i="1"/>
  <c r="A777" i="1"/>
  <c r="A769" i="1"/>
  <c r="A761" i="1"/>
  <c r="A753" i="1"/>
  <c r="J724" i="1"/>
  <c r="J723" i="1"/>
  <c r="J720" i="1"/>
  <c r="J719" i="1"/>
  <c r="A1144" i="1"/>
  <c r="B692" i="1"/>
  <c r="L708" i="1"/>
  <c r="Q724" i="1"/>
  <c r="R723" i="1"/>
  <c r="Q720" i="1"/>
  <c r="J144" i="1"/>
  <c r="M215" i="1"/>
  <c r="P207" i="1"/>
  <c r="Q207" i="1"/>
  <c r="P332" i="1"/>
  <c r="N1006" i="1"/>
  <c r="A1006" i="1"/>
  <c r="Q1084" i="1"/>
  <c r="K1076" i="1"/>
  <c r="K316" i="1"/>
  <c r="A316" i="1"/>
  <c r="R239" i="1"/>
  <c r="M477" i="1"/>
  <c r="R485" i="1"/>
  <c r="L485" i="1"/>
  <c r="N493" i="1"/>
  <c r="R501" i="1"/>
  <c r="A501" i="1"/>
  <c r="N509" i="1"/>
  <c r="Q517" i="1"/>
  <c r="K525" i="1"/>
  <c r="B525" i="1"/>
  <c r="P533" i="1"/>
  <c r="R541" i="1"/>
  <c r="J474" i="1"/>
  <c r="O474" i="1"/>
  <c r="R106" i="1"/>
  <c r="M1014" i="1"/>
  <c r="A1014" i="1"/>
  <c r="M1055" i="1"/>
  <c r="M135" i="1"/>
  <c r="O136" i="1"/>
  <c r="B136" i="1"/>
  <c r="O60" i="1"/>
  <c r="K52" i="1"/>
  <c r="M44" i="1"/>
  <c r="P44" i="1"/>
  <c r="R36" i="1"/>
  <c r="O28" i="1"/>
  <c r="A28" i="1"/>
  <c r="O20" i="1"/>
  <c r="M264" i="1"/>
  <c r="B264" i="1"/>
  <c r="R471" i="1"/>
  <c r="Q1092" i="1"/>
  <c r="Q342" i="1"/>
  <c r="P1205" i="1"/>
  <c r="B1205" i="1"/>
  <c r="L1162" i="1"/>
  <c r="M1121" i="1"/>
  <c r="Q69" i="1"/>
  <c r="J299" i="1"/>
  <c r="R178" i="1"/>
  <c r="A178" i="1"/>
  <c r="L1203" i="1"/>
  <c r="P1040" i="1"/>
  <c r="R168" i="1"/>
  <c r="A168" i="1"/>
  <c r="B530" i="1"/>
  <c r="N132" i="1"/>
  <c r="N31" i="1"/>
  <c r="P15" i="1"/>
  <c r="M322" i="1"/>
  <c r="B322" i="1"/>
  <c r="J281" i="1"/>
  <c r="N1171" i="1"/>
  <c r="M309" i="1"/>
  <c r="N1032" i="1"/>
  <c r="N1155" i="1"/>
  <c r="N538" i="1"/>
  <c r="A538" i="1"/>
  <c r="M47" i="1"/>
  <c r="Q235" i="1"/>
  <c r="J157" i="1"/>
  <c r="P1042" i="1"/>
  <c r="M227" i="1"/>
  <c r="L227" i="1"/>
  <c r="P144" i="1"/>
  <c r="Q144" i="1"/>
  <c r="L215" i="1"/>
  <c r="O207" i="1"/>
  <c r="B207" i="1"/>
  <c r="O332" i="1"/>
  <c r="L1006" i="1"/>
  <c r="O1084" i="1"/>
  <c r="P1084" i="1"/>
  <c r="R1076" i="1"/>
  <c r="R316" i="1"/>
  <c r="B316" i="1"/>
  <c r="J239" i="1"/>
  <c r="K477" i="1"/>
  <c r="P485" i="1"/>
  <c r="B485" i="1"/>
  <c r="M493" i="1"/>
  <c r="J501" i="1"/>
  <c r="K509" i="1"/>
  <c r="M509" i="1"/>
  <c r="P517" i="1"/>
  <c r="L525" i="1"/>
  <c r="A525" i="1"/>
  <c r="O533" i="1"/>
  <c r="J541" i="1"/>
  <c r="K474" i="1"/>
  <c r="B474" i="1"/>
  <c r="J106" i="1"/>
  <c r="L1014" i="1"/>
  <c r="K1055" i="1"/>
  <c r="L1055" i="1"/>
  <c r="L135" i="1"/>
  <c r="N136" i="1"/>
  <c r="A136" i="1"/>
  <c r="Q60" i="1"/>
  <c r="O52" i="1"/>
  <c r="K44" i="1"/>
  <c r="B44" i="1"/>
  <c r="J36" i="1"/>
  <c r="J28" i="1"/>
  <c r="K20" i="1"/>
  <c r="N20" i="1"/>
  <c r="L264" i="1"/>
  <c r="P471" i="1"/>
  <c r="J471" i="1"/>
  <c r="P69" i="1"/>
  <c r="Q299" i="1"/>
  <c r="P178" i="1"/>
  <c r="B178" i="1"/>
  <c r="L168" i="1"/>
  <c r="M31" i="1"/>
  <c r="O15" i="1"/>
  <c r="L322" i="1"/>
  <c r="L309" i="1"/>
  <c r="M1032" i="1"/>
  <c r="L1155" i="1"/>
  <c r="O538" i="1"/>
  <c r="P47" i="1"/>
  <c r="B47" i="1"/>
  <c r="Q157" i="1"/>
  <c r="B1042" i="1"/>
  <c r="O1042" i="1"/>
  <c r="K470" i="1"/>
  <c r="N470" i="1"/>
  <c r="Q43" i="1"/>
  <c r="O43" i="1"/>
  <c r="B1013" i="1"/>
  <c r="M1013" i="1"/>
  <c r="A518" i="1"/>
  <c r="K518" i="1"/>
  <c r="K478" i="1"/>
  <c r="Q478" i="1"/>
  <c r="B331" i="1"/>
  <c r="L331" i="1"/>
  <c r="N144" i="1"/>
  <c r="A144" i="1"/>
  <c r="R215" i="1"/>
  <c r="M207" i="1"/>
  <c r="L332" i="1"/>
  <c r="M332" i="1"/>
  <c r="K1006" i="1"/>
  <c r="M1084" i="1"/>
  <c r="A1084" i="1"/>
  <c r="Q1076" i="1"/>
  <c r="Q316" i="1"/>
  <c r="O239" i="1"/>
  <c r="B239" i="1"/>
  <c r="R477" i="1"/>
  <c r="N485" i="1"/>
  <c r="J493" i="1"/>
  <c r="L493" i="1"/>
  <c r="P501" i="1"/>
  <c r="R509" i="1"/>
  <c r="A509" i="1"/>
  <c r="N517" i="1"/>
  <c r="J525" i="1"/>
  <c r="N533" i="1"/>
  <c r="B533" i="1"/>
  <c r="P541" i="1"/>
  <c r="Q474" i="1"/>
  <c r="Q106" i="1"/>
  <c r="O106" i="1"/>
  <c r="Q1014" i="1"/>
  <c r="J1055" i="1"/>
  <c r="A1055" i="1"/>
  <c r="R135" i="1"/>
  <c r="L136" i="1"/>
  <c r="R60" i="1"/>
  <c r="B60" i="1"/>
  <c r="J52" i="1"/>
  <c r="N44" i="1"/>
  <c r="M36" i="1"/>
  <c r="P36" i="1"/>
  <c r="M28" i="1"/>
  <c r="Q20" i="1"/>
  <c r="A20" i="1"/>
  <c r="R264" i="1"/>
  <c r="N471" i="1"/>
  <c r="A471" i="1"/>
  <c r="N168" i="1"/>
  <c r="R309" i="1"/>
  <c r="R1032" i="1"/>
  <c r="B1032" i="1"/>
  <c r="A1126" i="1"/>
  <c r="L1126" i="1"/>
  <c r="A236" i="1"/>
  <c r="R236" i="1"/>
  <c r="M144" i="1"/>
  <c r="J215" i="1"/>
  <c r="L207" i="1"/>
  <c r="K332" i="1"/>
  <c r="A332" i="1"/>
  <c r="R1006" i="1"/>
  <c r="L1084" i="1"/>
  <c r="O1076" i="1"/>
  <c r="P1076" i="1"/>
  <c r="P316" i="1"/>
  <c r="N239" i="1"/>
  <c r="A239" i="1"/>
  <c r="Q477" i="1"/>
  <c r="M485" i="1"/>
  <c r="K493" i="1"/>
  <c r="B493" i="1"/>
  <c r="O501" i="1"/>
  <c r="J509" i="1"/>
  <c r="K517" i="1"/>
  <c r="M517" i="1"/>
  <c r="Q525" i="1"/>
  <c r="L533" i="1"/>
  <c r="A533" i="1"/>
  <c r="O541" i="1"/>
  <c r="P474" i="1"/>
  <c r="N106" i="1"/>
  <c r="A106" i="1"/>
  <c r="N1014" i="1"/>
  <c r="Q1055" i="1"/>
  <c r="Q135" i="1"/>
  <c r="J135" i="1"/>
  <c r="K136" i="1"/>
  <c r="M60" i="1"/>
  <c r="A60" i="1"/>
  <c r="Q52" i="1"/>
  <c r="O44" i="1"/>
  <c r="N36" i="1"/>
  <c r="B36" i="1"/>
  <c r="L28" i="1"/>
  <c r="M20" i="1"/>
  <c r="J264" i="1"/>
  <c r="M471" i="1"/>
  <c r="J230" i="1"/>
  <c r="K1100" i="1"/>
  <c r="L342" i="1"/>
  <c r="A342" i="1"/>
  <c r="K1205" i="1"/>
  <c r="J1121" i="1"/>
  <c r="A1121" i="1"/>
  <c r="N69" i="1"/>
  <c r="M178" i="1"/>
  <c r="Q1203" i="1"/>
  <c r="M1126" i="1"/>
  <c r="B1126" i="1"/>
  <c r="K1040" i="1"/>
  <c r="M168" i="1"/>
  <c r="R132" i="1"/>
  <c r="O31" i="1"/>
  <c r="K15" i="1"/>
  <c r="Q322" i="1"/>
  <c r="P236" i="1"/>
  <c r="N281" i="1"/>
  <c r="R1171" i="1"/>
  <c r="B1171" i="1"/>
  <c r="N227" i="1"/>
  <c r="J1032" i="1"/>
  <c r="A1032" i="1"/>
  <c r="J1155" i="1"/>
  <c r="K47" i="1"/>
  <c r="L235" i="1"/>
  <c r="B235" i="1"/>
  <c r="M157" i="1"/>
  <c r="K1042" i="1"/>
  <c r="B1099" i="1"/>
  <c r="O1099" i="1"/>
  <c r="A96" i="1"/>
  <c r="O96" i="1"/>
  <c r="K168" i="1"/>
  <c r="A1092" i="1"/>
  <c r="M1092" i="1"/>
  <c r="L165" i="1"/>
  <c r="O165" i="1"/>
  <c r="K1162" i="1"/>
  <c r="R1162" i="1"/>
  <c r="A299" i="1"/>
  <c r="R299" i="1"/>
  <c r="A309" i="1"/>
  <c r="J309" i="1"/>
  <c r="A31" i="1"/>
  <c r="Q31" i="1"/>
  <c r="P538" i="1"/>
  <c r="Q538" i="1"/>
  <c r="P530" i="1"/>
  <c r="Q530" i="1"/>
  <c r="K144" i="1"/>
  <c r="O215" i="1"/>
  <c r="B215" i="1"/>
  <c r="R207" i="1"/>
  <c r="J332" i="1"/>
  <c r="P1006" i="1"/>
  <c r="Q1006" i="1"/>
  <c r="R1084" i="1"/>
  <c r="M1076" i="1"/>
  <c r="A1076" i="1"/>
  <c r="N316" i="1"/>
  <c r="L239" i="1"/>
  <c r="P477" i="1"/>
  <c r="B477" i="1"/>
  <c r="J485" i="1"/>
  <c r="P493" i="1"/>
  <c r="K501" i="1"/>
  <c r="M501" i="1"/>
  <c r="P509" i="1"/>
  <c r="R517" i="1"/>
  <c r="A517" i="1"/>
  <c r="O525" i="1"/>
  <c r="J533" i="1"/>
  <c r="K541" i="1"/>
  <c r="B541" i="1"/>
  <c r="M474" i="1"/>
  <c r="K106" i="1"/>
  <c r="P1014" i="1"/>
  <c r="J1014" i="1"/>
  <c r="O1055" i="1"/>
  <c r="O135" i="1"/>
  <c r="A135" i="1"/>
  <c r="J136" i="1"/>
  <c r="K60" i="1"/>
  <c r="M52" i="1"/>
  <c r="B52" i="1"/>
  <c r="J44" i="1"/>
  <c r="O36" i="1"/>
  <c r="Q28" i="1"/>
  <c r="N28" i="1"/>
  <c r="J20" i="1"/>
  <c r="O264" i="1"/>
  <c r="P264" i="1"/>
  <c r="K471" i="1"/>
  <c r="P230" i="1"/>
  <c r="B230" i="1"/>
  <c r="B165" i="1"/>
  <c r="Q1100" i="1"/>
  <c r="R1092" i="1"/>
  <c r="R342" i="1"/>
  <c r="J1205" i="1"/>
  <c r="P1162" i="1"/>
  <c r="P1121" i="1"/>
  <c r="K69" i="1"/>
  <c r="A69" i="1"/>
  <c r="K299" i="1"/>
  <c r="K178" i="1"/>
  <c r="N1203" i="1"/>
  <c r="R1126" i="1"/>
  <c r="J1040" i="1"/>
  <c r="A1040" i="1"/>
  <c r="Q168" i="1"/>
  <c r="R530" i="1"/>
  <c r="Q132" i="1"/>
  <c r="J31" i="1"/>
  <c r="Q15" i="1"/>
  <c r="A15" i="1"/>
  <c r="O322" i="1"/>
  <c r="N236" i="1"/>
  <c r="M281" i="1"/>
  <c r="Q1171" i="1"/>
  <c r="K227" i="1"/>
  <c r="A227" i="1"/>
  <c r="O309" i="1"/>
  <c r="P1032" i="1"/>
  <c r="Q1155" i="1"/>
  <c r="A1155" i="1"/>
  <c r="J538" i="1"/>
  <c r="O47" i="1"/>
  <c r="R235" i="1"/>
  <c r="K157" i="1"/>
  <c r="B157" i="1"/>
  <c r="J1042" i="1"/>
  <c r="J94" i="1"/>
  <c r="Q94" i="1"/>
  <c r="N215" i="1"/>
  <c r="O1006" i="1"/>
  <c r="L316" i="1"/>
  <c r="N477" i="1"/>
  <c r="L501" i="1"/>
  <c r="N525" i="1"/>
  <c r="L541" i="1"/>
  <c r="O1014" i="1"/>
  <c r="P136" i="1"/>
  <c r="L52" i="1"/>
  <c r="R28" i="1"/>
  <c r="N264" i="1"/>
  <c r="N94" i="1"/>
  <c r="J69" i="1"/>
  <c r="L299" i="1"/>
  <c r="B299" i="1"/>
  <c r="O178" i="1"/>
  <c r="M1203" i="1"/>
  <c r="J1126" i="1"/>
  <c r="Q1040" i="1"/>
  <c r="J168" i="1"/>
  <c r="B168" i="1"/>
  <c r="J530" i="1"/>
  <c r="O132" i="1"/>
  <c r="P31" i="1"/>
  <c r="R15" i="1"/>
  <c r="N322" i="1"/>
  <c r="A322" i="1"/>
  <c r="M236" i="1"/>
  <c r="L281" i="1"/>
  <c r="O1171" i="1"/>
  <c r="R227" i="1"/>
  <c r="N309" i="1"/>
  <c r="O1032" i="1"/>
  <c r="O1155" i="1"/>
  <c r="B538" i="1"/>
  <c r="N47" i="1"/>
  <c r="R96" i="1"/>
  <c r="J235" i="1"/>
  <c r="R157" i="1"/>
  <c r="A157" i="1"/>
  <c r="Q1042" i="1"/>
  <c r="Q1069" i="1"/>
  <c r="L1074" i="1"/>
  <c r="Q1066" i="1"/>
  <c r="A1066" i="1"/>
  <c r="B1072" i="1"/>
  <c r="P1068" i="1"/>
  <c r="O1068" i="1"/>
  <c r="Q1068" i="1"/>
  <c r="M118" i="1"/>
  <c r="M123" i="1"/>
  <c r="R121" i="1"/>
  <c r="L116" i="1"/>
  <c r="N116" i="1"/>
  <c r="R124" i="1"/>
  <c r="K124" i="1"/>
  <c r="J251" i="1"/>
  <c r="K257" i="1"/>
  <c r="A257" i="1"/>
  <c r="L257" i="1"/>
  <c r="J257" i="1"/>
  <c r="R257" i="1"/>
  <c r="Q249" i="1"/>
  <c r="J249" i="1"/>
  <c r="O249" i="1"/>
  <c r="N249" i="1"/>
  <c r="P249" i="1"/>
  <c r="B200" i="1"/>
  <c r="O194" i="1"/>
  <c r="M422" i="1"/>
  <c r="O423" i="1"/>
  <c r="M439" i="1"/>
  <c r="Q463" i="1"/>
  <c r="Q1064" i="1"/>
  <c r="A1064" i="1"/>
  <c r="J1064" i="1"/>
  <c r="R1067" i="1"/>
  <c r="K1067" i="1"/>
  <c r="K117" i="1"/>
  <c r="M117" i="1"/>
  <c r="Q117" i="1"/>
  <c r="A125" i="1"/>
  <c r="P125" i="1"/>
  <c r="B125" i="1"/>
  <c r="R125" i="1"/>
  <c r="L256" i="1"/>
  <c r="B256" i="1"/>
  <c r="M256" i="1"/>
  <c r="R256" i="1"/>
  <c r="K256" i="1"/>
  <c r="Q248" i="1"/>
  <c r="J248" i="1"/>
  <c r="A248" i="1"/>
  <c r="N248" i="1"/>
  <c r="P248" i="1"/>
  <c r="O248" i="1"/>
  <c r="R423" i="1"/>
  <c r="A1074" i="1"/>
  <c r="O1074" i="1"/>
  <c r="B1074" i="1"/>
  <c r="P1074" i="1"/>
  <c r="K1066" i="1"/>
  <c r="L1066"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67" i="1"/>
  <c r="A1067" i="1"/>
  <c r="B1064" i="1"/>
  <c r="A1068" i="1"/>
  <c r="J1074" i="1"/>
  <c r="N1066" i="1"/>
  <c r="K1073" i="1"/>
  <c r="R1073" i="1"/>
  <c r="L1073" i="1"/>
  <c r="B1065" i="1"/>
  <c r="J1065" i="1"/>
  <c r="K1065" i="1"/>
  <c r="R1065" i="1"/>
  <c r="Q124" i="1"/>
  <c r="A124" i="1"/>
  <c r="B116" i="1"/>
  <c r="B118" i="1"/>
  <c r="L117" i="1"/>
  <c r="M257" i="1"/>
  <c r="L248" i="1"/>
  <c r="L192" i="1"/>
  <c r="M193" i="1"/>
  <c r="A193" i="1"/>
  <c r="O193" i="1"/>
  <c r="N193" i="1"/>
  <c r="K193" i="1"/>
  <c r="Q201" i="1"/>
  <c r="J201" i="1"/>
  <c r="O201" i="1"/>
  <c r="N201" i="1"/>
  <c r="P201" i="1"/>
  <c r="M447" i="1"/>
  <c r="M1066" i="1"/>
  <c r="Q1072" i="1"/>
  <c r="A1072" i="1"/>
  <c r="J1072" i="1"/>
  <c r="N200" i="1"/>
  <c r="O192" i="1"/>
  <c r="K194" i="1"/>
  <c r="M194" i="1"/>
  <c r="A194" i="1"/>
  <c r="P194" i="1"/>
  <c r="Q194" i="1"/>
  <c r="R194" i="1"/>
  <c r="B202" i="1"/>
  <c r="K202" i="1"/>
  <c r="A202" i="1"/>
  <c r="L202" i="1"/>
  <c r="J202" i="1"/>
  <c r="R202" i="1"/>
  <c r="B423" i="1"/>
  <c r="M423" i="1"/>
  <c r="A423" i="1"/>
  <c r="N423" i="1"/>
  <c r="Q423" i="1"/>
  <c r="K423" i="1"/>
  <c r="L423" i="1"/>
  <c r="Q447" i="1"/>
  <c r="Q1074" i="1"/>
  <c r="R1066"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074" i="1"/>
  <c r="J1066" i="1"/>
  <c r="O118" i="1"/>
  <c r="M251" i="1"/>
  <c r="L251" i="1"/>
  <c r="N251" i="1"/>
  <c r="A251" i="1"/>
  <c r="R251" i="1"/>
  <c r="B251" i="1"/>
  <c r="K251" i="1"/>
  <c r="L200" i="1"/>
  <c r="K192" i="1"/>
  <c r="R431" i="1"/>
  <c r="L455" i="1"/>
  <c r="M1074" i="1"/>
  <c r="B1066" i="1"/>
  <c r="J1069" i="1"/>
  <c r="R1069"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5" i="1"/>
  <c r="Q975" i="1"/>
  <c r="K951" i="1"/>
  <c r="R951" i="1"/>
  <c r="B935" i="1"/>
  <c r="R935" i="1"/>
  <c r="A911" i="1"/>
  <c r="P911" i="1"/>
  <c r="Q903" i="1"/>
  <c r="M903" i="1"/>
  <c r="A871" i="1"/>
  <c r="L871"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1" i="1"/>
  <c r="K1001" i="1"/>
  <c r="L1001" i="1"/>
  <c r="O1001" i="1"/>
  <c r="R1001" i="1"/>
  <c r="N1145" i="1"/>
  <c r="J1145" i="1"/>
  <c r="A1145" i="1"/>
  <c r="R1145" i="1"/>
  <c r="B1145" i="1"/>
  <c r="M1145" i="1"/>
  <c r="K1137" i="1"/>
  <c r="P1137" i="1"/>
  <c r="Q1137" i="1"/>
  <c r="R1137" i="1"/>
  <c r="L1137" i="1"/>
  <c r="B1197" i="1"/>
  <c r="M1197" i="1"/>
  <c r="N1197" i="1"/>
  <c r="P1197" i="1"/>
  <c r="R1197" i="1"/>
  <c r="A1189" i="1"/>
  <c r="O1189" i="1"/>
  <c r="M1189" i="1"/>
  <c r="N1189" i="1"/>
  <c r="P1189" i="1"/>
  <c r="R1189"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45" i="1"/>
  <c r="B1189" i="1"/>
  <c r="A1137" i="1"/>
  <c r="R1144" i="1"/>
  <c r="Q1144" i="1"/>
  <c r="K1144" i="1"/>
  <c r="M1144" i="1"/>
  <c r="R1136" i="1"/>
  <c r="K1136" i="1"/>
  <c r="B1136" i="1"/>
  <c r="N1136" i="1"/>
  <c r="N1196" i="1"/>
  <c r="P1196" i="1"/>
  <c r="A1196" i="1"/>
  <c r="Q1196" i="1"/>
  <c r="B1196" i="1"/>
  <c r="L1196" i="1"/>
  <c r="L1188" i="1"/>
  <c r="P1188" i="1"/>
  <c r="Q1188" i="1"/>
  <c r="A1188" i="1"/>
  <c r="K1188" i="1"/>
  <c r="P397" i="1"/>
  <c r="J405" i="1"/>
  <c r="P412" i="1"/>
  <c r="L412" i="1"/>
  <c r="M412" i="1"/>
  <c r="N412" i="1"/>
  <c r="A412" i="1"/>
  <c r="J412" i="1"/>
  <c r="M404" i="1"/>
  <c r="A404" i="1"/>
  <c r="R404" i="1"/>
  <c r="K404" i="1"/>
  <c r="L404" i="1"/>
  <c r="P404" i="1"/>
  <c r="B396" i="1"/>
  <c r="J396" i="1"/>
  <c r="Q396" i="1"/>
  <c r="A396" i="1"/>
  <c r="R396" i="1"/>
  <c r="K396" i="1"/>
  <c r="N396" i="1"/>
  <c r="R900" i="1"/>
  <c r="L948" i="1"/>
  <c r="B948" i="1"/>
  <c r="L867" i="1"/>
  <c r="O875" i="1"/>
  <c r="K875" i="1"/>
  <c r="K883" i="1"/>
  <c r="N891" i="1"/>
  <c r="B891" i="1"/>
  <c r="O899" i="1"/>
  <c r="J907" i="1"/>
  <c r="N915" i="1"/>
  <c r="A915" i="1"/>
  <c r="P923" i="1"/>
  <c r="J931" i="1"/>
  <c r="N939" i="1"/>
  <c r="M939" i="1"/>
  <c r="J947" i="1"/>
  <c r="L955" i="1"/>
  <c r="B955" i="1"/>
  <c r="P963" i="1"/>
  <c r="R971" i="1"/>
  <c r="M979" i="1"/>
  <c r="B979" i="1"/>
  <c r="Q987" i="1"/>
  <c r="K995" i="1"/>
  <c r="L868" i="1"/>
  <c r="Q892" i="1"/>
  <c r="P924" i="1"/>
  <c r="L924" i="1"/>
  <c r="R940" i="1"/>
  <c r="K956" i="1"/>
  <c r="A956" i="1"/>
  <c r="O980" i="1"/>
  <c r="Q908" i="1"/>
  <c r="M988" i="1"/>
  <c r="N988" i="1"/>
  <c r="N554" i="1"/>
  <c r="Q562" i="1"/>
  <c r="M570" i="1"/>
  <c r="A570" i="1"/>
  <c r="A578" i="1"/>
  <c r="A586" i="1"/>
  <c r="B594" i="1"/>
  <c r="B602" i="1"/>
  <c r="B610" i="1"/>
  <c r="A618" i="1"/>
  <c r="M634" i="1"/>
  <c r="K642" i="1"/>
  <c r="J650" i="1"/>
  <c r="P658" i="1"/>
  <c r="N666" i="1"/>
  <c r="A674" i="1"/>
  <c r="L690" i="1"/>
  <c r="K698" i="1"/>
  <c r="J706" i="1"/>
  <c r="P714" i="1"/>
  <c r="Q1001" i="1"/>
  <c r="L1145" i="1"/>
  <c r="O1196" i="1"/>
  <c r="P1144" i="1"/>
  <c r="L1197" i="1"/>
  <c r="N404" i="1"/>
  <c r="O397" i="1"/>
  <c r="B405" i="1"/>
  <c r="Q409" i="1"/>
  <c r="O554" i="1"/>
  <c r="O562" i="1"/>
  <c r="Q570" i="1"/>
  <c r="N578" i="1"/>
  <c r="Q586" i="1"/>
  <c r="Q594" i="1"/>
  <c r="M602" i="1"/>
  <c r="L610" i="1"/>
  <c r="A610" i="1"/>
  <c r="K626" i="1"/>
  <c r="K634" i="1"/>
  <c r="J642" i="1"/>
  <c r="P650" i="1"/>
  <c r="N658" i="1"/>
  <c r="B666" i="1"/>
  <c r="L682" i="1"/>
  <c r="K690" i="1"/>
  <c r="J698" i="1"/>
  <c r="P706" i="1"/>
  <c r="O714" i="1"/>
  <c r="M1001" i="1"/>
  <c r="K1145" i="1"/>
  <c r="M1196" i="1"/>
  <c r="N1144" i="1"/>
  <c r="K1197" i="1"/>
  <c r="P396" i="1"/>
  <c r="B404" i="1"/>
  <c r="K397" i="1"/>
  <c r="N413" i="1"/>
  <c r="Q410" i="1"/>
  <c r="O410" i="1"/>
  <c r="P410" i="1"/>
  <c r="J410" i="1"/>
  <c r="A410" i="1"/>
  <c r="L410" i="1"/>
  <c r="N402" i="1"/>
  <c r="M402" i="1"/>
  <c r="O402" i="1"/>
  <c r="P402" i="1"/>
  <c r="R402" i="1"/>
  <c r="B394" i="1"/>
  <c r="R394" i="1"/>
  <c r="A394" i="1"/>
  <c r="L394" i="1"/>
  <c r="M394" i="1"/>
  <c r="N394" i="1"/>
  <c r="Q394" i="1"/>
  <c r="N868" i="1"/>
  <c r="J868" i="1"/>
  <c r="J892" i="1"/>
  <c r="K924" i="1"/>
  <c r="A924" i="1"/>
  <c r="O940" i="1"/>
  <c r="J956" i="1"/>
  <c r="L980" i="1"/>
  <c r="B980" i="1"/>
  <c r="J908" i="1"/>
  <c r="K988" i="1"/>
  <c r="A988" i="1"/>
  <c r="M554" i="1"/>
  <c r="M562" i="1"/>
  <c r="N570" i="1"/>
  <c r="M578" i="1"/>
  <c r="M586" i="1"/>
  <c r="N594" i="1"/>
  <c r="N602" i="1"/>
  <c r="Q610" i="1"/>
  <c r="N618" i="1"/>
  <c r="Q626" i="1"/>
  <c r="J634" i="1"/>
  <c r="P642" i="1"/>
  <c r="O650" i="1"/>
  <c r="B658" i="1"/>
  <c r="L674" i="1"/>
  <c r="K682" i="1"/>
  <c r="J690" i="1"/>
  <c r="Q698" i="1"/>
  <c r="O706" i="1"/>
  <c r="B714" i="1"/>
  <c r="J1001" i="1"/>
  <c r="K1196" i="1"/>
  <c r="L1144" i="1"/>
  <c r="Q1197" i="1"/>
  <c r="R397" i="1"/>
  <c r="M413" i="1"/>
  <c r="A409" i="1"/>
  <c r="K409" i="1"/>
  <c r="L409" i="1"/>
  <c r="N409" i="1"/>
  <c r="O409" i="1"/>
  <c r="P409" i="1"/>
  <c r="R409" i="1"/>
  <c r="Q401" i="1"/>
  <c r="R401" i="1"/>
  <c r="B401" i="1"/>
  <c r="N401" i="1"/>
  <c r="O401" i="1"/>
  <c r="K401" i="1"/>
  <c r="N393" i="1"/>
  <c r="M393" i="1"/>
  <c r="Q393" i="1"/>
  <c r="A393" i="1"/>
  <c r="B393" i="1"/>
  <c r="O393" i="1"/>
  <c r="R393" i="1"/>
  <c r="O1136" i="1"/>
  <c r="N900" i="1"/>
  <c r="J948" i="1"/>
  <c r="Q867" i="1"/>
  <c r="P875" i="1"/>
  <c r="Q883" i="1"/>
  <c r="M883" i="1"/>
  <c r="K891" i="1"/>
  <c r="L899" i="1"/>
  <c r="B899" i="1"/>
  <c r="O907" i="1"/>
  <c r="R915" i="1"/>
  <c r="Q923" i="1"/>
  <c r="A923" i="1"/>
  <c r="P931" i="1"/>
  <c r="J939" i="1"/>
  <c r="N947" i="1"/>
  <c r="O947" i="1"/>
  <c r="J955" i="1"/>
  <c r="L963" i="1"/>
  <c r="A963" i="1"/>
  <c r="P971" i="1"/>
  <c r="R979" i="1"/>
  <c r="M987" i="1"/>
  <c r="B987" i="1"/>
  <c r="Q995" i="1"/>
  <c r="Q868" i="1"/>
  <c r="B868" i="1"/>
  <c r="O892" i="1"/>
  <c r="Q924" i="1"/>
  <c r="P940" i="1"/>
  <c r="L940" i="1"/>
  <c r="Q956" i="1"/>
  <c r="K980" i="1"/>
  <c r="A980" i="1"/>
  <c r="O908" i="1"/>
  <c r="R988" i="1"/>
  <c r="K554" i="1"/>
  <c r="L562" i="1"/>
  <c r="L570" i="1"/>
  <c r="L578" i="1"/>
  <c r="O586" i="1"/>
  <c r="O594" i="1"/>
  <c r="O602" i="1"/>
  <c r="O610" i="1"/>
  <c r="M618" i="1"/>
  <c r="O626" i="1"/>
  <c r="Q634" i="1"/>
  <c r="O642" i="1"/>
  <c r="B650" i="1"/>
  <c r="L666" i="1"/>
  <c r="K674" i="1"/>
  <c r="R682" i="1"/>
  <c r="Q690" i="1"/>
  <c r="O698" i="1"/>
  <c r="B706" i="1"/>
  <c r="P1001" i="1"/>
  <c r="R1196" i="1"/>
  <c r="B1144" i="1"/>
  <c r="A1197" i="1"/>
  <c r="B1148" i="1"/>
  <c r="O1148" i="1"/>
  <c r="K1148" i="1"/>
  <c r="M1148" i="1"/>
  <c r="P1148" i="1"/>
  <c r="N1140" i="1"/>
  <c r="K1140" i="1"/>
  <c r="M1140" i="1"/>
  <c r="P1140" i="1"/>
  <c r="K1200" i="1"/>
  <c r="Q1200" i="1"/>
  <c r="L1200" i="1"/>
  <c r="N1200" i="1"/>
  <c r="R1192" i="1"/>
  <c r="Q1192" i="1"/>
  <c r="L1192" i="1"/>
  <c r="B1192" i="1"/>
  <c r="Q1184" i="1"/>
  <c r="J1184" i="1"/>
  <c r="K1184" i="1"/>
  <c r="B1184" i="1"/>
  <c r="M396" i="1"/>
  <c r="Q412" i="1"/>
  <c r="A397" i="1"/>
  <c r="K413" i="1"/>
  <c r="K402" i="1"/>
  <c r="M410" i="1"/>
  <c r="J401" i="1"/>
  <c r="Q900" i="1"/>
  <c r="L900" i="1"/>
  <c r="Q948" i="1"/>
  <c r="M867" i="1"/>
  <c r="Q875" i="1"/>
  <c r="N883" i="1"/>
  <c r="A883" i="1"/>
  <c r="P891" i="1"/>
  <c r="J899" i="1"/>
  <c r="R907" i="1"/>
  <c r="M907" i="1"/>
  <c r="K915" i="1"/>
  <c r="N923" i="1"/>
  <c r="B923" i="1"/>
  <c r="O931" i="1"/>
  <c r="R939" i="1"/>
  <c r="M947" i="1"/>
  <c r="A947" i="1"/>
  <c r="Q955" i="1"/>
  <c r="K963" i="1"/>
  <c r="N971" i="1"/>
  <c r="O971" i="1"/>
  <c r="J979" i="1"/>
  <c r="L987" i="1"/>
  <c r="A987" i="1"/>
  <c r="P995" i="1"/>
  <c r="O868" i="1"/>
  <c r="A868" i="1"/>
  <c r="N892" i="1"/>
  <c r="R924" i="1"/>
  <c r="N940" i="1"/>
  <c r="B940" i="1"/>
  <c r="P956" i="1"/>
  <c r="R980" i="1"/>
  <c r="N908" i="1"/>
  <c r="J988"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1" i="1"/>
  <c r="N1188" i="1"/>
  <c r="Q1136" i="1"/>
  <c r="L1189" i="1"/>
  <c r="N1137" i="1"/>
  <c r="N1147" i="1"/>
  <c r="P1147" i="1"/>
  <c r="B1147" i="1"/>
  <c r="K1147" i="1"/>
  <c r="R1139" i="1"/>
  <c r="N1139" i="1"/>
  <c r="P1139" i="1"/>
  <c r="B1139" i="1"/>
  <c r="K1139" i="1"/>
  <c r="A1199" i="1"/>
  <c r="N1199" i="1"/>
  <c r="P1199" i="1"/>
  <c r="R1199" i="1"/>
  <c r="M1199" i="1"/>
  <c r="L1191" i="1"/>
  <c r="N1191" i="1"/>
  <c r="A1191" i="1"/>
  <c r="B1191" i="1"/>
  <c r="R1191" i="1"/>
  <c r="L396" i="1"/>
  <c r="O412" i="1"/>
  <c r="Q405" i="1"/>
  <c r="R413" i="1"/>
  <c r="J402" i="1"/>
  <c r="B410" i="1"/>
  <c r="P401" i="1"/>
  <c r="M876" i="1"/>
  <c r="L964" i="1"/>
  <c r="P884" i="1"/>
  <c r="L865" i="1"/>
  <c r="K889" i="1"/>
  <c r="N905" i="1"/>
  <c r="N929" i="1"/>
  <c r="P953" i="1"/>
  <c r="N969" i="1"/>
  <c r="O993" i="1"/>
  <c r="M906" i="1"/>
  <c r="N970" i="1"/>
  <c r="O954" i="1"/>
  <c r="P900" i="1"/>
  <c r="O933" i="1"/>
  <c r="R867" i="1"/>
  <c r="L883" i="1"/>
  <c r="Q907" i="1"/>
  <c r="Q931" i="1"/>
  <c r="L947" i="1"/>
  <c r="M971" i="1"/>
  <c r="N995" i="1"/>
  <c r="P892" i="1"/>
  <c r="M940" i="1"/>
  <c r="P861" i="1"/>
  <c r="P908" i="1"/>
  <c r="J901"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1" i="1"/>
  <c r="M1188" i="1"/>
  <c r="P1136" i="1"/>
  <c r="K1189" i="1"/>
  <c r="M1137" i="1"/>
  <c r="J404" i="1"/>
  <c r="K412" i="1"/>
  <c r="M405" i="1"/>
  <c r="Q402" i="1"/>
  <c r="L393" i="1"/>
  <c r="A401" i="1"/>
  <c r="A694" i="1"/>
  <c r="O694" i="1"/>
  <c r="R1186" i="1"/>
  <c r="R1194" i="1"/>
  <c r="L1134" i="1"/>
  <c r="K1142" i="1"/>
  <c r="P1143" i="1"/>
  <c r="M407" i="1"/>
  <c r="N392" i="1"/>
  <c r="A392" i="1"/>
  <c r="Q408" i="1"/>
  <c r="K391" i="1"/>
  <c r="R399" i="1"/>
  <c r="L385" i="1"/>
  <c r="K385" i="1"/>
  <c r="M385" i="1"/>
  <c r="R385" i="1"/>
  <c r="N385" i="1"/>
  <c r="P385" i="1"/>
  <c r="A385" i="1"/>
  <c r="Q385" i="1"/>
  <c r="N1186" i="1"/>
  <c r="N1194" i="1"/>
  <c r="Q1134" i="1"/>
  <c r="N1142" i="1"/>
  <c r="A1187" i="1"/>
  <c r="J1187" i="1"/>
  <c r="R407" i="1"/>
  <c r="O400" i="1"/>
  <c r="N400" i="1"/>
  <c r="J1138" i="1"/>
  <c r="B399" i="1"/>
  <c r="N399" i="1"/>
  <c r="L399" i="1"/>
  <c r="L391" i="1"/>
  <c r="Q391" i="1"/>
  <c r="L1186" i="1"/>
  <c r="A1194" i="1"/>
  <c r="B1134" i="1"/>
  <c r="K1143" i="1"/>
  <c r="P407" i="1"/>
  <c r="O391" i="1"/>
  <c r="A391" i="1"/>
  <c r="O399" i="1"/>
  <c r="B19" i="10" a="1"/>
  <c r="B19" i="10" s="1"/>
  <c r="A852" i="1"/>
  <c r="B852" i="1"/>
  <c r="A844" i="1"/>
  <c r="B844" i="1"/>
  <c r="A836" i="1"/>
  <c r="B836" i="1"/>
  <c r="A828" i="1"/>
  <c r="B828" i="1"/>
  <c r="A820" i="1"/>
  <c r="B820" i="1"/>
  <c r="A812" i="1"/>
  <c r="B812" i="1"/>
  <c r="A804" i="1"/>
  <c r="B804" i="1"/>
  <c r="A796" i="1"/>
  <c r="B796" i="1"/>
  <c r="A788" i="1"/>
  <c r="B788" i="1"/>
  <c r="A780" i="1"/>
  <c r="B780" i="1"/>
  <c r="A772" i="1"/>
  <c r="B772" i="1"/>
  <c r="A764" i="1"/>
  <c r="B764" i="1"/>
  <c r="A756" i="1"/>
  <c r="B756" i="1"/>
  <c r="A748" i="1"/>
  <c r="B748"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188" i="1"/>
  <c r="R363" i="1"/>
  <c r="R383" i="1"/>
  <c r="A387" i="1"/>
  <c r="N365" i="1"/>
  <c r="N373" i="1"/>
  <c r="L373" i="1"/>
  <c r="A369" i="1"/>
  <c r="M373" i="1"/>
  <c r="A335" i="1"/>
  <c r="A739" i="1"/>
  <c r="K739" i="1"/>
  <c r="M738" i="1"/>
  <c r="K735" i="1"/>
  <c r="M734" i="1"/>
  <c r="K731" i="1"/>
  <c r="M730" i="1"/>
  <c r="K727" i="1"/>
  <c r="M726" i="1"/>
  <c r="K723" i="1"/>
  <c r="M722" i="1"/>
  <c r="K719" i="1"/>
  <c r="M718" i="1"/>
  <c r="B853" i="1"/>
  <c r="B845" i="1"/>
  <c r="B837" i="1"/>
  <c r="B829" i="1"/>
  <c r="B821" i="1"/>
  <c r="B813" i="1"/>
  <c r="L718" i="1"/>
  <c r="K738" i="1"/>
  <c r="K734" i="1"/>
  <c r="K730" i="1"/>
  <c r="K726" i="1"/>
  <c r="K722" i="1"/>
  <c r="K718" i="1"/>
  <c r="N379" i="1"/>
  <c r="N387" i="1"/>
  <c r="N356" i="1"/>
  <c r="N360" i="1"/>
  <c r="B379" i="1"/>
  <c r="P363" i="1"/>
  <c r="L356" i="1"/>
  <c r="Q387" i="1"/>
  <c r="P360" i="1"/>
  <c r="M369" i="1"/>
  <c r="P365" i="1"/>
  <c r="B373" i="1"/>
  <c r="B807" i="1"/>
  <c r="B799" i="1"/>
  <c r="B791" i="1"/>
  <c r="B783" i="1"/>
  <c r="B775" i="1"/>
  <c r="B767" i="1"/>
  <c r="B759" i="1"/>
  <c r="B751" i="1"/>
  <c r="R738" i="1"/>
  <c r="R734" i="1"/>
  <c r="R730" i="1"/>
  <c r="R726" i="1"/>
  <c r="R722" i="1"/>
  <c r="R718" i="1"/>
  <c r="R379" i="1"/>
  <c r="A379" i="1"/>
  <c r="R356" i="1"/>
  <c r="R360" i="1"/>
  <c r="K356" i="1"/>
  <c r="K360" i="1"/>
  <c r="L360" i="1"/>
  <c r="N369" i="1"/>
  <c r="Q369" i="1"/>
  <c r="Q360" i="1"/>
  <c r="B383" i="1"/>
  <c r="R369" i="1"/>
  <c r="A1148" i="1"/>
  <c r="O1199" i="1"/>
  <c r="O1186" i="1"/>
  <c r="J1194" i="1"/>
  <c r="O1134" i="1"/>
  <c r="J1142" i="1"/>
  <c r="J1195" i="1"/>
  <c r="O1135" i="1"/>
  <c r="O1191" i="1"/>
  <c r="O1139" i="1"/>
  <c r="O1144" i="1"/>
  <c r="J1197" i="1"/>
  <c r="O1137" i="1"/>
  <c r="J1198" i="1"/>
  <c r="O1184" i="1"/>
  <c r="J1192" i="1"/>
  <c r="J1140" i="1"/>
  <c r="A1133" i="1"/>
  <c r="O1145" i="1"/>
  <c r="A1139" i="1"/>
  <c r="O1193" i="1"/>
  <c r="O1141" i="1"/>
  <c r="J1149" i="1"/>
  <c r="A1134" i="1"/>
  <c r="J1147" i="1"/>
  <c r="O1187" i="1"/>
  <c r="J1188" i="1"/>
  <c r="J1136" i="1"/>
  <c r="A1136" i="1"/>
  <c r="O1197" i="1"/>
  <c r="O1198" i="1"/>
  <c r="O1140" i="1"/>
  <c r="O1194" i="1"/>
  <c r="O1142" i="1"/>
  <c r="O1195" i="1"/>
  <c r="A1143" i="1"/>
  <c r="O1192" i="1"/>
  <c r="J1200" i="1"/>
  <c r="J1148" i="1"/>
  <c r="J1185" i="1"/>
  <c r="J1133" i="1"/>
  <c r="A1141" i="1"/>
  <c r="A1135" i="1"/>
  <c r="O1147" i="1"/>
  <c r="J1143" i="1"/>
  <c r="J1146" i="1"/>
  <c r="A1140" i="1"/>
  <c r="O1149" i="1"/>
  <c r="J1199" i="1"/>
  <c r="J1186" i="1"/>
  <c r="J1134" i="1"/>
  <c r="A1142" i="1"/>
  <c r="J1135" i="1"/>
  <c r="J1191" i="1"/>
  <c r="A1147" i="1"/>
  <c r="A1146" i="1"/>
  <c r="J1196" i="1"/>
  <c r="J1144" i="1"/>
  <c r="J1189" i="1"/>
  <c r="J113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3"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4"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5"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79"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5"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0"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0"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<sst xmlns="http://schemas.openxmlformats.org/spreadsheetml/2006/main" count="15066" uniqueCount="3576">
  <si>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</si>
  <si>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</si>
  <si>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</si>
  <si>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</si>
  <si>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</si>
  <si>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</si>
  <si>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</si>
  <si>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</si>
  <si>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</si>
  <si>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</si>
  <si>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</si>
  <si>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</si>
  <si>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</si>
  <si>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</si>
  <si>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</si>
  <si>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</si>
  <si>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</si>
  <si>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</si>
  <si>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</si>
  <si>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</si>
  <si>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</si>
  <si>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</si>
  <si>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</si>
  <si>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</si>
  <si>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</si>
  <si>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</si>
  <si>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</si>
  <si>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</si>
  <si>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</si>
  <si>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</si>
  <si>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</si>
  <si>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</si>
  <si>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</si>
  <si>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</si>
  <si>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</si>
  <si>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</si>
  <si>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</si>
  <si>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</si>
  <si>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</si>
  <si>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</si>
  <si>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</si>
  <si>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</si>
  <si>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</si>
  <si>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</si>
  <si>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</si>
  <si>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</si>
  <si>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</si>
  <si>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</si>
  <si>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</si>
  <si>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</si>
  <si>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</si>
  <si>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</si>
  <si>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</si>
  <si>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</si>
  <si>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</si>
  <si>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</si>
  <si>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</si>
  <si>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</si>
  <si>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</si>
  <si>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</si>
  <si>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</si>
  <si>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</si>
  <si>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</si>
  <si>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</si>
  <si>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</si>
  <si>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</si>
  <si>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</si>
  <si>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</si>
  <si>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</si>
  <si>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</si>
  <si>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</si>
  <si>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</si>
  <si>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</si>
  <si>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</si>
  <si>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</si>
  <si>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</si>
  <si>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</si>
  <si>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</si>
  <si>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</si>
  <si>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</si>
  <si>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</si>
  <si>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</si>
  <si>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</si>
  <si>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</si>
  <si>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</si>
  <si>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</si>
  <si>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</si>
  <si>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</si>
  <si>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</si>
  <si>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</si>
  <si>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</si>
  <si>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</si>
  <si>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</si>
  <si>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</si>
  <si>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</si>
  <si>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</si>
  <si>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</si>
  <si>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</si>
  <si>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</si>
  <si>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</si>
  <si>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</si>
  <si>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</si>
  <si>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</si>
  <si>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</si>
  <si>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</si>
  <si>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</si>
  <si>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</si>
  <si>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</si>
  <si>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</si>
  <si>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</si>
  <si>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</si>
  <si>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</si>
  <si>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</si>
  <si>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</si>
  <si>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</si>
  <si>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</si>
  <si>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</si>
  <si>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</si>
  <si>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</si>
  <si>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</si>
  <si>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</si>
  <si>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</si>
  <si>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</si>
  <si>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</si>
  <si>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</si>
  <si>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</si>
  <si>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</si>
  <si>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</si>
  <si>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</si>
  <si>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</si>
  <si>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</si>
  <si>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</si>
  <si>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</si>
  <si>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</si>
  <si>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</si>
  <si>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</si>
  <si>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</si>
  <si>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</si>
  <si>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</si>
  <si>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</si>
  <si>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</si>
  <si>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</si>
  <si>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</si>
  <si>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</si>
  <si>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</si>
  <si>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</si>
  <si>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</si>
  <si>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</si>
  <si>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</si>
  <si>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</si>
  <si>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</si>
  <si>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</si>
  <si>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</si>
  <si>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</si>
  <si>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</si>
  <si>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</si>
  <si>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</si>
  <si>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</si>
  <si>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</si>
  <si>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</si>
  <si>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</si>
  <si>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</si>
  <si>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</si>
  <si>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</si>
  <si>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</si>
  <si>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</si>
  <si>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</si>
  <si>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</si>
  <si>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</si>
  <si>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</si>
  <si>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</si>
  <si>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</si>
  <si>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</si>
  <si>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</si>
  <si>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</si>
  <si>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</si>
  <si>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</si>
  <si>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</si>
  <si>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</si>
  <si>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</si>
  <si>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</si>
  <si>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</si>
  <si>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</si>
  <si>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</si>
  <si>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</si>
  <si>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</si>
  <si>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</si>
  <si>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</si>
  <si>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</si>
  <si>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</si>
  <si>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</si>
  <si>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</si>
  <si>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</si>
  <si>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</si>
  <si>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</si>
  <si>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</si>
  <si>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</si>
  <si>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</si>
  <si>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</si>
  <si>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</si>
  <si>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</si>
  <si>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</si>
  <si>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</si>
  <si>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</si>
  <si>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</si>
  <si>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</si>
  <si>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</si>
  <si>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</si>
  <si>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</si>
  <si>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</si>
  <si>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</si>
  <si>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</si>
  <si>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</si>
  <si>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</si>
  <si>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</si>
  <si>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</si>
  <si>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</si>
  <si>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</si>
  <si>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</si>
  <si>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</si>
  <si>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</si>
  <si>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</si>
  <si>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</si>
  <si>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</si>
  <si>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</si>
  <si>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</si>
  <si>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</si>
  <si>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</si>
  <si>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</si>
  <si>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</si>
  <si>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</si>
  <si>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</si>
  <si>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</si>
  <si>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</si>
  <si>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</si>
  <si>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</si>
  <si>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</si>
  <si>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</si>
  <si>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</si>
  <si>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</si>
  <si>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</si>
  <si>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</si>
  <si>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</si>
  <si>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</si>
  <si>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</si>
  <si>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</si>
  <si>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</si>
  <si>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</si>
  <si>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</si>
  <si>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</si>
  <si>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</si>
  <si>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</si>
  <si>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</si>
  <si>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</si>
  <si>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</si>
  <si>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</si>
  <si>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</si>
  <si>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</si>
  <si>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</si>
  <si>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</si>
  <si>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</si>
  <si>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</si>
  <si>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</si>
  <si>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</si>
  <si>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</si>
  <si>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</si>
  <si>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</si>
  <si>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</si>
  <si>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</si>
  <si>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</si>
  <si>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</si>
  <si>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</si>
  <si>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</si>
  <si>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</si>
  <si>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</si>
  <si>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</si>
  <si>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</si>
  <si>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</si>
  <si>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</si>
  <si>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</si>
  <si>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</si>
  <si>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</si>
  <si>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</si>
  <si>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</si>
  <si>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</si>
  <si>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</si>
  <si>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</si>
  <si>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</si>
  <si>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</si>
  <si>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</si>
  <si>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</si>
  <si>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</si>
  <si>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</si>
  <si>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</si>
  <si>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</si>
  <si>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</si>
  <si>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</si>
  <si>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</si>
  <si>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</si>
  <si>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</si>
  <si>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</si>
  <si>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</si>
  <si>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</si>
  <si>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</si>
  <si>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</si>
  <si>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</si>
  <si>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</si>
  <si>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</si>
  <si>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</si>
  <si>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</si>
  <si>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</si>
  <si>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</si>
  <si>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</si>
  <si>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</si>
  <si>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</si>
  <si>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</si>
  <si>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</si>
  <si>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</si>
  <si>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</si>
  <si>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</si>
  <si>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</si>
  <si>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</si>
  <si>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</si>
  <si>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</si>
  <si>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</si>
  <si>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</si>
  <si>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</si>
  <si>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</si>
  <si>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</si>
  <si>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</si>
  <si>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</si>
  <si>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</si>
  <si>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</si>
  <si>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</si>
  <si>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</si>
  <si>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</si>
  <si>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</si>
  <si>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</si>
  <si>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</si>
  <si>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</si>
  <si>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</si>
  <si>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</si>
  <si>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</si>
  <si>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</si>
  <si>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</si>
  <si>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</si>
  <si>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</si>
  <si>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</si>
  <si>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</si>
  <si>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</si>
  <si>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</si>
  <si>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</si>
  <si>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</si>
  <si>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</si>
  <si>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</si>
  <si>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</si>
  <si>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</si>
  <si>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</si>
  <si>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</si>
  <si>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</si>
  <si>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</si>
  <si>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</si>
  <si>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</si>
  <si>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</si>
  <si>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</si>
  <si>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</si>
  <si>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</si>
  <si>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</si>
  <si>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</si>
  <si>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</si>
  <si>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</si>
  <si>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</si>
  <si>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</si>
  <si>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</si>
  <si>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</si>
  <si>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</si>
  <si>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</si>
  <si>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</si>
  <si>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</si>
  <si>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</si>
  <si>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</si>
  <si>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</si>
  <si>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</si>
  <si>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</si>
  <si>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</si>
  <si>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</si>
  <si>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</si>
  <si>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</si>
  <si>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</si>
  <si>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</si>
  <si>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</si>
  <si>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</si>
  <si>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</si>
  <si>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</si>
  <si>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</si>
  <si>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</si>
  <si>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</si>
  <si>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</si>
  <si>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</si>
  <si>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</si>
  <si>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</si>
  <si>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</si>
  <si>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</si>
  <si>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</si>
  <si>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</si>
  <si>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</si>
  <si>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</si>
  <si>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</si>
  <si>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</si>
  <si>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</si>
  <si>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</si>
  <si>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</si>
  <si>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</si>
  <si>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</si>
  <si>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</si>
  <si>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</si>
  <si>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</si>
  <si>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</si>
  <si>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</si>
  <si>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</si>
  <si>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</si>
  <si>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</si>
  <si>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</si>
  <si>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</si>
  <si>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</si>
  <si>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</si>
  <si>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</si>
  <si>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</si>
  <si>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</si>
  <si>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</si>
  <si>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</si>
  <si>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</si>
  <si>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</si>
  <si>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</si>
  <si>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</si>
  <si>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</si>
  <si>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</si>
  <si>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</si>
  <si>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</si>
  <si>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</si>
  <si>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</si>
  <si>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</si>
  <si>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</si>
  <si>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</si>
  <si>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</si>
  <si>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</si>
  <si>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</si>
  <si>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</si>
  <si>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</si>
  <si>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</si>
  <si>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</si>
  <si>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</si>
  <si>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</si>
  <si>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</si>
  <si>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</si>
  <si>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</si>
  <si>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</si>
  <si>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</si>
  <si>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</si>
  <si>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</si>
  <si>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</si>
  <si>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</si>
  <si>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</si>
  <si>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</si>
  <si>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</si>
  <si>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</si>
  <si>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</si>
  <si>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</si>
  <si>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</si>
  <si>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</si>
  <si>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</si>
  <si>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</si>
  <si>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</si>
  <si>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</si>
  <si>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</si>
  <si>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</si>
  <si>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</si>
  <si>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</si>
  <si>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</si>
  <si>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</si>
  <si>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</si>
  <si>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</si>
  <si>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</si>
  <si>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</si>
  <si>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</si>
  <si>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</si>
  <si>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</si>
  <si>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</si>
  <si>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</si>
  <si>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</si>
  <si>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</si>
  <si>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</si>
  <si>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</si>
  <si>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</si>
  <si>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</si>
  <si>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</si>
  <si>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</si>
  <si>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</si>
  <si>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</si>
  <si>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</si>
  <si>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</si>
  <si>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</si>
  <si>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</si>
  <si>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</si>
  <si>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</si>
  <si>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</si>
  <si>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</si>
  <si>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</si>
  <si>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</si>
  <si>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</si>
  <si>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</si>
  <si>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</si>
  <si>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</si>
  <si>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</si>
  <si>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</si>
  <si>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</si>
  <si>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</si>
  <si>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</si>
  <si>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</si>
  <si>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</si>
  <si>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</si>
  <si>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</si>
  <si>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</si>
  <si>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</si>
  <si>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</si>
  <si>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</si>
  <si>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</si>
  <si>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</si>
  <si>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</si>
  <si>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</si>
  <si>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</si>
  <si>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</si>
  <si>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</si>
  <si>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</si>
  <si>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</si>
  <si>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</si>
  <si>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</si>
  <si>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</si>
  <si>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</si>
  <si>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</si>
  <si>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</si>
  <si>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</si>
  <si>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</si>
  <si>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</si>
  <si>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</si>
  <si>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</si>
  <si>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</si>
  <si>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</si>
  <si>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</si>
  <si>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</si>
  <si>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</si>
  <si>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</si>
  <si>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</si>
  <si>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</si>
  <si>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</si>
  <si>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</si>
  <si>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</si>
  <si>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</si>
  <si>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</si>
  <si>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</si>
  <si>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</si>
  <si>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</si>
  <si>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</si>
  <si>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</si>
  <si>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</si>
  <si>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</si>
  <si>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</si>
  <si>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</si>
  <si>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</si>
  <si>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</si>
  <si>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</si>
  <si>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</si>
  <si>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</si>
  <si>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</si>
  <si>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</si>
  <si>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</si>
  <si>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</si>
  <si>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</si>
  <si>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</si>
  <si>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</si>
  <si>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</si>
  <si>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</si>
  <si>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</si>
  <si>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</si>
  <si>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</si>
  <si>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</si>
  <si>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</si>
  <si>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</si>
  <si>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</si>
  <si>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</si>
  <si>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</si>
  <si>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</si>
  <si>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</si>
  <si>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</si>
  <si>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</si>
  <si>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</si>
  <si>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</si>
  <si>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</si>
  <si>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</si>
  <si>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</si>
  <si>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</si>
  <si>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</si>
  <si>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</si>
  <si>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</si>
  <si>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</si>
  <si>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</si>
  <si>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</si>
  <si>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</si>
  <si>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</si>
  <si>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</si>
  <si>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</si>
  <si>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</si>
  <si>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</si>
  <si>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</si>
  <si>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</si>
  <si>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</si>
  <si>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</si>
  <si>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</si>
  <si>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</si>
  <si>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</si>
  <si>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</si>
  <si>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</si>
  <si>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</si>
  <si>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</si>
  <si>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</si>
  <si>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</si>
  <si>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</si>
  <si>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</si>
  <si>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</si>
  <si>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</si>
  <si>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</si>
  <si>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</si>
  <si>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</si>
  <si>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</si>
  <si>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</si>
  <si>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</si>
  <si>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</si>
  <si>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</si>
  <si>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</si>
  <si>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</si>
  <si>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</si>
  <si>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</si>
  <si>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</si>
  <si>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</si>
  <si>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</si>
  <si>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</si>
  <si>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</si>
  <si>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</si>
  <si>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</si>
  <si>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</si>
  <si>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</si>
  <si>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</si>
  <si>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</si>
  <si>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</si>
  <si>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</si>
  <si>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</si>
  <si>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</si>
  <si>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</si>
  <si>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</si>
  <si>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</si>
  <si>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</si>
  <si>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</si>
  <si>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</si>
  <si>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</si>
  <si>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</si>
  <si>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</si>
  <si>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</si>
  <si>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</si>
  <si>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</si>
  <si>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</si>
  <si>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</si>
  <si>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</si>
  <si>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</si>
  <si>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</si>
  <si>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</si>
  <si>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</si>
  <si>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</si>
  <si>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</si>
  <si>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</si>
  <si>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</si>
  <si>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</si>
  <si>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</si>
  <si>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</si>
  <si>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</si>
  <si>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</si>
  <si>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</si>
  <si>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</si>
  <si>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</si>
  <si>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</si>
  <si>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</si>
  <si>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</si>
  <si>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</si>
  <si>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</si>
  <si>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</si>
  <si>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</si>
  <si>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</si>
  <si>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</si>
  <si>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</si>
  <si>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</si>
  <si>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</si>
  <si>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</si>
  <si>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</si>
  <si>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</si>
  <si>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</si>
  <si>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</si>
  <si>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</si>
  <si>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</si>
  <si>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</si>
  <si>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</si>
  <si>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</si>
  <si>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</si>
  <si>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</si>
  <si>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</si>
  <si>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</si>
  <si>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</si>
  <si>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</si>
  <si>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</si>
  <si>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</si>
  <si>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</si>
  <si>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</si>
  <si>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</si>
  <si>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</si>
  <si>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</si>
  <si>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</si>
  <si>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</si>
  <si>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</si>
  <si>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</si>
  <si>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</si>
  <si>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</si>
  <si>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</si>
  <si>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</si>
  <si>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</si>
  <si>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</si>
  <si>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</si>
  <si>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</si>
  <si>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</si>
  <si>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</si>
  <si>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</si>
  <si>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</si>
  <si>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</si>
  <si>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</si>
  <si>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</si>
  <si>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</si>
  <si>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</si>
  <si>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</si>
  <si>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</si>
  <si>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</si>
  <si>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</si>
  <si>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</si>
  <si>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</si>
  <si>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</si>
  <si>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</si>
  <si>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</si>
  <si>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</si>
  <si>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</si>
  <si>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</si>
  <si>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</si>
  <si>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</si>
  <si>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</si>
  <si>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</si>
  <si>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</si>
  <si>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</si>
  <si>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</si>
  <si>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</si>
  <si>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</si>
  <si>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</si>
  <si>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</si>
  <si>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</si>
  <si>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</si>
  <si>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</si>
  <si>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</si>
  <si>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</si>
  <si>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</si>
  <si>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</si>
  <si>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</si>
  <si>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</si>
  <si>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</si>
  <si>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</si>
  <si>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</si>
  <si>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</si>
  <si>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</si>
  <si>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</si>
  <si>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</si>
  <si>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</si>
  <si>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</si>
  <si>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</si>
  <si>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</si>
  <si>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</si>
  <si>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</si>
  <si>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</si>
  <si>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</si>
  <si>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</si>
  <si>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</si>
  <si>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</si>
  <si>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</si>
  <si>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</si>
  <si>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</si>
  <si>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</si>
  <si>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</si>
  <si>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</si>
  <si>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</si>
  <si>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</si>
  <si>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</si>
  <si>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</si>
  <si>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</si>
  <si>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</si>
  <si>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</si>
  <si>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</si>
  <si>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</si>
  <si>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</si>
  <si>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</si>
  <si>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</si>
  <si>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</si>
  <si>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</si>
  <si>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</si>
  <si>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</si>
  <si>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</si>
  <si>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</si>
  <si>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</si>
  <si>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</si>
  <si>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</si>
  <si>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</si>
  <si>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</si>
  <si>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</si>
  <si>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</si>
  <si>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</si>
  <si>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</si>
  <si>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</si>
  <si>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</si>
  <si>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</si>
  <si>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</si>
  <si>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</si>
  <si>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</si>
  <si>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</si>
  <si>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</si>
  <si>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</si>
  <si>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</si>
  <si>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</si>
  <si>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</si>
  <si>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</si>
  <si>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</si>
  <si>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</si>
  <si>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</si>
  <si>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</si>
  <si>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</si>
  <si>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</si>
  <si>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</si>
  <si>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</si>
  <si>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</si>
  <si>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</si>
  <si>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</si>
  <si>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</si>
  <si>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</si>
  <si>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</si>
  <si>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</si>
  <si>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</si>
  <si>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</si>
  <si>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</si>
  <si>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</si>
  <si>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</si>
  <si>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</si>
  <si>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</si>
  <si>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</si>
  <si>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</si>
  <si>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</si>
  <si>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</si>
  <si>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</si>
  <si>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</si>
  <si>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</si>
  <si>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</si>
  <si>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</si>
  <si>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</si>
  <si>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</si>
  <si>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</si>
  <si>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</si>
  <si>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</si>
  <si>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</si>
  <si>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</si>
  <si>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</si>
  <si>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</si>
  <si>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</si>
  <si>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</si>
  <si>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</si>
  <si>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</si>
  <si>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</si>
  <si>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</si>
  <si>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</si>
  <si>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</si>
  <si>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</si>
  <si>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</si>
  <si>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</si>
  <si>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</si>
  <si>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</si>
  <si>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</si>
  <si>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</si>
  <si>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</si>
  <si>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</si>
  <si>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</si>
  <si>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</si>
  <si>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</si>
  <si>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</si>
  <si>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</si>
  <si>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</si>
  <si>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</si>
  <si>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</si>
  <si>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</si>
  <si>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</si>
  <si>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</si>
  <si>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</si>
  <si>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</si>
  <si>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</si>
  <si>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</si>
  <si>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</si>
  <si>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</si>
  <si>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</si>
  <si>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</si>
  <si>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</si>
  <si>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</si>
  <si>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</si>
  <si>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</si>
  <si>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</si>
  <si>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</si>
  <si>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</si>
  <si>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</si>
  <si>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</si>
  <si>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</si>
  <si>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</si>
  <si>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</si>
  <si>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</si>
  <si>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</si>
  <si>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</si>
  <si>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</si>
  <si>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</si>
  <si>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</si>
  <si>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</si>
  <si>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</si>
  <si>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</si>
  <si>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</si>
  <si>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</si>
  <si>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</si>
  <si>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</si>
  <si>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</si>
  <si>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</si>
  <si>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</si>
  <si>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</si>
  <si>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</si>
  <si>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</si>
  <si>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</si>
  <si>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</si>
  <si>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</si>
  <si>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</si>
  <si>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</si>
  <si>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</si>
  <si>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</si>
  <si>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</si>
  <si>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</si>
  <si>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</si>
  <si>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</si>
  <si>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</si>
  <si>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</si>
  <si>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</si>
  <si>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</si>
  <si>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</si>
  <si>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</si>
  <si>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</si>
  <si>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</si>
  <si>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</si>
  <si>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</si>
  <si>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</si>
  <si>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</si>
  <si>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</si>
  <si>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</si>
  <si>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</si>
  <si>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</si>
  <si>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</si>
  <si>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</si>
  <si>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</si>
  <si>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</si>
  <si>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</si>
  <si>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</si>
  <si>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</si>
  <si>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</si>
  <si>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</si>
  <si>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</si>
  <si>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</si>
  <si>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</si>
  <si>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</si>
  <si>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</si>
  <si>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</si>
  <si>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</si>
  <si>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</si>
  <si>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</si>
  <si>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</si>
  <si>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</si>
  <si>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</si>
  <si>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</si>
  <si>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</si>
  <si>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</si>
  <si>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</si>
  <si>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</si>
  <si>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</si>
  <si>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</si>
  <si>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</si>
  <si>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</si>
  <si>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</si>
  <si>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</si>
  <si>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</si>
  <si>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</si>
  <si>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</si>
  <si>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</si>
  <si>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</si>
  <si>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</si>
  <si>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</si>
  <si>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</si>
  <si>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</si>
  <si>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</si>
  <si>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</si>
  <si>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</si>
  <si>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</si>
  <si>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</si>
  <si>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</si>
  <si>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</si>
  <si>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</si>
  <si>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</si>
  <si>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</si>
  <si>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</si>
  <si>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</si>
  <si>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</si>
  <si>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</si>
  <si>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</si>
  <si>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</si>
  <si>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</si>
  <si>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</si>
  <si>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</si>
  <si>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</si>
  <si>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</si>
  <si>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</si>
  <si>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</si>
  <si>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</si>
  <si>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</si>
  <si>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</si>
  <si>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</si>
  <si>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</si>
  <si>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</si>
  <si>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</si>
  <si>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</si>
  <si>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</si>
  <si>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</si>
  <si>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</si>
  <si>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</si>
  <si>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</si>
  <si>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</si>
  <si>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</si>
  <si>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</si>
  <si>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</si>
  <si>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</si>
  <si>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</si>
  <si>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</si>
  <si>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</si>
  <si>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</si>
  <si>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</si>
  <si>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</si>
  <si>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</si>
  <si>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</si>
  <si>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</si>
  <si>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</si>
  <si>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</si>
  <si>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</si>
  <si>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</si>
  <si>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</si>
  <si>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</si>
  <si>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</si>
  <si>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</si>
  <si>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</si>
  <si>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</si>
  <si>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</si>
  <si>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</si>
  <si>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</si>
  <si>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</si>
  <si>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</si>
  <si>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</si>
  <si>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</si>
  <si>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</si>
  <si>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</si>
  <si>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</si>
  <si>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</si>
  <si>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</si>
  <si>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</si>
  <si>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</si>
  <si>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</si>
  <si>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</si>
  <si>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</si>
  <si>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</si>
  <si>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</si>
  <si>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</si>
  <si>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</si>
  <si>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</si>
  <si>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</si>
  <si>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</si>
  <si>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</si>
  <si>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</si>
  <si>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</si>
  <si>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</si>
  <si>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</si>
  <si>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</si>
  <si>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</si>
  <si>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</si>
  <si>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</si>
  <si>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</si>
  <si>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</si>
  <si>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</si>
  <si>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</si>
  <si>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</si>
  <si>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</si>
  <si>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</si>
  <si>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</si>
  <si>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</si>
  <si>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</si>
  <si>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</si>
  <si>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</si>
  <si>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</si>
  <si>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</si>
  <si>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</si>
  <si>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</si>
  <si>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</si>
  <si>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</si>
  <si>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</si>
  <si>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</si>
  <si>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</si>
  <si>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</si>
  <si>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</si>
  <si>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</si>
  <si>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</si>
  <si>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</si>
  <si>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</si>
  <si>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</si>
  <si>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</si>
  <si>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</si>
  <si>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</si>
  <si>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</si>
  <si>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</si>
  <si>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</si>
  <si>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</si>
  <si>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</si>
  <si>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</si>
  <si>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</si>
  <si>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</si>
  <si>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</si>
  <si>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</si>
  <si>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</si>
  <si>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</si>
  <si>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</si>
  <si>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</si>
  <si>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</si>
  <si>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</si>
  <si>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</si>
  <si>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</si>
  <si>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</si>
  <si>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</si>
  <si>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</si>
  <si>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</si>
  <si>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</si>
  <si>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</si>
  <si>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</si>
  <si>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</si>
  <si>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</si>
  <si>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</si>
  <si>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</si>
  <si>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</si>
  <si>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</si>
  <si>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</si>
  <si>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</si>
  <si>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</si>
  <si>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</si>
  <si>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</si>
  <si>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</si>
  <si>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</si>
  <si>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</si>
  <si>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</si>
  <si>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</si>
  <si>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</si>
  <si>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</si>
  <si>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</si>
  <si>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</si>
  <si>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</si>
  <si>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</si>
  <si>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</si>
  <si>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</si>
  <si>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</si>
  <si>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</si>
  <si>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</si>
  <si>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</si>
  <si>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</si>
  <si>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</si>
  <si>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</si>
  <si>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</si>
  <si>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</si>
  <si>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</si>
  <si>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</si>
  <si>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</si>
  <si>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</si>
  <si>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</si>
  <si>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</si>
  <si>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</si>
  <si>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</si>
  <si>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</si>
  <si>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</si>
  <si>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</si>
  <si>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</si>
  <si>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</si>
  <si>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</si>
  <si>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</si>
  <si>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</si>
  <si>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</si>
  <si>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</si>
  <si>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</si>
  <si>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</si>
  <si>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</si>
  <si>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</si>
  <si>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</si>
  <si>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</si>
  <si>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</si>
  <si>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</si>
  <si>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</si>
  <si>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</si>
  <si>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</si>
  <si>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</si>
  <si>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</si>
  <si>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</si>
  <si>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</si>
  <si>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</si>
  <si>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</si>
  <si>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</si>
  <si>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</si>
  <si>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</si>
  <si>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</si>
  <si>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</si>
  <si>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</si>
  <si>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</si>
  <si>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</si>
  <si>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</si>
  <si>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</si>
  <si>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</si>
  <si>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</si>
  <si>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</si>
  <si>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</si>
  <si>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</si>
  <si>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</si>
  <si>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</si>
  <si>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</si>
  <si>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</si>
  <si>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</si>
  <si>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</si>
  <si>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</si>
  <si>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</si>
  <si>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</si>
  <si>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</si>
  <si>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</si>
  <si>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</si>
  <si>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</si>
  <si>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</si>
  <si>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</si>
  <si>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</si>
  <si>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</si>
  <si>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</si>
  <si>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</si>
  <si>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</si>
  <si>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</si>
  <si>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</si>
  <si>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</si>
  <si>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</si>
  <si>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</si>
  <si>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</si>
  <si>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</si>
  <si>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</si>
  <si>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</si>
  <si>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</si>
  <si>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</si>
  <si>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</si>
  <si>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</si>
  <si>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</si>
  <si>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</si>
  <si>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</si>
  <si>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</si>
  <si>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</si>
  <si>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</si>
  <si>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</si>
  <si>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</si>
  <si>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</si>
  <si>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</si>
  <si>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</si>
  <si>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</si>
  <si>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</si>
  <si>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</si>
  <si>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</si>
  <si>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</si>
  <si>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</si>
  <si>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</si>
  <si>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</si>
  <si>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</si>
  <si>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</si>
  <si>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</si>
  <si>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</si>
  <si>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</si>
  <si>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</si>
  <si>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</si>
  <si>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</si>
  <si>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</si>
  <si>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</si>
  <si>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</si>
  <si>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</si>
  <si>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</si>
  <si>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</si>
  <si>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</si>
  <si>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</si>
  <si>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</si>
  <si>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</si>
  <si>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</si>
  <si>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</si>
  <si>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</si>
  <si>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</si>
  <si>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</si>
  <si>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</si>
  <si>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</si>
  <si>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</si>
  <si>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</si>
  <si>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</si>
  <si>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</si>
  <si>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</si>
  <si>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</si>
  <si>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</si>
  <si>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</si>
  <si>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</si>
  <si>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</si>
  <si>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</si>
  <si>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</si>
  <si>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</si>
  <si>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</si>
  <si>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</si>
  <si>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</si>
  <si>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</si>
  <si>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</si>
  <si>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</si>
  <si>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</si>
  <si>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</si>
  <si>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</si>
  <si>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</si>
  <si>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</si>
  <si>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</si>
  <si>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</si>
  <si>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</si>
  <si>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</si>
  <si>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</si>
  <si>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</si>
  <si>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</si>
  <si>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</si>
  <si>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</si>
  <si>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</si>
  <si>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</si>
  <si>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</si>
  <si>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</si>
  <si>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</si>
  <si>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</si>
  <si>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</si>
  <si>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</si>
  <si>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</si>
  <si>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</si>
  <si>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</si>
  <si>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</si>
  <si>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</si>
  <si>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</si>
  <si>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</si>
  <si>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</si>
  <si>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</si>
  <si>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</si>
  <si>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</si>
  <si>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</si>
  <si>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</si>
  <si>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</si>
  <si>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</si>
  <si>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</si>
  <si>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</si>
  <si>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</si>
  <si>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</si>
  <si>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</si>
  <si>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</si>
  <si>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</si>
  <si>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</si>
  <si>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</si>
  <si>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</si>
  <si>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</si>
  <si>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</si>
  <si>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</si>
  <si>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</si>
  <si>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</si>
  <si>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</si>
  <si>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</si>
  <si>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</si>
  <si>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</si>
  <si>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</si>
  <si>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</si>
  <si>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</si>
  <si>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</si>
  <si>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</si>
  <si>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</si>
  <si>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</si>
  <si>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</si>
  <si>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</si>
  <si>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</si>
  <si>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</si>
  <si>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</si>
  <si>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</si>
  <si>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</si>
  <si>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</si>
  <si>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</si>
  <si>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</si>
  <si>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</si>
  <si>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</si>
  <si>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</si>
  <si>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</si>
  <si>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</si>
  <si>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</si>
  <si>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</si>
  <si>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</si>
  <si>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</si>
  <si>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</si>
  <si>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</si>
  <si>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</si>
  <si>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</si>
  <si>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</si>
  <si>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</si>
  <si>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</si>
  <si>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</si>
  <si>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</si>
  <si>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</si>
  <si>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</si>
  <si>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</si>
  <si>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</si>
  <si>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</si>
  <si>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</si>
  <si>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</si>
  <si>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</si>
  <si>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</si>
  <si>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</si>
  <si>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</si>
  <si>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</si>
  <si>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</si>
  <si>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</si>
  <si>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</si>
  <si>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</si>
  <si>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</si>
  <si>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</si>
  <si>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</si>
  <si>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</si>
  <si>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</si>
  <si>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</si>
  <si>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</si>
  <si>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</si>
  <si>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</si>
  <si>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</si>
  <si>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</si>
  <si>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</si>
  <si>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</si>
  <si>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</si>
  <si>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</si>
  <si>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</si>
  <si>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</si>
  <si>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</si>
  <si>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</si>
  <si>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</si>
  <si>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</si>
  <si>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</si>
  <si>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</si>
  <si>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</si>
  <si>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</si>
  <si>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</si>
  <si>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</si>
  <si>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</si>
  <si>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</si>
  <si>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</si>
  <si>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</si>
  <si>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</si>
  <si>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</si>
  <si>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</si>
  <si>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</si>
  <si>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</si>
  <si>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</si>
  <si>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</si>
  <si>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</si>
  <si>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</si>
  <si>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</si>
  <si>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</si>
  <si>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</si>
  <si>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</si>
  <si>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</si>
  <si>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</si>
  <si>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</si>
  <si>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</si>
  <si>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</si>
  <si>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</si>
  <si>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</si>
  <si>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</si>
  <si>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</si>
  <si>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</si>
  <si>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</si>
  <si>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</si>
  <si>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</si>
  <si>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</si>
  <si>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</si>
  <si>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</si>
  <si>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</si>
  <si>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</si>
  <si>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</si>
  <si>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</si>
  <si>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</si>
  <si>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</si>
  <si>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</si>
  <si>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</si>
  <si>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</si>
  <si>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</si>
  <si>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</si>
  <si>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</si>
  <si>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</si>
  <si>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</si>
  <si>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</si>
  <si>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</si>
  <si>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</si>
  <si>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</si>
  <si>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</si>
  <si>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</si>
  <si>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</si>
  <si>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</si>
  <si>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</si>
  <si>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</si>
  <si>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</si>
  <si>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</si>
  <si>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</si>
  <si>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</si>
  <si>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</si>
  <si>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</si>
  <si>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</si>
  <si>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</si>
  <si>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</si>
  <si>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</si>
  <si>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</si>
  <si>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</si>
  <si>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</si>
  <si>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</si>
  <si>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</si>
  <si>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</si>
  <si>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</si>
  <si>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</si>
  <si>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</si>
  <si>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</si>
  <si>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</si>
  <si>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</si>
  <si>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</si>
  <si>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</si>
  <si>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</si>
  <si>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</si>
  <si>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</si>
  <si>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</si>
  <si>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</si>
  <si>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</si>
  <si>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</si>
  <si>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</si>
  <si>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</si>
  <si>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</si>
  <si>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</si>
  <si>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</si>
  <si>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</si>
  <si>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</si>
  <si>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</si>
  <si>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</si>
  <si>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</si>
  <si>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</si>
  <si>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</si>
  <si>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</si>
  <si>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</si>
  <si>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</si>
  <si>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</si>
  <si>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</si>
  <si>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</si>
  <si>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</si>
  <si>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</si>
  <si>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</si>
  <si>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</si>
  <si>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</si>
  <si>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</si>
  <si>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</si>
  <si>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</si>
  <si>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</si>
  <si>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</si>
  <si>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</si>
  <si>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</si>
  <si>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</si>
  <si>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</si>
  <si>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</si>
  <si>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</si>
  <si>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</si>
  <si>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</si>
  <si>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</si>
  <si>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</si>
  <si>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</si>
  <si>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</si>
  <si>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</si>
  <si>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</si>
  <si>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</si>
  <si>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</si>
  <si>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</si>
  <si>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</si>
  <si>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</si>
  <si>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</si>
  <si>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</si>
  <si>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</si>
  <si>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</si>
  <si>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</si>
  <si>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</si>
  <si>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</si>
  <si>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</si>
  <si>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</si>
  <si>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</si>
  <si>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</si>
  <si>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</si>
  <si>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</si>
  <si>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</si>
  <si>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</si>
  <si>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</si>
  <si>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</si>
  <si>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</si>
  <si>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</si>
  <si>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</si>
  <si>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</si>
  <si>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</si>
  <si>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</si>
  <si>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</si>
  <si>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</si>
  <si>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</si>
  <si>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</si>
  <si>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</si>
  <si>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</si>
  <si>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</si>
  <si>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</si>
  <si>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</si>
  <si>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</si>
  <si>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</si>
  <si>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</si>
  <si>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</si>
  <si>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</si>
  <si>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</si>
  <si>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</si>
  <si>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</si>
  <si>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</si>
  <si>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</si>
  <si>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</si>
  <si>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</si>
  <si>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</si>
  <si>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</si>
  <si>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</si>
  <si>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</si>
  <si>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</si>
  <si>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</si>
  <si>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</si>
  <si>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</si>
  <si>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</si>
  <si>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</si>
  <si>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</si>
  <si>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</si>
  <si>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</si>
  <si>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</si>
  <si>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</si>
  <si>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</si>
  <si>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</si>
  <si>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</si>
  <si>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</si>
  <si>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</si>
  <si>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</si>
  <si>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</si>
  <si>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</si>
  <si>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</si>
  <si>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</si>
  <si>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</si>
  <si>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</si>
  <si>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</si>
  <si>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</si>
  <si>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</si>
  <si>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</si>
  <si>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</si>
  <si>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</si>
  <si>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</si>
  <si>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</si>
  <si>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</si>
  <si>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</si>
  <si>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</si>
  <si>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</si>
  <si>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</si>
  <si>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</si>
  <si>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</si>
  <si>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</si>
  <si>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</si>
  <si>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</si>
  <si>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</si>
  <si>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</si>
  <si>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</si>
  <si>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</si>
  <si>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</si>
  <si>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</si>
  <si>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</si>
  <si>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</si>
  <si>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</si>
  <si>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</si>
  <si>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</si>
  <si>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</si>
  <si>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</si>
  <si>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</si>
  <si>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</si>
  <si>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</si>
  <si>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</si>
  <si>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</si>
  <si>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</si>
  <si>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</si>
  <si>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</si>
  <si>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</si>
  <si>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</si>
  <si>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</si>
  <si>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</si>
  <si>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</si>
  <si>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</si>
  <si>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</si>
  <si>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</si>
  <si>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</si>
  <si>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</si>
  <si>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</si>
  <si>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</si>
  <si>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</si>
  <si>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</si>
  <si>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</si>
  <si>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</si>
  <si>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</si>
  <si>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</si>
  <si>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</si>
  <si>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</si>
  <si>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</si>
  <si>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</si>
  <si>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</si>
  <si>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</si>
  <si>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</si>
  <si>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</si>
  <si>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</si>
  <si>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</si>
  <si>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</si>
  <si>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</si>
  <si>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</si>
  <si>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</si>
  <si>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</si>
  <si>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</si>
  <si>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</si>
  <si>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</si>
  <si>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</si>
  <si>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</si>
  <si>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</si>
  <si>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</si>
  <si>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</si>
  <si>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</si>
  <si>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</si>
  <si>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</si>
  <si>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</si>
  <si>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</si>
  <si>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</si>
  <si>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</si>
  <si>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</si>
  <si>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</si>
  <si>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</si>
  <si>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</si>
  <si>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</si>
  <si>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</si>
  <si>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</si>
  <si>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</si>
  <si>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</si>
  <si>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</si>
  <si>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</si>
  <si>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</si>
  <si>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</si>
  <si>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</si>
  <si>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</si>
  <si>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</si>
  <si>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</si>
  <si>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</si>
  <si>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</si>
  <si>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</si>
  <si>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</si>
  <si>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</si>
  <si>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</si>
  <si>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</si>
  <si>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</si>
  <si>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</si>
  <si>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</si>
  <si>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</si>
  <si>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</si>
  <si>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</si>
  <si>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</si>
  <si>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</si>
  <si>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</si>
  <si>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</si>
  <si>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</si>
  <si>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</si>
  <si>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</si>
  <si>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</si>
  <si>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</si>
  <si>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</si>
  <si>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</si>
  <si>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</si>
  <si>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</si>
  <si>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</si>
  <si>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</si>
  <si>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</si>
  <si>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</si>
  <si>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</si>
  <si>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</si>
  <si>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</si>
  <si>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</si>
  <si>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</si>
  <si>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</si>
  <si>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</si>
  <si>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</si>
  <si>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</si>
  <si>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</si>
  <si>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</si>
  <si>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</si>
  <si>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</si>
  <si>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</si>
  <si>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</si>
  <si>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</si>
  <si>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</si>
  <si>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</si>
  <si>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</si>
  <si>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</si>
  <si>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</si>
  <si>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</si>
  <si>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</si>
  <si>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</si>
  <si>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</si>
  <si>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</si>
  <si>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</si>
  <si>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</si>
  <si>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</si>
  <si>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</si>
  <si>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</si>
  <si>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</si>
  <si>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</si>
  <si>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</si>
  <si>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</si>
  <si>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</si>
  <si>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</si>
  <si>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</si>
  <si>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</si>
  <si>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</si>
  <si>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</si>
  <si>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</si>
  <si>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</si>
  <si>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</si>
  <si>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</si>
  <si>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</si>
  <si>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</si>
  <si>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</si>
  <si>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</si>
  <si>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</si>
  <si>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</si>
  <si>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</si>
  <si>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</si>
  <si>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</si>
  <si>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</si>
  <si>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</si>
  <si>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</si>
  <si>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</si>
  <si>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</si>
  <si>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</si>
  <si>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</si>
  <si>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</si>
  <si>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</si>
  <si>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</si>
  <si>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</si>
  <si>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</si>
  <si>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</si>
  <si>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</si>
  <si>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</si>
  <si>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</si>
  <si>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</si>
  <si>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</si>
  <si>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</si>
  <si>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</si>
  <si>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</si>
  <si>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</si>
  <si>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</si>
  <si>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</si>
  <si>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</si>
  <si>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</si>
  <si>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</si>
  <si>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</si>
  <si>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</si>
  <si>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</si>
  <si>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</si>
  <si>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</si>
  <si>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</si>
  <si>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</si>
  <si>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</si>
  <si>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</si>
  <si>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</si>
  <si>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</si>
  <si>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</si>
  <si>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</si>
  <si>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</si>
  <si>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</si>
  <si>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</si>
  <si>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</si>
  <si>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</si>
  <si>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</si>
  <si>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</si>
  <si>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</si>
  <si>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</si>
  <si>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</si>
  <si>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</si>
  <si>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</si>
  <si>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</si>
  <si>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</si>
  <si>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</si>
  <si>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</si>
  <si>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</si>
  <si>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</si>
  <si>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</si>
  <si>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</si>
  <si>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</si>
  <si>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</si>
  <si>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</si>
  <si>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</si>
  <si>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</si>
  <si>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</si>
  <si>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</si>
  <si>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</si>
  <si>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</si>
  <si>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</si>
  <si>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</si>
  <si>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</si>
  <si>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</si>
  <si>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</si>
  <si>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</si>
  <si>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</si>
  <si>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</si>
  <si>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</si>
  <si>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</si>
  <si>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</si>
  <si>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</si>
  <si>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</si>
  <si>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</si>
  <si>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</si>
  <si>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</si>
  <si>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</si>
  <si>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</si>
  <si>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</si>
  <si>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</si>
  <si>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</si>
  <si>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</si>
  <si>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</si>
  <si>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</si>
  <si>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</si>
  <si>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</si>
  <si>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</si>
  <si>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</si>
  <si>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</si>
  <si>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</si>
  <si>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</si>
  <si>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</si>
  <si>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</si>
  <si>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</si>
  <si>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</si>
  <si>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</si>
  <si>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</si>
  <si>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</si>
  <si>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</si>
  <si>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</si>
  <si>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</si>
  <si>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</si>
  <si>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</si>
  <si>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</si>
  <si>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</si>
  <si>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</si>
  <si>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</si>
  <si>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</si>
  <si>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</si>
  <si>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</si>
  <si>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</si>
  <si>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</si>
  <si>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</si>
  <si>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</si>
  <si>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</si>
  <si>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</si>
  <si>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</si>
  <si>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</si>
  <si>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</si>
  <si>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</si>
  <si>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</si>
  <si>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</si>
  <si>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</si>
  <si>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</si>
  <si>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</si>
  <si>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</si>
  <si>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</si>
  <si>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</si>
  <si>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</si>
  <si>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</si>
  <si>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</si>
  <si>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</si>
  <si>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</si>
  <si>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</si>
  <si>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</si>
  <si>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</si>
  <si>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</si>
  <si>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</si>
  <si>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</si>
  <si>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</si>
  <si>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</si>
  <si>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</si>
  <si>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</si>
  <si>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</si>
  <si>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</si>
  <si>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</si>
  <si>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</si>
  <si>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</si>
  <si>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</si>
  <si>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</si>
  <si>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</si>
  <si>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</si>
  <si>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</si>
  <si>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</si>
  <si>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</si>
  <si>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</si>
  <si>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</si>
  <si>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</si>
  <si>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</si>
  <si>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</si>
  <si>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</si>
  <si>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</si>
  <si>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</si>
  <si>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</si>
  <si>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</si>
  <si>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</si>
  <si>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</si>
  <si>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</si>
  <si>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</si>
  <si>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</si>
  <si>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</si>
  <si>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</si>
  <si>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</si>
  <si>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</si>
  <si>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</si>
  <si>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</si>
  <si>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</si>
  <si>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</si>
  <si>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</si>
  <si>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</si>
  <si>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</si>
  <si>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</si>
  <si>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</si>
  <si>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</si>
  <si>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</si>
  <si>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</si>
  <si>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</si>
  <si>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</si>
  <si>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</si>
  <si>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</si>
  <si>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</si>
  <si>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</si>
  <si>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</si>
  <si>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</si>
  <si>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</si>
  <si>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</si>
  <si>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</si>
  <si>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</si>
  <si>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</si>
  <si>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</si>
  <si>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</si>
  <si>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</si>
  <si>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</si>
  <si>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</si>
  <si>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</si>
  <si>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</si>
  <si>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</si>
  <si>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</si>
  <si>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</si>
  <si>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</si>
  <si>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</si>
  <si>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</si>
  <si>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</si>
  <si>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</si>
  <si>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</si>
  <si>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</si>
  <si>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</si>
  <si>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</si>
  <si>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</si>
  <si>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</si>
  <si>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</si>
  <si>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</si>
  <si>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</si>
  <si>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</si>
  <si>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</si>
  <si>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</si>
  <si>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</si>
  <si>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</si>
  <si>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</si>
  <si>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</si>
  <si>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</si>
  <si>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</si>
  <si>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</si>
  <si>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</si>
  <si>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</si>
  <si>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</si>
  <si>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</si>
  <si>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</si>
  <si>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</si>
  <si>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</si>
  <si>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</si>
  <si>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</si>
  <si>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</si>
  <si>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</si>
  <si>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</si>
  <si>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</si>
  <si>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</si>
  <si>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</si>
  <si>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</si>
  <si>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</si>
  <si>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</si>
  <si>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</si>
  <si>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</si>
  <si>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</si>
  <si>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</si>
  <si>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</si>
  <si>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</si>
  <si>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</si>
  <si>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</si>
  <si>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</si>
  <si>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</si>
  <si>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</si>
  <si>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</si>
  <si>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</si>
  <si>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</si>
  <si>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</si>
  <si>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</si>
  <si>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</si>
  <si>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</si>
  <si>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</si>
  <si>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</si>
  <si>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</si>
  <si>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</si>
  <si>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</si>
  <si>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</si>
  <si>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</si>
  <si>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</si>
  <si>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</si>
  <si>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</si>
  <si>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</si>
  <si>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</si>
  <si>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</si>
  <si>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</si>
  <si>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</si>
  <si>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</si>
  <si>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</si>
  <si>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</si>
  <si>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</si>
  <si>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</si>
  <si>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</si>
  <si>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</si>
  <si>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</si>
  <si>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</si>
  <si>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</si>
  <si>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</si>
  <si>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</si>
  <si>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</si>
  <si>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</si>
  <si>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</si>
  <si>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</si>
  <si>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</si>
  <si>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</si>
  <si>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</si>
  <si>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</si>
  <si>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</si>
  <si>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</si>
  <si>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</si>
  <si>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</si>
  <si>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</si>
  <si>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</si>
  <si>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</si>
  <si>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</si>
  <si>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</si>
  <si>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</si>
  <si>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</si>
  <si>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</si>
  <si>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</si>
  <si>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</si>
  <si>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</si>
  <si>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</si>
  <si>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</si>
  <si>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</si>
  <si>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</si>
  <si>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</si>
  <si>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</si>
  <si>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</si>
  <si>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</si>
  <si>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</si>
  <si>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</si>
  <si>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</si>
  <si>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</si>
  <si>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</si>
  <si>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</si>
  <si>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</si>
  <si>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</si>
  <si>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</si>
  <si>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</si>
  <si>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</si>
  <si>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</si>
  <si>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</si>
  <si>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</si>
  <si>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</si>
  <si>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</si>
  <si>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</si>
  <si>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</si>
  <si>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</si>
  <si>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</si>
  <si>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</si>
  <si>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</si>
  <si>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</si>
  <si>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</si>
  <si>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</si>
  <si>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</si>
  <si>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</si>
  <si>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</si>
  <si>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</si>
  <si>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</si>
  <si>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</si>
  <si>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</si>
  <si>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</si>
  <si>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</si>
  <si>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</si>
  <si>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</si>
  <si>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</si>
  <si>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</si>
  <si>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</si>
  <si>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</si>
  <si>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</si>
  <si>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</si>
  <si>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</si>
  <si>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</si>
  <si>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</si>
  <si>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</si>
  <si>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</si>
  <si>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</si>
  <si>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</si>
  <si>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</si>
  <si>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</si>
  <si>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</si>
  <si>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</si>
  <si>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</si>
  <si>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</si>
  <si>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</si>
  <si>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</si>
  <si>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</si>
  <si>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</si>
  <si>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</si>
  <si>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</si>
  <si>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</si>
  <si>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</si>
  <si>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</si>
  <si>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</si>
  <si>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</si>
  <si>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</si>
  <si>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</si>
  <si>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</si>
  <si>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</si>
  <si>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</si>
  <si>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</si>
  <si>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</si>
  <si>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</si>
  <si>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</si>
  <si>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</si>
  <si>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</si>
  <si>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</si>
  <si>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</si>
  <si>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</si>
  <si>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</si>
  <si>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</si>
  <si>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</si>
  <si>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</si>
  <si>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</si>
  <si>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</si>
  <si>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</si>
  <si>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</si>
  <si>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</si>
  <si>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</si>
  <si>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</si>
  <si>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</si>
  <si>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</si>
  <si>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</si>
  <si>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</si>
  <si>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</si>
  <si>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</si>
  <si>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</si>
  <si>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</si>
  <si>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</si>
  <si>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</si>
  <si>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</si>
  <si>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</si>
  <si>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</si>
  <si>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</si>
  <si>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</si>
  <si>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</si>
  <si>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</si>
  <si>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</si>
  <si>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</si>
  <si>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</si>
  <si>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</si>
  <si>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</si>
  <si>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</si>
  <si>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</si>
  <si>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</si>
  <si>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</si>
  <si>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</si>
  <si>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</si>
  <si>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</si>
  <si>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</si>
  <si>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</si>
  <si>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</si>
  <si>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</si>
  <si>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</si>
  <si>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</si>
  <si>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</si>
  <si>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</si>
  <si>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</si>
  <si>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</si>
  <si>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</si>
  <si>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</si>
  <si>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</si>
  <si>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</si>
  <si>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</si>
  <si>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</si>
  <si>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</si>
  <si>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</si>
  <si>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</si>
  <si>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</si>
  <si>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</si>
  <si>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</si>
  <si>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</si>
  <si>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</si>
  <si>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</si>
  <si>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</si>
  <si>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</si>
  <si>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</si>
  <si>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</si>
  <si>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</si>
  <si>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</si>
  <si>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</si>
  <si>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</si>
  <si>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</si>
  <si>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</si>
  <si>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</si>
  <si>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</si>
  <si>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</si>
  <si>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</si>
  <si>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</si>
  <si>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</si>
  <si>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</si>
  <si>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</si>
  <si>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</si>
  <si>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</si>
  <si>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</si>
  <si>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</si>
  <si>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</si>
  <si>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</si>
  <si>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</si>
  <si>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</si>
  <si>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</si>
  <si>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</si>
  <si>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</si>
  <si>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</si>
  <si>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</si>
  <si>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</si>
  <si>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</si>
  <si>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</si>
  <si>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</si>
  <si>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</si>
  <si>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</si>
  <si>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</si>
  <si>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</si>
  <si>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</si>
  <si>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</si>
  <si>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</si>
  <si>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</si>
  <si>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</si>
  <si>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</si>
  <si>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</si>
  <si>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</si>
  <si>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</si>
  <si>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</si>
  <si>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</si>
  <si>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</si>
  <si>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</si>
  <si>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</si>
  <si>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</si>
  <si>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</si>
  <si>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</si>
  <si>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</si>
  <si>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</si>
  <si>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</si>
  <si>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</si>
  <si>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</si>
  <si>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</si>
  <si>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</si>
  <si>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</si>
  <si>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</si>
  <si>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</si>
  <si>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</si>
  <si>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</si>
  <si>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</si>
  <si>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</si>
  <si>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</si>
  <si>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</si>
  <si>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</si>
  <si>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</si>
  <si>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</si>
  <si>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</si>
  <si>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</si>
  <si>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</si>
  <si>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</si>
  <si>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</si>
  <si>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</si>
  <si>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</si>
  <si>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</si>
  <si>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</si>
  <si>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</si>
  <si>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</si>
  <si>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</si>
  <si>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</si>
  <si>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</si>
  <si>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</si>
  <si>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</si>
  <si>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</si>
  <si>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</si>
  <si>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</si>
  <si>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</si>
  <si>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</si>
  <si>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</si>
  <si>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</si>
  <si>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</si>
  <si>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</si>
  <si>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</si>
  <si>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</si>
  <si>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</si>
  <si>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</si>
  <si>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</si>
  <si>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</si>
  <si>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</si>
  <si>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</si>
  <si>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</si>
  <si>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</si>
  <si>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</si>
  <si>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</si>
  <si>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</si>
  <si>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</si>
  <si>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</si>
  <si>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</si>
  <si>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</si>
  <si>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</si>
  <si>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</si>
  <si>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</si>
  <si>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</si>
  <si>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</si>
  <si>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</si>
  <si>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</si>
  <si>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</si>
  <si>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</si>
  <si>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</si>
  <si>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</si>
  <si>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</si>
  <si>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</si>
  <si>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</si>
  <si>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</si>
  <si>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</si>
  <si>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</si>
  <si>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</si>
  <si>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</si>
  <si>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</si>
  <si>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</si>
  <si>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</si>
  <si>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</si>
  <si>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</si>
  <si>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</si>
  <si>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</si>
  <si>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</si>
  <si>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</si>
  <si>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</si>
  <si>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</si>
  <si>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</si>
  <si>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</si>
  <si>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</si>
  <si>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</si>
  <si>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</si>
  <si>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</si>
  <si>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</si>
  <si>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</si>
  <si>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</si>
  <si>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</si>
  <si>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</si>
  <si>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</si>
  <si>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</si>
  <si>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</si>
  <si>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</si>
  <si>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</si>
  <si>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</si>
  <si>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</si>
  <si>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</si>
  <si>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</si>
  <si>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</si>
  <si>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</si>
  <si>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</si>
  <si>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</si>
  <si>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</si>
  <si>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</si>
  <si>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</si>
  <si>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</si>
  <si>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</si>
  <si>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</si>
  <si>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</si>
  <si>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</si>
  <si>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</si>
  <si>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</si>
  <si>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</si>
  <si>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</si>
  <si>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</si>
  <si>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</si>
  <si>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</si>
  <si>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</si>
  <si>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</si>
  <si>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</si>
  <si>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</si>
  <si>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</si>
  <si>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</si>
  <si>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</si>
  <si>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</si>
  <si>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</si>
  <si>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</si>
  <si>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</si>
  <si>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</si>
  <si>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</si>
  <si>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</si>
  <si>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</si>
  <si>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</si>
  <si>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</si>
  <si>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</si>
  <si>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</si>
  <si>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</si>
  <si>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</si>
  <si>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</si>
  <si>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</si>
  <si>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</si>
  <si>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</si>
  <si>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</si>
  <si>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</si>
  <si>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</si>
  <si>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</si>
  <si>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</si>
  <si>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</si>
  <si>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</si>
  <si>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</si>
  <si>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</si>
  <si>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</si>
  <si>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</si>
  <si>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</si>
  <si>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</si>
  <si>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</si>
  <si>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</si>
  <si>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</si>
  <si>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</si>
  <si>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</si>
  <si>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</si>
  <si>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</si>
  <si>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</si>
  <si>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</si>
  <si>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</si>
  <si>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</si>
  <si>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</si>
  <si>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</si>
  <si>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</si>
  <si>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</si>
  <si>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</si>
  <si>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</si>
  <si>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</si>
  <si>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</si>
  <si>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</si>
  <si>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</si>
  <si>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</si>
  <si>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</si>
  <si>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</si>
  <si>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</si>
  <si>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</si>
  <si>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</si>
  <si>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</si>
  <si>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</si>
  <si>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</si>
  <si>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</si>
  <si>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</si>
  <si>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</si>
  <si>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</si>
  <si>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</si>
  <si>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</si>
  <si>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</si>
  <si>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</si>
  <si>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</si>
  <si>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</si>
  <si>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</si>
  <si>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</si>
  <si>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</si>
  <si>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</si>
  <si>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</si>
  <si>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</si>
  <si>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</si>
  <si>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</si>
  <si>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</si>
  <si>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</si>
  <si>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</si>
  <si>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</si>
  <si>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</si>
  <si>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</si>
  <si>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</si>
  <si>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</si>
  <si>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</si>
  <si>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</si>
  <si>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</si>
  <si>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</si>
  <si>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</si>
  <si>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</si>
  <si>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</si>
  <si>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</si>
  <si>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</si>
  <si>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</si>
  <si>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</si>
  <si>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</si>
  <si>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</si>
  <si>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</si>
  <si>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</si>
  <si>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</si>
  <si>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</si>
  <si>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</si>
  <si>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</si>
  <si>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</si>
  <si>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</si>
  <si>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</si>
  <si>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</si>
  <si>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</si>
  <si>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</si>
  <si>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</si>
  <si>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</si>
  <si>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</si>
  <si>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</si>
  <si>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</si>
  <si>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</si>
  <si>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</si>
  <si>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</si>
  <si>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</si>
  <si>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</si>
  <si>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</si>
  <si>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</si>
  <si>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</si>
  <si>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</si>
  <si>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</si>
  <si>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</si>
  <si>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</si>
  <si>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</si>
  <si>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</si>
  <si>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</si>
  <si>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</si>
  <si>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</si>
  <si>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</si>
  <si>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</si>
  <si>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</si>
  <si>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</si>
  <si>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</si>
  <si>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</si>
  <si>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</si>
  <si>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</si>
  <si>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</si>
  <si>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</si>
  <si>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</si>
  <si>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</si>
  <si>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</si>
  <si>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</si>
  <si>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</si>
  <si>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</si>
  <si>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</si>
  <si>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</si>
  <si>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</si>
  <si>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</si>
  <si>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</si>
  <si>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</si>
  <si>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</si>
  <si>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</si>
  <si>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</si>
  <si>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</si>
  <si>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</si>
  <si>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</si>
  <si>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</si>
  <si>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</si>
  <si>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</si>
  <si>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</si>
  <si>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</si>
  <si>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</si>
  <si>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</si>
  <si>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</si>
  <si>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</si>
  <si>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</si>
  <si>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</si>
  <si>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</si>
  <si>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</si>
  <si>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</si>
  <si>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</si>
  <si>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</si>
  <si>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</si>
  <si>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</si>
  <si>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</si>
  <si>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</si>
  <si>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</si>
  <si>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</si>
  <si>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</si>
  <si>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</si>
  <si>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</si>
  <si>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</si>
  <si>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</si>
  <si>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</si>
  <si>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</si>
  <si>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</si>
  <si>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</si>
  <si>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</si>
  <si>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</si>
  <si>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</si>
  <si>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</si>
  <si>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</si>
  <si>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</si>
  <si>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</si>
  <si>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</si>
  <si>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</si>
  <si>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</si>
  <si>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</si>
  <si>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</si>
  <si>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</si>
  <si>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</si>
  <si>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</si>
  <si>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</si>
  <si>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</si>
  <si>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</si>
  <si>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</si>
  <si>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</si>
  <si>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</si>
  <si>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</si>
  <si>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</si>
  <si>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</si>
  <si>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</si>
  <si>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</si>
  <si>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</si>
  <si>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</si>
  <si>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</si>
  <si>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</si>
  <si>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</si>
  <si>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</si>
  <si>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</si>
  <si>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</si>
  <si>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</si>
  <si>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</si>
  <si>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</si>
  <si>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</si>
  <si>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</si>
  <si>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</si>
  <si>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</si>
  <si>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</si>
  <si>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</si>
  <si>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</si>
  <si>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</si>
  <si>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</si>
  <si>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</si>
  <si>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</si>
  <si>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</si>
  <si>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</si>
  <si>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</si>
  <si>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</si>
  <si>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</si>
  <si>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</si>
  <si>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</si>
  <si>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</si>
  <si>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</si>
  <si>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</si>
  <si>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</si>
  <si>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</si>
  <si>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</si>
  <si>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</si>
  <si>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</si>
  <si>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</si>
  <si>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</si>
  <si>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</si>
  <si>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</si>
  <si>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</si>
  <si>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</si>
  <si>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</si>
  <si>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</si>
  <si>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</si>
  <si>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</si>
  <si>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</si>
  <si>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</si>
  <si>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</si>
  <si>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</si>
  <si>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</si>
  <si>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</si>
  <si>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</si>
  <si>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</si>
  <si>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</si>
  <si>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</si>
  <si>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</si>
  <si>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</si>
  <si>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</si>
  <si>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</si>
  <si>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</si>
  <si>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</si>
  <si>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</si>
  <si>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</si>
  <si>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</si>
  <si>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</si>
  <si>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</si>
  <si>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</si>
  <si>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</si>
  <si>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</si>
  <si>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</si>
  <si>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</si>
  <si>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</si>
  <si>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</si>
  <si>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</si>
  <si>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</si>
  <si>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</si>
  <si>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</si>
  <si>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</si>
  <si>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</si>
  <si>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</si>
  <si>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</si>
  <si>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</si>
  <si>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</si>
  <si>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</si>
  <si>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</si>
  <si>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</si>
  <si>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</si>
  <si>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</si>
  <si>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</si>
  <si>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</si>
  <si>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</si>
  <si>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</si>
  <si>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</si>
  <si>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</si>
  <si>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</si>
  <si>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</si>
  <si>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</si>
  <si>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</si>
  <si>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</si>
  <si>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</si>
  <si>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</si>
  <si>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</si>
  <si>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</si>
  <si>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</si>
  <si>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</si>
  <si>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</si>
  <si>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</si>
  <si>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</si>
  <si>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</si>
  <si>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</si>
  <si>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</si>
  <si>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</si>
  <si>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</si>
  <si>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</si>
  <si>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</si>
  <si>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</si>
  <si>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</si>
  <si>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</si>
  <si>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</si>
  <si>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</si>
  <si>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</si>
  <si>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</si>
  <si>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</si>
  <si>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</si>
  <si>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</si>
  <si>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</si>
  <si>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</si>
  <si>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</si>
  <si>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</si>
  <si>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</si>
  <si>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</si>
  <si>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</si>
  <si>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</si>
  <si>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</si>
  <si>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</si>
  <si>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</si>
  <si>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</si>
  <si>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</si>
  <si>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</si>
  <si>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</si>
  <si>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</si>
  <si>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</si>
  <si>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</si>
  <si>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</si>
  <si>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</si>
  <si>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</si>
  <si>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</si>
  <si>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</si>
  <si>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</si>
  <si>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</si>
  <si>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</si>
  <si>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</si>
  <si>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</si>
  <si>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</si>
  <si>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</si>
  <si>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</si>
  <si>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</si>
  <si>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</si>
  <si>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</si>
  <si>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</si>
  <si>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</si>
  <si>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</si>
  <si>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</si>
  <si>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</si>
  <si>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</si>
  <si>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</si>
  <si>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</si>
  <si>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</si>
  <si>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</si>
  <si>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</si>
  <si>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</si>
  <si>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</si>
  <si>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</si>
  <si>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</si>
  <si>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</si>
  <si>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</si>
  <si>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</si>
  <si>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</si>
  <si>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</si>
  <si>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</si>
  <si>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</si>
  <si>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</si>
  <si>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</si>
  <si>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</si>
  <si>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</si>
  <si>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</si>
  <si>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</si>
  <si>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</si>
  <si>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</si>
  <si>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</si>
  <si>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</si>
  <si>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</si>
  <si>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</si>
  <si>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</si>
  <si>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</si>
  <si>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</si>
  <si>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</si>
  <si>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</si>
  <si>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</si>
  <si>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</si>
  <si>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</si>
  <si>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</si>
  <si>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</si>
  <si>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</si>
  <si>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</si>
  <si>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</si>
  <si>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</si>
  <si>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</si>
  <si>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</si>
  <si>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</si>
  <si>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</si>
  <si>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</si>
  <si>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</si>
  <si>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</si>
  <si>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</si>
  <si>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</si>
  <si>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</si>
  <si>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</si>
  <si>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</si>
  <si>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</si>
  <si>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</si>
  <si>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</si>
  <si>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</si>
  <si>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</si>
  <si>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</si>
  <si>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</si>
  <si>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</si>
  <si>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</si>
  <si>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</si>
  <si>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</si>
  <si>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</si>
  <si>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</si>
  <si>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</si>
  <si>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</si>
  <si>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</si>
  <si>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</si>
  <si>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</si>
  <si>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</si>
  <si>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</si>
  <si>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</si>
  <si>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</si>
  <si>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</si>
  <si>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</si>
  <si>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</si>
  <si>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</si>
  <si>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</si>
  <si>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</si>
  <si>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</si>
  <si>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</si>
  <si>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</si>
  <si>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</si>
  <si>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</si>
  <si>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</si>
  <si>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</si>
  <si>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</si>
  <si>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</si>
  <si>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</si>
  <si>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</si>
  <si>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</si>
  <si>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</si>
  <si>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</si>
  <si>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</si>
  <si>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</si>
  <si>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</si>
  <si>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</si>
  <si>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</si>
  <si>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</si>
  <si>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</si>
  <si>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</si>
  <si>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</si>
  <si>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</si>
  <si>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</si>
  <si>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</si>
  <si>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</si>
  <si>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</si>
  <si>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</si>
  <si>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</si>
  <si>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</si>
  <si>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</si>
  <si>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</si>
  <si>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</si>
  <si>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</si>
  <si>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</si>
  <si>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</si>
  <si>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</si>
  <si>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</si>
  <si>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</si>
  <si>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</si>
  <si>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</si>
  <si>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</si>
  <si>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</si>
  <si>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</si>
  <si>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</si>
  <si>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</si>
  <si>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</si>
  <si>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</si>
  <si>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</si>
  <si>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</si>
  <si>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</si>
  <si>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</si>
  <si>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</si>
  <si>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</si>
  <si>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</si>
  <si>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</si>
  <si>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</si>
  <si>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</si>
  <si>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</si>
  <si>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</si>
  <si>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</si>
  <si>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</si>
  <si>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</si>
  <si>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</si>
  <si>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</si>
  <si>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</si>
  <si>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</si>
  <si>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</si>
  <si>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</si>
  <si>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</si>
  <si>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</si>
  <si>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</si>
  <si>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</si>
  <si>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</si>
  <si>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</si>
  <si>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</si>
  <si>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</si>
  <si>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</si>
  <si>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</si>
  <si>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</si>
  <si>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</si>
  <si>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</si>
  <si>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</si>
  <si>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</si>
  <si>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</si>
  <si>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</si>
  <si>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</si>
  <si>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</si>
  <si>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</si>
  <si>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</si>
  <si>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</si>
  <si>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</si>
  <si>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</si>
  <si>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</si>
  <si>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</si>
  <si>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</si>
  <si>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</si>
  <si>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</si>
  <si>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</si>
  <si>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</si>
  <si>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</si>
  <si>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</si>
  <si>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</si>
  <si>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</si>
  <si>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</si>
  <si>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</si>
  <si>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</si>
  <si>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</si>
  <si>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</si>
  <si>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</si>
  <si>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</si>
  <si>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</si>
  <si>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</si>
  <si>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</si>
  <si>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</si>
  <si>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</si>
  <si>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</si>
  <si>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</si>
  <si>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</si>
  <si>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</si>
  <si>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</si>
  <si>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</si>
  <si>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</si>
  <si>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</si>
  <si>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</si>
  <si>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</si>
  <si>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</si>
  <si>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</si>
  <si>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</si>
  <si>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</si>
  <si>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</si>
  <si>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</si>
  <si>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</si>
  <si>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</si>
  <si>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</si>
  <si>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</si>
  <si>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</si>
  <si>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</si>
  <si>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</si>
  <si>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</si>
  <si>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</si>
  <si>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</si>
  <si>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</si>
  <si>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</si>
  <si>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</si>
  <si>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</si>
  <si>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</si>
  <si>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</si>
  <si>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</si>
  <si>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</si>
  <si>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</si>
  <si>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</si>
  <si>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</si>
  <si>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</si>
  <si>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</si>
  <si>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</si>
  <si>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</si>
  <si>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</si>
  <si>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</si>
  <si>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</si>
  <si>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</si>
  <si>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</si>
  <si>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</si>
  <si>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</si>
  <si>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</si>
  <si>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</si>
  <si>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</si>
  <si>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</si>
  <si>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</si>
  <si>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</si>
  <si>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</si>
  <si>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</si>
  <si>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</si>
  <si>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</si>
  <si>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</si>
  <si>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</si>
  <si>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</si>
  <si>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</si>
  <si>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</si>
  <si>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</si>
  <si>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</si>
  <si>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</si>
  <si>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</si>
  <si>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</si>
  <si>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</si>
  <si>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</si>
  <si>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</si>
  <si>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</si>
  <si>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</si>
  <si>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</si>
  <si>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</si>
  <si>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</si>
  <si>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</si>
  <si>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</si>
  <si>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</si>
  <si>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</si>
  <si>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</si>
  <si>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</si>
  <si>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</si>
  <si>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</si>
  <si>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</si>
  <si>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</si>
  <si>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</si>
  <si>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</si>
  <si>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</si>
  <si>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</si>
  <si>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</si>
  <si>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</si>
  <si>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</si>
  <si>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</si>
  <si>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</si>
  <si>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</si>
  <si>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</si>
  <si>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</si>
  <si>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</si>
  <si>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</si>
  <si>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</si>
  <si>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</si>
  <si>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</si>
  <si>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</si>
  <si>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</si>
  <si>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</si>
  <si>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</si>
  <si>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</si>
  <si>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</si>
  <si>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</si>
  <si>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</si>
  <si>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</si>
  <si>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</si>
  <si>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</si>
  <si>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</si>
  <si>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</si>
  <si>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</si>
  <si>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</si>
  <si>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</si>
  <si>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</si>
  <si>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</si>
  <si>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</si>
  <si>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</si>
  <si>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</si>
  <si>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</si>
  <si>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</si>
  <si>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</si>
  <si>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</si>
  <si>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</si>
  <si>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</si>
  <si>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</si>
  <si>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</si>
  <si>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</si>
  <si>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</si>
  <si>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</si>
  <si>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</si>
  <si>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</si>
  <si>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</si>
  <si>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</si>
  <si>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</si>
  <si>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</si>
  <si>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</si>
  <si>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</si>
  <si>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</si>
  <si>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</si>
  <si>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</si>
  <si>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</si>
  <si>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</si>
  <si>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</si>
  <si>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</si>
  <si>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</si>
  <si>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</si>
  <si>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</si>
  <si>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</si>
  <si>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</si>
  <si>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</si>
  <si>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</si>
  <si>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</si>
  <si>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</si>
  <si>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</si>
  <si>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</si>
  <si>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</si>
  <si>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</si>
  <si>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</si>
  <si>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</si>
  <si>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</si>
  <si>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</si>
  <si>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</si>
  <si>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</si>
  <si>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</si>
  <si>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</si>
  <si>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</si>
  <si>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</si>
  <si>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</si>
  <si>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</si>
  <si>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</si>
  <si>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</si>
  <si>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</si>
  <si>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</si>
  <si>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</si>
  <si>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</si>
  <si>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</si>
  <si>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</si>
  <si>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</si>
  <si>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</si>
  <si>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</si>
  <si>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</si>
  <si>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</si>
  <si>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</si>
  <si>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</si>
  <si>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</si>
  <si>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</si>
  <si>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</si>
  <si>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</si>
  <si>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</si>
  <si>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</si>
  <si>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</si>
  <si>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</si>
  <si>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</si>
  <si>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</si>
  <si>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</si>
  <si>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</si>
  <si>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</si>
  <si>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</si>
  <si>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</si>
  <si>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</si>
  <si>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</si>
  <si>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</si>
  <si>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</si>
  <si>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</si>
  <si>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</si>
  <si>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</si>
  <si>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</si>
  <si>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</si>
  <si>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</si>
  <si>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</si>
  <si>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</si>
  <si>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</si>
  <si>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</si>
  <si>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</si>
  <si>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</si>
  <si>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</si>
  <si>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</si>
  <si>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</si>
  <si>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</si>
  <si>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</si>
  <si>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</si>
  <si>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</si>
  <si>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</si>
  <si>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</si>
  <si>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</si>
  <si>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</si>
  <si>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</si>
  <si>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</si>
  <si>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</si>
  <si>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</si>
  <si>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</si>
  <si>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</si>
  <si>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</si>
  <si>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</si>
  <si>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</si>
  <si>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</si>
  <si>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</si>
  <si>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</si>
  <si>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</si>
  <si>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</si>
  <si>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</si>
  <si>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</si>
  <si>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</si>
  <si>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</si>
  <si>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</si>
  <si>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</si>
  <si>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</si>
  <si>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</si>
  <si>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</si>
  <si>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</si>
  <si>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</si>
  <si>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</si>
  <si>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</si>
  <si>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</si>
  <si>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</si>
  <si>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</si>
  <si>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</si>
  <si>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</si>
  <si>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</si>
  <si>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</si>
  <si>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</si>
  <si>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</si>
  <si>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</si>
  <si>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</si>
  <si>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</si>
  <si>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</si>
  <si>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</si>
  <si>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</si>
  <si>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</si>
  <si>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</si>
  <si>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</si>
  <si>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</si>
  <si>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</si>
  <si>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</si>
  <si>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</si>
  <si>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</si>
  <si>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</si>
  <si>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</si>
  <si>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</si>
  <si>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</si>
  <si>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</si>
  <si>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</si>
  <si>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</si>
  <si>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</si>
  <si>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</si>
  <si>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</si>
  <si>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</si>
  <si>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</si>
  <si>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</si>
  <si>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</si>
  <si>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</si>
  <si>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</si>
  <si>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</si>
  <si>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</si>
  <si>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</si>
  <si>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</si>
  <si>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</si>
  <si>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</si>
  <si>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</si>
  <si>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</si>
  <si>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</si>
  <si>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</si>
  <si>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</si>
  <si>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</si>
  <si>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</si>
  <si>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</si>
  <si>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</si>
  <si>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</si>
  <si>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</si>
  <si>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</si>
  <si>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</si>
  <si>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</si>
  <si>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</si>
  <si>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</si>
  <si>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</si>
  <si>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</si>
  <si>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</si>
  <si>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</si>
  <si>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</si>
  <si>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</si>
  <si>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</si>
  <si>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</si>
  <si>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</si>
  <si>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</si>
  <si>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</si>
  <si>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</si>
  <si>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</si>
  <si>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</si>
  <si>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</si>
  <si>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</si>
  <si>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</si>
  <si>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</si>
  <si>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</si>
  <si>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</si>
  <si>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</si>
  <si>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</si>
  <si>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</si>
  <si>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</si>
  <si>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</si>
  <si>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</si>
  <si>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</si>
  <si>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</si>
  <si>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</si>
  <si>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</si>
  <si>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</si>
  <si>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</si>
  <si>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</si>
  <si>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</si>
  <si>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</si>
  <si>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</si>
  <si>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</si>
  <si>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</si>
  <si>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</si>
  <si>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</si>
  <si>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</si>
  <si>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</si>
  <si>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</si>
  <si>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</si>
  <si>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</si>
  <si>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</si>
  <si>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</si>
  <si>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</si>
  <si>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</si>
  <si>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</si>
  <si>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</si>
  <si>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</si>
  <si>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</si>
  <si>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</si>
  <si>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</si>
  <si>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</si>
  <si>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</si>
  <si>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</si>
  <si>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</si>
  <si>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</si>
  <si>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</si>
  <si>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</si>
  <si>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</si>
  <si>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</si>
  <si>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</si>
  <si>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</si>
  <si>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</si>
  <si>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</si>
  <si>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</si>
  <si>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</si>
  <si>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</si>
  <si>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</si>
  <si>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</si>
  <si>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</si>
  <si>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</si>
  <si>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</si>
  <si>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</si>
  <si>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</si>
  <si>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</si>
  <si>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</si>
  <si>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</si>
  <si>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</si>
  <si>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</si>
  <si>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</si>
  <si>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</si>
  <si>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</si>
  <si>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</si>
  <si>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</si>
  <si>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</si>
  <si>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</si>
  <si>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</si>
  <si>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</si>
  <si>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</si>
  <si>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</si>
  <si>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</si>
  <si>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</si>
  <si>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</si>
  <si>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</si>
  <si>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</si>
  <si>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</si>
  <si>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</si>
  <si>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</si>
  <si>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</si>
  <si>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</si>
  <si>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</si>
  <si>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</si>
  <si>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</si>
  <si>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</si>
  <si>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</si>
  <si>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</si>
  <si>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</si>
  <si>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Electricity Intensity</t>
  </si>
  <si>
    <t>%</t>
  </si>
  <si>
    <t>metric tons CO2e / megawatt-hour (MWh)</t>
  </si>
  <si>
    <t>kilowatt-hour / 2020 dollars</t>
  </si>
  <si>
    <t>Output Share of Generation from Clean Sources</t>
  </si>
  <si>
    <t>Output Electricity Intensity</t>
  </si>
  <si>
    <t>Output Carbon Intensity of Electricity Generation</t>
  </si>
  <si>
    <t>Carbon Intensity of Electricity Generation</t>
  </si>
  <si>
    <t>Industry CO2 Emissions by Type</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</si>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</sst>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D73" dT="2020-08-19T00:06:43.00" personId="{811026A2-74EF-4287-974D-D90683F22217}" id="{5B177B48-17FC-4889-93EE-8CEBBC9D67A1}">
    <text>Leave this cell blank.</text>
  </threadedComment>
  <threadedComment ref="D74" dT="2020-08-19T00:06:43.00" personId="{811026A2-74EF-4287-974D-D90683F22217}" id="{FC0E8780-2055-48EE-B42B-F31936B1D4FF}">
    <text>Leave this cell blank.</text>
  </threadedComment>
  <threadedComment ref="D75" dT="2020-08-19T00:06:43.00" personId="{811026A2-74EF-4287-974D-D90683F22217}" id="{9E6238C4-2B41-4F84-9F69-94DEF5E3EB8C}">
    <text>Leave this cell blank.</text>
  </threadedComment>
  <threadedComment ref="E75" dT="2020-08-19T00:06:43.00" personId="{811026A2-74EF-4287-974D-D90683F22217}" id="{6E9F8D40-752E-4116-9D9F-F74F76285640}">
    <text>Leave this cell blank.</text>
  </threadedComment>
  <threadedComment ref="B79" dT="2021-05-24T22:05:02.77" personId="{811026A2-74EF-4287-974D-D90683F22217}" id="{C12E46EA-3F96-434D-AD07-C9DAE30A70F4}">
    <text>Several Vensim variables are grouped under the same policy lever in the web app for this policy.</text>
  </threadedComment>
  <threadedComment ref="B85" dT="2021-05-24T22:19:40.61" personId="{811026A2-74EF-4287-974D-D90683F22217}" id="{A29A373E-8B2B-4B45-BF1E-AC6A2B5F3C17}">
    <text>Several Vensim variables are grouped under the same policy lever in the web app for this policy.</text>
  </threadedComment>
  <threadedComment ref="D90" dT="2020-08-19T00:06:43.00" personId="{811026A2-74EF-4287-974D-D90683F22217}" id="{4879F214-E99D-4D42-8C39-70789BBBC99D}">
    <text>Leave this cell blank.</text>
  </threadedComment>
  <threadedComment ref="D91" dT="2020-08-19T00:06:43.00" personId="{811026A2-74EF-4287-974D-D90683F22217}" id="{29C92E86-4989-4367-A9C0-46D156A7CEBB}">
    <text>Leave this cell blank.</text>
  </threadedComment>
  <threadedComment ref="D92" dT="2020-08-19T00:06:43.00" personId="{811026A2-74EF-4287-974D-D90683F22217}" id="{8C94AB36-0C9D-4D5F-A64A-5E1836200BD4}">
    <text>Leave this cell blank.</text>
  </threadedComment>
  <threadedComment ref="D93" dT="2020-08-19T00:06:43.00" personId="{811026A2-74EF-4287-974D-D90683F22217}" id="{0785BC27-69F5-4B43-8886-6AB6B3A1C38C}">
    <text>Leave this cell blank.</text>
  </threadedComment>
  <threadedComment ref="D94" dT="2020-08-19T00:06:43.00" personId="{811026A2-74EF-4287-974D-D90683F22217}" id="{4E6A3C34-D015-4798-8B15-C2C63B01F6C3}">
    <text>Leave this cell blank.</text>
  </threadedComment>
  <threadedComment ref="D95" dT="2020-08-19T00:06:43.00" personId="{811026A2-74EF-4287-974D-D90683F22217}" id="{7355F6F6-D3AD-4011-944E-FCE1A44D743D}">
    <text>Leave this cell blank.</text>
  </threadedComment>
  <threadedComment ref="D96" dT="2020-08-19T00:06:43.00" personId="{811026A2-74EF-4287-974D-D90683F22217}" id="{52DDC055-DFE6-4C4D-97FC-B38B71C63DF3}">
    <text>Leave this cell blank.</text>
  </threadedComment>
  <threadedComment ref="D97" dT="2020-08-19T00:06:43.00" personId="{811026A2-74EF-4287-974D-D90683F22217}" id="{0EFD8687-3DDE-4CBD-AEA3-EE622A1F5ED4}">
    <text>Leave this cell blank.</text>
  </threadedComment>
  <threadedComment ref="D98" dT="2020-08-19T00:06:43.00" personId="{811026A2-74EF-4287-974D-D90683F22217}" id="{4F677542-9574-41F5-9B11-3E8FA1978897}">
    <text>Leave this cell blank.</text>
  </threadedComment>
  <threadedComment ref="D99" dT="2020-08-19T00:06:43.00" personId="{811026A2-74EF-4287-974D-D90683F22217}" id="{C6EC601F-FF77-423D-9BE3-C8F28EB3F9D6}">
    <text>Leave this cell blank.</text>
  </threadedComment>
  <threadedComment ref="D100" dT="2020-08-19T00:06:43.00" personId="{811026A2-74EF-4287-974D-D90683F22217}" id="{A5E5F926-8C26-4331-A7DC-EFA14653951A}">
    <text>Leave this cell blank.</text>
  </threadedComment>
  <threadedComment ref="E100"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G10" sqref="G10"/>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2864</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2959</v>
      </c>
      <c r="B16" s="259"/>
    </row>
    <row r="17" spans="1:3" x14ac:dyDescent="0.25">
      <c r="A17" s="262" t="s">
        <v>2942</v>
      </c>
      <c r="B17" s="214">
        <f>MAX(PolicyLevers!H:H)</f>
        <v>1627</v>
      </c>
    </row>
    <row r="18" spans="1:3" x14ac:dyDescent="0.25">
      <c r="A18" s="263" t="s">
        <v>2958</v>
      </c>
      <c r="B18" s="214" t="str" cm="1">
        <f t="array" ref="B18">IF(MIN(IF(COUNTIF(PolicyLevers!$H$2:$H$1254,PolicyLevers!$H$2:$H$1254)&gt;1,PolicyLevers!$H$2:$H$1254, ""))=0,"No duplicate ID numbers",MIN(IF(COUNTIF(PolicyLevers!$H$2:$H$1254,PolicyLevers!$H$2:$H$1254)&gt;1,PolicyLevers!$H$2:$H$1254, "")))</f>
        <v>No duplicate ID numbers</v>
      </c>
    </row>
    <row r="19" spans="1:3" ht="30" x14ac:dyDescent="0.25">
      <c r="A19" s="108" t="s">
        <v>3104</v>
      </c>
      <c r="B19" s="214" t="str" cm="1">
        <f t="array" ref="B19">IF(MIN(IF((NOT(ISNUMBER(PolicyLevers!$H$2:$H$1254)))*(ISTEXT(PolicyLevers!$I$2:$I$1254)),ROW(PolicyLevers!$H$2:$H$1254)))=0,"No missing ID numbers",MIN(IF((NOT(ISNUMBER(PolicyLevers!$H$2:$H$1254)))*(ISTEXT(PolicyLevers!$I$2:$I$1254)),ROW(PolicyLevers!$H$2:$H$1254))))</f>
        <v>No missing ID numbers</v>
      </c>
    </row>
    <row r="21" spans="1:3" x14ac:dyDescent="0.25">
      <c r="A21" s="48" t="s">
        <v>3385</v>
      </c>
      <c r="B21" s="259"/>
    </row>
    <row r="22" spans="1:3" x14ac:dyDescent="0.25">
      <c r="A22" s="8" t="s">
        <v>3379</v>
      </c>
    </row>
    <row r="23" spans="1:3" x14ac:dyDescent="0.25">
      <c r="A23" s="8" t="s">
        <v>3380</v>
      </c>
    </row>
    <row r="24" spans="1:3" x14ac:dyDescent="0.25">
      <c r="A24" s="8" t="s">
        <v>3381</v>
      </c>
    </row>
    <row r="25" spans="1:3" x14ac:dyDescent="0.25">
      <c r="A25" s="8" t="s">
        <v>3382</v>
      </c>
    </row>
    <row r="27" spans="1:3" x14ac:dyDescent="0.25">
      <c r="A27" s="48" t="s">
        <v>3383</v>
      </c>
      <c r="B27" s="259"/>
      <c r="C27" s="259"/>
    </row>
    <row r="28" spans="1:3" x14ac:dyDescent="0.25">
      <c r="A28" s="8" t="s">
        <v>2952</v>
      </c>
    </row>
    <row r="29" spans="1:3" x14ac:dyDescent="0.25">
      <c r="A29" s="8" t="s">
        <v>2938</v>
      </c>
    </row>
    <row r="30" spans="1:3" x14ac:dyDescent="0.25">
      <c r="A30" s="8" t="s">
        <v>2939</v>
      </c>
    </row>
    <row r="31" spans="1:3" x14ac:dyDescent="0.25">
      <c r="A31" s="8" t="s">
        <v>2940</v>
      </c>
    </row>
    <row r="32" spans="1:3" x14ac:dyDescent="0.25">
      <c r="A32" s="8" t="s">
        <v>2941</v>
      </c>
    </row>
    <row r="34" spans="1:2" x14ac:dyDescent="0.25">
      <c r="A34" s="8" t="s">
        <v>2953</v>
      </c>
    </row>
    <row r="35" spans="1:2" x14ac:dyDescent="0.25">
      <c r="A35" s="8" t="s">
        <v>2936</v>
      </c>
    </row>
    <row r="36" spans="1:2" x14ac:dyDescent="0.25">
      <c r="A36" s="8" t="s">
        <v>2937</v>
      </c>
    </row>
    <row r="38" spans="1:2" x14ac:dyDescent="0.25">
      <c r="A38" s="8" t="s">
        <v>2954</v>
      </c>
    </row>
    <row r="39" spans="1:2" x14ac:dyDescent="0.25">
      <c r="A39" s="8" t="s">
        <v>2943</v>
      </c>
    </row>
    <row r="40" spans="1:2" x14ac:dyDescent="0.25">
      <c r="A40" s="8" t="s">
        <v>2944</v>
      </c>
    </row>
    <row r="42" spans="1:2" x14ac:dyDescent="0.25">
      <c r="A42" s="8" t="s">
        <v>2955</v>
      </c>
    </row>
    <row r="43" spans="1:2" x14ac:dyDescent="0.25">
      <c r="A43" s="8" t="s">
        <v>2945</v>
      </c>
    </row>
    <row r="44" spans="1:2" x14ac:dyDescent="0.25">
      <c r="A44" s="8" t="s">
        <v>2946</v>
      </c>
    </row>
    <row r="46" spans="1:2" x14ac:dyDescent="0.25">
      <c r="A46" s="48" t="s">
        <v>3384</v>
      </c>
      <c r="B46" s="259"/>
    </row>
    <row r="47" spans="1:2" x14ac:dyDescent="0.25">
      <c r="A47" s="8" t="s">
        <v>2947</v>
      </c>
    </row>
    <row r="48" spans="1:2" x14ac:dyDescent="0.25">
      <c r="A48" s="8" t="s">
        <v>2948</v>
      </c>
    </row>
    <row r="50" spans="1:1" x14ac:dyDescent="0.25">
      <c r="A50" s="8" t="s">
        <v>2949</v>
      </c>
    </row>
    <row r="51" spans="1:1" x14ac:dyDescent="0.25">
      <c r="A51" s="8" t="s">
        <v>2956</v>
      </c>
    </row>
    <row r="52" spans="1:1" x14ac:dyDescent="0.25">
      <c r="A52" s="8" t="s">
        <v>2950</v>
      </c>
    </row>
    <row r="53" spans="1:1" x14ac:dyDescent="0.25">
      <c r="A53" s="8" t="s">
        <v>2951</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0"/>
  <sheetViews>
    <sheetView zoomScale="90" zoomScaleNormal="90" workbookViewId="0">
      <pane ySplit="3" topLeftCell="A70" activePane="bottomLeft" state="frozen"/>
      <selection pane="bottomLeft" activeCell="C75" sqref="C7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3346</v>
      </c>
      <c r="M1" s="378"/>
    </row>
    <row r="2" spans="1:14" x14ac:dyDescent="0.25">
      <c r="A2" s="352" t="s">
        <v>3347</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3497</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3454</v>
      </c>
      <c r="K5" s="2"/>
      <c r="L5" s="205" t="s">
        <v>2789</v>
      </c>
      <c r="M5" s="355" t="s">
        <v>3376</v>
      </c>
    </row>
    <row r="6" spans="1:14" ht="93.6" customHeight="1" x14ac:dyDescent="0.25">
      <c r="A6" s="196" t="s">
        <v>4</v>
      </c>
      <c r="B6" s="196" t="s">
        <v>2504</v>
      </c>
      <c r="C6" s="4" t="s">
        <v>2505</v>
      </c>
      <c r="D6" s="196" t="s">
        <v>2513</v>
      </c>
      <c r="E6" s="195" t="s">
        <v>2506</v>
      </c>
      <c r="F6" s="59">
        <v>0</v>
      </c>
      <c r="G6" s="59">
        <v>1</v>
      </c>
      <c r="H6" s="59">
        <v>0.02</v>
      </c>
      <c r="I6" s="53" t="s">
        <v>2507</v>
      </c>
      <c r="J6" s="460" t="s">
        <v>3494</v>
      </c>
      <c r="K6" s="65"/>
      <c r="L6" s="65" t="s">
        <v>2790</v>
      </c>
      <c r="M6" s="276" t="s">
        <v>2512</v>
      </c>
    </row>
    <row r="7" spans="1:14" ht="409.5" customHeight="1" x14ac:dyDescent="0.25">
      <c r="A7" s="196" t="s">
        <v>4</v>
      </c>
      <c r="B7" s="196" t="s">
        <v>3148</v>
      </c>
      <c r="C7" s="4" t="s">
        <v>491</v>
      </c>
      <c r="D7" s="196" t="s">
        <v>3149</v>
      </c>
      <c r="E7" s="195" t="s">
        <v>2339</v>
      </c>
      <c r="F7" s="59">
        <v>0</v>
      </c>
      <c r="G7" s="59">
        <v>1</v>
      </c>
      <c r="H7" s="59">
        <v>0.01</v>
      </c>
      <c r="I7" s="53" t="s">
        <v>492</v>
      </c>
      <c r="J7" s="460" t="s">
        <v>3510</v>
      </c>
      <c r="K7" s="65" t="s">
        <v>493</v>
      </c>
      <c r="L7" s="65" t="s">
        <v>494</v>
      </c>
      <c r="M7" s="376" t="s">
        <v>3348</v>
      </c>
    </row>
    <row r="8" spans="1:14" ht="90.95" customHeight="1" x14ac:dyDescent="0.25">
      <c r="A8" s="196" t="s">
        <v>4</v>
      </c>
      <c r="B8" s="196" t="s">
        <v>490</v>
      </c>
      <c r="C8" s="4" t="s">
        <v>485</v>
      </c>
      <c r="D8" s="196" t="s">
        <v>484</v>
      </c>
      <c r="E8" s="195" t="s">
        <v>2338</v>
      </c>
      <c r="F8" s="59">
        <v>0</v>
      </c>
      <c r="G8" s="59">
        <v>0.5</v>
      </c>
      <c r="H8" s="59">
        <v>0.01</v>
      </c>
      <c r="I8" s="65" t="s">
        <v>486</v>
      </c>
      <c r="J8" s="298" t="s">
        <v>3495</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3496</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3519</v>
      </c>
      <c r="K10" s="53" t="s">
        <v>200</v>
      </c>
      <c r="L10" s="9" t="s">
        <v>201</v>
      </c>
      <c r="M10" s="278" t="s">
        <v>3349</v>
      </c>
      <c r="N10" s="53" t="s">
        <v>3350</v>
      </c>
    </row>
    <row r="11" spans="1:14" ht="191.1" customHeight="1" x14ac:dyDescent="0.25">
      <c r="A11" s="196" t="s">
        <v>4</v>
      </c>
      <c r="B11" s="196" t="s">
        <v>3150</v>
      </c>
      <c r="C11" s="4" t="s">
        <v>2552</v>
      </c>
      <c r="D11" s="196" t="s">
        <v>3151</v>
      </c>
      <c r="E11" s="195" t="s">
        <v>2553</v>
      </c>
      <c r="F11" s="59">
        <v>0</v>
      </c>
      <c r="G11" s="59">
        <v>1</v>
      </c>
      <c r="H11" s="59">
        <v>0.01</v>
      </c>
      <c r="I11" s="53" t="s">
        <v>492</v>
      </c>
      <c r="J11" s="460" t="s">
        <v>3511</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3115</v>
      </c>
      <c r="C13" s="4" t="s">
        <v>3116</v>
      </c>
      <c r="D13" s="195" t="s">
        <v>3115</v>
      </c>
      <c r="E13" s="195" t="s">
        <v>3117</v>
      </c>
      <c r="F13" s="58">
        <v>0</v>
      </c>
      <c r="G13" s="58">
        <f>-ROUND(MaxBoundCalculations!$B$206,2)</f>
        <v>0.26</v>
      </c>
      <c r="H13" s="58">
        <v>0.01</v>
      </c>
      <c r="I13" s="53" t="s">
        <v>3118</v>
      </c>
      <c r="J13" s="460" t="s">
        <v>3512</v>
      </c>
      <c r="K13" s="53" t="s">
        <v>202</v>
      </c>
      <c r="L13" s="9" t="s">
        <v>203</v>
      </c>
      <c r="M13" s="280" t="s">
        <v>3375</v>
      </c>
    </row>
    <row r="14" spans="1:14" ht="195" x14ac:dyDescent="0.25">
      <c r="A14" s="195" t="s">
        <v>72</v>
      </c>
      <c r="B14" s="195" t="s">
        <v>15</v>
      </c>
      <c r="C14" s="4" t="s">
        <v>2544</v>
      </c>
      <c r="D14" s="195" t="s">
        <v>15</v>
      </c>
      <c r="E14" s="195" t="s">
        <v>2543</v>
      </c>
      <c r="F14" s="57">
        <v>0</v>
      </c>
      <c r="G14" s="57">
        <v>1</v>
      </c>
      <c r="H14" s="57">
        <v>0.01</v>
      </c>
      <c r="I14" s="53" t="s">
        <v>115</v>
      </c>
      <c r="J14" s="460" t="s">
        <v>3352</v>
      </c>
      <c r="K14" s="53" t="s">
        <v>204</v>
      </c>
      <c r="L14" s="9" t="s">
        <v>205</v>
      </c>
      <c r="M14" s="278" t="s">
        <v>3351</v>
      </c>
    </row>
    <row r="15" spans="1:14" ht="75" x14ac:dyDescent="0.25">
      <c r="A15" s="195" t="s">
        <v>72</v>
      </c>
      <c r="B15" s="195" t="s">
        <v>101</v>
      </c>
      <c r="C15" s="4" t="s">
        <v>317</v>
      </c>
      <c r="D15" s="195" t="s">
        <v>101</v>
      </c>
      <c r="E15" s="195" t="s">
        <v>2334</v>
      </c>
      <c r="F15" s="57">
        <v>0</v>
      </c>
      <c r="G15" s="57">
        <v>0.75</v>
      </c>
      <c r="H15" s="57">
        <v>0.01</v>
      </c>
      <c r="I15" s="53" t="s">
        <v>31</v>
      </c>
      <c r="J15" s="460" t="s">
        <v>3353</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3055</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3354</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3355</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3356</v>
      </c>
      <c r="K22" s="53" t="s">
        <v>353</v>
      </c>
      <c r="L22" s="9" t="s">
        <v>354</v>
      </c>
    </row>
    <row r="23" spans="1:14" ht="60" x14ac:dyDescent="0.25">
      <c r="A23" s="196" t="s">
        <v>8</v>
      </c>
      <c r="B23" s="196" t="s">
        <v>27</v>
      </c>
      <c r="C23" s="4" t="s">
        <v>3154</v>
      </c>
      <c r="D23" s="53" t="s">
        <v>3277</v>
      </c>
      <c r="E23" s="196" t="s">
        <v>3155</v>
      </c>
      <c r="F23" s="59">
        <v>0</v>
      </c>
      <c r="G23" s="59">
        <v>1</v>
      </c>
      <c r="H23" s="59">
        <v>0.01</v>
      </c>
      <c r="I23" s="9" t="s">
        <v>2918</v>
      </c>
      <c r="J23" s="284" t="s">
        <v>3156</v>
      </c>
      <c r="K23" s="53" t="s">
        <v>252</v>
      </c>
      <c r="L23" s="9" t="s">
        <v>253</v>
      </c>
    </row>
    <row r="24" spans="1:14" ht="150" x14ac:dyDescent="0.25">
      <c r="A24" s="195" t="s">
        <v>8</v>
      </c>
      <c r="B24" s="53" t="s">
        <v>3278</v>
      </c>
      <c r="C24" s="4" t="s">
        <v>2836</v>
      </c>
      <c r="D24" s="53" t="s">
        <v>3278</v>
      </c>
      <c r="E24" s="195" t="s">
        <v>2316</v>
      </c>
      <c r="F24" s="57">
        <v>0</v>
      </c>
      <c r="G24" s="58">
        <v>1</v>
      </c>
      <c r="H24" s="58">
        <v>0.01</v>
      </c>
      <c r="I24" s="53" t="s">
        <v>35</v>
      </c>
      <c r="J24" s="284" t="s">
        <v>3101</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3357</v>
      </c>
      <c r="K29" s="53" t="s">
        <v>218</v>
      </c>
      <c r="L29" s="9" t="s">
        <v>219</v>
      </c>
      <c r="M29" s="278" t="s">
        <v>153</v>
      </c>
      <c r="N29" s="53" t="s">
        <v>195</v>
      </c>
    </row>
    <row r="30" spans="1:14" ht="60" x14ac:dyDescent="0.25">
      <c r="A30" s="195" t="s">
        <v>8</v>
      </c>
      <c r="B30" s="195" t="s">
        <v>19</v>
      </c>
      <c r="C30" s="4" t="s">
        <v>3097</v>
      </c>
      <c r="D30" s="195" t="s">
        <v>19</v>
      </c>
      <c r="E30" s="195" t="s">
        <v>2321</v>
      </c>
      <c r="F30" s="57">
        <v>0</v>
      </c>
      <c r="G30" s="57">
        <v>1</v>
      </c>
      <c r="H30" s="57">
        <v>0.01</v>
      </c>
      <c r="I30" s="53" t="s">
        <v>34</v>
      </c>
      <c r="J30" s="284" t="s">
        <v>3098</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3152</v>
      </c>
      <c r="C32" s="4" t="s">
        <v>3153</v>
      </c>
      <c r="D32" s="195" t="s">
        <v>3152</v>
      </c>
      <c r="E32" s="189"/>
      <c r="F32" s="61">
        <v>0</v>
      </c>
      <c r="G32" s="61">
        <v>1</v>
      </c>
      <c r="H32" s="61">
        <v>1</v>
      </c>
      <c r="I32" s="53" t="s">
        <v>30</v>
      </c>
      <c r="J32" s="298" t="s">
        <v>3358</v>
      </c>
    </row>
    <row r="33" spans="1:14" ht="75" x14ac:dyDescent="0.25">
      <c r="A33" s="195" t="s">
        <v>8</v>
      </c>
      <c r="B33" s="195" t="s">
        <v>60</v>
      </c>
      <c r="C33" s="4" t="s">
        <v>131</v>
      </c>
      <c r="D33" s="195" t="s">
        <v>60</v>
      </c>
      <c r="E33" s="189"/>
      <c r="F33" s="61">
        <v>0</v>
      </c>
      <c r="G33" s="61">
        <v>1</v>
      </c>
      <c r="H33" s="61">
        <v>1</v>
      </c>
      <c r="I33" s="53" t="s">
        <v>30</v>
      </c>
      <c r="J33" s="295" t="s">
        <v>3359</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2912</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3360</v>
      </c>
      <c r="K36" s="9" t="s">
        <v>2274</v>
      </c>
      <c r="L36" s="9" t="s">
        <v>273</v>
      </c>
      <c r="M36" s="278" t="s">
        <v>3374</v>
      </c>
    </row>
    <row r="37" spans="1:14" ht="45" x14ac:dyDescent="0.25">
      <c r="A37" s="196" t="s">
        <v>8</v>
      </c>
      <c r="B37" s="56" t="s">
        <v>2366</v>
      </c>
      <c r="C37" s="4" t="s">
        <v>2367</v>
      </c>
      <c r="D37" s="56" t="s">
        <v>2366</v>
      </c>
      <c r="E37" s="196" t="s">
        <v>2368</v>
      </c>
      <c r="F37" s="60">
        <v>0</v>
      </c>
      <c r="G37" s="60">
        <v>0.9</v>
      </c>
      <c r="H37" s="60">
        <v>0.01</v>
      </c>
      <c r="I37" s="9" t="s">
        <v>2369</v>
      </c>
      <c r="J37" s="354" t="s">
        <v>3361</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2887</v>
      </c>
      <c r="C39" s="4" t="s">
        <v>2889</v>
      </c>
      <c r="D39" s="195" t="s">
        <v>2887</v>
      </c>
      <c r="E39" s="195" t="s">
        <v>2890</v>
      </c>
      <c r="F39" s="60">
        <v>0</v>
      </c>
      <c r="G39" s="60">
        <v>0.95</v>
      </c>
      <c r="H39" s="60">
        <v>0.01</v>
      </c>
      <c r="I39" s="9" t="s">
        <v>2891</v>
      </c>
      <c r="J39" s="284" t="s">
        <v>3362</v>
      </c>
      <c r="K39" s="53" t="s">
        <v>225</v>
      </c>
      <c r="L39" s="9"/>
      <c r="M39" s="278" t="s">
        <v>3373</v>
      </c>
    </row>
    <row r="40" spans="1:14" ht="195" x14ac:dyDescent="0.25">
      <c r="A40" s="195" t="s">
        <v>8</v>
      </c>
      <c r="B40" s="195" t="s">
        <v>18</v>
      </c>
      <c r="C40" s="4" t="s">
        <v>133</v>
      </c>
      <c r="D40" s="195" t="s">
        <v>18</v>
      </c>
      <c r="E40" s="195" t="s">
        <v>2888</v>
      </c>
      <c r="F40" s="63">
        <v>0</v>
      </c>
      <c r="G40" s="63">
        <v>60</v>
      </c>
      <c r="H40" s="63">
        <v>1</v>
      </c>
      <c r="I40" s="255" t="str">
        <f>UnitControlCenter!$B$48</f>
        <v>$/MWh</v>
      </c>
      <c r="J40" s="284" t="s">
        <v>3363</v>
      </c>
      <c r="K40" s="53" t="s">
        <v>225</v>
      </c>
      <c r="L40" s="9" t="s">
        <v>226</v>
      </c>
      <c r="M40" s="278" t="s">
        <v>158</v>
      </c>
    </row>
    <row r="41" spans="1:14" ht="105" x14ac:dyDescent="0.25">
      <c r="A41" s="195" t="s">
        <v>9</v>
      </c>
      <c r="B41" s="195" t="s">
        <v>3394</v>
      </c>
      <c r="C41" s="4" t="s">
        <v>3344</v>
      </c>
      <c r="D41" s="195" t="s">
        <v>3394</v>
      </c>
      <c r="E41" s="195" t="s">
        <v>3345</v>
      </c>
      <c r="F41" s="60">
        <v>0</v>
      </c>
      <c r="G41" s="60">
        <v>0.5</v>
      </c>
      <c r="H41" s="60">
        <v>0.01</v>
      </c>
      <c r="I41" s="9" t="s">
        <v>3343</v>
      </c>
      <c r="J41" s="284" t="s">
        <v>3395</v>
      </c>
    </row>
    <row r="42" spans="1:14" ht="75" x14ac:dyDescent="0.25">
      <c r="A42" s="195" t="s">
        <v>9</v>
      </c>
      <c r="B42" s="195" t="s">
        <v>27</v>
      </c>
      <c r="C42" s="4" t="s">
        <v>3158</v>
      </c>
      <c r="D42" s="195" t="s">
        <v>3159</v>
      </c>
      <c r="E42" s="195" t="s">
        <v>3157</v>
      </c>
      <c r="F42" s="57">
        <v>0</v>
      </c>
      <c r="G42" s="58">
        <v>1</v>
      </c>
      <c r="H42" s="58">
        <v>0.01</v>
      </c>
      <c r="I42" s="53" t="s">
        <v>2918</v>
      </c>
      <c r="J42" s="284" t="s">
        <v>3160</v>
      </c>
      <c r="K42" s="53" t="s">
        <v>252</v>
      </c>
      <c r="L42" s="9" t="s">
        <v>253</v>
      </c>
    </row>
    <row r="43" spans="1:14" ht="30" x14ac:dyDescent="0.25">
      <c r="A43" s="195" t="s">
        <v>9</v>
      </c>
      <c r="B43" s="195" t="s">
        <v>21</v>
      </c>
      <c r="C43" s="4" t="s">
        <v>2869</v>
      </c>
      <c r="D43" s="195" t="s">
        <v>21</v>
      </c>
      <c r="E43" s="195" t="s">
        <v>2870</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3164</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3527</v>
      </c>
      <c r="C48" s="4" t="s">
        <v>3525</v>
      </c>
      <c r="D48" s="195" t="s">
        <v>2782</v>
      </c>
      <c r="E48" s="195" t="s">
        <v>3531</v>
      </c>
      <c r="F48" s="57">
        <v>0</v>
      </c>
      <c r="G48" s="57">
        <v>1</v>
      </c>
      <c r="H48" s="58">
        <v>0.01</v>
      </c>
      <c r="I48" s="53" t="s">
        <v>2460</v>
      </c>
      <c r="J48" s="284" t="s">
        <v>3526</v>
      </c>
      <c r="K48" s="53" t="s">
        <v>237</v>
      </c>
      <c r="L48" s="9" t="s">
        <v>2797</v>
      </c>
      <c r="M48" s="278"/>
    </row>
    <row r="49" spans="1:14" s="194" customFormat="1" ht="105" x14ac:dyDescent="0.25">
      <c r="A49" s="195" t="s">
        <v>9</v>
      </c>
      <c r="B49" s="195" t="s">
        <v>3528</v>
      </c>
      <c r="C49" s="4" t="s">
        <v>3529</v>
      </c>
      <c r="D49" s="195" t="s">
        <v>2782</v>
      </c>
      <c r="E49" s="195" t="s">
        <v>3530</v>
      </c>
      <c r="F49" s="57">
        <v>0</v>
      </c>
      <c r="G49" s="57">
        <v>1</v>
      </c>
      <c r="H49" s="58">
        <v>0.01</v>
      </c>
      <c r="I49" s="53" t="s">
        <v>2460</v>
      </c>
      <c r="J49" s="284" t="s">
        <v>3532</v>
      </c>
      <c r="K49" s="53" t="s">
        <v>237</v>
      </c>
      <c r="L49" s="9" t="s">
        <v>2797</v>
      </c>
      <c r="M49" s="278"/>
    </row>
    <row r="50" spans="1:14" ht="45" x14ac:dyDescent="0.25">
      <c r="A50" s="196" t="s">
        <v>9</v>
      </c>
      <c r="B50" s="196" t="s">
        <v>2874</v>
      </c>
      <c r="C50" s="4" t="s">
        <v>2877</v>
      </c>
      <c r="D50" s="196" t="s">
        <v>2881</v>
      </c>
      <c r="E50" s="196" t="s">
        <v>2882</v>
      </c>
      <c r="F50" s="59">
        <v>0</v>
      </c>
      <c r="G50" s="60">
        <v>1</v>
      </c>
      <c r="H50" s="60">
        <v>0.01</v>
      </c>
      <c r="I50" s="9" t="s">
        <v>34</v>
      </c>
      <c r="J50" s="285" t="s">
        <v>3451</v>
      </c>
      <c r="K50" s="9" t="s">
        <v>2290</v>
      </c>
      <c r="L50" s="9" t="s">
        <v>2291</v>
      </c>
      <c r="M50" s="279" t="s">
        <v>159</v>
      </c>
    </row>
    <row r="51" spans="1:14" ht="45" x14ac:dyDescent="0.25">
      <c r="A51" s="196" t="s">
        <v>9</v>
      </c>
      <c r="B51" s="196" t="s">
        <v>2875</v>
      </c>
      <c r="C51" s="4" t="s">
        <v>2878</v>
      </c>
      <c r="D51" s="196" t="s">
        <v>2881</v>
      </c>
      <c r="E51" s="196" t="s">
        <v>2883</v>
      </c>
      <c r="F51" s="59">
        <v>0</v>
      </c>
      <c r="G51" s="60">
        <v>1</v>
      </c>
      <c r="H51" s="60">
        <v>0.01</v>
      </c>
      <c r="I51" s="9" t="s">
        <v>34</v>
      </c>
      <c r="J51" s="285" t="s">
        <v>3455</v>
      </c>
      <c r="K51" s="9" t="s">
        <v>2290</v>
      </c>
      <c r="L51" s="9" t="s">
        <v>2291</v>
      </c>
      <c r="M51" s="279"/>
    </row>
    <row r="52" spans="1:14" ht="45" x14ac:dyDescent="0.25">
      <c r="A52" s="196" t="s">
        <v>9</v>
      </c>
      <c r="B52" s="196" t="s">
        <v>2876</v>
      </c>
      <c r="C52" s="4" t="s">
        <v>2879</v>
      </c>
      <c r="D52" s="196" t="s">
        <v>2881</v>
      </c>
      <c r="E52" s="196" t="s">
        <v>2884</v>
      </c>
      <c r="F52" s="59">
        <v>0</v>
      </c>
      <c r="G52" s="60">
        <v>1</v>
      </c>
      <c r="H52" s="60">
        <v>0.01</v>
      </c>
      <c r="I52" s="9" t="s">
        <v>34</v>
      </c>
      <c r="J52" s="285" t="s">
        <v>3452</v>
      </c>
      <c r="K52" s="9" t="s">
        <v>2290</v>
      </c>
      <c r="L52" s="9" t="s">
        <v>2291</v>
      </c>
      <c r="M52" s="279"/>
    </row>
    <row r="53" spans="1:14" ht="45" x14ac:dyDescent="0.25">
      <c r="A53" s="196" t="s">
        <v>9</v>
      </c>
      <c r="B53" s="196" t="s">
        <v>2886</v>
      </c>
      <c r="C53" s="4" t="s">
        <v>2880</v>
      </c>
      <c r="D53" s="196" t="s">
        <v>2881</v>
      </c>
      <c r="E53" s="196" t="s">
        <v>2885</v>
      </c>
      <c r="F53" s="59">
        <v>0</v>
      </c>
      <c r="G53" s="60">
        <v>1</v>
      </c>
      <c r="H53" s="60">
        <v>0.01</v>
      </c>
      <c r="I53" s="9" t="s">
        <v>34</v>
      </c>
      <c r="J53" s="285" t="s">
        <v>3453</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3364</v>
      </c>
      <c r="K54" s="53"/>
      <c r="L54" s="9" t="s">
        <v>2792</v>
      </c>
      <c r="M54" s="278" t="s">
        <v>3372</v>
      </c>
    </row>
    <row r="55" spans="1:14" ht="60" x14ac:dyDescent="0.25">
      <c r="A55" s="195" t="s">
        <v>9</v>
      </c>
      <c r="B55" s="195" t="s">
        <v>22</v>
      </c>
      <c r="C55" s="4" t="s">
        <v>303</v>
      </c>
      <c r="D55" s="54" t="s">
        <v>371</v>
      </c>
      <c r="E55" s="195" t="s">
        <v>2311</v>
      </c>
      <c r="F55" s="57">
        <v>0</v>
      </c>
      <c r="G55" s="58">
        <v>1</v>
      </c>
      <c r="H55" s="58">
        <v>0.01</v>
      </c>
      <c r="I55" s="53" t="s">
        <v>34</v>
      </c>
      <c r="J55" s="284" t="s">
        <v>3365</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3366</v>
      </c>
      <c r="K56" s="53" t="s">
        <v>240</v>
      </c>
      <c r="L56" s="9" t="s">
        <v>241</v>
      </c>
      <c r="M56" s="278"/>
    </row>
    <row r="57" spans="1:14" s="194" customFormat="1" ht="30" x14ac:dyDescent="0.25">
      <c r="A57" s="195" t="s">
        <v>9</v>
      </c>
      <c r="B57" s="195" t="s">
        <v>3402</v>
      </c>
      <c r="C57" s="4" t="s">
        <v>3403</v>
      </c>
      <c r="D57" s="195" t="s">
        <v>3402</v>
      </c>
      <c r="E57" s="195" t="s">
        <v>3404</v>
      </c>
      <c r="F57" s="57">
        <v>0</v>
      </c>
      <c r="G57" s="58">
        <v>1</v>
      </c>
      <c r="H57" s="58">
        <v>0.01</v>
      </c>
      <c r="I57" s="53" t="s">
        <v>34</v>
      </c>
      <c r="J57" s="284" t="s">
        <v>3405</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3367</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3513</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3514</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2871</v>
      </c>
      <c r="C63" s="4" t="s">
        <v>2872</v>
      </c>
      <c r="D63" s="195" t="s">
        <v>2871</v>
      </c>
      <c r="E63" s="195" t="s">
        <v>2873</v>
      </c>
      <c r="F63" s="57">
        <v>0</v>
      </c>
      <c r="G63" s="58">
        <v>1</v>
      </c>
      <c r="H63" s="58">
        <v>0.01</v>
      </c>
      <c r="I63" s="53" t="s">
        <v>34</v>
      </c>
      <c r="J63" s="284" t="s">
        <v>2892</v>
      </c>
      <c r="K63" s="53" t="s">
        <v>246</v>
      </c>
      <c r="L63" s="9" t="s">
        <v>247</v>
      </c>
      <c r="M63" s="278" t="s">
        <v>159</v>
      </c>
      <c r="N63" s="53"/>
    </row>
    <row r="64" spans="1:14" ht="45" x14ac:dyDescent="0.25">
      <c r="A64" s="195" t="s">
        <v>137</v>
      </c>
      <c r="B64" s="195" t="s">
        <v>140</v>
      </c>
      <c r="C64" s="4" t="s">
        <v>456</v>
      </c>
      <c r="D64" s="195" t="s">
        <v>140</v>
      </c>
      <c r="E64" s="195" t="s">
        <v>2305</v>
      </c>
      <c r="F64" s="57">
        <v>0</v>
      </c>
      <c r="G64" s="58">
        <v>1</v>
      </c>
      <c r="H64" s="58">
        <v>0.01</v>
      </c>
      <c r="I64" s="53" t="s">
        <v>34</v>
      </c>
      <c r="J64" s="284" t="s">
        <v>3515</v>
      </c>
      <c r="K64" s="53" t="s">
        <v>248</v>
      </c>
      <c r="L64" s="9" t="s">
        <v>249</v>
      </c>
      <c r="M64" s="278" t="s">
        <v>159</v>
      </c>
      <c r="N64" s="53"/>
    </row>
    <row r="65" spans="1:14" ht="30" x14ac:dyDescent="0.25">
      <c r="A65" s="195" t="s">
        <v>137</v>
      </c>
      <c r="B65" s="195" t="s">
        <v>138</v>
      </c>
      <c r="C65" s="4" t="s">
        <v>2906</v>
      </c>
      <c r="D65" s="195" t="s">
        <v>138</v>
      </c>
      <c r="E65" s="195" t="s">
        <v>2304</v>
      </c>
      <c r="F65" s="57">
        <v>0</v>
      </c>
      <c r="G65" s="58">
        <v>1</v>
      </c>
      <c r="H65" s="58">
        <v>0.01</v>
      </c>
      <c r="I65" s="53" t="s">
        <v>34</v>
      </c>
      <c r="J65" s="284" t="s">
        <v>2893</v>
      </c>
      <c r="K65" s="53" t="s">
        <v>250</v>
      </c>
      <c r="L65" s="9" t="s">
        <v>251</v>
      </c>
      <c r="M65" s="278" t="s">
        <v>159</v>
      </c>
      <c r="N65" s="53"/>
    </row>
    <row r="66" spans="1:14" ht="45" x14ac:dyDescent="0.25">
      <c r="A66" s="195" t="s">
        <v>137</v>
      </c>
      <c r="B66" s="195" t="s">
        <v>457</v>
      </c>
      <c r="C66" s="4" t="s">
        <v>458</v>
      </c>
      <c r="D66" s="195" t="s">
        <v>457</v>
      </c>
      <c r="E66" s="195" t="s">
        <v>2303</v>
      </c>
      <c r="F66" s="57">
        <v>0</v>
      </c>
      <c r="G66" s="58">
        <v>1</v>
      </c>
      <c r="H66" s="58">
        <v>0.01</v>
      </c>
      <c r="I66" s="53" t="s">
        <v>34</v>
      </c>
      <c r="J66" s="284"/>
      <c r="K66" s="53"/>
      <c r="L66" s="9" t="s">
        <v>2799</v>
      </c>
      <c r="M66" s="278"/>
      <c r="N66" s="53"/>
    </row>
    <row r="67" spans="1:14" ht="105" x14ac:dyDescent="0.25">
      <c r="A67" s="195" t="s">
        <v>137</v>
      </c>
      <c r="B67" s="195" t="s">
        <v>2491</v>
      </c>
      <c r="C67" s="4" t="s">
        <v>2492</v>
      </c>
      <c r="D67" s="195" t="s">
        <v>2491</v>
      </c>
      <c r="E67" s="195" t="s">
        <v>2493</v>
      </c>
      <c r="F67" s="57">
        <v>0</v>
      </c>
      <c r="G67" s="58">
        <v>1</v>
      </c>
      <c r="H67" s="58">
        <v>0.01</v>
      </c>
      <c r="I67" s="53" t="s">
        <v>2494</v>
      </c>
      <c r="J67" s="284" t="s">
        <v>3406</v>
      </c>
      <c r="K67" s="53"/>
      <c r="L67" s="9" t="s">
        <v>2794</v>
      </c>
      <c r="M67" s="277" t="s">
        <v>2495</v>
      </c>
      <c r="N67" s="53"/>
    </row>
    <row r="68" spans="1:14" ht="60" x14ac:dyDescent="0.25">
      <c r="A68" s="196" t="s">
        <v>2534</v>
      </c>
      <c r="B68" s="196" t="s">
        <v>2538</v>
      </c>
      <c r="C68" s="4" t="s">
        <v>305</v>
      </c>
      <c r="D68" s="196" t="s">
        <v>2537</v>
      </c>
      <c r="E68" s="195" t="s">
        <v>2302</v>
      </c>
      <c r="F68" s="60">
        <v>0</v>
      </c>
      <c r="G68" s="60">
        <v>1</v>
      </c>
      <c r="H68" s="60">
        <v>0.01</v>
      </c>
      <c r="I68" s="9" t="s">
        <v>58</v>
      </c>
      <c r="J68" s="285" t="s">
        <v>2349</v>
      </c>
      <c r="K68" s="9" t="s">
        <v>256</v>
      </c>
      <c r="L68" s="9" t="s">
        <v>257</v>
      </c>
      <c r="M68" s="278" t="s">
        <v>159</v>
      </c>
      <c r="N68" s="9"/>
    </row>
    <row r="69" spans="1:14" ht="60" x14ac:dyDescent="0.25">
      <c r="A69" s="196" t="s">
        <v>2534</v>
      </c>
      <c r="B69" s="196" t="s">
        <v>2835</v>
      </c>
      <c r="C69" s="4" t="s">
        <v>2834</v>
      </c>
      <c r="D69" s="196" t="s">
        <v>372</v>
      </c>
      <c r="E69" s="195" t="s">
        <v>2832</v>
      </c>
      <c r="F69" s="60">
        <v>0</v>
      </c>
      <c r="G69" s="60">
        <v>1</v>
      </c>
      <c r="H69" s="60">
        <v>0.01</v>
      </c>
      <c r="I69" s="53" t="s">
        <v>2833</v>
      </c>
      <c r="J69" s="285" t="s">
        <v>3056</v>
      </c>
      <c r="K69" s="9" t="s">
        <v>365</v>
      </c>
      <c r="L69" s="9" t="s">
        <v>2795</v>
      </c>
      <c r="M69" s="278" t="s">
        <v>159</v>
      </c>
      <c r="N69" s="9"/>
    </row>
    <row r="70" spans="1:14" ht="45" x14ac:dyDescent="0.25">
      <c r="A70" s="196" t="s">
        <v>2534</v>
      </c>
      <c r="B70" s="196" t="s">
        <v>2535</v>
      </c>
      <c r="C70" s="4" t="s">
        <v>2536</v>
      </c>
      <c r="D70" s="196" t="s">
        <v>2539</v>
      </c>
      <c r="E70" s="195" t="s">
        <v>2540</v>
      </c>
      <c r="F70" s="60">
        <v>0</v>
      </c>
      <c r="G70" s="60">
        <v>1</v>
      </c>
      <c r="H70" s="60">
        <v>0.01</v>
      </c>
      <c r="I70" s="53" t="s">
        <v>2541</v>
      </c>
      <c r="J70" s="285" t="s">
        <v>2542</v>
      </c>
      <c r="K70" s="9"/>
      <c r="L70" s="9" t="s">
        <v>2796</v>
      </c>
      <c r="M70" s="278"/>
      <c r="N70" s="9"/>
    </row>
    <row r="71" spans="1:14" ht="75" x14ac:dyDescent="0.25">
      <c r="A71" s="195" t="s">
        <v>10</v>
      </c>
      <c r="B71" s="195" t="s">
        <v>3276</v>
      </c>
      <c r="C71" s="4" t="s">
        <v>2461</v>
      </c>
      <c r="D71" s="195" t="s">
        <v>3276</v>
      </c>
      <c r="E71" s="195" t="s">
        <v>2301</v>
      </c>
      <c r="F71" s="61">
        <v>0</v>
      </c>
      <c r="G71" s="61">
        <v>300</v>
      </c>
      <c r="H71" s="61">
        <v>5</v>
      </c>
      <c r="I71" s="189" t="str">
        <f>UnitControlCenter!$B$47</f>
        <v>$/metric ton CO2e</v>
      </c>
      <c r="J71" s="284" t="s">
        <v>3368</v>
      </c>
      <c r="K71" s="53" t="s">
        <v>254</v>
      </c>
      <c r="L71" s="9" t="s">
        <v>255</v>
      </c>
      <c r="M71" s="279" t="s">
        <v>2437</v>
      </c>
      <c r="N71" s="9" t="s">
        <v>420</v>
      </c>
    </row>
    <row r="72" spans="1:14" ht="45" x14ac:dyDescent="0.25">
      <c r="A72" s="195" t="s">
        <v>10</v>
      </c>
      <c r="B72" s="195" t="s">
        <v>26</v>
      </c>
      <c r="C72" s="4" t="s">
        <v>144</v>
      </c>
      <c r="D72" s="195" t="s">
        <v>26</v>
      </c>
      <c r="E72" s="195" t="s">
        <v>2300</v>
      </c>
      <c r="F72" s="60">
        <v>0</v>
      </c>
      <c r="G72" s="60">
        <v>1</v>
      </c>
      <c r="H72" s="60">
        <v>0.01</v>
      </c>
      <c r="I72" s="53" t="s">
        <v>146</v>
      </c>
      <c r="J72" s="354" t="s">
        <v>3369</v>
      </c>
      <c r="K72" s="9" t="s">
        <v>258</v>
      </c>
      <c r="L72" s="9" t="s">
        <v>259</v>
      </c>
      <c r="M72" s="278" t="s">
        <v>159</v>
      </c>
    </row>
    <row r="73" spans="1:14" ht="45" x14ac:dyDescent="0.25">
      <c r="A73" s="196" t="s">
        <v>10</v>
      </c>
      <c r="B73" s="196" t="s">
        <v>2496</v>
      </c>
      <c r="C73" s="4" t="s">
        <v>2498</v>
      </c>
      <c r="D73" s="189"/>
      <c r="E73" s="196" t="s">
        <v>2500</v>
      </c>
      <c r="F73" s="61">
        <v>0</v>
      </c>
      <c r="G73" s="61">
        <v>1</v>
      </c>
      <c r="H73" s="61">
        <v>1</v>
      </c>
      <c r="I73" s="53" t="s">
        <v>30</v>
      </c>
      <c r="J73" s="284" t="s">
        <v>3559</v>
      </c>
      <c r="K73" s="53" t="s">
        <v>254</v>
      </c>
      <c r="L73" s="9" t="s">
        <v>255</v>
      </c>
    </row>
    <row r="74" spans="1:14" ht="45" x14ac:dyDescent="0.25">
      <c r="A74" s="196" t="s">
        <v>10</v>
      </c>
      <c r="B74" s="196" t="s">
        <v>3102</v>
      </c>
      <c r="C74" s="4" t="s">
        <v>2497</v>
      </c>
      <c r="D74" s="189"/>
      <c r="E74" s="196" t="s">
        <v>2499</v>
      </c>
      <c r="F74" s="61">
        <v>0</v>
      </c>
      <c r="G74" s="61">
        <v>1</v>
      </c>
      <c r="H74" s="61">
        <v>1</v>
      </c>
      <c r="I74" s="53" t="s">
        <v>30</v>
      </c>
      <c r="J74" s="284" t="s">
        <v>3103</v>
      </c>
      <c r="K74" s="53" t="s">
        <v>254</v>
      </c>
      <c r="L74" s="9" t="s">
        <v>255</v>
      </c>
    </row>
    <row r="75" spans="1:14" s="194" customFormat="1" ht="45" x14ac:dyDescent="0.25">
      <c r="A75" s="4" t="s">
        <v>2927</v>
      </c>
      <c r="B75" s="4" t="s">
        <v>3555</v>
      </c>
      <c r="C75" s="4" t="s">
        <v>3557</v>
      </c>
      <c r="D75" s="189"/>
      <c r="E75" s="195" t="s">
        <v>3556</v>
      </c>
      <c r="F75" s="68">
        <v>0</v>
      </c>
      <c r="G75" s="4">
        <v>1</v>
      </c>
      <c r="H75" s="4">
        <v>1</v>
      </c>
      <c r="I75" s="53" t="s">
        <v>30</v>
      </c>
      <c r="J75" s="4" t="s">
        <v>3558</v>
      </c>
      <c r="K75" s="53" t="s">
        <v>254</v>
      </c>
      <c r="L75" s="9" t="s">
        <v>255</v>
      </c>
      <c r="M75" s="375"/>
    </row>
    <row r="76" spans="1:14" ht="45" x14ac:dyDescent="0.25">
      <c r="A76" s="196" t="s">
        <v>10</v>
      </c>
      <c r="B76" s="196" t="s">
        <v>2809</v>
      </c>
      <c r="C76" s="4" t="s">
        <v>2808</v>
      </c>
      <c r="D76" s="196" t="s">
        <v>2809</v>
      </c>
      <c r="E76" s="195" t="s">
        <v>2810</v>
      </c>
      <c r="F76" s="61">
        <v>0</v>
      </c>
      <c r="G76" s="61">
        <v>1</v>
      </c>
      <c r="H76" s="61">
        <v>1</v>
      </c>
      <c r="I76" s="53" t="s">
        <v>30</v>
      </c>
      <c r="J76" s="285"/>
    </row>
    <row r="77" spans="1:14" ht="30" x14ac:dyDescent="0.25">
      <c r="A77" s="196" t="s">
        <v>10</v>
      </c>
      <c r="B77" s="196" t="s">
        <v>2857</v>
      </c>
      <c r="C77" s="4" t="s">
        <v>2857</v>
      </c>
      <c r="D77" s="196" t="s">
        <v>2857</v>
      </c>
      <c r="E77" s="196" t="s">
        <v>2858</v>
      </c>
      <c r="F77" s="60">
        <v>0</v>
      </c>
      <c r="G77" s="60">
        <v>1</v>
      </c>
      <c r="H77" s="60">
        <v>0.01</v>
      </c>
      <c r="I77" s="53" t="s">
        <v>2859</v>
      </c>
      <c r="J77" s="354" t="s">
        <v>3370</v>
      </c>
      <c r="K77" s="9" t="s">
        <v>3020</v>
      </c>
    </row>
    <row r="78" spans="1:14" ht="45" x14ac:dyDescent="0.25">
      <c r="A78" s="195" t="s">
        <v>10</v>
      </c>
      <c r="B78" s="195" t="s">
        <v>3464</v>
      </c>
      <c r="C78" s="4" t="s">
        <v>3463</v>
      </c>
      <c r="D78" s="195" t="s">
        <v>3464</v>
      </c>
      <c r="E78" s="195" t="s">
        <v>2299</v>
      </c>
      <c r="F78" s="57">
        <v>-0.5</v>
      </c>
      <c r="G78" s="57">
        <v>0.5</v>
      </c>
      <c r="H78" s="60">
        <v>0.01</v>
      </c>
      <c r="I78" s="53" t="s">
        <v>147</v>
      </c>
      <c r="J78" s="284" t="s">
        <v>3465</v>
      </c>
      <c r="K78" s="9" t="s">
        <v>260</v>
      </c>
      <c r="L78" s="9" t="s">
        <v>261</v>
      </c>
      <c r="M78" s="279" t="s">
        <v>160</v>
      </c>
    </row>
    <row r="79" spans="1:14" ht="90" x14ac:dyDescent="0.25">
      <c r="A79" s="195" t="s">
        <v>2752</v>
      </c>
      <c r="B79" s="189" t="s">
        <v>336</v>
      </c>
      <c r="C79" s="1" t="s">
        <v>306</v>
      </c>
      <c r="D79" s="195" t="s">
        <v>373</v>
      </c>
      <c r="E79" s="195" t="s">
        <v>2298</v>
      </c>
      <c r="F79" s="58">
        <v>0</v>
      </c>
      <c r="G79" s="58">
        <v>0.4</v>
      </c>
      <c r="H79" s="57">
        <v>0.01</v>
      </c>
      <c r="I79" s="53" t="s">
        <v>32</v>
      </c>
      <c r="J79" s="284" t="s">
        <v>3371</v>
      </c>
      <c r="K79" s="53" t="s">
        <v>262</v>
      </c>
      <c r="L79" s="9" t="s">
        <v>263</v>
      </c>
      <c r="M79" s="278"/>
    </row>
    <row r="80" spans="1:14" s="194" customFormat="1" ht="90" x14ac:dyDescent="0.25">
      <c r="A80" s="66" t="str">
        <f>A$79</f>
        <v>Research and Development</v>
      </c>
      <c r="B80" s="66" t="str">
        <f t="shared" ref="B80:B83" si="0">B$79</f>
        <v>Capital Cost Reduction</v>
      </c>
      <c r="C80" s="195" t="s">
        <v>307</v>
      </c>
      <c r="D80" s="66" t="str">
        <f t="shared" ref="D80:L83" si="1">D$79</f>
        <v>R&amp;D Capital Cost Reductions</v>
      </c>
      <c r="E80" s="4" t="s">
        <v>3386</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ref="A81:A83" si="2">A$79</f>
        <v>Research and Development</v>
      </c>
      <c r="B81" s="66" t="str">
        <f t="shared" si="0"/>
        <v>Capital Cost Reduction</v>
      </c>
      <c r="C81" s="195" t="s">
        <v>308</v>
      </c>
      <c r="D81" s="66" t="str">
        <f t="shared" si="1"/>
        <v>R&amp;D Capital Cost Reductions</v>
      </c>
      <c r="E81" s="4" t="s">
        <v>3387</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si="2"/>
        <v>Research and Development</v>
      </c>
      <c r="B82" s="66" t="str">
        <f t="shared" si="0"/>
        <v>Capital Cost Reduction</v>
      </c>
      <c r="C82" s="195" t="s">
        <v>309</v>
      </c>
      <c r="D82" s="66" t="str">
        <f t="shared" si="1"/>
        <v>R&amp;D Capital Cost Reductions</v>
      </c>
      <c r="E82" s="4" t="s">
        <v>3388</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6" t="s">
        <v>310</v>
      </c>
      <c r="D83" s="66" t="str">
        <f t="shared" si="1"/>
        <v>R&amp;D Capital Cost Reductions</v>
      </c>
      <c r="E83" s="4" t="s">
        <v>3389</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ht="105" x14ac:dyDescent="0.25">
      <c r="A84" s="196" t="s">
        <v>2752</v>
      </c>
      <c r="B84" s="196" t="s">
        <v>2904</v>
      </c>
      <c r="C84" s="4" t="s">
        <v>2905</v>
      </c>
      <c r="D84" s="196" t="s">
        <v>2904</v>
      </c>
      <c r="E84" s="59" t="s">
        <v>2907</v>
      </c>
      <c r="F84" s="58">
        <v>0</v>
      </c>
      <c r="G84" s="58">
        <v>1</v>
      </c>
      <c r="H84" s="57">
        <v>0.01</v>
      </c>
      <c r="I84" s="53" t="s">
        <v>34</v>
      </c>
      <c r="J84" s="284" t="s">
        <v>2909</v>
      </c>
      <c r="K84" s="9" t="s">
        <v>2911</v>
      </c>
      <c r="L84" s="9" t="s">
        <v>2910</v>
      </c>
      <c r="M84" s="279" t="s">
        <v>2908</v>
      </c>
    </row>
    <row r="85" spans="1:13" ht="90" x14ac:dyDescent="0.25">
      <c r="A85" s="195" t="s">
        <v>2752</v>
      </c>
      <c r="B85" s="189" t="s">
        <v>350</v>
      </c>
      <c r="C85" s="4" t="s">
        <v>311</v>
      </c>
      <c r="D85" s="195" t="s">
        <v>374</v>
      </c>
      <c r="E85" s="195" t="s">
        <v>2297</v>
      </c>
      <c r="F85" s="58">
        <v>0</v>
      </c>
      <c r="G85" s="58">
        <v>0.4</v>
      </c>
      <c r="H85" s="57">
        <v>0.01</v>
      </c>
      <c r="I85" s="53" t="s">
        <v>33</v>
      </c>
      <c r="J85" s="284" t="s">
        <v>3377</v>
      </c>
      <c r="K85" s="53" t="s">
        <v>262</v>
      </c>
      <c r="L85" s="9" t="s">
        <v>263</v>
      </c>
    </row>
    <row r="86" spans="1:13" ht="90" x14ac:dyDescent="0.25">
      <c r="A86" s="5" t="str">
        <f>A$85</f>
        <v>Research and Development</v>
      </c>
      <c r="B86" s="5" t="str">
        <f>B$85</f>
        <v>Fuel Use Reduction</v>
      </c>
      <c r="C86" s="4" t="s">
        <v>312</v>
      </c>
      <c r="D86" s="5" t="str">
        <f t="shared" ref="D86:L89" si="3">D$85</f>
        <v>R&amp;D Fuel Use Reductions</v>
      </c>
      <c r="E86" s="4" t="s">
        <v>3390</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ref="A87:B89" si="4">A$85</f>
        <v>Research and Development</v>
      </c>
      <c r="B87" s="5" t="str">
        <f t="shared" si="4"/>
        <v>Fuel Use Reduction</v>
      </c>
      <c r="C87" s="4" t="s">
        <v>313</v>
      </c>
      <c r="D87" s="5" t="str">
        <f t="shared" si="3"/>
        <v>R&amp;D Fuel Use Reductions</v>
      </c>
      <c r="E87" s="4" t="s">
        <v>3391</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si="4"/>
        <v>Research and Development</v>
      </c>
      <c r="B88" s="5" t="str">
        <f t="shared" si="4"/>
        <v>Fuel Use Reduction</v>
      </c>
      <c r="C88" s="4" t="s">
        <v>314</v>
      </c>
      <c r="D88" s="5" t="str">
        <f t="shared" si="3"/>
        <v>R&amp;D Fuel Use Reductions</v>
      </c>
      <c r="E88" s="4" t="s">
        <v>3392</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315</v>
      </c>
      <c r="D89" s="5" t="str">
        <f t="shared" si="3"/>
        <v>R&amp;D Fuel Use Reductions</v>
      </c>
      <c r="E89" s="4" t="s">
        <v>3393</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150" x14ac:dyDescent="0.25">
      <c r="A90" s="4" t="s">
        <v>3058</v>
      </c>
      <c r="B90" s="4" t="s">
        <v>3059</v>
      </c>
      <c r="C90" s="4" t="s">
        <v>3066</v>
      </c>
      <c r="D90" s="189"/>
      <c r="E90" s="195" t="s">
        <v>3106</v>
      </c>
      <c r="F90" s="68">
        <v>0</v>
      </c>
      <c r="G90" s="4">
        <v>10</v>
      </c>
      <c r="H90" s="4">
        <v>1</v>
      </c>
      <c r="I90" s="4" t="s">
        <v>3033</v>
      </c>
      <c r="J90" s="4" t="s">
        <v>3378</v>
      </c>
      <c r="K90" s="4" t="s">
        <v>3034</v>
      </c>
    </row>
    <row r="91" spans="1:13" ht="150" x14ac:dyDescent="0.25">
      <c r="A91" s="4" t="s">
        <v>3058</v>
      </c>
      <c r="B91" s="4" t="s">
        <v>3060</v>
      </c>
      <c r="C91" s="4" t="s">
        <v>3067</v>
      </c>
      <c r="D91" s="189"/>
      <c r="E91" s="195" t="s">
        <v>3107</v>
      </c>
      <c r="F91" s="68">
        <v>0</v>
      </c>
      <c r="G91" s="4">
        <v>10</v>
      </c>
      <c r="H91" s="4">
        <v>1</v>
      </c>
      <c r="I91" s="4" t="s">
        <v>3033</v>
      </c>
      <c r="J91" s="5" t="str">
        <f>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ref="K91:K98" si="5">K$90</f>
        <v>io-model.html</v>
      </c>
      <c r="L91" s="292"/>
    </row>
    <row r="92" spans="1:13" ht="150" x14ac:dyDescent="0.25">
      <c r="A92" s="4" t="s">
        <v>3058</v>
      </c>
      <c r="B92" s="4" t="s">
        <v>484</v>
      </c>
      <c r="C92" s="4" t="s">
        <v>3068</v>
      </c>
      <c r="D92" s="189"/>
      <c r="E92" s="195" t="s">
        <v>3108</v>
      </c>
      <c r="F92" s="68">
        <v>0</v>
      </c>
      <c r="G92" s="4">
        <v>10</v>
      </c>
      <c r="H92" s="4">
        <v>1</v>
      </c>
      <c r="I92" s="4" t="s">
        <v>3033</v>
      </c>
      <c r="J92" s="5" t="str">
        <f t="shared" ref="J92:J98" si="6">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3058</v>
      </c>
      <c r="B93" s="4" t="s">
        <v>3061</v>
      </c>
      <c r="C93" s="4" t="s">
        <v>3069</v>
      </c>
      <c r="D93" s="189"/>
      <c r="E93" s="195" t="s">
        <v>3109</v>
      </c>
      <c r="F93" s="68">
        <v>0</v>
      </c>
      <c r="G93" s="4">
        <v>10</v>
      </c>
      <c r="H93" s="4">
        <v>1</v>
      </c>
      <c r="I93" s="4" t="s">
        <v>3033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3058</v>
      </c>
      <c r="B94" s="4" t="s">
        <v>3062</v>
      </c>
      <c r="C94" s="4" t="s">
        <v>3070</v>
      </c>
      <c r="D94" s="189"/>
      <c r="E94" s="195" t="s">
        <v>3110</v>
      </c>
      <c r="F94" s="68">
        <v>0</v>
      </c>
      <c r="G94" s="4">
        <v>10</v>
      </c>
      <c r="H94" s="4">
        <v>1</v>
      </c>
      <c r="I94" s="4" t="s">
        <v>3033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3058</v>
      </c>
      <c r="B95" s="4" t="s">
        <v>279</v>
      </c>
      <c r="C95" s="4" t="s">
        <v>3071</v>
      </c>
      <c r="D95" s="189"/>
      <c r="E95" s="195" t="s">
        <v>3111</v>
      </c>
      <c r="F95" s="68">
        <v>0</v>
      </c>
      <c r="G95" s="4">
        <v>10</v>
      </c>
      <c r="H95" s="4">
        <v>1</v>
      </c>
      <c r="I95" s="4" t="s">
        <v>3033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3058</v>
      </c>
      <c r="B96" s="4" t="s">
        <v>3063</v>
      </c>
      <c r="C96" s="4" t="s">
        <v>3072</v>
      </c>
      <c r="D96" s="189"/>
      <c r="E96" s="195" t="s">
        <v>3112</v>
      </c>
      <c r="F96" s="68">
        <v>0</v>
      </c>
      <c r="G96" s="4">
        <v>10</v>
      </c>
      <c r="H96" s="4">
        <v>1</v>
      </c>
      <c r="I96" s="4" t="s">
        <v>3033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3058</v>
      </c>
      <c r="B97" s="4" t="s">
        <v>3064</v>
      </c>
      <c r="C97" s="4" t="s">
        <v>3073</v>
      </c>
      <c r="D97" s="189"/>
      <c r="E97" s="195" t="s">
        <v>3113</v>
      </c>
      <c r="F97" s="68">
        <v>0</v>
      </c>
      <c r="G97" s="4">
        <v>10</v>
      </c>
      <c r="H97" s="4">
        <v>1</v>
      </c>
      <c r="I97" s="4" t="s">
        <v>3033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3058</v>
      </c>
      <c r="B98" s="4" t="s">
        <v>3065</v>
      </c>
      <c r="C98" s="4" t="s">
        <v>3074</v>
      </c>
      <c r="D98" s="189"/>
      <c r="E98" s="195" t="s">
        <v>3114</v>
      </c>
      <c r="F98" s="68">
        <v>0</v>
      </c>
      <c r="G98" s="4">
        <v>10</v>
      </c>
      <c r="H98" s="4">
        <v>1</v>
      </c>
      <c r="I98" s="4" t="s">
        <v>3033</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60" x14ac:dyDescent="0.25">
      <c r="A99" s="4" t="s">
        <v>2927</v>
      </c>
      <c r="B99" s="4" t="s">
        <v>2928</v>
      </c>
      <c r="C99" s="4" t="s">
        <v>2932</v>
      </c>
      <c r="D99" s="189"/>
      <c r="E99" s="4" t="s">
        <v>2929</v>
      </c>
      <c r="F99" s="257">
        <v>-0.08</v>
      </c>
      <c r="G99" s="257">
        <v>0.02</v>
      </c>
      <c r="H99" s="260">
        <v>1E-3</v>
      </c>
      <c r="I99" s="4" t="s">
        <v>2935</v>
      </c>
      <c r="J99" s="4" t="s">
        <v>3144</v>
      </c>
      <c r="K99" s="4"/>
      <c r="L99" s="7"/>
      <c r="M99" s="356" t="s">
        <v>2930</v>
      </c>
    </row>
    <row r="100" spans="1:13" ht="120" x14ac:dyDescent="0.25">
      <c r="A100" s="4" t="s">
        <v>2927</v>
      </c>
      <c r="B100" s="4" t="s">
        <v>3478</v>
      </c>
      <c r="C100" s="4" t="s">
        <v>3476</v>
      </c>
      <c r="D100" s="189"/>
      <c r="E100" s="189"/>
      <c r="F100" s="68">
        <v>0</v>
      </c>
      <c r="G100" s="4">
        <v>1</v>
      </c>
      <c r="H100" s="4">
        <v>1</v>
      </c>
      <c r="I100" s="53" t="s">
        <v>30</v>
      </c>
      <c r="J100" s="4" t="s">
        <v>3477</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54"/>
  <sheetViews>
    <sheetView zoomScaleNormal="100" workbookViewId="0">
      <pane ySplit="1" topLeftCell="A1040" activePane="bottomLeft" state="frozen"/>
      <selection pane="bottomLeft" activeCell="C1065" sqref="C106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3503</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3503</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3503</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3503</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3503</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3503</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3503</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3503</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3503</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3503</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3504</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3504</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3504</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3504</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3504</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3504</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3504</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3504</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3504</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3504</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3499</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3499</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3499</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3499</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3499</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3499</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3499</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3499</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3499</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3499</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3500</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3500</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3500</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3500</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3500</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3500</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3500</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3500</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3500</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3500</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3501</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3501</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3501</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3501</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3501</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3501</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3501</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3501</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3501</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3501</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3502</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3502</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3502</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3502</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3502</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3502</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3502</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3502</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3502</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3502</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3509</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3505</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3506</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3506</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3507</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3508</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3509</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3505</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3506</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3506</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3507</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3508</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3509</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3505</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3506</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3506</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3507</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3508</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3509</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3505</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3506</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3506</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3507</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3508</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3116</v>
      </c>
      <c r="D114" s="53" t="s">
        <v>46</v>
      </c>
      <c r="E114" s="53" t="s">
        <v>38</v>
      </c>
      <c r="F114" s="53" t="s">
        <v>85</v>
      </c>
      <c r="G114" s="2" t="s">
        <v>3509</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3506</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3507</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3505</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3506</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3508</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3154</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3097</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3153</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3344</v>
      </c>
      <c r="D389" s="284" t="s">
        <v>3199</v>
      </c>
      <c r="E389" s="285"/>
      <c r="F389" s="194" t="s">
        <v>3224</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3200</v>
      </c>
      <c r="E390" s="285"/>
      <c r="F390" s="194" t="s">
        <v>2860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3201</v>
      </c>
      <c r="E391" s="285"/>
      <c r="F391" s="194" t="s">
        <v>3165</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3202</v>
      </c>
      <c r="E392" s="285"/>
      <c r="F392" s="194" t="s">
        <v>3166</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3203</v>
      </c>
      <c r="E393" s="285"/>
      <c r="F393" s="194" t="s">
        <v>3167</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3204</v>
      </c>
      <c r="E394" s="285"/>
      <c r="F394" s="194" t="s">
        <v>3168</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3205</v>
      </c>
      <c r="E395" s="285"/>
      <c r="F395" s="194" t="s">
        <v>3169</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3206</v>
      </c>
      <c r="E396" s="285"/>
      <c r="F396" s="194" t="s">
        <v>3170</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3207</v>
      </c>
      <c r="E397" s="285"/>
      <c r="F397" s="194" t="s">
        <v>3171</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3208</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3209</v>
      </c>
      <c r="E399" s="285"/>
      <c r="F399" s="194" t="s">
        <v>3172</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3210</v>
      </c>
      <c r="E400" s="285"/>
      <c r="F400" s="194" t="s">
        <v>3173</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3211</v>
      </c>
      <c r="E401" s="285"/>
      <c r="F401" s="194" t="s">
        <v>3174</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3212</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3213</v>
      </c>
      <c r="E403" s="285"/>
      <c r="F403" s="194" t="s">
        <v>3175</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3214</v>
      </c>
      <c r="E404" s="285"/>
      <c r="F404" s="194" t="s">
        <v>3176</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3215</v>
      </c>
      <c r="E405" s="285"/>
      <c r="F405" s="194" t="s">
        <v>3177</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3216</v>
      </c>
      <c r="E406" s="285"/>
      <c r="F406" s="194" t="s">
        <v>3178</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3217</v>
      </c>
      <c r="E407" s="285"/>
      <c r="F407" s="194" t="s">
        <v>3179</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3218</v>
      </c>
      <c r="E408" s="285"/>
      <c r="F408" s="194" t="s">
        <v>3180</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3219</v>
      </c>
      <c r="E409" s="285"/>
      <c r="F409" s="194" t="s">
        <v>3181</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3220</v>
      </c>
      <c r="E410" s="285"/>
      <c r="F410" s="194" t="s">
        <v>3182</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3221</v>
      </c>
      <c r="E411" s="285"/>
      <c r="F411" s="194" t="s">
        <v>3183</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3222</v>
      </c>
      <c r="E412" s="285"/>
      <c r="F412" s="194" t="s">
        <v>3225</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3223</v>
      </c>
      <c r="E413" s="285"/>
      <c r="F413" s="194" t="s">
        <v>3184</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3158</v>
      </c>
      <c r="D414" s="284" t="s">
        <v>3199</v>
      </c>
      <c r="E414" s="285" t="s">
        <v>3161</v>
      </c>
      <c r="F414" s="194" t="s">
        <v>3224</v>
      </c>
      <c r="G414" s="53" t="s">
        <v>3162</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3199</v>
      </c>
      <c r="E415" s="285" t="s">
        <v>2614</v>
      </c>
      <c r="F415" s="194" t="s">
        <v>3224</v>
      </c>
      <c r="G415" s="53" t="s">
        <v>3163</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3200</v>
      </c>
      <c r="E416" s="285" t="s">
        <v>3161</v>
      </c>
      <c r="F416" s="194" t="s">
        <v>2860</v>
      </c>
      <c r="G416" s="53" t="s">
        <v>3162</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3200</v>
      </c>
      <c r="E417" s="285" t="s">
        <v>2614</v>
      </c>
      <c r="F417" s="194" t="s">
        <v>2860</v>
      </c>
      <c r="G417" s="53" t="s">
        <v>3163</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3201</v>
      </c>
      <c r="E418" s="285" t="s">
        <v>3161</v>
      </c>
      <c r="F418" s="194" t="s">
        <v>3165</v>
      </c>
      <c r="G418" s="53" t="s">
        <v>3162</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3201</v>
      </c>
      <c r="E419" s="285" t="s">
        <v>2614</v>
      </c>
      <c r="F419" s="194" t="s">
        <v>3165</v>
      </c>
      <c r="G419" s="53" t="s">
        <v>3163</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3202</v>
      </c>
      <c r="E420" s="285" t="s">
        <v>3161</v>
      </c>
      <c r="F420" s="194" t="s">
        <v>3166</v>
      </c>
      <c r="G420" s="53" t="s">
        <v>3162</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3202</v>
      </c>
      <c r="E421" s="285" t="s">
        <v>2614</v>
      </c>
      <c r="F421" s="194" t="s">
        <v>3166</v>
      </c>
      <c r="G421" s="53" t="s">
        <v>3163</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3203</v>
      </c>
      <c r="E422" s="285" t="s">
        <v>3161</v>
      </c>
      <c r="F422" s="194" t="s">
        <v>3167</v>
      </c>
      <c r="G422" s="53" t="s">
        <v>3162</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3203</v>
      </c>
      <c r="E423" s="285" t="s">
        <v>2614</v>
      </c>
      <c r="F423" s="194" t="s">
        <v>3167</v>
      </c>
      <c r="G423" s="53" t="s">
        <v>3163</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3204</v>
      </c>
      <c r="E424" s="285" t="s">
        <v>3161</v>
      </c>
      <c r="F424" s="194" t="s">
        <v>3168</v>
      </c>
      <c r="G424" s="53" t="s">
        <v>3162</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3204</v>
      </c>
      <c r="E425" s="285" t="s">
        <v>2614</v>
      </c>
      <c r="F425" s="194" t="s">
        <v>3168</v>
      </c>
      <c r="G425" s="53" t="s">
        <v>3163</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3205</v>
      </c>
      <c r="E426" s="285" t="s">
        <v>3161</v>
      </c>
      <c r="F426" s="194" t="s">
        <v>3169</v>
      </c>
      <c r="G426" s="53" t="s">
        <v>3162</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3205</v>
      </c>
      <c r="E427" s="285" t="s">
        <v>2614</v>
      </c>
      <c r="F427" s="194" t="s">
        <v>3169</v>
      </c>
      <c r="G427" s="53" t="s">
        <v>3163</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3206</v>
      </c>
      <c r="E428" s="285" t="s">
        <v>3161</v>
      </c>
      <c r="F428" s="194" t="s">
        <v>3170</v>
      </c>
      <c r="G428" s="53" t="s">
        <v>3162</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3206</v>
      </c>
      <c r="E429" s="285" t="s">
        <v>2614</v>
      </c>
      <c r="F429" s="194" t="s">
        <v>3170</v>
      </c>
      <c r="G429" s="53" t="s">
        <v>3163</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3207</v>
      </c>
      <c r="E430" s="285" t="s">
        <v>3161</v>
      </c>
      <c r="F430" s="194" t="s">
        <v>3171</v>
      </c>
      <c r="G430" s="53" t="s">
        <v>3162</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3207</v>
      </c>
      <c r="E431" s="285" t="s">
        <v>2614</v>
      </c>
      <c r="F431" s="194" t="s">
        <v>3171</v>
      </c>
      <c r="G431" s="53" t="s">
        <v>3163</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3208</v>
      </c>
      <c r="E432" s="285" t="s">
        <v>3161</v>
      </c>
      <c r="F432" s="194" t="s">
        <v>2662</v>
      </c>
      <c r="G432" s="53" t="s">
        <v>3162</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3208</v>
      </c>
      <c r="E433" s="285" t="s">
        <v>2614</v>
      </c>
      <c r="F433" s="194" t="s">
        <v>2662</v>
      </c>
      <c r="G433" s="53" t="s">
        <v>3163</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3209</v>
      </c>
      <c r="E434" s="285" t="s">
        <v>3161</v>
      </c>
      <c r="F434" s="194" t="s">
        <v>3172</v>
      </c>
      <c r="G434" s="53" t="s">
        <v>3162</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3209</v>
      </c>
      <c r="E435" s="285" t="s">
        <v>2614</v>
      </c>
      <c r="F435" s="194" t="s">
        <v>3172</v>
      </c>
      <c r="G435" s="53" t="s">
        <v>3163</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3210</v>
      </c>
      <c r="E436" s="285" t="s">
        <v>3161</v>
      </c>
      <c r="F436" s="194" t="s">
        <v>3173</v>
      </c>
      <c r="G436" s="53" t="s">
        <v>3162</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3210</v>
      </c>
      <c r="E437" s="285" t="s">
        <v>2614</v>
      </c>
      <c r="F437" s="194" t="s">
        <v>3173</v>
      </c>
      <c r="G437" s="53" t="s">
        <v>3163</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3211</v>
      </c>
      <c r="E438" s="285" t="s">
        <v>3161</v>
      </c>
      <c r="F438" s="194" t="s">
        <v>3174</v>
      </c>
      <c r="G438" s="53" t="s">
        <v>3162</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3211</v>
      </c>
      <c r="E439" s="285" t="s">
        <v>2614</v>
      </c>
      <c r="F439" s="194" t="s">
        <v>3174</v>
      </c>
      <c r="G439" s="53" t="s">
        <v>3163</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3212</v>
      </c>
      <c r="E440" s="285" t="s">
        <v>3161</v>
      </c>
      <c r="F440" s="194" t="s">
        <v>2663</v>
      </c>
      <c r="G440" s="53" t="s">
        <v>3162</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3212</v>
      </c>
      <c r="E441" s="285" t="s">
        <v>2614</v>
      </c>
      <c r="F441" s="194" t="s">
        <v>2663</v>
      </c>
      <c r="G441" s="53" t="s">
        <v>3163</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3213</v>
      </c>
      <c r="E442" s="285" t="s">
        <v>3161</v>
      </c>
      <c r="F442" s="194" t="s">
        <v>3175</v>
      </c>
      <c r="G442" s="53" t="s">
        <v>3162</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3213</v>
      </c>
      <c r="E443" s="285" t="s">
        <v>2614</v>
      </c>
      <c r="F443" s="194" t="s">
        <v>3175</v>
      </c>
      <c r="G443" s="53" t="s">
        <v>3163</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3214</v>
      </c>
      <c r="E444" s="285" t="s">
        <v>3161</v>
      </c>
      <c r="F444" s="194" t="s">
        <v>3176</v>
      </c>
      <c r="G444" s="53" t="s">
        <v>3162</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3214</v>
      </c>
      <c r="E445" s="285" t="s">
        <v>2614</v>
      </c>
      <c r="F445" s="194" t="s">
        <v>3176</v>
      </c>
      <c r="G445" s="53" t="s">
        <v>3163</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3215</v>
      </c>
      <c r="E446" s="285" t="s">
        <v>3161</v>
      </c>
      <c r="F446" s="194" t="s">
        <v>3177</v>
      </c>
      <c r="G446" s="53" t="s">
        <v>3162</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3215</v>
      </c>
      <c r="E447" s="285" t="s">
        <v>2614</v>
      </c>
      <c r="F447" s="194" t="s">
        <v>3177</v>
      </c>
      <c r="G447" s="53" t="s">
        <v>3163</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3216</v>
      </c>
      <c r="E448" s="285" t="s">
        <v>3161</v>
      </c>
      <c r="F448" s="194" t="s">
        <v>3178</v>
      </c>
      <c r="G448" s="53" t="s">
        <v>3162</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3216</v>
      </c>
      <c r="E449" s="285" t="s">
        <v>2614</v>
      </c>
      <c r="F449" s="194" t="s">
        <v>3178</v>
      </c>
      <c r="G449" s="53" t="s">
        <v>3163</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3217</v>
      </c>
      <c r="E450" s="285" t="s">
        <v>3161</v>
      </c>
      <c r="F450" s="194" t="s">
        <v>3179</v>
      </c>
      <c r="G450" s="53" t="s">
        <v>3162</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3217</v>
      </c>
      <c r="E451" s="285" t="s">
        <v>2614</v>
      </c>
      <c r="F451" s="194" t="s">
        <v>3179</v>
      </c>
      <c r="G451" s="53" t="s">
        <v>3163</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3218</v>
      </c>
      <c r="E452" s="285" t="s">
        <v>3161</v>
      </c>
      <c r="F452" s="194" t="s">
        <v>3180</v>
      </c>
      <c r="G452" s="53" t="s">
        <v>3162</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3218</v>
      </c>
      <c r="E453" s="285" t="s">
        <v>2614</v>
      </c>
      <c r="F453" s="194" t="s">
        <v>3180</v>
      </c>
      <c r="G453" s="53" t="s">
        <v>3163</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3219</v>
      </c>
      <c r="E454" s="285" t="s">
        <v>3161</v>
      </c>
      <c r="F454" s="194" t="s">
        <v>3181</v>
      </c>
      <c r="G454" s="53" t="s">
        <v>3162</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3219</v>
      </c>
      <c r="E455" s="285" t="s">
        <v>2614</v>
      </c>
      <c r="F455" s="194" t="s">
        <v>3181</v>
      </c>
      <c r="G455" s="53" t="s">
        <v>3163</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3220</v>
      </c>
      <c r="E456" s="285" t="s">
        <v>3161</v>
      </c>
      <c r="F456" s="194" t="s">
        <v>3182</v>
      </c>
      <c r="G456" s="53" t="s">
        <v>3162</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3220</v>
      </c>
      <c r="E457" s="285" t="s">
        <v>2614</v>
      </c>
      <c r="F457" s="194" t="s">
        <v>3182</v>
      </c>
      <c r="G457" s="53" t="s">
        <v>3163</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3221</v>
      </c>
      <c r="E458" s="285" t="s">
        <v>3161</v>
      </c>
      <c r="F458" s="194" t="s">
        <v>3183</v>
      </c>
      <c r="G458" s="53" t="s">
        <v>3162</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3221</v>
      </c>
      <c r="E459" s="285" t="s">
        <v>2614</v>
      </c>
      <c r="F459" s="194" t="s">
        <v>3183</v>
      </c>
      <c r="G459" s="53" t="s">
        <v>3163</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3222</v>
      </c>
      <c r="E460" s="285" t="s">
        <v>3161</v>
      </c>
      <c r="F460" s="194" t="s">
        <v>3225</v>
      </c>
      <c r="G460" s="53" t="s">
        <v>3162</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3222</v>
      </c>
      <c r="E461" s="285" t="s">
        <v>2614</v>
      </c>
      <c r="F461" s="194" t="s">
        <v>3225</v>
      </c>
      <c r="G461" s="53" t="s">
        <v>3163</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3223</v>
      </c>
      <c r="E462" s="285" t="s">
        <v>3161</v>
      </c>
      <c r="F462" s="194" t="s">
        <v>3184</v>
      </c>
      <c r="G462" s="53" t="s">
        <v>3162</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3223</v>
      </c>
      <c r="E463" s="285" t="s">
        <v>2614</v>
      </c>
      <c r="F463" s="194" t="s">
        <v>3184</v>
      </c>
      <c r="G463" s="53" t="s">
        <v>3163</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3525</v>
      </c>
      <c r="D467" s="53" t="s">
        <v>3199</v>
      </c>
      <c r="E467" s="53" t="s">
        <v>2448</v>
      </c>
      <c r="F467" s="194" t="s">
        <v>3224</v>
      </c>
      <c r="G467" s="53" t="s">
        <v>3226</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3199</v>
      </c>
      <c r="E468" s="53" t="s">
        <v>2449</v>
      </c>
      <c r="F468" s="194" t="s">
        <v>3224</v>
      </c>
      <c r="G468" s="53" t="s">
        <v>3227</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3199</v>
      </c>
      <c r="E469" s="53" t="s">
        <v>2450</v>
      </c>
      <c r="F469" s="194" t="s">
        <v>3224</v>
      </c>
      <c r="G469" s="53" t="s">
        <v>3228</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3199</v>
      </c>
      <c r="E470" s="53" t="s">
        <v>2451</v>
      </c>
      <c r="F470" s="194" t="s">
        <v>3224</v>
      </c>
      <c r="G470" s="53" t="s">
        <v>3229</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3199</v>
      </c>
      <c r="E471" s="53" t="s">
        <v>2452</v>
      </c>
      <c r="F471" s="194" t="s">
        <v>3224</v>
      </c>
      <c r="G471" s="53" t="s">
        <v>3230</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3199</v>
      </c>
      <c r="E472" s="53" t="s">
        <v>2453</v>
      </c>
      <c r="F472" s="194" t="s">
        <v>3224</v>
      </c>
      <c r="G472" s="53" t="s">
        <v>3231</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3199</v>
      </c>
      <c r="E473" s="53" t="s">
        <v>2801</v>
      </c>
      <c r="F473" s="194" t="s">
        <v>3224</v>
      </c>
      <c r="G473" s="53" t="s">
        <v>3232</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3199</v>
      </c>
      <c r="E474" s="53" t="s">
        <v>2802</v>
      </c>
      <c r="F474" s="194" t="s">
        <v>3224</v>
      </c>
      <c r="G474" s="53" t="s">
        <v>3233</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3199</v>
      </c>
      <c r="E475" s="53" t="s">
        <v>2803</v>
      </c>
      <c r="F475" s="194" t="s">
        <v>3224</v>
      </c>
      <c r="G475" s="53" t="s">
        <v>3234</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3199</v>
      </c>
      <c r="E476" s="53" t="s">
        <v>2800</v>
      </c>
      <c r="F476" s="194" t="s">
        <v>3224</v>
      </c>
      <c r="G476" s="53" t="s">
        <v>3235</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3200</v>
      </c>
      <c r="E477" s="53" t="s">
        <v>2448</v>
      </c>
      <c r="F477" s="194" t="s">
        <v>2860</v>
      </c>
      <c r="G477" s="53" t="s">
        <v>3226</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3200</v>
      </c>
      <c r="E478" s="53" t="s">
        <v>2449</v>
      </c>
      <c r="F478" s="194" t="s">
        <v>2860</v>
      </c>
      <c r="G478" s="53" t="s">
        <v>3227</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3200</v>
      </c>
      <c r="E479" s="53" t="s">
        <v>2450</v>
      </c>
      <c r="F479" s="194" t="s">
        <v>2860</v>
      </c>
      <c r="G479" s="53" t="s">
        <v>3228</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3200</v>
      </c>
      <c r="E480" s="53" t="s">
        <v>2451</v>
      </c>
      <c r="F480" s="194" t="s">
        <v>2860</v>
      </c>
      <c r="G480" s="53" t="s">
        <v>3229</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3200</v>
      </c>
      <c r="E481" s="53" t="s">
        <v>2452</v>
      </c>
      <c r="F481" s="194" t="s">
        <v>2860</v>
      </c>
      <c r="G481" s="53" t="s">
        <v>3230</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3200</v>
      </c>
      <c r="E482" s="53" t="s">
        <v>2453</v>
      </c>
      <c r="F482" s="194" t="s">
        <v>2860</v>
      </c>
      <c r="G482" s="53" t="s">
        <v>3231</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3200</v>
      </c>
      <c r="E483" s="53" t="s">
        <v>2801</v>
      </c>
      <c r="F483" s="194" t="s">
        <v>2860</v>
      </c>
      <c r="G483" s="53" t="s">
        <v>3232</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3200</v>
      </c>
      <c r="E484" s="53" t="s">
        <v>2802</v>
      </c>
      <c r="F484" s="194" t="s">
        <v>2860</v>
      </c>
      <c r="G484" s="53" t="s">
        <v>3233</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3200</v>
      </c>
      <c r="E485" s="53" t="s">
        <v>2803</v>
      </c>
      <c r="F485" s="194" t="s">
        <v>2860</v>
      </c>
      <c r="G485" s="53" t="s">
        <v>3234</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3200</v>
      </c>
      <c r="E486" s="53" t="s">
        <v>2800</v>
      </c>
      <c r="F486" s="194" t="s">
        <v>2860</v>
      </c>
      <c r="G486" s="53" t="s">
        <v>3235</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3201</v>
      </c>
      <c r="E487" s="53" t="s">
        <v>2448</v>
      </c>
      <c r="F487" s="194" t="s">
        <v>3165</v>
      </c>
      <c r="G487" s="53" t="s">
        <v>3226</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3201</v>
      </c>
      <c r="E488" s="53" t="s">
        <v>2449</v>
      </c>
      <c r="F488" s="194" t="s">
        <v>3165</v>
      </c>
      <c r="G488" s="53" t="s">
        <v>3227</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3201</v>
      </c>
      <c r="E489" s="53" t="s">
        <v>2450</v>
      </c>
      <c r="F489" s="194" t="s">
        <v>3165</v>
      </c>
      <c r="G489" s="53" t="s">
        <v>3228</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3201</v>
      </c>
      <c r="E490" s="53" t="s">
        <v>2451</v>
      </c>
      <c r="F490" s="194" t="s">
        <v>3165</v>
      </c>
      <c r="G490" s="53" t="s">
        <v>3229</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3201</v>
      </c>
      <c r="E491" s="53" t="s">
        <v>2452</v>
      </c>
      <c r="F491" s="194" t="s">
        <v>3165</v>
      </c>
      <c r="G491" s="53" t="s">
        <v>3230</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3201</v>
      </c>
      <c r="E492" s="53" t="s">
        <v>2453</v>
      </c>
      <c r="F492" s="194" t="s">
        <v>3165</v>
      </c>
      <c r="G492" s="53" t="s">
        <v>3231</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3201</v>
      </c>
      <c r="E493" s="53" t="s">
        <v>2801</v>
      </c>
      <c r="F493" s="194" t="s">
        <v>3165</v>
      </c>
      <c r="G493" s="53" t="s">
        <v>3232</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3201</v>
      </c>
      <c r="E494" s="53" t="s">
        <v>2802</v>
      </c>
      <c r="F494" s="194" t="s">
        <v>3165</v>
      </c>
      <c r="G494" s="53" t="s">
        <v>3233</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3201</v>
      </c>
      <c r="E495" s="53" t="s">
        <v>2803</v>
      </c>
      <c r="F495" s="194" t="s">
        <v>3165</v>
      </c>
      <c r="G495" s="53" t="s">
        <v>3234</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3201</v>
      </c>
      <c r="E496" s="53" t="s">
        <v>2800</v>
      </c>
      <c r="F496" s="194" t="s">
        <v>3165</v>
      </c>
      <c r="G496" s="53" t="s">
        <v>3235</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3202</v>
      </c>
      <c r="E497" s="53" t="s">
        <v>2448</v>
      </c>
      <c r="F497" s="194" t="s">
        <v>3166</v>
      </c>
      <c r="G497" s="53" t="s">
        <v>3226</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3202</v>
      </c>
      <c r="E498" s="53" t="s">
        <v>2449</v>
      </c>
      <c r="F498" s="194" t="s">
        <v>3166</v>
      </c>
      <c r="G498" s="53" t="s">
        <v>3227</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3202</v>
      </c>
      <c r="E499" s="53" t="s">
        <v>2450</v>
      </c>
      <c r="F499" s="194" t="s">
        <v>3166</v>
      </c>
      <c r="G499" s="53" t="s">
        <v>3228</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3202</v>
      </c>
      <c r="E500" s="53" t="s">
        <v>2451</v>
      </c>
      <c r="F500" s="194" t="s">
        <v>3166</v>
      </c>
      <c r="G500" s="53" t="s">
        <v>3229</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3202</v>
      </c>
      <c r="E501" s="53" t="s">
        <v>2452</v>
      </c>
      <c r="F501" s="194" t="s">
        <v>3166</v>
      </c>
      <c r="G501" s="53" t="s">
        <v>3230</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3202</v>
      </c>
      <c r="E502" s="53" t="s">
        <v>2453</v>
      </c>
      <c r="F502" s="194" t="s">
        <v>3166</v>
      </c>
      <c r="G502" s="53" t="s">
        <v>3231</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3202</v>
      </c>
      <c r="E503" s="53" t="s">
        <v>2801</v>
      </c>
      <c r="F503" s="194" t="s">
        <v>3166</v>
      </c>
      <c r="G503" s="53" t="s">
        <v>3232</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3202</v>
      </c>
      <c r="E504" s="53" t="s">
        <v>2802</v>
      </c>
      <c r="F504" s="194" t="s">
        <v>3166</v>
      </c>
      <c r="G504" s="53" t="s">
        <v>3233</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3202</v>
      </c>
      <c r="E505" s="53" t="s">
        <v>2803</v>
      </c>
      <c r="F505" s="194" t="s">
        <v>3166</v>
      </c>
      <c r="G505" s="53" t="s">
        <v>3234</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3202</v>
      </c>
      <c r="E506" s="53" t="s">
        <v>2800</v>
      </c>
      <c r="F506" s="194" t="s">
        <v>3166</v>
      </c>
      <c r="G506" s="53" t="s">
        <v>3235</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3203</v>
      </c>
      <c r="E507" s="53" t="s">
        <v>2448</v>
      </c>
      <c r="F507" s="194" t="s">
        <v>3167</v>
      </c>
      <c r="G507" s="53" t="s">
        <v>3226</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3203</v>
      </c>
      <c r="E508" s="53" t="s">
        <v>2449</v>
      </c>
      <c r="F508" s="194" t="s">
        <v>3167</v>
      </c>
      <c r="G508" s="53" t="s">
        <v>3227</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3203</v>
      </c>
      <c r="E509" s="53" t="s">
        <v>2450</v>
      </c>
      <c r="F509" s="194" t="s">
        <v>3167</v>
      </c>
      <c r="G509" s="53" t="s">
        <v>3228</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3203</v>
      </c>
      <c r="E510" s="53" t="s">
        <v>2451</v>
      </c>
      <c r="F510" s="194" t="s">
        <v>3167</v>
      </c>
      <c r="G510" s="53" t="s">
        <v>3229</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3203</v>
      </c>
      <c r="E511" s="53" t="s">
        <v>2452</v>
      </c>
      <c r="F511" s="194" t="s">
        <v>3167</v>
      </c>
      <c r="G511" s="53" t="s">
        <v>3230</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3203</v>
      </c>
      <c r="E512" s="53" t="s">
        <v>2453</v>
      </c>
      <c r="F512" s="194" t="s">
        <v>3167</v>
      </c>
      <c r="G512" s="53" t="s">
        <v>3231</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3203</v>
      </c>
      <c r="E513" s="53" t="s">
        <v>2801</v>
      </c>
      <c r="F513" s="194" t="s">
        <v>3167</v>
      </c>
      <c r="G513" s="53" t="s">
        <v>3232</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3203</v>
      </c>
      <c r="E514" s="53" t="s">
        <v>2802</v>
      </c>
      <c r="F514" s="194" t="s">
        <v>3167</v>
      </c>
      <c r="G514" s="53" t="s">
        <v>3233</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3203</v>
      </c>
      <c r="E515" s="53" t="s">
        <v>2803</v>
      </c>
      <c r="F515" s="194" t="s">
        <v>3167</v>
      </c>
      <c r="G515" s="53" t="s">
        <v>3234</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3203</v>
      </c>
      <c r="E516" s="53" t="s">
        <v>2800</v>
      </c>
      <c r="F516" s="194" t="s">
        <v>3167</v>
      </c>
      <c r="G516" s="53" t="s">
        <v>3235</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3204</v>
      </c>
      <c r="E517" s="53" t="s">
        <v>2448</v>
      </c>
      <c r="F517" s="194" t="s">
        <v>3168</v>
      </c>
      <c r="G517" s="53" t="s">
        <v>3226</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3204</v>
      </c>
      <c r="E518" s="53" t="s">
        <v>2449</v>
      </c>
      <c r="F518" s="194" t="s">
        <v>3168</v>
      </c>
      <c r="G518" s="53" t="s">
        <v>3227</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3204</v>
      </c>
      <c r="E519" s="53" t="s">
        <v>2450</v>
      </c>
      <c r="F519" s="194" t="s">
        <v>3168</v>
      </c>
      <c r="G519" s="53" t="s">
        <v>3228</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3204</v>
      </c>
      <c r="E520" s="53" t="s">
        <v>2451</v>
      </c>
      <c r="F520" s="194" t="s">
        <v>3168</v>
      </c>
      <c r="G520" s="53" t="s">
        <v>3229</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3204</v>
      </c>
      <c r="E521" s="53" t="s">
        <v>2452</v>
      </c>
      <c r="F521" s="194" t="s">
        <v>3168</v>
      </c>
      <c r="G521" s="53" t="s">
        <v>3230</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3204</v>
      </c>
      <c r="E522" s="53" t="s">
        <v>2453</v>
      </c>
      <c r="F522" s="194" t="s">
        <v>3168</v>
      </c>
      <c r="G522" s="53" t="s">
        <v>3231</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3204</v>
      </c>
      <c r="E523" s="53" t="s">
        <v>2801</v>
      </c>
      <c r="F523" s="194" t="s">
        <v>3168</v>
      </c>
      <c r="G523" s="53" t="s">
        <v>3232</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3204</v>
      </c>
      <c r="E524" s="53" t="s">
        <v>2802</v>
      </c>
      <c r="F524" s="194" t="s">
        <v>3168</v>
      </c>
      <c r="G524" s="53" t="s">
        <v>3233</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3204</v>
      </c>
      <c r="E525" s="53" t="s">
        <v>2803</v>
      </c>
      <c r="F525" s="194" t="s">
        <v>3168</v>
      </c>
      <c r="G525" s="53" t="s">
        <v>3234</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3204</v>
      </c>
      <c r="E526" s="53" t="s">
        <v>2800</v>
      </c>
      <c r="F526" s="194" t="s">
        <v>3168</v>
      </c>
      <c r="G526" s="53" t="s">
        <v>3235</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3205</v>
      </c>
      <c r="E527" s="53" t="s">
        <v>2448</v>
      </c>
      <c r="F527" s="194" t="s">
        <v>3169</v>
      </c>
      <c r="G527" s="53" t="s">
        <v>3226</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3205</v>
      </c>
      <c r="E528" s="53" t="s">
        <v>2449</v>
      </c>
      <c r="F528" s="194" t="s">
        <v>3169</v>
      </c>
      <c r="G528" s="53" t="s">
        <v>3227</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3205</v>
      </c>
      <c r="E529" s="53" t="s">
        <v>2450</v>
      </c>
      <c r="F529" s="194" t="s">
        <v>3169</v>
      </c>
      <c r="G529" s="53" t="s">
        <v>3228</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3205</v>
      </c>
      <c r="E530" s="53" t="s">
        <v>2451</v>
      </c>
      <c r="F530" s="194" t="s">
        <v>3169</v>
      </c>
      <c r="G530" s="53" t="s">
        <v>3229</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3205</v>
      </c>
      <c r="E531" s="53" t="s">
        <v>2452</v>
      </c>
      <c r="F531" s="194" t="s">
        <v>3169</v>
      </c>
      <c r="G531" s="53" t="s">
        <v>3230</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3205</v>
      </c>
      <c r="E532" s="53" t="s">
        <v>2453</v>
      </c>
      <c r="F532" s="194" t="s">
        <v>3169</v>
      </c>
      <c r="G532" s="53" t="s">
        <v>3231</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3205</v>
      </c>
      <c r="E533" s="53" t="s">
        <v>2801</v>
      </c>
      <c r="F533" s="194" t="s">
        <v>3169</v>
      </c>
      <c r="G533" s="53" t="s">
        <v>3232</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3205</v>
      </c>
      <c r="E534" s="53" t="s">
        <v>2802</v>
      </c>
      <c r="F534" s="194" t="s">
        <v>3169</v>
      </c>
      <c r="G534" s="53" t="s">
        <v>3233</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3205</v>
      </c>
      <c r="E535" s="53" t="s">
        <v>2803</v>
      </c>
      <c r="F535" s="194" t="s">
        <v>3169</v>
      </c>
      <c r="G535" s="53" t="s">
        <v>3234</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3205</v>
      </c>
      <c r="E536" s="53" t="s">
        <v>2800</v>
      </c>
      <c r="F536" s="194" t="s">
        <v>3169</v>
      </c>
      <c r="G536" s="53" t="s">
        <v>3235</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3206</v>
      </c>
      <c r="E537" s="53" t="s">
        <v>2448</v>
      </c>
      <c r="F537" s="194" t="s">
        <v>3170</v>
      </c>
      <c r="G537" s="53" t="s">
        <v>3226</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3206</v>
      </c>
      <c r="E538" s="53" t="s">
        <v>2449</v>
      </c>
      <c r="F538" s="194" t="s">
        <v>3170</v>
      </c>
      <c r="G538" s="53" t="s">
        <v>3227</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3206</v>
      </c>
      <c r="E539" s="53" t="s">
        <v>2450</v>
      </c>
      <c r="F539" s="194" t="s">
        <v>3170</v>
      </c>
      <c r="G539" s="53" t="s">
        <v>3228</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3206</v>
      </c>
      <c r="E540" s="53" t="s">
        <v>2451</v>
      </c>
      <c r="F540" s="194" t="s">
        <v>3170</v>
      </c>
      <c r="G540" s="53" t="s">
        <v>3229</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3206</v>
      </c>
      <c r="E541" s="53" t="s">
        <v>2452</v>
      </c>
      <c r="F541" s="194" t="s">
        <v>3170</v>
      </c>
      <c r="G541" s="53" t="s">
        <v>3230</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3206</v>
      </c>
      <c r="E542" s="53" t="s">
        <v>2453</v>
      </c>
      <c r="F542" s="194" t="s">
        <v>3170</v>
      </c>
      <c r="G542" s="53" t="s">
        <v>3231</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3206</v>
      </c>
      <c r="E543" s="53" t="s">
        <v>2801</v>
      </c>
      <c r="F543" s="194" t="s">
        <v>3170</v>
      </c>
      <c r="G543" s="53" t="s">
        <v>3232</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3206</v>
      </c>
      <c r="E544" s="53" t="s">
        <v>2802</v>
      </c>
      <c r="F544" s="194" t="s">
        <v>3170</v>
      </c>
      <c r="G544" s="53" t="s">
        <v>3233</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3206</v>
      </c>
      <c r="E545" s="53" t="s">
        <v>2803</v>
      </c>
      <c r="F545" s="194" t="s">
        <v>3170</v>
      </c>
      <c r="G545" s="53" t="s">
        <v>3234</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3206</v>
      </c>
      <c r="E546" s="53" t="s">
        <v>2800</v>
      </c>
      <c r="F546" s="194" t="s">
        <v>3170</v>
      </c>
      <c r="G546" s="53" t="s">
        <v>3235</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3207</v>
      </c>
      <c r="E547" s="53" t="s">
        <v>2448</v>
      </c>
      <c r="F547" s="194" t="s">
        <v>3171</v>
      </c>
      <c r="G547" s="53" t="s">
        <v>3226</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3207</v>
      </c>
      <c r="E548" s="53" t="s">
        <v>2449</v>
      </c>
      <c r="F548" s="194" t="s">
        <v>3171</v>
      </c>
      <c r="G548" s="53" t="s">
        <v>3227</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3207</v>
      </c>
      <c r="E549" s="53" t="s">
        <v>2450</v>
      </c>
      <c r="F549" s="194" t="s">
        <v>3171</v>
      </c>
      <c r="G549" s="53" t="s">
        <v>3228</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3207</v>
      </c>
      <c r="E550" s="53" t="s">
        <v>2451</v>
      </c>
      <c r="F550" s="194" t="s">
        <v>3171</v>
      </c>
      <c r="G550" s="53" t="s">
        <v>3229</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3207</v>
      </c>
      <c r="E551" s="53" t="s">
        <v>2452</v>
      </c>
      <c r="F551" s="194" t="s">
        <v>3171</v>
      </c>
      <c r="G551" s="53" t="s">
        <v>3230</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3207</v>
      </c>
      <c r="E552" s="53" t="s">
        <v>2453</v>
      </c>
      <c r="F552" s="194" t="s">
        <v>3171</v>
      </c>
      <c r="G552" s="53" t="s">
        <v>3231</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3207</v>
      </c>
      <c r="E553" s="53" t="s">
        <v>2801</v>
      </c>
      <c r="F553" s="194" t="s">
        <v>3171</v>
      </c>
      <c r="G553" s="53" t="s">
        <v>3232</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3207</v>
      </c>
      <c r="E554" s="53" t="s">
        <v>2802</v>
      </c>
      <c r="F554" s="194" t="s">
        <v>3171</v>
      </c>
      <c r="G554" s="53" t="s">
        <v>3233</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3207</v>
      </c>
      <c r="E555" s="53" t="s">
        <v>2803</v>
      </c>
      <c r="F555" s="194" t="s">
        <v>3171</v>
      </c>
      <c r="G555" s="53" t="s">
        <v>3234</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3207</v>
      </c>
      <c r="E556" s="53" t="s">
        <v>2800</v>
      </c>
      <c r="F556" s="194" t="s">
        <v>3171</v>
      </c>
      <c r="G556" s="53" t="s">
        <v>3235</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3208</v>
      </c>
      <c r="E557" s="53" t="s">
        <v>2448</v>
      </c>
      <c r="F557" s="194" t="s">
        <v>2662</v>
      </c>
      <c r="G557" s="53" t="s">
        <v>3226</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3208</v>
      </c>
      <c r="E558" s="53" t="s">
        <v>2449</v>
      </c>
      <c r="F558" s="194" t="s">
        <v>2662</v>
      </c>
      <c r="G558" s="53" t="s">
        <v>3227</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3208</v>
      </c>
      <c r="E559" s="53" t="s">
        <v>2450</v>
      </c>
      <c r="F559" s="194" t="s">
        <v>2662</v>
      </c>
      <c r="G559" s="53" t="s">
        <v>3228</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3208</v>
      </c>
      <c r="E560" s="53" t="s">
        <v>2451</v>
      </c>
      <c r="F560" s="194" t="s">
        <v>2662</v>
      </c>
      <c r="G560" s="53" t="s">
        <v>3229</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3208</v>
      </c>
      <c r="E561" s="53" t="s">
        <v>2452</v>
      </c>
      <c r="F561" s="194" t="s">
        <v>2662</v>
      </c>
      <c r="G561" s="53" t="s">
        <v>3230</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3208</v>
      </c>
      <c r="E562" s="53" t="s">
        <v>2453</v>
      </c>
      <c r="F562" s="194" t="s">
        <v>2662</v>
      </c>
      <c r="G562" s="53" t="s">
        <v>3231</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3208</v>
      </c>
      <c r="E563" s="53" t="s">
        <v>2801</v>
      </c>
      <c r="F563" s="194" t="s">
        <v>2662</v>
      </c>
      <c r="G563" s="53" t="s">
        <v>3232</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3208</v>
      </c>
      <c r="E564" s="53" t="s">
        <v>2802</v>
      </c>
      <c r="F564" s="194" t="s">
        <v>2662</v>
      </c>
      <c r="G564" s="53" t="s">
        <v>3233</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3208</v>
      </c>
      <c r="E565" s="53" t="s">
        <v>2803</v>
      </c>
      <c r="F565" s="194" t="s">
        <v>2662</v>
      </c>
      <c r="G565" s="53" t="s">
        <v>3234</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3208</v>
      </c>
      <c r="E566" s="53" t="s">
        <v>2800</v>
      </c>
      <c r="F566" s="194" t="s">
        <v>2662</v>
      </c>
      <c r="G566" s="53" t="s">
        <v>3235</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3209</v>
      </c>
      <c r="E567" s="53" t="s">
        <v>2448</v>
      </c>
      <c r="F567" s="194" t="s">
        <v>3172</v>
      </c>
      <c r="G567" s="53" t="s">
        <v>3226</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3209</v>
      </c>
      <c r="E568" s="53" t="s">
        <v>2449</v>
      </c>
      <c r="F568" s="194" t="s">
        <v>3172</v>
      </c>
      <c r="G568" s="53" t="s">
        <v>3227</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3209</v>
      </c>
      <c r="E569" s="53" t="s">
        <v>2450</v>
      </c>
      <c r="F569" s="194" t="s">
        <v>3172</v>
      </c>
      <c r="G569" s="53" t="s">
        <v>3228</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3209</v>
      </c>
      <c r="E570" s="53" t="s">
        <v>2451</v>
      </c>
      <c r="F570" s="194" t="s">
        <v>3172</v>
      </c>
      <c r="G570" s="53" t="s">
        <v>3229</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3209</v>
      </c>
      <c r="E571" s="53" t="s">
        <v>2452</v>
      </c>
      <c r="F571" s="194" t="s">
        <v>3172</v>
      </c>
      <c r="G571" s="53" t="s">
        <v>3230</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3209</v>
      </c>
      <c r="E572" s="53" t="s">
        <v>2453</v>
      </c>
      <c r="F572" s="194" t="s">
        <v>3172</v>
      </c>
      <c r="G572" s="53" t="s">
        <v>3231</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3209</v>
      </c>
      <c r="E573" s="53" t="s">
        <v>2801</v>
      </c>
      <c r="F573" s="194" t="s">
        <v>3172</v>
      </c>
      <c r="G573" s="53" t="s">
        <v>3232</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3209</v>
      </c>
      <c r="E574" s="53" t="s">
        <v>2802</v>
      </c>
      <c r="F574" s="194" t="s">
        <v>3172</v>
      </c>
      <c r="G574" s="53" t="s">
        <v>3233</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3209</v>
      </c>
      <c r="E575" s="53" t="s">
        <v>2803</v>
      </c>
      <c r="F575" s="194" t="s">
        <v>3172</v>
      </c>
      <c r="G575" s="53" t="s">
        <v>3234</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3209</v>
      </c>
      <c r="E576" s="53" t="s">
        <v>2800</v>
      </c>
      <c r="F576" s="194" t="s">
        <v>3172</v>
      </c>
      <c r="G576" s="53" t="s">
        <v>3235</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3210</v>
      </c>
      <c r="E577" s="53" t="s">
        <v>2448</v>
      </c>
      <c r="F577" s="194" t="s">
        <v>3173</v>
      </c>
      <c r="G577" s="53" t="s">
        <v>3226</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3210</v>
      </c>
      <c r="E578" s="53" t="s">
        <v>2449</v>
      </c>
      <c r="F578" s="194" t="s">
        <v>3173</v>
      </c>
      <c r="G578" s="53" t="s">
        <v>3227</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3210</v>
      </c>
      <c r="E579" s="53" t="s">
        <v>2450</v>
      </c>
      <c r="F579" s="194" t="s">
        <v>3173</v>
      </c>
      <c r="G579" s="53" t="s">
        <v>3228</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3210</v>
      </c>
      <c r="E580" s="53" t="s">
        <v>2451</v>
      </c>
      <c r="F580" s="194" t="s">
        <v>3173</v>
      </c>
      <c r="G580" s="53" t="s">
        <v>3229</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3210</v>
      </c>
      <c r="E581" s="53" t="s">
        <v>2452</v>
      </c>
      <c r="F581" s="194" t="s">
        <v>3173</v>
      </c>
      <c r="G581" s="53" t="s">
        <v>3230</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3210</v>
      </c>
      <c r="E582" s="53" t="s">
        <v>2453</v>
      </c>
      <c r="F582" s="194" t="s">
        <v>3173</v>
      </c>
      <c r="G582" s="53" t="s">
        <v>3231</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3210</v>
      </c>
      <c r="E583" s="53" t="s">
        <v>2801</v>
      </c>
      <c r="F583" s="194" t="s">
        <v>3173</v>
      </c>
      <c r="G583" s="53" t="s">
        <v>3232</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3210</v>
      </c>
      <c r="E584" s="53" t="s">
        <v>2802</v>
      </c>
      <c r="F584" s="194" t="s">
        <v>3173</v>
      </c>
      <c r="G584" s="53" t="s">
        <v>3233</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3210</v>
      </c>
      <c r="E585" s="53" t="s">
        <v>2803</v>
      </c>
      <c r="F585" s="194" t="s">
        <v>3173</v>
      </c>
      <c r="G585" s="53" t="s">
        <v>3234</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3210</v>
      </c>
      <c r="E586" s="53" t="s">
        <v>2800</v>
      </c>
      <c r="F586" s="194" t="s">
        <v>3173</v>
      </c>
      <c r="G586" s="53" t="s">
        <v>3235</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3211</v>
      </c>
      <c r="E587" s="53" t="s">
        <v>2448</v>
      </c>
      <c r="F587" s="194" t="s">
        <v>3174</v>
      </c>
      <c r="G587" s="53" t="s">
        <v>3226</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3211</v>
      </c>
      <c r="E588" s="53" t="s">
        <v>2449</v>
      </c>
      <c r="F588" s="194" t="s">
        <v>3174</v>
      </c>
      <c r="G588" s="53" t="s">
        <v>3227</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3211</v>
      </c>
      <c r="E589" s="53" t="s">
        <v>2450</v>
      </c>
      <c r="F589" s="194" t="s">
        <v>3174</v>
      </c>
      <c r="G589" s="53" t="s">
        <v>3228</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3211</v>
      </c>
      <c r="E590" s="53" t="s">
        <v>2451</v>
      </c>
      <c r="F590" s="194" t="s">
        <v>3174</v>
      </c>
      <c r="G590" s="53" t="s">
        <v>3229</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3211</v>
      </c>
      <c r="E591" s="53" t="s">
        <v>2452</v>
      </c>
      <c r="F591" s="194" t="s">
        <v>3174</v>
      </c>
      <c r="G591" s="53" t="s">
        <v>3230</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3211</v>
      </c>
      <c r="E592" s="53" t="s">
        <v>2453</v>
      </c>
      <c r="F592" s="194" t="s">
        <v>3174</v>
      </c>
      <c r="G592" s="53" t="s">
        <v>3231</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3211</v>
      </c>
      <c r="E593" s="53" t="s">
        <v>2801</v>
      </c>
      <c r="F593" s="194" t="s">
        <v>3174</v>
      </c>
      <c r="G593" s="53" t="s">
        <v>3232</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3211</v>
      </c>
      <c r="E594" s="53" t="s">
        <v>2802</v>
      </c>
      <c r="F594" s="194" t="s">
        <v>3174</v>
      </c>
      <c r="G594" s="53" t="s">
        <v>3233</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3211</v>
      </c>
      <c r="E595" s="53" t="s">
        <v>2803</v>
      </c>
      <c r="F595" s="194" t="s">
        <v>3174</v>
      </c>
      <c r="G595" s="53" t="s">
        <v>3234</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3211</v>
      </c>
      <c r="E596" s="53" t="s">
        <v>2800</v>
      </c>
      <c r="F596" s="194" t="s">
        <v>3174</v>
      </c>
      <c r="G596" s="53" t="s">
        <v>3235</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3212</v>
      </c>
      <c r="E597" s="53" t="s">
        <v>2448</v>
      </c>
      <c r="F597" s="194" t="s">
        <v>2663</v>
      </c>
      <c r="G597" s="53" t="s">
        <v>3226</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3212</v>
      </c>
      <c r="E598" s="53" t="s">
        <v>2449</v>
      </c>
      <c r="F598" s="194" t="s">
        <v>2663</v>
      </c>
      <c r="G598" s="53" t="s">
        <v>3227</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3212</v>
      </c>
      <c r="E599" s="53" t="s">
        <v>2450</v>
      </c>
      <c r="F599" s="194" t="s">
        <v>2663</v>
      </c>
      <c r="G599" s="53" t="s">
        <v>3228</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3212</v>
      </c>
      <c r="E600" s="53" t="s">
        <v>2451</v>
      </c>
      <c r="F600" s="194" t="s">
        <v>2663</v>
      </c>
      <c r="G600" s="53" t="s">
        <v>3229</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3212</v>
      </c>
      <c r="E601" s="53" t="s">
        <v>2452</v>
      </c>
      <c r="F601" s="194" t="s">
        <v>2663</v>
      </c>
      <c r="G601" s="53" t="s">
        <v>3230</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3212</v>
      </c>
      <c r="E602" s="53" t="s">
        <v>2453</v>
      </c>
      <c r="F602" s="194" t="s">
        <v>2663</v>
      </c>
      <c r="G602" s="53" t="s">
        <v>3231</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3212</v>
      </c>
      <c r="E603" s="53" t="s">
        <v>2801</v>
      </c>
      <c r="F603" s="194" t="s">
        <v>2663</v>
      </c>
      <c r="G603" s="53" t="s">
        <v>3232</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3212</v>
      </c>
      <c r="E604" s="53" t="s">
        <v>2802</v>
      </c>
      <c r="F604" s="194" t="s">
        <v>2663</v>
      </c>
      <c r="G604" s="53" t="s">
        <v>3233</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3212</v>
      </c>
      <c r="E605" s="53" t="s">
        <v>2803</v>
      </c>
      <c r="F605" s="194" t="s">
        <v>2663</v>
      </c>
      <c r="G605" s="53" t="s">
        <v>3234</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3212</v>
      </c>
      <c r="E606" s="53" t="s">
        <v>2800</v>
      </c>
      <c r="F606" s="194" t="s">
        <v>2663</v>
      </c>
      <c r="G606" s="53" t="s">
        <v>3235</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3213</v>
      </c>
      <c r="E607" s="53" t="s">
        <v>2448</v>
      </c>
      <c r="F607" s="194" t="s">
        <v>3175</v>
      </c>
      <c r="G607" s="53" t="s">
        <v>3226</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3213</v>
      </c>
      <c r="E608" s="53" t="s">
        <v>2449</v>
      </c>
      <c r="F608" s="194" t="s">
        <v>3175</v>
      </c>
      <c r="G608" s="53" t="s">
        <v>3227</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3213</v>
      </c>
      <c r="E609" s="53" t="s">
        <v>2450</v>
      </c>
      <c r="F609" s="194" t="s">
        <v>3175</v>
      </c>
      <c r="G609" s="53" t="s">
        <v>3228</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3213</v>
      </c>
      <c r="E610" s="53" t="s">
        <v>2451</v>
      </c>
      <c r="F610" s="194" t="s">
        <v>3175</v>
      </c>
      <c r="G610" s="53" t="s">
        <v>3229</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3213</v>
      </c>
      <c r="E611" s="53" t="s">
        <v>2452</v>
      </c>
      <c r="F611" s="194" t="s">
        <v>3175</v>
      </c>
      <c r="G611" s="53" t="s">
        <v>3230</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3213</v>
      </c>
      <c r="E612" s="53" t="s">
        <v>2453</v>
      </c>
      <c r="F612" s="194" t="s">
        <v>3175</v>
      </c>
      <c r="G612" s="53" t="s">
        <v>3231</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3213</v>
      </c>
      <c r="E613" s="53" t="s">
        <v>2801</v>
      </c>
      <c r="F613" s="194" t="s">
        <v>3175</v>
      </c>
      <c r="G613" s="53" t="s">
        <v>3232</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3213</v>
      </c>
      <c r="E614" s="53" t="s">
        <v>2802</v>
      </c>
      <c r="F614" s="194" t="s">
        <v>3175</v>
      </c>
      <c r="G614" s="53" t="s">
        <v>3233</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3213</v>
      </c>
      <c r="E615" s="53" t="s">
        <v>2803</v>
      </c>
      <c r="F615" s="194" t="s">
        <v>3175</v>
      </c>
      <c r="G615" s="53" t="s">
        <v>3234</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3213</v>
      </c>
      <c r="E616" s="53" t="s">
        <v>2800</v>
      </c>
      <c r="F616" s="194" t="s">
        <v>3175</v>
      </c>
      <c r="G616" s="53" t="s">
        <v>3235</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3214</v>
      </c>
      <c r="E617" s="53" t="s">
        <v>2448</v>
      </c>
      <c r="F617" s="194" t="s">
        <v>3176</v>
      </c>
      <c r="G617" s="53" t="s">
        <v>3226</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3214</v>
      </c>
      <c r="E618" s="53" t="s">
        <v>2449</v>
      </c>
      <c r="F618" s="194" t="s">
        <v>3176</v>
      </c>
      <c r="G618" s="53" t="s">
        <v>3227</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3214</v>
      </c>
      <c r="E619" s="53" t="s">
        <v>2450</v>
      </c>
      <c r="F619" s="194" t="s">
        <v>3176</v>
      </c>
      <c r="G619" s="53" t="s">
        <v>3228</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3214</v>
      </c>
      <c r="E620" s="53" t="s">
        <v>2451</v>
      </c>
      <c r="F620" s="194" t="s">
        <v>3176</v>
      </c>
      <c r="G620" s="53" t="s">
        <v>3229</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3214</v>
      </c>
      <c r="E621" s="53" t="s">
        <v>2452</v>
      </c>
      <c r="F621" s="194" t="s">
        <v>3176</v>
      </c>
      <c r="G621" s="53" t="s">
        <v>3230</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3214</v>
      </c>
      <c r="E622" s="53" t="s">
        <v>2453</v>
      </c>
      <c r="F622" s="194" t="s">
        <v>3176</v>
      </c>
      <c r="G622" s="53" t="s">
        <v>3231</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3214</v>
      </c>
      <c r="E623" s="53" t="s">
        <v>2801</v>
      </c>
      <c r="F623" s="194" t="s">
        <v>3176</v>
      </c>
      <c r="G623" s="53" t="s">
        <v>3232</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3214</v>
      </c>
      <c r="E624" s="53" t="s">
        <v>2802</v>
      </c>
      <c r="F624" s="194" t="s">
        <v>3176</v>
      </c>
      <c r="G624" s="53" t="s">
        <v>3233</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3214</v>
      </c>
      <c r="E625" s="53" t="s">
        <v>2803</v>
      </c>
      <c r="F625" s="194" t="s">
        <v>3176</v>
      </c>
      <c r="G625" s="53" t="s">
        <v>3234</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3214</v>
      </c>
      <c r="E626" s="53" t="s">
        <v>2800</v>
      </c>
      <c r="F626" s="194" t="s">
        <v>3176</v>
      </c>
      <c r="G626" s="53" t="s">
        <v>3235</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3215</v>
      </c>
      <c r="E627" s="53" t="s">
        <v>2448</v>
      </c>
      <c r="F627" s="194" t="s">
        <v>3177</v>
      </c>
      <c r="G627" s="53" t="s">
        <v>3226</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3215</v>
      </c>
      <c r="E628" s="53" t="s">
        <v>2449</v>
      </c>
      <c r="F628" s="194" t="s">
        <v>3177</v>
      </c>
      <c r="G628" s="53" t="s">
        <v>3227</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3215</v>
      </c>
      <c r="E629" s="53" t="s">
        <v>2450</v>
      </c>
      <c r="F629" s="194" t="s">
        <v>3177</v>
      </c>
      <c r="G629" s="53" t="s">
        <v>3228</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3215</v>
      </c>
      <c r="E630" s="53" t="s">
        <v>2451</v>
      </c>
      <c r="F630" s="194" t="s">
        <v>3177</v>
      </c>
      <c r="G630" s="53" t="s">
        <v>3229</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3215</v>
      </c>
      <c r="E631" s="53" t="s">
        <v>2452</v>
      </c>
      <c r="F631" s="194" t="s">
        <v>3177</v>
      </c>
      <c r="G631" s="53" t="s">
        <v>3230</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3215</v>
      </c>
      <c r="E632" s="53" t="s">
        <v>2453</v>
      </c>
      <c r="F632" s="194" t="s">
        <v>3177</v>
      </c>
      <c r="G632" s="53" t="s">
        <v>3231</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3215</v>
      </c>
      <c r="E633" s="53" t="s">
        <v>2801</v>
      </c>
      <c r="F633" s="194" t="s">
        <v>3177</v>
      </c>
      <c r="G633" s="53" t="s">
        <v>3232</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3215</v>
      </c>
      <c r="E634" s="53" t="s">
        <v>2802</v>
      </c>
      <c r="F634" s="194" t="s">
        <v>3177</v>
      </c>
      <c r="G634" s="53" t="s">
        <v>3233</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3215</v>
      </c>
      <c r="E635" s="53" t="s">
        <v>2803</v>
      </c>
      <c r="F635" s="194" t="s">
        <v>3177</v>
      </c>
      <c r="G635" s="53" t="s">
        <v>3234</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3215</v>
      </c>
      <c r="E636" s="53" t="s">
        <v>2800</v>
      </c>
      <c r="F636" s="194" t="s">
        <v>3177</v>
      </c>
      <c r="G636" s="53" t="s">
        <v>3235</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3216</v>
      </c>
      <c r="E637" s="53" t="s">
        <v>2448</v>
      </c>
      <c r="F637" s="194" t="s">
        <v>3178</v>
      </c>
      <c r="G637" s="53" t="s">
        <v>3226</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3216</v>
      </c>
      <c r="E638" s="53" t="s">
        <v>2449</v>
      </c>
      <c r="F638" s="194" t="s">
        <v>3178</v>
      </c>
      <c r="G638" s="53" t="s">
        <v>3227</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3216</v>
      </c>
      <c r="E639" s="53" t="s">
        <v>2450</v>
      </c>
      <c r="F639" s="194" t="s">
        <v>3178</v>
      </c>
      <c r="G639" s="53" t="s">
        <v>3228</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3216</v>
      </c>
      <c r="E640" s="53" t="s">
        <v>2451</v>
      </c>
      <c r="F640" s="194" t="s">
        <v>3178</v>
      </c>
      <c r="G640" s="53" t="s">
        <v>3229</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3216</v>
      </c>
      <c r="E641" s="53" t="s">
        <v>2452</v>
      </c>
      <c r="F641" s="194" t="s">
        <v>3178</v>
      </c>
      <c r="G641" s="53" t="s">
        <v>3230</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3216</v>
      </c>
      <c r="E642" s="53" t="s">
        <v>2453</v>
      </c>
      <c r="F642" s="194" t="s">
        <v>3178</v>
      </c>
      <c r="G642" s="53" t="s">
        <v>3231</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3216</v>
      </c>
      <c r="E643" s="53" t="s">
        <v>2801</v>
      </c>
      <c r="F643" s="194" t="s">
        <v>3178</v>
      </c>
      <c r="G643" s="53" t="s">
        <v>3232</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3216</v>
      </c>
      <c r="E644" s="53" t="s">
        <v>2802</v>
      </c>
      <c r="F644" s="194" t="s">
        <v>3178</v>
      </c>
      <c r="G644" s="53" t="s">
        <v>3233</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3216</v>
      </c>
      <c r="E645" s="53" t="s">
        <v>2803</v>
      </c>
      <c r="F645" s="194" t="s">
        <v>3178</v>
      </c>
      <c r="G645" s="53" t="s">
        <v>3234</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3216</v>
      </c>
      <c r="E646" s="53" t="s">
        <v>2800</v>
      </c>
      <c r="F646" s="194" t="s">
        <v>3178</v>
      </c>
      <c r="G646" s="53" t="s">
        <v>3235</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3217</v>
      </c>
      <c r="E647" s="53" t="s">
        <v>2448</v>
      </c>
      <c r="F647" s="194" t="s">
        <v>3179</v>
      </c>
      <c r="G647" s="53" t="s">
        <v>3226</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3217</v>
      </c>
      <c r="E648" s="53" t="s">
        <v>2449</v>
      </c>
      <c r="F648" s="194" t="s">
        <v>3179</v>
      </c>
      <c r="G648" s="53" t="s">
        <v>3227</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3217</v>
      </c>
      <c r="E649" s="53" t="s">
        <v>2450</v>
      </c>
      <c r="F649" s="194" t="s">
        <v>3179</v>
      </c>
      <c r="G649" s="53" t="s">
        <v>3228</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3217</v>
      </c>
      <c r="E650" s="53" t="s">
        <v>2451</v>
      </c>
      <c r="F650" s="194" t="s">
        <v>3179</v>
      </c>
      <c r="G650" s="53" t="s">
        <v>3229</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3217</v>
      </c>
      <c r="E651" s="53" t="s">
        <v>2452</v>
      </c>
      <c r="F651" s="194" t="s">
        <v>3179</v>
      </c>
      <c r="G651" s="53" t="s">
        <v>3230</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3217</v>
      </c>
      <c r="E652" s="53" t="s">
        <v>2453</v>
      </c>
      <c r="F652" s="194" t="s">
        <v>3179</v>
      </c>
      <c r="G652" s="53" t="s">
        <v>3231</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3217</v>
      </c>
      <c r="E653" s="53" t="s">
        <v>2801</v>
      </c>
      <c r="F653" s="194" t="s">
        <v>3179</v>
      </c>
      <c r="G653" s="53" t="s">
        <v>3232</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3217</v>
      </c>
      <c r="E654" s="53" t="s">
        <v>2802</v>
      </c>
      <c r="F654" s="194" t="s">
        <v>3179</v>
      </c>
      <c r="G654" s="53" t="s">
        <v>3233</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3217</v>
      </c>
      <c r="E655" s="53" t="s">
        <v>2803</v>
      </c>
      <c r="F655" s="194" t="s">
        <v>3179</v>
      </c>
      <c r="G655" s="53" t="s">
        <v>3234</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3217</v>
      </c>
      <c r="E656" s="53" t="s">
        <v>2800</v>
      </c>
      <c r="F656" s="194" t="s">
        <v>3179</v>
      </c>
      <c r="G656" s="53" t="s">
        <v>3235</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3218</v>
      </c>
      <c r="E657" s="53" t="s">
        <v>2448</v>
      </c>
      <c r="F657" s="194" t="s">
        <v>3180</v>
      </c>
      <c r="G657" s="53" t="s">
        <v>3226</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3218</v>
      </c>
      <c r="E658" s="53" t="s">
        <v>2449</v>
      </c>
      <c r="F658" s="194" t="s">
        <v>3180</v>
      </c>
      <c r="G658" s="53" t="s">
        <v>3227</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3218</v>
      </c>
      <c r="E659" s="53" t="s">
        <v>2450</v>
      </c>
      <c r="F659" s="194" t="s">
        <v>3180</v>
      </c>
      <c r="G659" s="53" t="s">
        <v>3228</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3218</v>
      </c>
      <c r="E660" s="53" t="s">
        <v>2451</v>
      </c>
      <c r="F660" s="194" t="s">
        <v>3180</v>
      </c>
      <c r="G660" s="53" t="s">
        <v>3229</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3218</v>
      </c>
      <c r="E661" s="53" t="s">
        <v>2452</v>
      </c>
      <c r="F661" s="194" t="s">
        <v>3180</v>
      </c>
      <c r="G661" s="53" t="s">
        <v>3230</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3218</v>
      </c>
      <c r="E662" s="53" t="s">
        <v>2453</v>
      </c>
      <c r="F662" s="194" t="s">
        <v>3180</v>
      </c>
      <c r="G662" s="53" t="s">
        <v>3231</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3218</v>
      </c>
      <c r="E663" s="53" t="s">
        <v>2801</v>
      </c>
      <c r="F663" s="194" t="s">
        <v>3180</v>
      </c>
      <c r="G663" s="53" t="s">
        <v>3232</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3218</v>
      </c>
      <c r="E664" s="53" t="s">
        <v>2802</v>
      </c>
      <c r="F664" s="194" t="s">
        <v>3180</v>
      </c>
      <c r="G664" s="53" t="s">
        <v>3233</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3218</v>
      </c>
      <c r="E665" s="53" t="s">
        <v>2803</v>
      </c>
      <c r="F665" s="194" t="s">
        <v>3180</v>
      </c>
      <c r="G665" s="53" t="s">
        <v>3234</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3218</v>
      </c>
      <c r="E666" s="53" t="s">
        <v>2800</v>
      </c>
      <c r="F666" s="194" t="s">
        <v>3180</v>
      </c>
      <c r="G666" s="53" t="s">
        <v>3235</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3219</v>
      </c>
      <c r="E667" s="53" t="s">
        <v>2448</v>
      </c>
      <c r="F667" s="194" t="s">
        <v>3181</v>
      </c>
      <c r="G667" s="53" t="s">
        <v>3226</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3219</v>
      </c>
      <c r="E668" s="53" t="s">
        <v>2449</v>
      </c>
      <c r="F668" s="194" t="s">
        <v>3181</v>
      </c>
      <c r="G668" s="53" t="s">
        <v>3227</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3219</v>
      </c>
      <c r="E669" s="53" t="s">
        <v>2450</v>
      </c>
      <c r="F669" s="194" t="s">
        <v>3181</v>
      </c>
      <c r="G669" s="53" t="s">
        <v>3228</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3219</v>
      </c>
      <c r="E670" s="53" t="s">
        <v>2451</v>
      </c>
      <c r="F670" s="194" t="s">
        <v>3181</v>
      </c>
      <c r="G670" s="53" t="s">
        <v>3229</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3219</v>
      </c>
      <c r="E671" s="53" t="s">
        <v>2452</v>
      </c>
      <c r="F671" s="194" t="s">
        <v>3181</v>
      </c>
      <c r="G671" s="53" t="s">
        <v>3230</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3219</v>
      </c>
      <c r="E672" s="53" t="s">
        <v>2453</v>
      </c>
      <c r="F672" s="194" t="s">
        <v>3181</v>
      </c>
      <c r="G672" s="53" t="s">
        <v>3231</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3219</v>
      </c>
      <c r="E673" s="53" t="s">
        <v>2801</v>
      </c>
      <c r="F673" s="194" t="s">
        <v>3181</v>
      </c>
      <c r="G673" s="53" t="s">
        <v>3232</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3219</v>
      </c>
      <c r="E674" s="53" t="s">
        <v>2802</v>
      </c>
      <c r="F674" s="194" t="s">
        <v>3181</v>
      </c>
      <c r="G674" s="53" t="s">
        <v>3233</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3219</v>
      </c>
      <c r="E675" s="53" t="s">
        <v>2803</v>
      </c>
      <c r="F675" s="194" t="s">
        <v>3181</v>
      </c>
      <c r="G675" s="53" t="s">
        <v>3234</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3219</v>
      </c>
      <c r="E676" s="53" t="s">
        <v>2800</v>
      </c>
      <c r="F676" s="194" t="s">
        <v>3181</v>
      </c>
      <c r="G676" s="53" t="s">
        <v>3235</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3220</v>
      </c>
      <c r="E677" s="53" t="s">
        <v>2448</v>
      </c>
      <c r="F677" s="194" t="s">
        <v>3182</v>
      </c>
      <c r="G677" s="53" t="s">
        <v>3226</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3220</v>
      </c>
      <c r="E678" s="53" t="s">
        <v>2449</v>
      </c>
      <c r="F678" s="194" t="s">
        <v>3182</v>
      </c>
      <c r="G678" s="53" t="s">
        <v>3227</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3220</v>
      </c>
      <c r="E679" s="53" t="s">
        <v>2450</v>
      </c>
      <c r="F679" s="194" t="s">
        <v>3182</v>
      </c>
      <c r="G679" s="53" t="s">
        <v>3228</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3220</v>
      </c>
      <c r="E680" s="53" t="s">
        <v>2451</v>
      </c>
      <c r="F680" s="194" t="s">
        <v>3182</v>
      </c>
      <c r="G680" s="53" t="s">
        <v>3229</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3220</v>
      </c>
      <c r="E681" s="53" t="s">
        <v>2452</v>
      </c>
      <c r="F681" s="194" t="s">
        <v>3182</v>
      </c>
      <c r="G681" s="53" t="s">
        <v>3230</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3220</v>
      </c>
      <c r="E682" s="53" t="s">
        <v>2453</v>
      </c>
      <c r="F682" s="194" t="s">
        <v>3182</v>
      </c>
      <c r="G682" s="53" t="s">
        <v>3231</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3220</v>
      </c>
      <c r="E683" s="53" t="s">
        <v>2801</v>
      </c>
      <c r="F683" s="194" t="s">
        <v>3182</v>
      </c>
      <c r="G683" s="53" t="s">
        <v>3232</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3220</v>
      </c>
      <c r="E684" s="53" t="s">
        <v>2802</v>
      </c>
      <c r="F684" s="194" t="s">
        <v>3182</v>
      </c>
      <c r="G684" s="53" t="s">
        <v>3233</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3220</v>
      </c>
      <c r="E685" s="53" t="s">
        <v>2803</v>
      </c>
      <c r="F685" s="194" t="s">
        <v>3182</v>
      </c>
      <c r="G685" s="53" t="s">
        <v>3234</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3220</v>
      </c>
      <c r="E686" s="53" t="s">
        <v>2800</v>
      </c>
      <c r="F686" s="194" t="s">
        <v>3182</v>
      </c>
      <c r="G686" s="53" t="s">
        <v>3235</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3221</v>
      </c>
      <c r="E687" s="53" t="s">
        <v>2448</v>
      </c>
      <c r="F687" s="194" t="s">
        <v>3183</v>
      </c>
      <c r="G687" s="53" t="s">
        <v>3226</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3221</v>
      </c>
      <c r="E688" s="53" t="s">
        <v>2449</v>
      </c>
      <c r="F688" s="194" t="s">
        <v>3183</v>
      </c>
      <c r="G688" s="53" t="s">
        <v>3227</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3221</v>
      </c>
      <c r="E689" s="53" t="s">
        <v>2450</v>
      </c>
      <c r="F689" s="194" t="s">
        <v>3183</v>
      </c>
      <c r="G689" s="53" t="s">
        <v>3228</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3221</v>
      </c>
      <c r="E690" s="53" t="s">
        <v>2451</v>
      </c>
      <c r="F690" s="194" t="s">
        <v>3183</v>
      </c>
      <c r="G690" s="53" t="s">
        <v>3229</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3221</v>
      </c>
      <c r="E691" s="53" t="s">
        <v>2452</v>
      </c>
      <c r="F691" s="194" t="s">
        <v>3183</v>
      </c>
      <c r="G691" s="53" t="s">
        <v>3230</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3221</v>
      </c>
      <c r="E692" s="53" t="s">
        <v>2453</v>
      </c>
      <c r="F692" s="194" t="s">
        <v>3183</v>
      </c>
      <c r="G692" s="53" t="s">
        <v>3231</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3221</v>
      </c>
      <c r="E693" s="53" t="s">
        <v>2801</v>
      </c>
      <c r="F693" s="194" t="s">
        <v>3183</v>
      </c>
      <c r="G693" s="53" t="s">
        <v>3232</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3221</v>
      </c>
      <c r="E694" s="53" t="s">
        <v>2802</v>
      </c>
      <c r="F694" s="194" t="s">
        <v>3183</v>
      </c>
      <c r="G694" s="53" t="s">
        <v>3233</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3221</v>
      </c>
      <c r="E695" s="53" t="s">
        <v>2803</v>
      </c>
      <c r="F695" s="194" t="s">
        <v>3183</v>
      </c>
      <c r="G695" s="53" t="s">
        <v>3234</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3221</v>
      </c>
      <c r="E696" s="53" t="s">
        <v>2800</v>
      </c>
      <c r="F696" s="194" t="s">
        <v>3183</v>
      </c>
      <c r="G696" s="53" t="s">
        <v>3235</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3222</v>
      </c>
      <c r="E697" s="53" t="s">
        <v>2448</v>
      </c>
      <c r="F697" s="194" t="s">
        <v>3225</v>
      </c>
      <c r="G697" s="53" t="s">
        <v>3226</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3222</v>
      </c>
      <c r="E698" s="53" t="s">
        <v>2449</v>
      </c>
      <c r="F698" s="194" t="s">
        <v>3225</v>
      </c>
      <c r="G698" s="53" t="s">
        <v>3227</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3222</v>
      </c>
      <c r="E699" s="53" t="s">
        <v>2450</v>
      </c>
      <c r="F699" s="194" t="s">
        <v>3225</v>
      </c>
      <c r="G699" s="53" t="s">
        <v>3228</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3222</v>
      </c>
      <c r="E700" s="53" t="s">
        <v>2451</v>
      </c>
      <c r="F700" s="194" t="s">
        <v>3225</v>
      </c>
      <c r="G700" s="53" t="s">
        <v>3229</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3222</v>
      </c>
      <c r="E701" s="53" t="s">
        <v>2452</v>
      </c>
      <c r="F701" s="194" t="s">
        <v>3225</v>
      </c>
      <c r="G701" s="53" t="s">
        <v>3230</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3222</v>
      </c>
      <c r="E702" s="53" t="s">
        <v>2453</v>
      </c>
      <c r="F702" s="194" t="s">
        <v>3225</v>
      </c>
      <c r="G702" s="53" t="s">
        <v>3231</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3222</v>
      </c>
      <c r="E703" s="53" t="s">
        <v>2801</v>
      </c>
      <c r="F703" s="194" t="s">
        <v>3225</v>
      </c>
      <c r="G703" s="53" t="s">
        <v>3232</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3222</v>
      </c>
      <c r="E704" s="53" t="s">
        <v>2802</v>
      </c>
      <c r="F704" s="194" t="s">
        <v>3225</v>
      </c>
      <c r="G704" s="53" t="s">
        <v>3233</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3222</v>
      </c>
      <c r="E705" s="53" t="s">
        <v>2803</v>
      </c>
      <c r="F705" s="194" t="s">
        <v>3225</v>
      </c>
      <c r="G705" s="53" t="s">
        <v>3234</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3222</v>
      </c>
      <c r="E706" s="53" t="s">
        <v>2800</v>
      </c>
      <c r="F706" s="194" t="s">
        <v>3225</v>
      </c>
      <c r="G706" s="53" t="s">
        <v>3235</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3223</v>
      </c>
      <c r="E707" s="53" t="s">
        <v>2448</v>
      </c>
      <c r="F707" s="194" t="s">
        <v>3184</v>
      </c>
      <c r="G707" s="53" t="s">
        <v>3226</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3223</v>
      </c>
      <c r="E708" s="53" t="s">
        <v>2449</v>
      </c>
      <c r="F708" s="194" t="s">
        <v>3184</v>
      </c>
      <c r="G708" s="53" t="s">
        <v>3227</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3223</v>
      </c>
      <c r="E709" s="53" t="s">
        <v>2450</v>
      </c>
      <c r="F709" s="194" t="s">
        <v>3184</v>
      </c>
      <c r="G709" s="53" t="s">
        <v>3228</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3223</v>
      </c>
      <c r="E710" s="53" t="s">
        <v>2451</v>
      </c>
      <c r="F710" s="194" t="s">
        <v>3184</v>
      </c>
      <c r="G710" s="53" t="s">
        <v>3229</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3223</v>
      </c>
      <c r="E711" s="53" t="s">
        <v>2452</v>
      </c>
      <c r="F711" s="194" t="s">
        <v>3184</v>
      </c>
      <c r="G711" s="53" t="s">
        <v>3230</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3223</v>
      </c>
      <c r="E712" s="53" t="s">
        <v>2453</v>
      </c>
      <c r="F712" s="194" t="s">
        <v>3184</v>
      </c>
      <c r="G712" s="53" t="s">
        <v>3231</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3223</v>
      </c>
      <c r="E713" s="53" t="s">
        <v>2801</v>
      </c>
      <c r="F713" s="194" t="s">
        <v>3184</v>
      </c>
      <c r="G713" s="53" t="s">
        <v>3232</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3223</v>
      </c>
      <c r="E714" s="53" t="s">
        <v>2802</v>
      </c>
      <c r="F714" s="194" t="s">
        <v>3184</v>
      </c>
      <c r="G714" s="53" t="s">
        <v>3233</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3223</v>
      </c>
      <c r="E715" s="53" t="s">
        <v>2803</v>
      </c>
      <c r="F715" s="194" t="s">
        <v>3184</v>
      </c>
      <c r="G715" s="53" t="s">
        <v>3234</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3223</v>
      </c>
      <c r="E716" s="53" t="s">
        <v>2800</v>
      </c>
      <c r="F716" s="194" t="s">
        <v>3184</v>
      </c>
      <c r="G716" s="53" t="s">
        <v>3235</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3529</v>
      </c>
      <c r="D717" s="284" t="s">
        <v>3199</v>
      </c>
      <c r="E717" s="285"/>
      <c r="F717" s="194" t="s">
        <v>3224</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3200</v>
      </c>
      <c r="E718" s="285"/>
      <c r="F718" s="194" t="s">
        <v>2860</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3201</v>
      </c>
      <c r="E719" s="285"/>
      <c r="F719" s="194" t="s">
        <v>3165</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3202</v>
      </c>
      <c r="E720" s="285"/>
      <c r="F720" s="194" t="s">
        <v>3166</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3203</v>
      </c>
      <c r="E721" s="285"/>
      <c r="F721" s="194" t="s">
        <v>3167</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3204</v>
      </c>
      <c r="E722" s="285"/>
      <c r="F722" s="194" t="s">
        <v>3168</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3205</v>
      </c>
      <c r="E723" s="285"/>
      <c r="F723" s="194" t="s">
        <v>3169</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3206</v>
      </c>
      <c r="E724" s="285"/>
      <c r="F724" s="194" t="s">
        <v>3170</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3207</v>
      </c>
      <c r="E725" s="285"/>
      <c r="F725" s="194" t="s">
        <v>3171</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3208</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3209</v>
      </c>
      <c r="E727" s="285"/>
      <c r="F727" s="194" t="s">
        <v>3172</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3210</v>
      </c>
      <c r="E728" s="285"/>
      <c r="F728" s="194" t="s">
        <v>3173</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3211</v>
      </c>
      <c r="E729" s="285"/>
      <c r="F729" s="194" t="s">
        <v>3174</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3212</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3213</v>
      </c>
      <c r="E731" s="285"/>
      <c r="F731" s="194" t="s">
        <v>3175</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3214</v>
      </c>
      <c r="E732" s="285"/>
      <c r="F732" s="194" t="s">
        <v>3176</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3215</v>
      </c>
      <c r="E733" s="285"/>
      <c r="F733" s="194" t="s">
        <v>3177</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3216</v>
      </c>
      <c r="E734" s="285"/>
      <c r="F734" s="194" t="s">
        <v>3178</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3217</v>
      </c>
      <c r="E735" s="285"/>
      <c r="F735" s="194" t="s">
        <v>3179</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3218</v>
      </c>
      <c r="E736" s="285"/>
      <c r="F736" s="194" t="s">
        <v>3180</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3219</v>
      </c>
      <c r="E737" s="285"/>
      <c r="F737" s="194" t="s">
        <v>3181</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3220</v>
      </c>
      <c r="E738" s="285"/>
      <c r="F738" s="194" t="s">
        <v>3182</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3221</v>
      </c>
      <c r="E739" s="285"/>
      <c r="F739" s="194" t="s">
        <v>3183</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3222</v>
      </c>
      <c r="E740" s="285"/>
      <c r="F740" s="194" t="s">
        <v>3225</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3223</v>
      </c>
      <c r="E741" s="285"/>
      <c r="F741" s="194" t="s">
        <v>3184</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2877</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2878</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2879</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2880</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3199</v>
      </c>
      <c r="E747" s="53" t="s">
        <v>2448</v>
      </c>
      <c r="F747" s="194" t="s">
        <v>3224</v>
      </c>
      <c r="G747" s="53" t="s">
        <v>2454</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3199</v>
      </c>
      <c r="E748" s="53" t="s">
        <v>2449</v>
      </c>
      <c r="F748" s="194" t="s">
        <v>3224</v>
      </c>
      <c r="G748" s="53" t="s">
        <v>2457</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3199</v>
      </c>
      <c r="E749" s="53" t="s">
        <v>2450</v>
      </c>
      <c r="F749" s="194" t="s">
        <v>3224</v>
      </c>
      <c r="G749" s="53" t="s">
        <v>2458</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3199</v>
      </c>
      <c r="E750" s="53" t="s">
        <v>2451</v>
      </c>
      <c r="F750" s="194" t="s">
        <v>3224</v>
      </c>
      <c r="G750" s="53" t="s">
        <v>2455</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3199</v>
      </c>
      <c r="E751" s="53" t="s">
        <v>2452</v>
      </c>
      <c r="F751" s="194" t="s">
        <v>3224</v>
      </c>
      <c r="G751" s="53" t="s">
        <v>2456</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3199</v>
      </c>
      <c r="E752" s="53" t="s">
        <v>2453</v>
      </c>
      <c r="F752" s="194" t="s">
        <v>3224</v>
      </c>
      <c r="G752" s="53" t="s">
        <v>2459</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3199</v>
      </c>
      <c r="E753" s="53" t="s">
        <v>2801</v>
      </c>
      <c r="F753" s="194" t="s">
        <v>3224</v>
      </c>
      <c r="G753" s="53" t="s">
        <v>2804</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3199</v>
      </c>
      <c r="E754" s="53" t="s">
        <v>2802</v>
      </c>
      <c r="F754" s="194" t="s">
        <v>3224</v>
      </c>
      <c r="G754" s="53" t="s">
        <v>2806</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3199</v>
      </c>
      <c r="E755" s="53" t="s">
        <v>2803</v>
      </c>
      <c r="F755" s="194" t="s">
        <v>3224</v>
      </c>
      <c r="G755" s="53" t="s">
        <v>2807</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3199</v>
      </c>
      <c r="E756" s="53" t="s">
        <v>2800</v>
      </c>
      <c r="F756" s="194" t="s">
        <v>3224</v>
      </c>
      <c r="G756" s="53" t="s">
        <v>2805</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3200</v>
      </c>
      <c r="E757" s="53" t="s">
        <v>2448</v>
      </c>
      <c r="F757" s="194" t="s">
        <v>2860</v>
      </c>
      <c r="G757" s="53" t="s">
        <v>2454</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3200</v>
      </c>
      <c r="E758" s="53" t="s">
        <v>2449</v>
      </c>
      <c r="F758" s="194" t="s">
        <v>2860</v>
      </c>
      <c r="G758" s="53" t="s">
        <v>2457</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3200</v>
      </c>
      <c r="E759" s="53" t="s">
        <v>2450</v>
      </c>
      <c r="F759" s="194" t="s">
        <v>2860</v>
      </c>
      <c r="G759" s="53" t="s">
        <v>2458</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3200</v>
      </c>
      <c r="E760" s="53" t="s">
        <v>2451</v>
      </c>
      <c r="F760" s="194" t="s">
        <v>2860</v>
      </c>
      <c r="G760" s="53" t="s">
        <v>2455</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3200</v>
      </c>
      <c r="E761" s="53" t="s">
        <v>2452</v>
      </c>
      <c r="F761" s="194" t="s">
        <v>2860</v>
      </c>
      <c r="G761" s="53" t="s">
        <v>2456</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3200</v>
      </c>
      <c r="E762" s="53" t="s">
        <v>2453</v>
      </c>
      <c r="F762" s="194" t="s">
        <v>2860</v>
      </c>
      <c r="G762" s="53" t="s">
        <v>2459</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3200</v>
      </c>
      <c r="E763" s="53" t="s">
        <v>2801</v>
      </c>
      <c r="F763" s="194" t="s">
        <v>2860</v>
      </c>
      <c r="G763" s="53" t="s">
        <v>2804</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3200</v>
      </c>
      <c r="E764" s="53" t="s">
        <v>2802</v>
      </c>
      <c r="F764" s="194" t="s">
        <v>2860</v>
      </c>
      <c r="G764" s="53" t="s">
        <v>2806</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3200</v>
      </c>
      <c r="E765" s="53" t="s">
        <v>2803</v>
      </c>
      <c r="F765" s="194" t="s">
        <v>2860</v>
      </c>
      <c r="G765" s="53" t="s">
        <v>2807</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3200</v>
      </c>
      <c r="E766" s="53" t="s">
        <v>2800</v>
      </c>
      <c r="F766" s="194" t="s">
        <v>2860</v>
      </c>
      <c r="G766" s="53" t="s">
        <v>2805</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3201</v>
      </c>
      <c r="E767" s="53" t="s">
        <v>2448</v>
      </c>
      <c r="F767" s="194" t="s">
        <v>3165</v>
      </c>
      <c r="G767" s="53" t="s">
        <v>2454</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3201</v>
      </c>
      <c r="E768" s="53" t="s">
        <v>2449</v>
      </c>
      <c r="F768" s="194" t="s">
        <v>3165</v>
      </c>
      <c r="G768" s="53" t="s">
        <v>2457</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3201</v>
      </c>
      <c r="E769" s="53" t="s">
        <v>2450</v>
      </c>
      <c r="F769" s="194" t="s">
        <v>3165</v>
      </c>
      <c r="G769" s="53" t="s">
        <v>2458</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3201</v>
      </c>
      <c r="E770" s="53" t="s">
        <v>2451</v>
      </c>
      <c r="F770" s="194" t="s">
        <v>3165</v>
      </c>
      <c r="G770" s="53" t="s">
        <v>2455</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3201</v>
      </c>
      <c r="E771" s="53" t="s">
        <v>2452</v>
      </c>
      <c r="F771" s="194" t="s">
        <v>3165</v>
      </c>
      <c r="G771" s="53" t="s">
        <v>2456</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3201</v>
      </c>
      <c r="E772" s="53" t="s">
        <v>2453</v>
      </c>
      <c r="F772" s="194" t="s">
        <v>3165</v>
      </c>
      <c r="G772" s="53" t="s">
        <v>2459</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3201</v>
      </c>
      <c r="E773" s="53" t="s">
        <v>2801</v>
      </c>
      <c r="F773" s="194" t="s">
        <v>3165</v>
      </c>
      <c r="G773" s="53" t="s">
        <v>2804</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3201</v>
      </c>
      <c r="E774" s="53" t="s">
        <v>2802</v>
      </c>
      <c r="F774" s="194" t="s">
        <v>3165</v>
      </c>
      <c r="G774" s="53" t="s">
        <v>2806</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3201</v>
      </c>
      <c r="E775" s="53" t="s">
        <v>2803</v>
      </c>
      <c r="F775" s="194" t="s">
        <v>3165</v>
      </c>
      <c r="G775" s="53" t="s">
        <v>2807</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3201</v>
      </c>
      <c r="E776" s="53" t="s">
        <v>2800</v>
      </c>
      <c r="F776" s="194" t="s">
        <v>3165</v>
      </c>
      <c r="G776" s="53" t="s">
        <v>2805</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3202</v>
      </c>
      <c r="E777" s="53" t="s">
        <v>2448</v>
      </c>
      <c r="F777" s="194" t="s">
        <v>3166</v>
      </c>
      <c r="G777" s="53" t="s">
        <v>2454</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3202</v>
      </c>
      <c r="E778" s="53" t="s">
        <v>2449</v>
      </c>
      <c r="F778" s="194" t="s">
        <v>3166</v>
      </c>
      <c r="G778" s="53" t="s">
        <v>2457</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3202</v>
      </c>
      <c r="E779" s="53" t="s">
        <v>2450</v>
      </c>
      <c r="F779" s="194" t="s">
        <v>3166</v>
      </c>
      <c r="G779" s="53" t="s">
        <v>2458</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3202</v>
      </c>
      <c r="E780" s="53" t="s">
        <v>2451</v>
      </c>
      <c r="F780" s="194" t="s">
        <v>3166</v>
      </c>
      <c r="G780" s="53" t="s">
        <v>2455</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3202</v>
      </c>
      <c r="E781" s="53" t="s">
        <v>2452</v>
      </c>
      <c r="F781" s="194" t="s">
        <v>3166</v>
      </c>
      <c r="G781" s="53" t="s">
        <v>2456</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3202</v>
      </c>
      <c r="E782" s="53" t="s">
        <v>2453</v>
      </c>
      <c r="F782" s="194" t="s">
        <v>3166</v>
      </c>
      <c r="G782" s="53" t="s">
        <v>2459</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3202</v>
      </c>
      <c r="E783" s="53" t="s">
        <v>2801</v>
      </c>
      <c r="F783" s="194" t="s">
        <v>3166</v>
      </c>
      <c r="G783" s="53" t="s">
        <v>2804</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3202</v>
      </c>
      <c r="E784" s="53" t="s">
        <v>2802</v>
      </c>
      <c r="F784" s="194" t="s">
        <v>3166</v>
      </c>
      <c r="G784" s="53" t="s">
        <v>2806</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3202</v>
      </c>
      <c r="E785" s="53" t="s">
        <v>2803</v>
      </c>
      <c r="F785" s="194" t="s">
        <v>3166</v>
      </c>
      <c r="G785" s="53" t="s">
        <v>2807</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3202</v>
      </c>
      <c r="E786" s="53" t="s">
        <v>2800</v>
      </c>
      <c r="F786" s="194" t="s">
        <v>3166</v>
      </c>
      <c r="G786" s="53" t="s">
        <v>2805</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3203</v>
      </c>
      <c r="E787" s="53" t="s">
        <v>2448</v>
      </c>
      <c r="F787" s="194" t="s">
        <v>3167</v>
      </c>
      <c r="G787" s="53" t="s">
        <v>2454</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3203</v>
      </c>
      <c r="E788" s="53" t="s">
        <v>2449</v>
      </c>
      <c r="F788" s="194" t="s">
        <v>3167</v>
      </c>
      <c r="G788" s="53" t="s">
        <v>2457</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3203</v>
      </c>
      <c r="E789" s="53" t="s">
        <v>2450</v>
      </c>
      <c r="F789" s="194" t="s">
        <v>3167</v>
      </c>
      <c r="G789" s="53" t="s">
        <v>2458</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3203</v>
      </c>
      <c r="E790" s="53" t="s">
        <v>2451</v>
      </c>
      <c r="F790" s="194" t="s">
        <v>3167</v>
      </c>
      <c r="G790" s="53" t="s">
        <v>2455</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3203</v>
      </c>
      <c r="E791" s="53" t="s">
        <v>2452</v>
      </c>
      <c r="F791" s="194" t="s">
        <v>3167</v>
      </c>
      <c r="G791" s="53" t="s">
        <v>2456</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3203</v>
      </c>
      <c r="E792" s="53" t="s">
        <v>2453</v>
      </c>
      <c r="F792" s="194" t="s">
        <v>3167</v>
      </c>
      <c r="G792" s="53" t="s">
        <v>2459</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3203</v>
      </c>
      <c r="E793" s="53" t="s">
        <v>2801</v>
      </c>
      <c r="F793" s="194" t="s">
        <v>3167</v>
      </c>
      <c r="G793" s="53" t="s">
        <v>2804</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3203</v>
      </c>
      <c r="E794" s="53" t="s">
        <v>2802</v>
      </c>
      <c r="F794" s="194" t="s">
        <v>3167</v>
      </c>
      <c r="G794" s="53" t="s">
        <v>2806</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3203</v>
      </c>
      <c r="E795" s="53" t="s">
        <v>2803</v>
      </c>
      <c r="F795" s="194" t="s">
        <v>3167</v>
      </c>
      <c r="G795" s="53" t="s">
        <v>2807</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3203</v>
      </c>
      <c r="E796" s="53" t="s">
        <v>2800</v>
      </c>
      <c r="F796" s="194" t="s">
        <v>3167</v>
      </c>
      <c r="G796" s="53" t="s">
        <v>2805</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3204</v>
      </c>
      <c r="E797" s="53" t="s">
        <v>2448</v>
      </c>
      <c r="F797" s="194" t="s">
        <v>3168</v>
      </c>
      <c r="G797" s="53" t="s">
        <v>2454</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3204</v>
      </c>
      <c r="E798" s="53" t="s">
        <v>2449</v>
      </c>
      <c r="F798" s="194" t="s">
        <v>3168</v>
      </c>
      <c r="G798" s="53" t="s">
        <v>2457</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3204</v>
      </c>
      <c r="E799" s="53" t="s">
        <v>2450</v>
      </c>
      <c r="F799" s="194" t="s">
        <v>3168</v>
      </c>
      <c r="G799" s="53" t="s">
        <v>2458</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3204</v>
      </c>
      <c r="E800" s="53" t="s">
        <v>2451</v>
      </c>
      <c r="F800" s="194" t="s">
        <v>3168</v>
      </c>
      <c r="G800" s="53" t="s">
        <v>2455</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3204</v>
      </c>
      <c r="E801" s="53" t="s">
        <v>2452</v>
      </c>
      <c r="F801" s="194" t="s">
        <v>3168</v>
      </c>
      <c r="G801" s="53" t="s">
        <v>2456</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3204</v>
      </c>
      <c r="E802" s="53" t="s">
        <v>2453</v>
      </c>
      <c r="F802" s="194" t="s">
        <v>3168</v>
      </c>
      <c r="G802" s="53" t="s">
        <v>2459</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3204</v>
      </c>
      <c r="E803" s="53" t="s">
        <v>2801</v>
      </c>
      <c r="F803" s="194" t="s">
        <v>3168</v>
      </c>
      <c r="G803" s="53" t="s">
        <v>2804</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3204</v>
      </c>
      <c r="E804" s="53" t="s">
        <v>2802</v>
      </c>
      <c r="F804" s="194" t="s">
        <v>3168</v>
      </c>
      <c r="G804" s="53" t="s">
        <v>2806</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3204</v>
      </c>
      <c r="E805" s="53" t="s">
        <v>2803</v>
      </c>
      <c r="F805" s="194" t="s">
        <v>3168</v>
      </c>
      <c r="G805" s="53" t="s">
        <v>2807</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3204</v>
      </c>
      <c r="E806" s="53" t="s">
        <v>2800</v>
      </c>
      <c r="F806" s="194" t="s">
        <v>3168</v>
      </c>
      <c r="G806" s="53" t="s">
        <v>2805</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3205</v>
      </c>
      <c r="E807" s="53" t="s">
        <v>2448</v>
      </c>
      <c r="F807" s="194" t="s">
        <v>3169</v>
      </c>
      <c r="G807" s="53" t="s">
        <v>2454</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3205</v>
      </c>
      <c r="E808" s="53" t="s">
        <v>2449</v>
      </c>
      <c r="F808" s="194" t="s">
        <v>3169</v>
      </c>
      <c r="G808" s="53" t="s">
        <v>2457</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3205</v>
      </c>
      <c r="E809" s="53" t="s">
        <v>2450</v>
      </c>
      <c r="F809" s="194" t="s">
        <v>3169</v>
      </c>
      <c r="G809" s="53" t="s">
        <v>2458</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3205</v>
      </c>
      <c r="E810" s="53" t="s">
        <v>2451</v>
      </c>
      <c r="F810" s="194" t="s">
        <v>3169</v>
      </c>
      <c r="G810" s="53" t="s">
        <v>2455</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3205</v>
      </c>
      <c r="E811" s="53" t="s">
        <v>2452</v>
      </c>
      <c r="F811" s="194" t="s">
        <v>3169</v>
      </c>
      <c r="G811" s="53" t="s">
        <v>2456</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3205</v>
      </c>
      <c r="E812" s="53" t="s">
        <v>2453</v>
      </c>
      <c r="F812" s="194" t="s">
        <v>3169</v>
      </c>
      <c r="G812" s="53" t="s">
        <v>2459</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3205</v>
      </c>
      <c r="E813" s="53" t="s">
        <v>2801</v>
      </c>
      <c r="F813" s="194" t="s">
        <v>3169</v>
      </c>
      <c r="G813" s="53" t="s">
        <v>2804</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3205</v>
      </c>
      <c r="E814" s="53" t="s">
        <v>2802</v>
      </c>
      <c r="F814" s="194" t="s">
        <v>3169</v>
      </c>
      <c r="G814" s="53" t="s">
        <v>2806</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3205</v>
      </c>
      <c r="E815" s="53" t="s">
        <v>2803</v>
      </c>
      <c r="F815" s="194" t="s">
        <v>3169</v>
      </c>
      <c r="G815" s="53" t="s">
        <v>2807</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3205</v>
      </c>
      <c r="E816" s="53" t="s">
        <v>2800</v>
      </c>
      <c r="F816" s="194" t="s">
        <v>3169</v>
      </c>
      <c r="G816" s="53" t="s">
        <v>2805</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3206</v>
      </c>
      <c r="E817" s="53" t="s">
        <v>2448</v>
      </c>
      <c r="F817" s="194" t="s">
        <v>3170</v>
      </c>
      <c r="G817" s="53" t="s">
        <v>2454</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3206</v>
      </c>
      <c r="E818" s="53" t="s">
        <v>2449</v>
      </c>
      <c r="F818" s="194" t="s">
        <v>3170</v>
      </c>
      <c r="G818" s="53" t="s">
        <v>2457</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3206</v>
      </c>
      <c r="E819" s="53" t="s">
        <v>2450</v>
      </c>
      <c r="F819" s="194" t="s">
        <v>3170</v>
      </c>
      <c r="G819" s="53" t="s">
        <v>2458</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3206</v>
      </c>
      <c r="E820" s="53" t="s">
        <v>2451</v>
      </c>
      <c r="F820" s="194" t="s">
        <v>3170</v>
      </c>
      <c r="G820" s="53" t="s">
        <v>2455</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3206</v>
      </c>
      <c r="E821" s="53" t="s">
        <v>2452</v>
      </c>
      <c r="F821" s="194" t="s">
        <v>3170</v>
      </c>
      <c r="G821" s="53" t="s">
        <v>2456</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3206</v>
      </c>
      <c r="E822" s="53" t="s">
        <v>2453</v>
      </c>
      <c r="F822" s="194" t="s">
        <v>3170</v>
      </c>
      <c r="G822" s="53" t="s">
        <v>2459</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3206</v>
      </c>
      <c r="E823" s="53" t="s">
        <v>2801</v>
      </c>
      <c r="F823" s="194" t="s">
        <v>3170</v>
      </c>
      <c r="G823" s="53" t="s">
        <v>2804</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3206</v>
      </c>
      <c r="E824" s="53" t="s">
        <v>2802</v>
      </c>
      <c r="F824" s="194" t="s">
        <v>3170</v>
      </c>
      <c r="G824" s="53" t="s">
        <v>2806</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3206</v>
      </c>
      <c r="E825" s="53" t="s">
        <v>2803</v>
      </c>
      <c r="F825" s="194" t="s">
        <v>3170</v>
      </c>
      <c r="G825" s="53" t="s">
        <v>2807</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3206</v>
      </c>
      <c r="E826" s="53" t="s">
        <v>2800</v>
      </c>
      <c r="F826" s="194" t="s">
        <v>3170</v>
      </c>
      <c r="G826" s="53" t="s">
        <v>2805</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3207</v>
      </c>
      <c r="E827" s="53" t="s">
        <v>2448</v>
      </c>
      <c r="F827" s="194" t="s">
        <v>3171</v>
      </c>
      <c r="G827" s="53" t="s">
        <v>2454</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3207</v>
      </c>
      <c r="E828" s="53" t="s">
        <v>2449</v>
      </c>
      <c r="F828" s="194" t="s">
        <v>3171</v>
      </c>
      <c r="G828" s="53" t="s">
        <v>2457</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3207</v>
      </c>
      <c r="E829" s="53" t="s">
        <v>2450</v>
      </c>
      <c r="F829" s="194" t="s">
        <v>3171</v>
      </c>
      <c r="G829" s="53" t="s">
        <v>2458</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3207</v>
      </c>
      <c r="E830" s="53" t="s">
        <v>2451</v>
      </c>
      <c r="F830" s="194" t="s">
        <v>3171</v>
      </c>
      <c r="G830" s="53" t="s">
        <v>2455</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3207</v>
      </c>
      <c r="E831" s="53" t="s">
        <v>2452</v>
      </c>
      <c r="F831" s="194" t="s">
        <v>3171</v>
      </c>
      <c r="G831" s="53" t="s">
        <v>2456</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3207</v>
      </c>
      <c r="E832" s="53" t="s">
        <v>2453</v>
      </c>
      <c r="F832" s="194" t="s">
        <v>3171</v>
      </c>
      <c r="G832" s="53" t="s">
        <v>2459</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3207</v>
      </c>
      <c r="E833" s="53" t="s">
        <v>2801</v>
      </c>
      <c r="F833" s="194" t="s">
        <v>3171</v>
      </c>
      <c r="G833" s="53" t="s">
        <v>2804</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3207</v>
      </c>
      <c r="E834" s="53" t="s">
        <v>2802</v>
      </c>
      <c r="F834" s="194" t="s">
        <v>3171</v>
      </c>
      <c r="G834" s="53" t="s">
        <v>2806</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3207</v>
      </c>
      <c r="E835" s="53" t="s">
        <v>2803</v>
      </c>
      <c r="F835" s="194" t="s">
        <v>3171</v>
      </c>
      <c r="G835" s="53" t="s">
        <v>2807</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3207</v>
      </c>
      <c r="E836" s="53" t="s">
        <v>2800</v>
      </c>
      <c r="F836" s="194" t="s">
        <v>3171</v>
      </c>
      <c r="G836" s="53" t="s">
        <v>2805</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3208</v>
      </c>
      <c r="E837" s="53" t="s">
        <v>2448</v>
      </c>
      <c r="F837" s="194" t="s">
        <v>2662</v>
      </c>
      <c r="G837" s="53" t="s">
        <v>2454</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3208</v>
      </c>
      <c r="E838" s="53" t="s">
        <v>2449</v>
      </c>
      <c r="F838" s="194" t="s">
        <v>2662</v>
      </c>
      <c r="G838" s="53" t="s">
        <v>2457</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3208</v>
      </c>
      <c r="E839" s="53" t="s">
        <v>2450</v>
      </c>
      <c r="F839" s="194" t="s">
        <v>2662</v>
      </c>
      <c r="G839" s="53" t="s">
        <v>2458</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3208</v>
      </c>
      <c r="E840" s="53" t="s">
        <v>2451</v>
      </c>
      <c r="F840" s="194" t="s">
        <v>2662</v>
      </c>
      <c r="G840" s="53" t="s">
        <v>2455</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3208</v>
      </c>
      <c r="E841" s="53" t="s">
        <v>2452</v>
      </c>
      <c r="F841" s="194" t="s">
        <v>2662</v>
      </c>
      <c r="G841" s="53" t="s">
        <v>2456</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3208</v>
      </c>
      <c r="E842" s="53" t="s">
        <v>2453</v>
      </c>
      <c r="F842" s="194" t="s">
        <v>2662</v>
      </c>
      <c r="G842" s="53" t="s">
        <v>2459</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3208</v>
      </c>
      <c r="E843" s="53" t="s">
        <v>2801</v>
      </c>
      <c r="F843" s="194" t="s">
        <v>2662</v>
      </c>
      <c r="G843" s="53" t="s">
        <v>2804</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3208</v>
      </c>
      <c r="E844" s="53" t="s">
        <v>2802</v>
      </c>
      <c r="F844" s="194" t="s">
        <v>2662</v>
      </c>
      <c r="G844" s="53" t="s">
        <v>2806</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3208</v>
      </c>
      <c r="E845" s="53" t="s">
        <v>2803</v>
      </c>
      <c r="F845" s="194" t="s">
        <v>2662</v>
      </c>
      <c r="G845" s="53" t="s">
        <v>2807</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3208</v>
      </c>
      <c r="E846" s="53" t="s">
        <v>2800</v>
      </c>
      <c r="F846" s="194" t="s">
        <v>2662</v>
      </c>
      <c r="G846" s="53" t="s">
        <v>2805</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3209</v>
      </c>
      <c r="E847" s="53" t="s">
        <v>2448</v>
      </c>
      <c r="F847" s="194" t="s">
        <v>3172</v>
      </c>
      <c r="G847" s="53" t="s">
        <v>2454</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3209</v>
      </c>
      <c r="E848" s="53" t="s">
        <v>2449</v>
      </c>
      <c r="F848" s="194" t="s">
        <v>3172</v>
      </c>
      <c r="G848" s="53" t="s">
        <v>2457</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3209</v>
      </c>
      <c r="E849" s="53" t="s">
        <v>2450</v>
      </c>
      <c r="F849" s="194" t="s">
        <v>3172</v>
      </c>
      <c r="G849" s="53" t="s">
        <v>2458</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3209</v>
      </c>
      <c r="E850" s="53" t="s">
        <v>2451</v>
      </c>
      <c r="F850" s="194" t="s">
        <v>3172</v>
      </c>
      <c r="G850" s="53" t="s">
        <v>2455</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3209</v>
      </c>
      <c r="E851" s="53" t="s">
        <v>2452</v>
      </c>
      <c r="F851" s="194" t="s">
        <v>3172</v>
      </c>
      <c r="G851" s="53" t="s">
        <v>2456</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3209</v>
      </c>
      <c r="E852" s="53" t="s">
        <v>2453</v>
      </c>
      <c r="F852" s="194" t="s">
        <v>3172</v>
      </c>
      <c r="G852" s="53" t="s">
        <v>2459</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3209</v>
      </c>
      <c r="E853" s="53" t="s">
        <v>2801</v>
      </c>
      <c r="F853" s="194" t="s">
        <v>3172</v>
      </c>
      <c r="G853" s="53" t="s">
        <v>2804</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3209</v>
      </c>
      <c r="E854" s="53" t="s">
        <v>2802</v>
      </c>
      <c r="F854" s="194" t="s">
        <v>3172</v>
      </c>
      <c r="G854" s="53" t="s">
        <v>2806</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3209</v>
      </c>
      <c r="E855" s="53" t="s">
        <v>2803</v>
      </c>
      <c r="F855" s="194" t="s">
        <v>3172</v>
      </c>
      <c r="G855" s="53" t="s">
        <v>2807</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3209</v>
      </c>
      <c r="E856" s="53" t="s">
        <v>2800</v>
      </c>
      <c r="F856" s="194" t="s">
        <v>3172</v>
      </c>
      <c r="G856" s="53" t="s">
        <v>2805</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3210</v>
      </c>
      <c r="E857" s="53" t="s">
        <v>2448</v>
      </c>
      <c r="F857" s="194" t="s">
        <v>3173</v>
      </c>
      <c r="G857" s="53" t="s">
        <v>2454</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3210</v>
      </c>
      <c r="E858" s="53" t="s">
        <v>2449</v>
      </c>
      <c r="F858" s="194" t="s">
        <v>3173</v>
      </c>
      <c r="G858" s="53" t="s">
        <v>2457</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3210</v>
      </c>
      <c r="E859" s="53" t="s">
        <v>2450</v>
      </c>
      <c r="F859" s="194" t="s">
        <v>3173</v>
      </c>
      <c r="G859" s="53" t="s">
        <v>2458</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3210</v>
      </c>
      <c r="E860" s="53" t="s">
        <v>2451</v>
      </c>
      <c r="F860" s="194" t="s">
        <v>3173</v>
      </c>
      <c r="G860" s="53" t="s">
        <v>2455</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3210</v>
      </c>
      <c r="E861" s="53" t="s">
        <v>2452</v>
      </c>
      <c r="F861" s="194" t="s">
        <v>3173</v>
      </c>
      <c r="G861" s="53" t="s">
        <v>2456</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3210</v>
      </c>
      <c r="E862" s="53" t="s">
        <v>2453</v>
      </c>
      <c r="F862" s="194" t="s">
        <v>3173</v>
      </c>
      <c r="G862" s="53" t="s">
        <v>2459</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3210</v>
      </c>
      <c r="E863" s="53" t="s">
        <v>2801</v>
      </c>
      <c r="F863" s="194" t="s">
        <v>3173</v>
      </c>
      <c r="G863" s="53" t="s">
        <v>2804</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3210</v>
      </c>
      <c r="E864" s="53" t="s">
        <v>2802</v>
      </c>
      <c r="F864" s="194" t="s">
        <v>3173</v>
      </c>
      <c r="G864" s="53" t="s">
        <v>2806</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3210</v>
      </c>
      <c r="E865" s="53" t="s">
        <v>2803</v>
      </c>
      <c r="F865" s="194" t="s">
        <v>3173</v>
      </c>
      <c r="G865" s="53" t="s">
        <v>2807</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3210</v>
      </c>
      <c r="E866" s="53" t="s">
        <v>2800</v>
      </c>
      <c r="F866" s="194" t="s">
        <v>3173</v>
      </c>
      <c r="G866" s="53" t="s">
        <v>2805</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3211</v>
      </c>
      <c r="E867" s="53" t="s">
        <v>2448</v>
      </c>
      <c r="F867" s="194" t="s">
        <v>3174</v>
      </c>
      <c r="G867" s="53" t="s">
        <v>2454</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3211</v>
      </c>
      <c r="E868" s="53" t="s">
        <v>2449</v>
      </c>
      <c r="F868" s="194" t="s">
        <v>3174</v>
      </c>
      <c r="G868" s="53" t="s">
        <v>2457</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3211</v>
      </c>
      <c r="E869" s="53" t="s">
        <v>2450</v>
      </c>
      <c r="F869" s="194" t="s">
        <v>3174</v>
      </c>
      <c r="G869" s="53" t="s">
        <v>2458</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3211</v>
      </c>
      <c r="E870" s="53" t="s">
        <v>2451</v>
      </c>
      <c r="F870" s="194" t="s">
        <v>3174</v>
      </c>
      <c r="G870" s="53" t="s">
        <v>2455</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3211</v>
      </c>
      <c r="E871" s="53" t="s">
        <v>2452</v>
      </c>
      <c r="F871" s="194" t="s">
        <v>3174</v>
      </c>
      <c r="G871" s="53" t="s">
        <v>2456</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3211</v>
      </c>
      <c r="E872" s="53" t="s">
        <v>2453</v>
      </c>
      <c r="F872" s="194" t="s">
        <v>3174</v>
      </c>
      <c r="G872" s="53" t="s">
        <v>2459</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3211</v>
      </c>
      <c r="E873" s="53" t="s">
        <v>2801</v>
      </c>
      <c r="F873" s="194" t="s">
        <v>3174</v>
      </c>
      <c r="G873" s="53" t="s">
        <v>2804</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3211</v>
      </c>
      <c r="E874" s="53" t="s">
        <v>2802</v>
      </c>
      <c r="F874" s="194" t="s">
        <v>3174</v>
      </c>
      <c r="G874" s="53" t="s">
        <v>2806</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3211</v>
      </c>
      <c r="E875" s="53" t="s">
        <v>2803</v>
      </c>
      <c r="F875" s="194" t="s">
        <v>3174</v>
      </c>
      <c r="G875" s="53" t="s">
        <v>2807</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3211</v>
      </c>
      <c r="E876" s="53" t="s">
        <v>2800</v>
      </c>
      <c r="F876" s="194" t="s">
        <v>3174</v>
      </c>
      <c r="G876" s="53" t="s">
        <v>2805</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3212</v>
      </c>
      <c r="E877" s="53" t="s">
        <v>2448</v>
      </c>
      <c r="F877" s="194" t="s">
        <v>2663</v>
      </c>
      <c r="G877" s="53" t="s">
        <v>2454</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3212</v>
      </c>
      <c r="E878" s="53" t="s">
        <v>2449</v>
      </c>
      <c r="F878" s="194" t="s">
        <v>2663</v>
      </c>
      <c r="G878" s="53" t="s">
        <v>2457</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3212</v>
      </c>
      <c r="E879" s="53" t="s">
        <v>2450</v>
      </c>
      <c r="F879" s="194" t="s">
        <v>2663</v>
      </c>
      <c r="G879" s="53" t="s">
        <v>2458</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3212</v>
      </c>
      <c r="E880" s="53" t="s">
        <v>2451</v>
      </c>
      <c r="F880" s="194" t="s">
        <v>2663</v>
      </c>
      <c r="G880" s="53" t="s">
        <v>2455</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3212</v>
      </c>
      <c r="E881" s="53" t="s">
        <v>2452</v>
      </c>
      <c r="F881" s="194" t="s">
        <v>2663</v>
      </c>
      <c r="G881" s="53" t="s">
        <v>2456</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3212</v>
      </c>
      <c r="E882" s="53" t="s">
        <v>2453</v>
      </c>
      <c r="F882" s="194" t="s">
        <v>2663</v>
      </c>
      <c r="G882" s="53" t="s">
        <v>2459</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3212</v>
      </c>
      <c r="E883" s="53" t="s">
        <v>2801</v>
      </c>
      <c r="F883" s="194" t="s">
        <v>2663</v>
      </c>
      <c r="G883" s="53" t="s">
        <v>2804</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3212</v>
      </c>
      <c r="E884" s="53" t="s">
        <v>2802</v>
      </c>
      <c r="F884" s="194" t="s">
        <v>2663</v>
      </c>
      <c r="G884" s="53" t="s">
        <v>2806</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3212</v>
      </c>
      <c r="E885" s="53" t="s">
        <v>2803</v>
      </c>
      <c r="F885" s="194" t="s">
        <v>2663</v>
      </c>
      <c r="G885" s="53" t="s">
        <v>2807</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3212</v>
      </c>
      <c r="E886" s="53" t="s">
        <v>2800</v>
      </c>
      <c r="F886" s="194" t="s">
        <v>2663</v>
      </c>
      <c r="G886" s="53" t="s">
        <v>2805</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3213</v>
      </c>
      <c r="E887" s="53" t="s">
        <v>2448</v>
      </c>
      <c r="F887" s="194" t="s">
        <v>3175</v>
      </c>
      <c r="G887" s="53" t="s">
        <v>2454</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3213</v>
      </c>
      <c r="E888" s="53" t="s">
        <v>2449</v>
      </c>
      <c r="F888" s="194" t="s">
        <v>3175</v>
      </c>
      <c r="G888" s="53" t="s">
        <v>2457</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3213</v>
      </c>
      <c r="E889" s="53" t="s">
        <v>2450</v>
      </c>
      <c r="F889" s="194" t="s">
        <v>3175</v>
      </c>
      <c r="G889" s="53" t="s">
        <v>2458</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3213</v>
      </c>
      <c r="E890" s="53" t="s">
        <v>2451</v>
      </c>
      <c r="F890" s="194" t="s">
        <v>3175</v>
      </c>
      <c r="G890" s="53" t="s">
        <v>2455</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3213</v>
      </c>
      <c r="E891" s="53" t="s">
        <v>2452</v>
      </c>
      <c r="F891" s="194" t="s">
        <v>3175</v>
      </c>
      <c r="G891" s="53" t="s">
        <v>2456</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3213</v>
      </c>
      <c r="E892" s="53" t="s">
        <v>2453</v>
      </c>
      <c r="F892" s="194" t="s">
        <v>3175</v>
      </c>
      <c r="G892" s="53" t="s">
        <v>2459</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3213</v>
      </c>
      <c r="E893" s="53" t="s">
        <v>2801</v>
      </c>
      <c r="F893" s="194" t="s">
        <v>3175</v>
      </c>
      <c r="G893" s="53" t="s">
        <v>2804</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3213</v>
      </c>
      <c r="E894" s="53" t="s">
        <v>2802</v>
      </c>
      <c r="F894" s="194" t="s">
        <v>3175</v>
      </c>
      <c r="G894" s="53" t="s">
        <v>2806</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3213</v>
      </c>
      <c r="E895" s="53" t="s">
        <v>2803</v>
      </c>
      <c r="F895" s="194" t="s">
        <v>3175</v>
      </c>
      <c r="G895" s="53" t="s">
        <v>2807</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3213</v>
      </c>
      <c r="E896" s="53" t="s">
        <v>2800</v>
      </c>
      <c r="F896" s="194" t="s">
        <v>3175</v>
      </c>
      <c r="G896" s="53" t="s">
        <v>2805</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3214</v>
      </c>
      <c r="E897" s="53" t="s">
        <v>2448</v>
      </c>
      <c r="F897" s="194" t="s">
        <v>3176</v>
      </c>
      <c r="G897" s="53" t="s">
        <v>2454</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3214</v>
      </c>
      <c r="E898" s="53" t="s">
        <v>2449</v>
      </c>
      <c r="F898" s="194" t="s">
        <v>3176</v>
      </c>
      <c r="G898" s="53" t="s">
        <v>2457</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3214</v>
      </c>
      <c r="E899" s="53" t="s">
        <v>2450</v>
      </c>
      <c r="F899" s="194" t="s">
        <v>3176</v>
      </c>
      <c r="G899" s="53" t="s">
        <v>2458</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3214</v>
      </c>
      <c r="E900" s="53" t="s">
        <v>2451</v>
      </c>
      <c r="F900" s="194" t="s">
        <v>3176</v>
      </c>
      <c r="G900" s="53" t="s">
        <v>2455</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3214</v>
      </c>
      <c r="E901" s="53" t="s">
        <v>2452</v>
      </c>
      <c r="F901" s="194" t="s">
        <v>3176</v>
      </c>
      <c r="G901" s="53" t="s">
        <v>2456</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3214</v>
      </c>
      <c r="E902" s="53" t="s">
        <v>2453</v>
      </c>
      <c r="F902" s="194" t="s">
        <v>3176</v>
      </c>
      <c r="G902" s="53" t="s">
        <v>2459</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3214</v>
      </c>
      <c r="E903" s="53" t="s">
        <v>2801</v>
      </c>
      <c r="F903" s="194" t="s">
        <v>3176</v>
      </c>
      <c r="G903" s="53" t="s">
        <v>2804</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3214</v>
      </c>
      <c r="E904" s="53" t="s">
        <v>2802</v>
      </c>
      <c r="F904" s="194" t="s">
        <v>3176</v>
      </c>
      <c r="G904" s="53" t="s">
        <v>2806</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3214</v>
      </c>
      <c r="E905" s="53" t="s">
        <v>2803</v>
      </c>
      <c r="F905" s="194" t="s">
        <v>3176</v>
      </c>
      <c r="G905" s="53" t="s">
        <v>2807</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3214</v>
      </c>
      <c r="E906" s="53" t="s">
        <v>2800</v>
      </c>
      <c r="F906" s="194" t="s">
        <v>3176</v>
      </c>
      <c r="G906" s="53" t="s">
        <v>2805</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3215</v>
      </c>
      <c r="E907" s="53" t="s">
        <v>2448</v>
      </c>
      <c r="F907" s="194" t="s">
        <v>3177</v>
      </c>
      <c r="G907" s="53" t="s">
        <v>2454</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3215</v>
      </c>
      <c r="E908" s="53" t="s">
        <v>2449</v>
      </c>
      <c r="F908" s="194" t="s">
        <v>3177</v>
      </c>
      <c r="G908" s="53" t="s">
        <v>2457</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3215</v>
      </c>
      <c r="E909" s="53" t="s">
        <v>2450</v>
      </c>
      <c r="F909" s="194" t="s">
        <v>3177</v>
      </c>
      <c r="G909" s="53" t="s">
        <v>2458</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3215</v>
      </c>
      <c r="E910" s="53" t="s">
        <v>2451</v>
      </c>
      <c r="F910" s="194" t="s">
        <v>3177</v>
      </c>
      <c r="G910" s="53" t="s">
        <v>2455</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3215</v>
      </c>
      <c r="E911" s="53" t="s">
        <v>2452</v>
      </c>
      <c r="F911" s="194" t="s">
        <v>3177</v>
      </c>
      <c r="G911" s="53" t="s">
        <v>2456</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3215</v>
      </c>
      <c r="E912" s="53" t="s">
        <v>2453</v>
      </c>
      <c r="F912" s="194" t="s">
        <v>3177</v>
      </c>
      <c r="G912" s="53" t="s">
        <v>2459</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3215</v>
      </c>
      <c r="E913" s="53" t="s">
        <v>2801</v>
      </c>
      <c r="F913" s="194" t="s">
        <v>3177</v>
      </c>
      <c r="G913" s="53" t="s">
        <v>2804</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3215</v>
      </c>
      <c r="E914" s="53" t="s">
        <v>2802</v>
      </c>
      <c r="F914" s="194" t="s">
        <v>3177</v>
      </c>
      <c r="G914" s="53" t="s">
        <v>2806</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3215</v>
      </c>
      <c r="E915" s="53" t="s">
        <v>2803</v>
      </c>
      <c r="F915" s="194" t="s">
        <v>3177</v>
      </c>
      <c r="G915" s="53" t="s">
        <v>2807</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3215</v>
      </c>
      <c r="E916" s="53" t="s">
        <v>2800</v>
      </c>
      <c r="F916" s="194" t="s">
        <v>3177</v>
      </c>
      <c r="G916" s="53" t="s">
        <v>2805</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3216</v>
      </c>
      <c r="E917" s="53" t="s">
        <v>2448</v>
      </c>
      <c r="F917" s="194" t="s">
        <v>3178</v>
      </c>
      <c r="G917" s="53" t="s">
        <v>2454</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3216</v>
      </c>
      <c r="E918" s="53" t="s">
        <v>2449</v>
      </c>
      <c r="F918" s="194" t="s">
        <v>3178</v>
      </c>
      <c r="G918" s="53" t="s">
        <v>2457</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3216</v>
      </c>
      <c r="E919" s="53" t="s">
        <v>2450</v>
      </c>
      <c r="F919" s="194" t="s">
        <v>3178</v>
      </c>
      <c r="G919" s="53" t="s">
        <v>2458</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3216</v>
      </c>
      <c r="E920" s="53" t="s">
        <v>2451</v>
      </c>
      <c r="F920" s="194" t="s">
        <v>3178</v>
      </c>
      <c r="G920" s="53" t="s">
        <v>2455</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3216</v>
      </c>
      <c r="E921" s="53" t="s">
        <v>2452</v>
      </c>
      <c r="F921" s="194" t="s">
        <v>3178</v>
      </c>
      <c r="G921" s="53" t="s">
        <v>2456</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3216</v>
      </c>
      <c r="E922" s="53" t="s">
        <v>2453</v>
      </c>
      <c r="F922" s="194" t="s">
        <v>3178</v>
      </c>
      <c r="G922" s="53" t="s">
        <v>2459</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3216</v>
      </c>
      <c r="E923" s="53" t="s">
        <v>2801</v>
      </c>
      <c r="F923" s="194" t="s">
        <v>3178</v>
      </c>
      <c r="G923" s="53" t="s">
        <v>2804</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3216</v>
      </c>
      <c r="E924" s="53" t="s">
        <v>2802</v>
      </c>
      <c r="F924" s="194" t="s">
        <v>3178</v>
      </c>
      <c r="G924" s="53" t="s">
        <v>2806</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3216</v>
      </c>
      <c r="E925" s="53" t="s">
        <v>2803</v>
      </c>
      <c r="F925" s="194" t="s">
        <v>3178</v>
      </c>
      <c r="G925" s="53" t="s">
        <v>2807</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3216</v>
      </c>
      <c r="E926" s="53" t="s">
        <v>2800</v>
      </c>
      <c r="F926" s="194" t="s">
        <v>3178</v>
      </c>
      <c r="G926" s="53" t="s">
        <v>2805</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3217</v>
      </c>
      <c r="E927" s="53" t="s">
        <v>2448</v>
      </c>
      <c r="F927" s="194" t="s">
        <v>3179</v>
      </c>
      <c r="G927" s="53" t="s">
        <v>2454</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3217</v>
      </c>
      <c r="E928" s="53" t="s">
        <v>2449</v>
      </c>
      <c r="F928" s="194" t="s">
        <v>3179</v>
      </c>
      <c r="G928" s="53" t="s">
        <v>2457</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3217</v>
      </c>
      <c r="E929" s="53" t="s">
        <v>2450</v>
      </c>
      <c r="F929" s="194" t="s">
        <v>3179</v>
      </c>
      <c r="G929" s="53" t="s">
        <v>2458</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3217</v>
      </c>
      <c r="E930" s="53" t="s">
        <v>2451</v>
      </c>
      <c r="F930" s="194" t="s">
        <v>3179</v>
      </c>
      <c r="G930" s="53" t="s">
        <v>2455</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3217</v>
      </c>
      <c r="E931" s="53" t="s">
        <v>2452</v>
      </c>
      <c r="F931" s="194" t="s">
        <v>3179</v>
      </c>
      <c r="G931" s="53" t="s">
        <v>2456</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3217</v>
      </c>
      <c r="E932" s="53" t="s">
        <v>2453</v>
      </c>
      <c r="F932" s="194" t="s">
        <v>3179</v>
      </c>
      <c r="G932" s="53" t="s">
        <v>2459</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3217</v>
      </c>
      <c r="E933" s="53" t="s">
        <v>2801</v>
      </c>
      <c r="F933" s="194" t="s">
        <v>3179</v>
      </c>
      <c r="G933" s="53" t="s">
        <v>2804</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3217</v>
      </c>
      <c r="E934" s="53" t="s">
        <v>2802</v>
      </c>
      <c r="F934" s="194" t="s">
        <v>3179</v>
      </c>
      <c r="G934" s="53" t="s">
        <v>2806</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3217</v>
      </c>
      <c r="E935" s="53" t="s">
        <v>2803</v>
      </c>
      <c r="F935" s="194" t="s">
        <v>3179</v>
      </c>
      <c r="G935" s="53" t="s">
        <v>2807</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3217</v>
      </c>
      <c r="E936" s="53" t="s">
        <v>2800</v>
      </c>
      <c r="F936" s="194" t="s">
        <v>3179</v>
      </c>
      <c r="G936" s="53" t="s">
        <v>2805</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3218</v>
      </c>
      <c r="E937" s="53" t="s">
        <v>2448</v>
      </c>
      <c r="F937" s="194" t="s">
        <v>3180</v>
      </c>
      <c r="G937" s="53" t="s">
        <v>2454</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3218</v>
      </c>
      <c r="E938" s="53" t="s">
        <v>2449</v>
      </c>
      <c r="F938" s="194" t="s">
        <v>3180</v>
      </c>
      <c r="G938" s="53" t="s">
        <v>2457</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3218</v>
      </c>
      <c r="E939" s="53" t="s">
        <v>2450</v>
      </c>
      <c r="F939" s="194" t="s">
        <v>3180</v>
      </c>
      <c r="G939" s="53" t="s">
        <v>2458</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3218</v>
      </c>
      <c r="E940" s="53" t="s">
        <v>2451</v>
      </c>
      <c r="F940" s="194" t="s">
        <v>3180</v>
      </c>
      <c r="G940" s="53" t="s">
        <v>2455</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3218</v>
      </c>
      <c r="E941" s="53" t="s">
        <v>2452</v>
      </c>
      <c r="F941" s="194" t="s">
        <v>3180</v>
      </c>
      <c r="G941" s="53" t="s">
        <v>2456</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3218</v>
      </c>
      <c r="E942" s="53" t="s">
        <v>2453</v>
      </c>
      <c r="F942" s="194" t="s">
        <v>3180</v>
      </c>
      <c r="G942" s="53" t="s">
        <v>2459</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3218</v>
      </c>
      <c r="E943" s="53" t="s">
        <v>2801</v>
      </c>
      <c r="F943" s="194" t="s">
        <v>3180</v>
      </c>
      <c r="G943" s="53" t="s">
        <v>2804</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3218</v>
      </c>
      <c r="E944" s="53" t="s">
        <v>2802</v>
      </c>
      <c r="F944" s="194" t="s">
        <v>3180</v>
      </c>
      <c r="G944" s="53" t="s">
        <v>2806</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3218</v>
      </c>
      <c r="E945" s="53" t="s">
        <v>2803</v>
      </c>
      <c r="F945" s="194" t="s">
        <v>3180</v>
      </c>
      <c r="G945" s="53" t="s">
        <v>2807</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3218</v>
      </c>
      <c r="E946" s="53" t="s">
        <v>2800</v>
      </c>
      <c r="F946" s="194" t="s">
        <v>3180</v>
      </c>
      <c r="G946" s="53" t="s">
        <v>2805</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3219</v>
      </c>
      <c r="E947" s="53" t="s">
        <v>2448</v>
      </c>
      <c r="F947" s="194" t="s">
        <v>3181</v>
      </c>
      <c r="G947" s="53" t="s">
        <v>2454</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3219</v>
      </c>
      <c r="E948" s="53" t="s">
        <v>2449</v>
      </c>
      <c r="F948" s="194" t="s">
        <v>3181</v>
      </c>
      <c r="G948" s="53" t="s">
        <v>2457</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3219</v>
      </c>
      <c r="E949" s="53" t="s">
        <v>2450</v>
      </c>
      <c r="F949" s="194" t="s">
        <v>3181</v>
      </c>
      <c r="G949" s="53" t="s">
        <v>2458</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3219</v>
      </c>
      <c r="E950" s="53" t="s">
        <v>2451</v>
      </c>
      <c r="F950" s="194" t="s">
        <v>3181</v>
      </c>
      <c r="G950" s="53" t="s">
        <v>2455</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3219</v>
      </c>
      <c r="E951" s="53" t="s">
        <v>2452</v>
      </c>
      <c r="F951" s="194" t="s">
        <v>3181</v>
      </c>
      <c r="G951" s="53" t="s">
        <v>2456</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3219</v>
      </c>
      <c r="E952" s="53" t="s">
        <v>2453</v>
      </c>
      <c r="F952" s="194" t="s">
        <v>3181</v>
      </c>
      <c r="G952" s="53" t="s">
        <v>2459</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3219</v>
      </c>
      <c r="E953" s="53" t="s">
        <v>2801</v>
      </c>
      <c r="F953" s="194" t="s">
        <v>3181</v>
      </c>
      <c r="G953" s="53" t="s">
        <v>2804</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3219</v>
      </c>
      <c r="E954" s="53" t="s">
        <v>2802</v>
      </c>
      <c r="F954" s="194" t="s">
        <v>3181</v>
      </c>
      <c r="G954" s="53" t="s">
        <v>2806</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3219</v>
      </c>
      <c r="E955" s="53" t="s">
        <v>2803</v>
      </c>
      <c r="F955" s="194" t="s">
        <v>3181</v>
      </c>
      <c r="G955" s="53" t="s">
        <v>2807</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3219</v>
      </c>
      <c r="E956" s="53" t="s">
        <v>2800</v>
      </c>
      <c r="F956" s="194" t="s">
        <v>3181</v>
      </c>
      <c r="G956" s="53" t="s">
        <v>2805</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3220</v>
      </c>
      <c r="E957" s="53" t="s">
        <v>2448</v>
      </c>
      <c r="F957" s="194" t="s">
        <v>3182</v>
      </c>
      <c r="G957" s="53" t="s">
        <v>2454</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3220</v>
      </c>
      <c r="E958" s="53" t="s">
        <v>2449</v>
      </c>
      <c r="F958" s="194" t="s">
        <v>3182</v>
      </c>
      <c r="G958" s="53" t="s">
        <v>2457</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3220</v>
      </c>
      <c r="E959" s="53" t="s">
        <v>2450</v>
      </c>
      <c r="F959" s="194" t="s">
        <v>3182</v>
      </c>
      <c r="G959" s="53" t="s">
        <v>2458</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3220</v>
      </c>
      <c r="E960" s="53" t="s">
        <v>2451</v>
      </c>
      <c r="F960" s="194" t="s">
        <v>3182</v>
      </c>
      <c r="G960" s="53" t="s">
        <v>2455</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3220</v>
      </c>
      <c r="E961" s="53" t="s">
        <v>2452</v>
      </c>
      <c r="F961" s="194" t="s">
        <v>3182</v>
      </c>
      <c r="G961" s="53" t="s">
        <v>2456</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3220</v>
      </c>
      <c r="E962" s="53" t="s">
        <v>2453</v>
      </c>
      <c r="F962" s="194" t="s">
        <v>3182</v>
      </c>
      <c r="G962" s="53" t="s">
        <v>2459</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3220</v>
      </c>
      <c r="E963" s="53" t="s">
        <v>2801</v>
      </c>
      <c r="F963" s="194" t="s">
        <v>3182</v>
      </c>
      <c r="G963" s="53" t="s">
        <v>2804</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3220</v>
      </c>
      <c r="E964" s="53" t="s">
        <v>2802</v>
      </c>
      <c r="F964" s="194" t="s">
        <v>3182</v>
      </c>
      <c r="G964" s="53" t="s">
        <v>2806</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3220</v>
      </c>
      <c r="E965" s="53" t="s">
        <v>2803</v>
      </c>
      <c r="F965" s="194" t="s">
        <v>3182</v>
      </c>
      <c r="G965" s="53" t="s">
        <v>2807</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3220</v>
      </c>
      <c r="E966" s="53" t="s">
        <v>2800</v>
      </c>
      <c r="F966" s="194" t="s">
        <v>3182</v>
      </c>
      <c r="G966" s="53" t="s">
        <v>2805</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3221</v>
      </c>
      <c r="E967" s="53" t="s">
        <v>2448</v>
      </c>
      <c r="F967" s="194" t="s">
        <v>3183</v>
      </c>
      <c r="G967" s="53" t="s">
        <v>2454</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3221</v>
      </c>
      <c r="E968" s="53" t="s">
        <v>2449</v>
      </c>
      <c r="F968" s="194" t="s">
        <v>3183</v>
      </c>
      <c r="G968" s="53" t="s">
        <v>2457</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3221</v>
      </c>
      <c r="E969" s="53" t="s">
        <v>2450</v>
      </c>
      <c r="F969" s="194" t="s">
        <v>3183</v>
      </c>
      <c r="G969" s="53" t="s">
        <v>2458</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3221</v>
      </c>
      <c r="E970" s="53" t="s">
        <v>2451</v>
      </c>
      <c r="F970" s="194" t="s">
        <v>3183</v>
      </c>
      <c r="G970" s="53" t="s">
        <v>2455</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3221</v>
      </c>
      <c r="E971" s="53" t="s">
        <v>2452</v>
      </c>
      <c r="F971" s="194" t="s">
        <v>3183</v>
      </c>
      <c r="G971" s="53" t="s">
        <v>2456</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3221</v>
      </c>
      <c r="E972" s="53" t="s">
        <v>2453</v>
      </c>
      <c r="F972" s="194" t="s">
        <v>3183</v>
      </c>
      <c r="G972" s="53" t="s">
        <v>2459</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3221</v>
      </c>
      <c r="E973" s="53" t="s">
        <v>2801</v>
      </c>
      <c r="F973" s="194" t="s">
        <v>3183</v>
      </c>
      <c r="G973" s="53" t="s">
        <v>2804</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3221</v>
      </c>
      <c r="E974" s="53" t="s">
        <v>2802</v>
      </c>
      <c r="F974" s="194" t="s">
        <v>3183</v>
      </c>
      <c r="G974" s="53" t="s">
        <v>2806</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3221</v>
      </c>
      <c r="E975" s="53" t="s">
        <v>2803</v>
      </c>
      <c r="F975" s="194" t="s">
        <v>3183</v>
      </c>
      <c r="G975" s="53" t="s">
        <v>2807</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3221</v>
      </c>
      <c r="E976" s="53" t="s">
        <v>2800</v>
      </c>
      <c r="F976" s="194" t="s">
        <v>3183</v>
      </c>
      <c r="G976" s="53" t="s">
        <v>2805</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3222</v>
      </c>
      <c r="E977" s="53" t="s">
        <v>2448</v>
      </c>
      <c r="F977" s="194" t="s">
        <v>3225</v>
      </c>
      <c r="G977" s="53" t="s">
        <v>2454</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3222</v>
      </c>
      <c r="E978" s="53" t="s">
        <v>2449</v>
      </c>
      <c r="F978" s="194" t="s">
        <v>3225</v>
      </c>
      <c r="G978" s="53" t="s">
        <v>2457</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3222</v>
      </c>
      <c r="E979" s="53" t="s">
        <v>2450</v>
      </c>
      <c r="F979" s="194" t="s">
        <v>3225</v>
      </c>
      <c r="G979" s="53" t="s">
        <v>2458</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3222</v>
      </c>
      <c r="E980" s="53" t="s">
        <v>2451</v>
      </c>
      <c r="F980" s="194" t="s">
        <v>3225</v>
      </c>
      <c r="G980" s="53" t="s">
        <v>2455</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3222</v>
      </c>
      <c r="E981" s="53" t="s">
        <v>2452</v>
      </c>
      <c r="F981" s="194" t="s">
        <v>3225</v>
      </c>
      <c r="G981" s="53" t="s">
        <v>2456</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3222</v>
      </c>
      <c r="E982" s="53" t="s">
        <v>2453</v>
      </c>
      <c r="F982" s="194" t="s">
        <v>3225</v>
      </c>
      <c r="G982" s="53" t="s">
        <v>2459</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3222</v>
      </c>
      <c r="E983" s="53" t="s">
        <v>2801</v>
      </c>
      <c r="F983" s="194" t="s">
        <v>3225</v>
      </c>
      <c r="G983" s="53" t="s">
        <v>2804</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3222</v>
      </c>
      <c r="E984" s="53" t="s">
        <v>2802</v>
      </c>
      <c r="F984" s="194" t="s">
        <v>3225</v>
      </c>
      <c r="G984" s="53" t="s">
        <v>2806</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3222</v>
      </c>
      <c r="E985" s="53" t="s">
        <v>2803</v>
      </c>
      <c r="F985" s="194" t="s">
        <v>3225</v>
      </c>
      <c r="G985" s="53" t="s">
        <v>2807</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3222</v>
      </c>
      <c r="E986" s="53" t="s">
        <v>2800</v>
      </c>
      <c r="F986" s="194" t="s">
        <v>3225</v>
      </c>
      <c r="G986" s="53" t="s">
        <v>2805</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3223</v>
      </c>
      <c r="E987" s="53" t="s">
        <v>2448</v>
      </c>
      <c r="F987" s="194" t="s">
        <v>3184</v>
      </c>
      <c r="G987" s="53" t="s">
        <v>2454</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3223</v>
      </c>
      <c r="E988" s="53" t="s">
        <v>2449</v>
      </c>
      <c r="F988" s="194" t="s">
        <v>3184</v>
      </c>
      <c r="G988" s="53" t="s">
        <v>2457</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3223</v>
      </c>
      <c r="E989" s="53" t="s">
        <v>2450</v>
      </c>
      <c r="F989" s="194" t="s">
        <v>3184</v>
      </c>
      <c r="G989" s="53" t="s">
        <v>2458</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3223</v>
      </c>
      <c r="E990" s="53" t="s">
        <v>2451</v>
      </c>
      <c r="F990" s="194" t="s">
        <v>3184</v>
      </c>
      <c r="G990" s="53" t="s">
        <v>2455</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3223</v>
      </c>
      <c r="E991" s="53" t="s">
        <v>2452</v>
      </c>
      <c r="F991" s="194" t="s">
        <v>3184</v>
      </c>
      <c r="G991" s="53" t="s">
        <v>2456</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3223</v>
      </c>
      <c r="E992" s="53" t="s">
        <v>2453</v>
      </c>
      <c r="F992" s="194" t="s">
        <v>3184</v>
      </c>
      <c r="G992" s="53" t="s">
        <v>2459</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3223</v>
      </c>
      <c r="E993" s="53" t="s">
        <v>2801</v>
      </c>
      <c r="F993" s="194" t="s">
        <v>3184</v>
      </c>
      <c r="G993" s="53" t="s">
        <v>2804</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3223</v>
      </c>
      <c r="E994" s="53" t="s">
        <v>2802</v>
      </c>
      <c r="F994" s="194" t="s">
        <v>3184</v>
      </c>
      <c r="G994" s="53" t="s">
        <v>2806</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3223</v>
      </c>
      <c r="E995" s="53" t="s">
        <v>2803</v>
      </c>
      <c r="F995" s="194" t="s">
        <v>3184</v>
      </c>
      <c r="G995" s="53" t="s">
        <v>2807</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3223</v>
      </c>
      <c r="E996" s="53" t="s">
        <v>2800</v>
      </c>
      <c r="F996" s="194" t="s">
        <v>3184</v>
      </c>
      <c r="G996" s="53" t="s">
        <v>2805</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2486</v>
      </c>
      <c r="D997" s="53" t="s">
        <v>3211</v>
      </c>
      <c r="E997" s="53"/>
      <c r="F997" s="9" t="s">
        <v>3174</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3212</v>
      </c>
      <c r="E998" s="53"/>
      <c r="F998" s="9" t="s">
        <v>2663</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3222</v>
      </c>
      <c r="E999" s="53"/>
      <c r="F999" s="9" t="s">
        <v>3225</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3201</v>
      </c>
      <c r="E1000" s="53"/>
      <c r="F1000" s="194" t="s">
        <v>3165</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3221</v>
      </c>
      <c r="E1001" s="53"/>
      <c r="F1001" s="194" t="s">
        <v>3183</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3200</v>
      </c>
      <c r="E1002" s="53"/>
      <c r="F1002" s="194" t="s">
        <v>2860</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3222</v>
      </c>
      <c r="E1003" s="53"/>
      <c r="F1003" s="194" t="s">
        <v>3225</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3201</v>
      </c>
      <c r="E1004" s="53"/>
      <c r="F1004" s="194" t="s">
        <v>3165</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3221</v>
      </c>
      <c r="E1005" s="53"/>
      <c r="F1005" s="194" t="s">
        <v>3183</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3200</v>
      </c>
      <c r="E1006" s="53"/>
      <c r="F1006" s="194" t="s">
        <v>2860</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3222</v>
      </c>
      <c r="E1007" s="53"/>
      <c r="F1007" s="194" t="s">
        <v>3225</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3403</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2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2549</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2530</v>
      </c>
      <c r="E1013" s="53"/>
      <c r="F1013" s="9" t="s">
        <v>2531</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2522</v>
      </c>
      <c r="E1015" s="53"/>
      <c r="F1015" s="9" t="s">
        <v>2526</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2532</v>
      </c>
      <c r="E1016" s="53"/>
      <c r="F1016" s="9" t="s">
        <v>2533</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2523</v>
      </c>
      <c r="E1017" s="53"/>
      <c r="F1017" s="9" t="s">
        <v>2527</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2872</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2906</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2492</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2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2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2834</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2536</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2461</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2555</v>
      </c>
      <c r="E1035" s="53"/>
      <c r="F1035" s="53" t="s">
        <v>2987</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2530</v>
      </c>
      <c r="E1048" s="53"/>
      <c r="F1048" s="9" t="s">
        <v>2531</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2522</v>
      </c>
      <c r="E1052" s="53"/>
      <c r="F1052" s="9" t="s">
        <v>2526</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2532</v>
      </c>
      <c r="E1053" s="53"/>
      <c r="F1053" s="9" t="s">
        <v>2533</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2523</v>
      </c>
      <c r="E1054" s="53"/>
      <c r="F1054" s="9" t="s">
        <v>2527</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2524</v>
      </c>
      <c r="E1055" s="53"/>
      <c r="F1055" s="9" t="s">
        <v>2528</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2525</v>
      </c>
      <c r="E1056" s="53"/>
      <c r="F1056" s="9" t="s">
        <v>2529</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2498</v>
      </c>
      <c r="D1057" s="9"/>
      <c r="E1057" s="9"/>
      <c r="F1057" s="9"/>
      <c r="G1057" s="9"/>
      <c r="H1057" s="54">
        <v>719</v>
      </c>
      <c r="I1057" s="9" t="s">
        <v>45</v>
      </c>
      <c r="J1057" s="359" t="str">
        <f>IF(ISBLANK(INDEX('Policy Characteristics'!D:D,MATCH($C1057,'Policy Characteristics'!$C:$C,0))),"",INDEX('Policy Characteristics'!D:D,MATCH($C1057,'Policy Characteristics'!$C:$C,0)))</f>
        <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**Description:** By default, the carbon tax applies to CO2 and non-CO2 emissions. This policy exempts non-CO2 emissions, meaning the carbon tax will only apply to CO2 emissions.</v>
      </c>
      <c r="Q1057" s="357" t="str">
        <f>IF(ISBLANK(INDEX('Policy Characteristics'!K:K,MATCH($C1057,'Policy Characteristics'!$C:$C,0))),"",INDEX('Policy Characteristics'!K:K,MATCH($C1057,'Policy Characteristics'!$C:$C,0)))</f>
        <v>fuels.html#carbon-tax</v>
      </c>
      <c r="R1057" s="357" t="str">
        <f>IF(ISBLANK(INDEX('Policy Characteristics'!L:L,MATCH($C1057,'Policy Characteristics'!$C:$C,0))),"",INDEX('Policy Characteristics'!L:L,MATCH($C1057,'Policy Characteristics'!$C:$C,0)))</f>
        <v>carbon-tax.html</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2497</v>
      </c>
      <c r="D1058" s="9"/>
      <c r="E1058" s="9"/>
      <c r="F1058" s="9"/>
      <c r="G1058" s="9"/>
      <c r="H1058" s="56">
        <v>509</v>
      </c>
      <c r="I1058" s="9" t="s">
        <v>44</v>
      </c>
      <c r="J1058" s="359" t="str">
        <f>IF(ISBLANK(INDEX('Policy Characteristics'!D:D,MATCH($C1058,'Policy Characteristics'!$C:$C,0))),"",INDEX('Policy Characteristics'!D:D,MATCH($C1058,'Policy Characteristics'!$C:$C,0)))</f>
        <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25">
      <c r="A1059" s="357" t="str">
        <f>IF(ISBLANK(INDEX('Policy Characteristics'!A:A,MATCH($C1059,'Policy Characteristics'!$C:$C,0))),"",INDEX('Policy Characteristics'!A:A,MATCH($C1059,'Policy Characteristics'!$C:$C,0)))</f>
        <v>Control Settings</v>
      </c>
      <c r="B1059" s="357" t="str">
        <f>IF(ISBLANK(INDEX('Policy Characteristics'!B:B,MATCH($C1059,'Policy Characteristics'!$C:$C,0))),"",INDEX('Policy Characteristics'!B:B,MATCH($C1059,'Policy Characteristics'!$C:$C,0)))</f>
        <v>Disable Carbon Tax Border Adjustment</v>
      </c>
      <c r="C1059" s="360" t="s">
        <v>3557</v>
      </c>
      <c r="D1059" s="9"/>
      <c r="E1059" s="9"/>
      <c r="F1059" s="9"/>
      <c r="G1059" s="9"/>
      <c r="H1059" s="56">
        <v>1627</v>
      </c>
      <c r="I1059" s="9" t="s">
        <v>44</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carbon tax border adjustment</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carbon taxes apply to both domestically produced and imported goods. This policy disables carbon tax border adjustments, meaning the carbon tax will only apply to domestically produced goods.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Fixed Energy Prices</v>
      </c>
      <c r="C1060" s="360" t="s">
        <v>2808</v>
      </c>
      <c r="D1060" s="9" t="s">
        <v>53</v>
      </c>
      <c r="E1060" s="9"/>
      <c r="F1060" s="9" t="s">
        <v>94</v>
      </c>
      <c r="G1060" s="9"/>
      <c r="H1060" s="54">
        <v>720</v>
      </c>
      <c r="I1060" s="9" t="s">
        <v>45</v>
      </c>
      <c r="J1060" s="359" t="str">
        <f>IF(ISBLANK(INDEX('Policy Characteristics'!D:D,MATCH($C1060,'Policy Characteristics'!$C:$C,0))),"",INDEX('Policy Characteristics'!D:D,MATCH($C1060,'Policy Characteristics'!$C:$C,0)))</f>
        <v>Fixed Energy Prices</v>
      </c>
      <c r="K1060" s="357" t="str">
        <f>IF(ISBLANK(INDEX('Policy Characteristics'!E:E,MATCH($C1060,'Policy Characteristics'!$C:$C,0))),"",INDEX('Policy Characteristics'!E:E,MATCH($C1060,'Policy Characteristics'!$C:$C,0)))</f>
        <v>cross toggle whether policies affect energy prices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
      </c>
      <c r="Q1060" s="357" t="str">
        <f>IF(ISBLANK(INDEX('Policy Characteristics'!K:K,MATCH($C1060,'Policy Characteristics'!$C:$C,0))),"",INDEX('Policy Characteristics'!K:K,MATCH($C1060,'Policy Characteristics'!$C:$C,0)))</f>
        <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Fixed Energy Prices</v>
      </c>
      <c r="C1061" s="361" t="str">
        <f t="shared" ref="C1061:C1062" si="52">C$1060</f>
        <v>Toggle Whether Policies Affect Energy Prices</v>
      </c>
      <c r="D1061" s="9" t="s">
        <v>76</v>
      </c>
      <c r="E1061" s="9"/>
      <c r="F1061" s="9" t="s">
        <v>100</v>
      </c>
      <c r="G1061" s="9"/>
      <c r="H1061" s="54">
        <v>721</v>
      </c>
      <c r="I1061" s="9" t="s">
        <v>45</v>
      </c>
      <c r="J1061" s="359" t="str">
        <f>IF(ISBLANK(INDEX('Policy Characteristics'!D:D,MATCH($C1061,'Policy Characteristics'!$C:$C,0))),"",INDEX('Policy Characteristics'!D:D,MATCH($C1061,'Policy Characteristics'!$C:$C,0)))</f>
        <v>Fixed Energy Prices</v>
      </c>
      <c r="K1061" s="357" t="str">
        <f>IF(ISBLANK(INDEX('Policy Characteristics'!E:E,MATCH($C1061,'Policy Characteristics'!$C:$C,0))),"",INDEX('Policy Characteristics'!E:E,MATCH($C1061,'Policy Characteristics'!$C:$C,0)))</f>
        <v>cross toggle whether policies affect energy prices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
      </c>
      <c r="Q1061" s="357" t="str">
        <f>IF(ISBLANK(INDEX('Policy Characteristics'!K:K,MATCH($C1061,'Policy Characteristics'!$C:$C,0))),"",INDEX('Policy Characteristics'!K:K,MATCH($C1061,'Policy Characteristics'!$C:$C,0)))</f>
        <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Fixed Energy Prices</v>
      </c>
      <c r="C1062" s="361" t="str">
        <f t="shared" si="52"/>
        <v>Toggle Whether Policies Affect Energy Prices</v>
      </c>
      <c r="D1062" s="9" t="s">
        <v>2525</v>
      </c>
      <c r="E1062" s="9"/>
      <c r="F1062" s="9" t="s">
        <v>2529</v>
      </c>
      <c r="G1062" s="9"/>
      <c r="H1062" s="54">
        <v>722</v>
      </c>
      <c r="I1062" s="9" t="s">
        <v>45</v>
      </c>
      <c r="J1062" s="359" t="str">
        <f>IF(ISBLANK(INDEX('Policy Characteristics'!D:D,MATCH($C1062,'Policy Characteristics'!$C:$C,0))),"",INDEX('Policy Characteristics'!D:D,MATCH($C1062,'Policy Characteristics'!$C:$C,0)))</f>
        <v>Fixed Energy Prices</v>
      </c>
      <c r="K1062" s="357" t="str">
        <f>IF(ISBLANK(INDEX('Policy Characteristics'!E:E,MATCH($C1062,'Policy Characteristics'!$C:$C,0))),"",INDEX('Policy Characteristics'!E:E,MATCH($C1062,'Policy Characteristics'!$C:$C,0)))</f>
        <v>cross toggle whether policies affect energy prices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
      </c>
      <c r="Q1062" s="357" t="str">
        <f>IF(ISBLANK(INDEX('Policy Characteristics'!K:K,MATCH($C1062,'Policy Characteristics'!$C:$C,0))),"",INDEX('Policy Characteristics'!K:K,MATCH($C1062,'Policy Characteristics'!$C:$C,0)))</f>
        <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Fixed Energy Prices</v>
      </c>
      <c r="C1063" s="360" t="s">
        <v>2808</v>
      </c>
      <c r="D1063" s="9" t="s">
        <v>475</v>
      </c>
      <c r="E1063" s="53"/>
      <c r="F1063" s="9" t="s">
        <v>472</v>
      </c>
      <c r="G1063" s="9"/>
      <c r="H1063" s="56">
        <v>836</v>
      </c>
      <c r="I1063" s="9" t="s">
        <v>45</v>
      </c>
      <c r="J1063" s="359" t="str">
        <f>IF(ISBLANK(INDEX('Policy Characteristics'!D:D,MATCH($C1063,'Policy Characteristics'!$C:$C,0))),"",INDEX('Policy Characteristics'!D:D,MATCH($C1063,'Policy Characteristics'!$C:$C,0)))</f>
        <v>Fixed Energy Prices</v>
      </c>
      <c r="K1063" s="357" t="str">
        <f>IF(ISBLANK(INDEX('Policy Characteristics'!E:E,MATCH($C1063,'Policy Characteristics'!$C:$C,0))),"",INDEX('Policy Characteristics'!E:E,MATCH($C1063,'Policy Characteristics'!$C:$C,0)))</f>
        <v>cross toggle whether policies affect energy prices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
      </c>
      <c r="Q1063" s="357" t="str">
        <f>IF(ISBLANK(INDEX('Policy Characteristics'!K:K,MATCH($C1063,'Policy Characteristics'!$C:$C,0))),"",INDEX('Policy Characteristics'!K:K,MATCH($C1063,'Policy Characteristics'!$C:$C,0)))</f>
        <v/>
      </c>
      <c r="R1063" s="357" t="str">
        <f>IF(ISBLANK(INDEX('Policy Characteristics'!L:L,MATCH($C1063,'Policy Characteristics'!$C:$C,0))),"",INDEX('Policy Characteristics'!L:L,MATCH($C1063,'Policy Characteristics'!$C:$C,0)))</f>
        <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Fixed Energy Prices</v>
      </c>
      <c r="C1064" s="361" t="str">
        <f t="shared" ref="C1064:C1074" si="53">C$1063</f>
        <v>Toggle Whether Policies Affect Energy Prices</v>
      </c>
      <c r="D1064" s="9" t="s">
        <v>47</v>
      </c>
      <c r="E1064" s="53"/>
      <c r="F1064" s="9" t="s">
        <v>88</v>
      </c>
      <c r="G1064" s="9"/>
      <c r="H1064" s="54">
        <v>837</v>
      </c>
      <c r="I1064" s="9" t="s">
        <v>45</v>
      </c>
      <c r="J1064" s="359" t="str">
        <f>IF(ISBLANK(INDEX('Policy Characteristics'!D:D,MATCH($C1064,'Policy Characteristics'!$C:$C,0))),"",INDEX('Policy Characteristics'!D:D,MATCH($C1064,'Policy Characteristics'!$C:$C,0)))</f>
        <v>Fixed Energy Prices</v>
      </c>
      <c r="K1064" s="357" t="str">
        <f>IF(ISBLANK(INDEX('Policy Characteristics'!E:E,MATCH($C1064,'Policy Characteristics'!$C:$C,0))),"",INDEX('Policy Characteristics'!E:E,MATCH($C1064,'Policy Characteristics'!$C:$C,0)))</f>
        <v>cross toggle whether policies affect energy prices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
      </c>
      <c r="Q1064" s="357" t="str">
        <f>IF(ISBLANK(INDEX('Policy Characteristics'!K:K,MATCH($C1064,'Policy Characteristics'!$C:$C,0))),"",INDEX('Policy Characteristics'!K:K,MATCH($C1064,'Policy Characteristics'!$C:$C,0)))</f>
        <v/>
      </c>
      <c r="R1064" s="357" t="str">
        <f>IF(ISBLANK(INDEX('Policy Characteristics'!L:L,MATCH($C1064,'Policy Characteristics'!$C:$C,0))),"",INDEX('Policy Characteristics'!L:L,MATCH($C1064,'Policy Characteristics'!$C:$C,0)))</f>
        <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Fixed Energy Prices</v>
      </c>
      <c r="C1065" s="361" t="str">
        <f t="shared" si="53"/>
        <v>Toggle Whether Policies Affect Energy Prices</v>
      </c>
      <c r="D1065" s="9" t="s">
        <v>52</v>
      </c>
      <c r="E1065" s="53"/>
      <c r="F1065" s="9" t="s">
        <v>93</v>
      </c>
      <c r="G1065" s="9"/>
      <c r="H1065" s="56">
        <v>838</v>
      </c>
      <c r="I1065" s="9" t="s">
        <v>45</v>
      </c>
      <c r="J1065" s="359" t="str">
        <f>IF(ISBLANK(INDEX('Policy Characteristics'!D:D,MATCH($C1065,'Policy Characteristics'!$C:$C,0))),"",INDEX('Policy Characteristics'!D:D,MATCH($C1065,'Policy Characteristics'!$C:$C,0)))</f>
        <v>Fixed Energy Prices</v>
      </c>
      <c r="K1065" s="357" t="str">
        <f>IF(ISBLANK(INDEX('Policy Characteristics'!E:E,MATCH($C1065,'Policy Characteristics'!$C:$C,0))),"",INDEX('Policy Characteristics'!E:E,MATCH($C1065,'Policy Characteristics'!$C:$C,0)))</f>
        <v>cross toggle whether policies affect energy prices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
      </c>
      <c r="Q1065" s="357" t="str">
        <f>IF(ISBLANK(INDEX('Policy Characteristics'!K:K,MATCH($C1065,'Policy Characteristics'!$C:$C,0))),"",INDEX('Policy Characteristics'!K:K,MATCH($C1065,'Policy Characteristics'!$C:$C,0)))</f>
        <v/>
      </c>
      <c r="R1065" s="357" t="str">
        <f>IF(ISBLANK(INDEX('Policy Characteristics'!L:L,MATCH($C1065,'Policy Characteristics'!$C:$C,0))),"",INDEX('Policy Characteristics'!L:L,MATCH($C1065,'Policy Characteristics'!$C:$C,0)))</f>
        <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Fixed Energy Prices</v>
      </c>
      <c r="C1066" s="361" t="str">
        <f t="shared" si="53"/>
        <v>Toggle Whether Policies Affect Energy Prices</v>
      </c>
      <c r="D1066" s="9" t="s">
        <v>54</v>
      </c>
      <c r="E1066" s="53"/>
      <c r="F1066" s="9" t="s">
        <v>96</v>
      </c>
      <c r="G1066" s="9"/>
      <c r="H1066" s="54">
        <v>839</v>
      </c>
      <c r="I1066" s="9" t="s">
        <v>45</v>
      </c>
      <c r="J1066" s="359" t="str">
        <f>IF(ISBLANK(INDEX('Policy Characteristics'!D:D,MATCH($C1066,'Policy Characteristics'!$C:$C,0))),"",INDEX('Policy Characteristics'!D:D,MATCH($C1066,'Policy Characteristics'!$C:$C,0)))</f>
        <v>Fixed Energy Prices</v>
      </c>
      <c r="K1066" s="357" t="str">
        <f>IF(ISBLANK(INDEX('Policy Characteristics'!E:E,MATCH($C1066,'Policy Characteristics'!$C:$C,0))),"",INDEX('Policy Characteristics'!E:E,MATCH($C1066,'Policy Characteristics'!$C:$C,0)))</f>
        <v>cross toggle whether policies affect energy prices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
      </c>
      <c r="Q1066" s="357" t="str">
        <f>IF(ISBLANK(INDEX('Policy Characteristics'!K:K,MATCH($C1066,'Policy Characteristics'!$C:$C,0))),"",INDEX('Policy Characteristics'!K:K,MATCH($C1066,'Policy Characteristics'!$C:$C,0)))</f>
        <v/>
      </c>
      <c r="R1066" s="357" t="str">
        <f>IF(ISBLANK(INDEX('Policy Characteristics'!L:L,MATCH($C1066,'Policy Characteristics'!$C:$C,0))),"",INDEX('Policy Characteristics'!L:L,MATCH($C1066,'Policy Characteristics'!$C:$C,0)))</f>
        <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Fixed Energy Prices</v>
      </c>
      <c r="C1067" s="361" t="str">
        <f t="shared" si="53"/>
        <v>Toggle Whether Policies Affect Energy Prices</v>
      </c>
      <c r="D1067" s="9" t="s">
        <v>55</v>
      </c>
      <c r="E1067" s="53"/>
      <c r="F1067" s="9" t="s">
        <v>97</v>
      </c>
      <c r="G1067" s="9"/>
      <c r="H1067" s="56">
        <v>840</v>
      </c>
      <c r="I1067" s="9" t="s">
        <v>45</v>
      </c>
      <c r="J1067" s="359" t="str">
        <f>IF(ISBLANK(INDEX('Policy Characteristics'!D:D,MATCH($C1067,'Policy Characteristics'!$C:$C,0))),"",INDEX('Policy Characteristics'!D:D,MATCH($C1067,'Policy Characteristics'!$C:$C,0)))</f>
        <v>Fixed Energy Prices</v>
      </c>
      <c r="K1067" s="357" t="str">
        <f>IF(ISBLANK(INDEX('Policy Characteristics'!E:E,MATCH($C1067,'Policy Characteristics'!$C:$C,0))),"",INDEX('Policy Characteristics'!E:E,MATCH($C1067,'Policy Characteristics'!$C:$C,0)))</f>
        <v>cross toggle whether policies affect energy prices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
      </c>
      <c r="Q1067" s="357" t="str">
        <f>IF(ISBLANK(INDEX('Policy Characteristics'!K:K,MATCH($C1067,'Policy Characteristics'!$C:$C,0))),"",INDEX('Policy Characteristics'!K:K,MATCH($C1067,'Policy Characteristics'!$C:$C,0)))</f>
        <v/>
      </c>
      <c r="R1067" s="357" t="str">
        <f>IF(ISBLANK(INDEX('Policy Characteristics'!L:L,MATCH($C1067,'Policy Characteristics'!$C:$C,0))),"",INDEX('Policy Characteristics'!L:L,MATCH($C1067,'Policy Characteristics'!$C:$C,0)))</f>
        <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Fixed Energy Prices</v>
      </c>
      <c r="C1068" s="361" t="str">
        <f t="shared" si="53"/>
        <v>Toggle Whether Policies Affect Energy Prices</v>
      </c>
      <c r="D1068" s="9" t="s">
        <v>56</v>
      </c>
      <c r="E1068" s="53"/>
      <c r="F1068" s="9" t="s">
        <v>98</v>
      </c>
      <c r="G1068" s="9"/>
      <c r="H1068" s="54">
        <v>841</v>
      </c>
      <c r="I1068" s="9" t="s">
        <v>45</v>
      </c>
      <c r="J1068" s="359" t="str">
        <f>IF(ISBLANK(INDEX('Policy Characteristics'!D:D,MATCH($C1068,'Policy Characteristics'!$C:$C,0))),"",INDEX('Policy Characteristics'!D:D,MATCH($C1068,'Policy Characteristics'!$C:$C,0)))</f>
        <v>Fixed Energy Prices</v>
      </c>
      <c r="K1068" s="357" t="str">
        <f>IF(ISBLANK(INDEX('Policy Characteristics'!E:E,MATCH($C1068,'Policy Characteristics'!$C:$C,0))),"",INDEX('Policy Characteristics'!E:E,MATCH($C1068,'Policy Characteristics'!$C:$C,0)))</f>
        <v>cross toggle whether policies affect energy prices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
      </c>
      <c r="Q1068" s="357" t="str">
        <f>IF(ISBLANK(INDEX('Policy Characteristics'!K:K,MATCH($C1068,'Policy Characteristics'!$C:$C,0))),"",INDEX('Policy Characteristics'!K:K,MATCH($C1068,'Policy Characteristics'!$C:$C,0)))</f>
        <v/>
      </c>
      <c r="R1068" s="357" t="str">
        <f>IF(ISBLANK(INDEX('Policy Characteristics'!L:L,MATCH($C1068,'Policy Characteristics'!$C:$C,0))),"",INDEX('Policy Characteristics'!L:L,MATCH($C1068,'Policy Characteristics'!$C:$C,0)))</f>
        <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Fixed Energy Prices</v>
      </c>
      <c r="C1069" s="361" t="str">
        <f t="shared" si="53"/>
        <v>Toggle Whether Policies Affect Energy Prices</v>
      </c>
      <c r="D1069" s="9" t="s">
        <v>57</v>
      </c>
      <c r="E1069" s="53"/>
      <c r="F1069" s="9" t="s">
        <v>99</v>
      </c>
      <c r="G1069" s="9"/>
      <c r="H1069" s="56">
        <v>842</v>
      </c>
      <c r="I1069" s="9" t="s">
        <v>45</v>
      </c>
      <c r="J1069" s="359" t="str">
        <f>IF(ISBLANK(INDEX('Policy Characteristics'!D:D,MATCH($C1069,'Policy Characteristics'!$C:$C,0))),"",INDEX('Policy Characteristics'!D:D,MATCH($C1069,'Policy Characteristics'!$C:$C,0)))</f>
        <v>Fixed Energy Prices</v>
      </c>
      <c r="K1069" s="357" t="str">
        <f>IF(ISBLANK(INDEX('Policy Characteristics'!E:E,MATCH($C1069,'Policy Characteristics'!$C:$C,0))),"",INDEX('Policy Characteristics'!E:E,MATCH($C1069,'Policy Characteristics'!$C:$C,0)))</f>
        <v>cross toggle whether policies affect energy prices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
      </c>
      <c r="Q1069" s="357" t="str">
        <f>IF(ISBLANK(INDEX('Policy Characteristics'!K:K,MATCH($C1069,'Policy Characteristics'!$C:$C,0))),"",INDEX('Policy Characteristics'!K:K,MATCH($C1069,'Policy Characteristics'!$C:$C,0)))</f>
        <v/>
      </c>
      <c r="R1069" s="357" t="str">
        <f>IF(ISBLANK(INDEX('Policy Characteristics'!L:L,MATCH($C1069,'Policy Characteristics'!$C:$C,0))),"",INDEX('Policy Characteristics'!L:L,MATCH($C1069,'Policy Characteristics'!$C:$C,0)))</f>
        <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Fixed Energy Prices</v>
      </c>
      <c r="C1070" s="361" t="str">
        <f t="shared" si="53"/>
        <v>Toggle Whether Policies Affect Energy Prices</v>
      </c>
      <c r="D1070" s="9" t="s">
        <v>2530</v>
      </c>
      <c r="E1070" s="53"/>
      <c r="F1070" s="9" t="s">
        <v>2531</v>
      </c>
      <c r="G1070" s="9"/>
      <c r="H1070" s="54">
        <v>843</v>
      </c>
      <c r="I1070" s="9" t="s">
        <v>45</v>
      </c>
      <c r="J1070" s="359" t="str">
        <f>IF(ISBLANK(INDEX('Policy Characteristics'!D:D,MATCH($C1070,'Policy Characteristics'!$C:$C,0))),"",INDEX('Policy Characteristics'!D:D,MATCH($C1070,'Policy Characteristics'!$C:$C,0)))</f>
        <v>Fixed Energy Prices</v>
      </c>
      <c r="K1070" s="357" t="str">
        <f>IF(ISBLANK(INDEX('Policy Characteristics'!E:E,MATCH($C1070,'Policy Characteristics'!$C:$C,0))),"",INDEX('Policy Characteristics'!E:E,MATCH($C1070,'Policy Characteristics'!$C:$C,0)))</f>
        <v>cross toggle whether policies affect energy prices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
      </c>
      <c r="Q1070" s="357" t="str">
        <f>IF(ISBLANK(INDEX('Policy Characteristics'!K:K,MATCH($C1070,'Policy Characteristics'!$C:$C,0))),"",INDEX('Policy Characteristics'!K:K,MATCH($C1070,'Policy Characteristics'!$C:$C,0)))</f>
        <v/>
      </c>
      <c r="R1070" s="357" t="str">
        <f>IF(ISBLANK(INDEX('Policy Characteristics'!L:L,MATCH($C1070,'Policy Characteristics'!$C:$C,0))),"",INDEX('Policy Characteristics'!L:L,MATCH($C1070,'Policy Characteristics'!$C:$C,0)))</f>
        <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Fixed Energy Prices</v>
      </c>
      <c r="C1071" s="361" t="str">
        <f t="shared" si="53"/>
        <v>Toggle Whether Policies Affect Energy Prices</v>
      </c>
      <c r="D1071" s="9" t="s">
        <v>468</v>
      </c>
      <c r="E1071" s="53"/>
      <c r="F1071" s="9" t="s">
        <v>469</v>
      </c>
      <c r="G1071" s="9"/>
      <c r="H1071" s="56">
        <v>844</v>
      </c>
      <c r="I1071" s="9" t="s">
        <v>45</v>
      </c>
      <c r="J1071" s="359" t="str">
        <f>IF(ISBLANK(INDEX('Policy Characteristics'!D:D,MATCH($C1071,'Policy Characteristics'!$C:$C,0))),"",INDEX('Policy Characteristics'!D:D,MATCH($C1071,'Policy Characteristics'!$C:$C,0)))</f>
        <v>Fixed Energy Prices</v>
      </c>
      <c r="K1071" s="357" t="str">
        <f>IF(ISBLANK(INDEX('Policy Characteristics'!E:E,MATCH($C1071,'Policy Characteristics'!$C:$C,0))),"",INDEX('Policy Characteristics'!E:E,MATCH($C1071,'Policy Characteristics'!$C:$C,0)))</f>
        <v>cross toggle whether policies affect energy prices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
      </c>
      <c r="Q1071" s="357" t="str">
        <f>IF(ISBLANK(INDEX('Policy Characteristics'!K:K,MATCH($C1071,'Policy Characteristics'!$C:$C,0))),"",INDEX('Policy Characteristics'!K:K,MATCH($C1071,'Policy Characteristics'!$C:$C,0)))</f>
        <v/>
      </c>
      <c r="R1071" s="357" t="str">
        <f>IF(ISBLANK(INDEX('Policy Characteristics'!L:L,MATCH($C1071,'Policy Characteristics'!$C:$C,0))),"",INDEX('Policy Characteristics'!L:L,MATCH($C1071,'Policy Characteristics'!$C:$C,0)))</f>
        <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Fixed Energy Prices</v>
      </c>
      <c r="C1072" s="361" t="str">
        <f t="shared" si="53"/>
        <v>Toggle Whether Policies Affect Energy Prices</v>
      </c>
      <c r="D1072" s="9" t="s">
        <v>2522</v>
      </c>
      <c r="E1072" s="53"/>
      <c r="F1072" s="9" t="s">
        <v>2526</v>
      </c>
      <c r="G1072" s="9"/>
      <c r="H1072" s="54">
        <v>845</v>
      </c>
      <c r="I1072" s="9" t="s">
        <v>45</v>
      </c>
      <c r="J1072" s="359" t="str">
        <f>IF(ISBLANK(INDEX('Policy Characteristics'!D:D,MATCH($C1072,'Policy Characteristics'!$C:$C,0))),"",INDEX('Policy Characteristics'!D:D,MATCH($C1072,'Policy Characteristics'!$C:$C,0)))</f>
        <v>Fixed Energy Prices</v>
      </c>
      <c r="K1072" s="357" t="str">
        <f>IF(ISBLANK(INDEX('Policy Characteristics'!E:E,MATCH($C1072,'Policy Characteristics'!$C:$C,0))),"",INDEX('Policy Characteristics'!E:E,MATCH($C1072,'Policy Characteristics'!$C:$C,0)))</f>
        <v>cross toggle whether policies affect energy prices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
      </c>
      <c r="Q1072" s="357" t="str">
        <f>IF(ISBLANK(INDEX('Policy Characteristics'!K:K,MATCH($C1072,'Policy Characteristics'!$C:$C,0))),"",INDEX('Policy Characteristics'!K:K,MATCH($C1072,'Policy Characteristics'!$C:$C,0)))</f>
        <v/>
      </c>
      <c r="R1072" s="357" t="str">
        <f>IF(ISBLANK(INDEX('Policy Characteristics'!L:L,MATCH($C1072,'Policy Characteristics'!$C:$C,0))),"",INDEX('Policy Characteristics'!L:L,MATCH($C1072,'Policy Characteristics'!$C:$C,0)))</f>
        <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Fixed Energy Prices</v>
      </c>
      <c r="C1073" s="361" t="str">
        <f t="shared" si="53"/>
        <v>Toggle Whether Policies Affect Energy Prices</v>
      </c>
      <c r="D1073" s="9" t="s">
        <v>2532</v>
      </c>
      <c r="E1073" s="53"/>
      <c r="F1073" s="9" t="s">
        <v>2533</v>
      </c>
      <c r="G1073" s="9"/>
      <c r="H1073" s="56">
        <v>846</v>
      </c>
      <c r="I1073" s="9" t="s">
        <v>45</v>
      </c>
      <c r="J1073" s="359" t="str">
        <f>IF(ISBLANK(INDEX('Policy Characteristics'!D:D,MATCH($C1073,'Policy Characteristics'!$C:$C,0))),"",INDEX('Policy Characteristics'!D:D,MATCH($C1073,'Policy Characteristics'!$C:$C,0)))</f>
        <v>Fixed Energy Prices</v>
      </c>
      <c r="K1073" s="357" t="str">
        <f>IF(ISBLANK(INDEX('Policy Characteristics'!E:E,MATCH($C1073,'Policy Characteristics'!$C:$C,0))),"",INDEX('Policy Characteristics'!E:E,MATCH($C1073,'Policy Characteristics'!$C:$C,0)))</f>
        <v>cross toggle whether policies affect energy prices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
      </c>
      <c r="Q1073" s="357" t="str">
        <f>IF(ISBLANK(INDEX('Policy Characteristics'!K:K,MATCH($C1073,'Policy Characteristics'!$C:$C,0))),"",INDEX('Policy Characteristics'!K:K,MATCH($C1073,'Policy Characteristics'!$C:$C,0)))</f>
        <v/>
      </c>
      <c r="R1073" s="357" t="str">
        <f>IF(ISBLANK(INDEX('Policy Characteristics'!L:L,MATCH($C1073,'Policy Characteristics'!$C:$C,0))),"",INDEX('Policy Characteristics'!L:L,MATCH($C1073,'Policy Characteristics'!$C:$C,0)))</f>
        <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Fixed Energy Prices</v>
      </c>
      <c r="C1074" s="361" t="str">
        <f t="shared" si="53"/>
        <v>Toggle Whether Policies Affect Energy Prices</v>
      </c>
      <c r="D1074" s="9" t="s">
        <v>2523</v>
      </c>
      <c r="E1074" s="53"/>
      <c r="F1074" s="9" t="s">
        <v>2527</v>
      </c>
      <c r="G1074" s="9"/>
      <c r="H1074" s="54">
        <v>847</v>
      </c>
      <c r="I1074" s="9" t="s">
        <v>45</v>
      </c>
      <c r="J1074" s="359" t="str">
        <f>IF(ISBLANK(INDEX('Policy Characteristics'!D:D,MATCH($C1074,'Policy Characteristics'!$C:$C,0))),"",INDEX('Policy Characteristics'!D:D,MATCH($C1074,'Policy Characteristics'!$C:$C,0)))</f>
        <v>Fixed Energy Prices</v>
      </c>
      <c r="K1074" s="357" t="str">
        <f>IF(ISBLANK(INDEX('Policy Characteristics'!E:E,MATCH($C1074,'Policy Characteristics'!$C:$C,0))),"",INDEX('Policy Characteristics'!E:E,MATCH($C1074,'Policy Characteristics'!$C:$C,0)))</f>
        <v>cross toggle whether policies affect energy prices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
      </c>
      <c r="Q1074" s="357" t="str">
        <f>IF(ISBLANK(INDEX('Policy Characteristics'!K:K,MATCH($C1074,'Policy Characteristics'!$C:$C,0))),"",INDEX('Policy Characteristics'!K:K,MATCH($C1074,'Policy Characteristics'!$C:$C,0)))</f>
        <v/>
      </c>
      <c r="R1074" s="357" t="str">
        <f>IF(ISBLANK(INDEX('Policy Characteristics'!L:L,MATCH($C1074,'Policy Characteristics'!$C:$C,0))),"",INDEX('Policy Characteristics'!L:L,MATCH($C1074,'Policy Characteristics'!$C:$C,0)))</f>
        <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Price Deregulation</v>
      </c>
      <c r="C1075" s="360" t="s">
        <v>2857</v>
      </c>
      <c r="D1075" s="9" t="s">
        <v>475</v>
      </c>
      <c r="E1075" s="53"/>
      <c r="F1075" s="9" t="s">
        <v>472</v>
      </c>
      <c r="G1075" s="9"/>
      <c r="H1075" s="54">
        <v>723</v>
      </c>
      <c r="I1075" s="9" t="s">
        <v>45</v>
      </c>
      <c r="J1075" s="359" t="str">
        <f>IF(ISBLANK(INDEX('Policy Characteristics'!D:D,MATCH($C1075,'Policy Characteristics'!$C:$C,0))),"",INDEX('Policy Characteristics'!D:D,MATCH($C1075,'Policy Characteristics'!$C:$C,0)))</f>
        <v>Fuel Price Deregulation</v>
      </c>
      <c r="K1075" s="357" t="str">
        <f>IF(ISBLANK(INDEX('Policy Characteristics'!E:E,MATCH($C1075,'Policy Characteristics'!$C:$C,0))),"",INDEX('Policy Characteristics'!E:E,MATCH($C1075,'Policy Characteristics'!$C:$C,0)))</f>
        <v>cross fuel price deregulation</v>
      </c>
      <c r="L1075" s="379">
        <f>IF(ISBLANK(INDEX('Policy Characteristics'!F:F,MATCH($C1075,'Policy Characteristics'!$C:$C,0))),"",INDEX('Policy Characteristics'!F:F,MATCH($C1075,'Policy Characteristics'!$C:$C,0)))</f>
        <v>0</v>
      </c>
      <c r="M1075" s="379">
        <f>IF(ISBLANK(INDEX('Policy Characteristics'!G:G,MATCH($C1075,'Policy Characteristics'!$C:$C,0))),"",INDEX('Policy Characteristics'!G:G,MATCH($C1075,'Policy Characteristics'!$C:$C,0)))</f>
        <v>1</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price deregulated</v>
      </c>
      <c r="P1075" s="357" t="str">
        <f>IF(ISBLANK(INDEX('Policy Characteristics'!J:J,MATCH($C1075,'Policy Characteristics'!$C:$C,0))),"",INDEX('Policy Characteristics'!J:J,MATCH($C1075,'Policy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5" s="357" t="str">
        <f>IF(ISBLANK(INDEX('Policy Characteristics'!K:K,MATCH($C1075,'Policy Characteristics'!$C:$C,0))),"",INDEX('Policy Characteristics'!K:K,MATCH($C1075,'Policy Characteristics'!$C:$C,0)))</f>
        <v>fuels.html#fuel-price-deregulation</v>
      </c>
      <c r="R1075" s="357" t="str">
        <f>IF(ISBLANK(INDEX('Policy Characteristics'!L:L,MATCH($C1075,'Policy Characteristics'!$C:$C,0))),"",INDEX('Policy Characteristics'!L:L,MATCH($C1075,'Policy Characteristics'!$C:$C,0)))</f>
        <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Price Deregulation</v>
      </c>
      <c r="C1076" s="361" t="str">
        <f t="shared" ref="C1076:C1089" si="54">C$1075</f>
        <v>Fuel Price Deregulation</v>
      </c>
      <c r="D1076" s="9" t="s">
        <v>47</v>
      </c>
      <c r="E1076" s="53"/>
      <c r="F1076" s="9" t="s">
        <v>88</v>
      </c>
      <c r="G1076" s="9"/>
      <c r="H1076" s="54">
        <v>724</v>
      </c>
      <c r="I1076" s="9" t="s">
        <v>45</v>
      </c>
      <c r="J1076" s="359" t="str">
        <f>IF(ISBLANK(INDEX('Policy Characteristics'!D:D,MATCH($C1076,'Policy Characteristics'!$C:$C,0))),"",INDEX('Policy Characteristics'!D:D,MATCH($C1076,'Policy Characteristics'!$C:$C,0)))</f>
        <v>Fuel Price Deregulation</v>
      </c>
      <c r="K1076" s="357" t="str">
        <f>IF(ISBLANK(INDEX('Policy Characteristics'!E:E,MATCH($C1076,'Policy Characteristics'!$C:$C,0))),"",INDEX('Policy Characteristics'!E:E,MATCH($C1076,'Policy Characteristics'!$C:$C,0)))</f>
        <v>cross fuel price deregulation</v>
      </c>
      <c r="L1076" s="379">
        <f>IF(ISBLANK(INDEX('Policy Characteristics'!F:F,MATCH($C1076,'Policy Characteristics'!$C:$C,0))),"",INDEX('Policy Characteristics'!F:F,MATCH($C1076,'Policy Characteristics'!$C:$C,0)))</f>
        <v>0</v>
      </c>
      <c r="M1076" s="379">
        <f>IF(ISBLANK(INDEX('Policy Characteristics'!G:G,MATCH($C1076,'Policy Characteristics'!$C:$C,0))),"",INDEX('Policy Characteristics'!G:G,MATCH($C1076,'Policy Characteristics'!$C:$C,0)))</f>
        <v>1</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price deregulated</v>
      </c>
      <c r="P1076" s="357" t="str">
        <f>IF(ISBLANK(INDEX('Policy Characteristics'!J:J,MATCH($C1076,'Policy Characteristics'!$C:$C,0))),"",INDEX('Policy Characteristics'!J:J,MATCH($C1076,'Policy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6" s="357" t="str">
        <f>IF(ISBLANK(INDEX('Policy Characteristics'!K:K,MATCH($C1076,'Policy Characteristics'!$C:$C,0))),"",INDEX('Policy Characteristics'!K:K,MATCH($C1076,'Policy Characteristics'!$C:$C,0)))</f>
        <v>fuels.html#fuel-price-deregulation</v>
      </c>
      <c r="R1076" s="357" t="str">
        <f>IF(ISBLANK(INDEX('Policy Characteristics'!L:L,MATCH($C1076,'Policy Characteristics'!$C:$C,0))),"",INDEX('Policy Characteristics'!L:L,MATCH($C1076,'Policy Characteristics'!$C:$C,0)))</f>
        <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Price Deregulation</v>
      </c>
      <c r="C1077" s="361" t="str">
        <f t="shared" si="54"/>
        <v>Fuel Price Deregulation</v>
      </c>
      <c r="D1077" s="9" t="s">
        <v>48</v>
      </c>
      <c r="E1077" s="53"/>
      <c r="F1077" s="9" t="s">
        <v>89</v>
      </c>
      <c r="G1077" s="9"/>
      <c r="H1077" s="54">
        <v>725</v>
      </c>
      <c r="I1077" s="9" t="s">
        <v>45</v>
      </c>
      <c r="J1077" s="359" t="str">
        <f>IF(ISBLANK(INDEX('Policy Characteristics'!D:D,MATCH($C1077,'Policy Characteristics'!$C:$C,0))),"",INDEX('Policy Characteristics'!D:D,MATCH($C1077,'Policy Characteristics'!$C:$C,0)))</f>
        <v>Fuel Price Deregulation</v>
      </c>
      <c r="K1077" s="357" t="str">
        <f>IF(ISBLANK(INDEX('Policy Characteristics'!E:E,MATCH($C1077,'Policy Characteristics'!$C:$C,0))),"",INDEX('Policy Characteristics'!E:E,MATCH($C1077,'Policy Characteristics'!$C:$C,0)))</f>
        <v>cross fuel price deregulation</v>
      </c>
      <c r="L1077" s="379">
        <f>IF(ISBLANK(INDEX('Policy Characteristics'!F:F,MATCH($C1077,'Policy Characteristics'!$C:$C,0))),"",INDEX('Policy Characteristics'!F:F,MATCH($C1077,'Policy Characteristics'!$C:$C,0)))</f>
        <v>0</v>
      </c>
      <c r="M1077" s="379">
        <f>IF(ISBLANK(INDEX('Policy Characteristics'!G:G,MATCH($C1077,'Policy Characteristics'!$C:$C,0))),"",INDEX('Policy Characteristics'!G:G,MATCH($C1077,'Policy Characteristics'!$C:$C,0)))</f>
        <v>1</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price deregulated</v>
      </c>
      <c r="P1077" s="357" t="str">
        <f>IF(ISBLANK(INDEX('Policy Characteristics'!J:J,MATCH($C1077,'Policy Characteristics'!$C:$C,0))),"",INDEX('Policy Characteristics'!J:J,MATCH($C1077,'Policy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7" s="357" t="str">
        <f>IF(ISBLANK(INDEX('Policy Characteristics'!K:K,MATCH($C1077,'Policy Characteristics'!$C:$C,0))),"",INDEX('Policy Characteristics'!K:K,MATCH($C1077,'Policy Characteristics'!$C:$C,0)))</f>
        <v>fuels.html#fuel-price-deregulation</v>
      </c>
      <c r="R1077" s="357" t="str">
        <f>IF(ISBLANK(INDEX('Policy Characteristics'!L:L,MATCH($C1077,'Policy Characteristics'!$C:$C,0))),"",INDEX('Policy Characteristics'!L:L,MATCH($C1077,'Policy Characteristics'!$C:$C,0)))</f>
        <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Price Deregulation</v>
      </c>
      <c r="C1078" s="361" t="str">
        <f t="shared" si="54"/>
        <v>Fuel Price Deregulation</v>
      </c>
      <c r="D1078" s="9" t="s">
        <v>52</v>
      </c>
      <c r="E1078" s="53"/>
      <c r="F1078" s="9" t="s">
        <v>93</v>
      </c>
      <c r="G1078" s="9"/>
      <c r="H1078" s="54">
        <v>726</v>
      </c>
      <c r="I1078" s="9" t="s">
        <v>45</v>
      </c>
      <c r="J1078" s="359" t="str">
        <f>IF(ISBLANK(INDEX('Policy Characteristics'!D:D,MATCH($C1078,'Policy Characteristics'!$C:$C,0))),"",INDEX('Policy Characteristics'!D:D,MATCH($C1078,'Policy Characteristics'!$C:$C,0)))</f>
        <v>Fuel Price Deregulation</v>
      </c>
      <c r="K1078" s="357" t="str">
        <f>IF(ISBLANK(INDEX('Policy Characteristics'!E:E,MATCH($C1078,'Policy Characteristics'!$C:$C,0))),"",INDEX('Policy Characteristics'!E:E,MATCH($C1078,'Policy Characteristics'!$C:$C,0)))</f>
        <v>cross fuel price deregulation</v>
      </c>
      <c r="L1078" s="379">
        <f>IF(ISBLANK(INDEX('Policy Characteristics'!F:F,MATCH($C1078,'Policy Characteristics'!$C:$C,0))),"",INDEX('Policy Characteristics'!F:F,MATCH($C1078,'Policy Characteristics'!$C:$C,0)))</f>
        <v>0</v>
      </c>
      <c r="M1078" s="379">
        <f>IF(ISBLANK(INDEX('Policy Characteristics'!G:G,MATCH($C1078,'Policy Characteristics'!$C:$C,0))),"",INDEX('Policy Characteristics'!G:G,MATCH($C1078,'Policy Characteristics'!$C:$C,0)))</f>
        <v>1</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price deregulated</v>
      </c>
      <c r="P1078" s="357" t="str">
        <f>IF(ISBLANK(INDEX('Policy Characteristics'!J:J,MATCH($C1078,'Policy Characteristics'!$C:$C,0))),"",INDEX('Policy Characteristics'!J:J,MATCH($C1078,'Policy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8" s="357" t="str">
        <f>IF(ISBLANK(INDEX('Policy Characteristics'!K:K,MATCH($C1078,'Policy Characteristics'!$C:$C,0))),"",INDEX('Policy Characteristics'!K:K,MATCH($C1078,'Policy Characteristics'!$C:$C,0)))</f>
        <v>fuels.html#fuel-price-deregulation</v>
      </c>
      <c r="R1078" s="357" t="str">
        <f>IF(ISBLANK(INDEX('Policy Characteristics'!L:L,MATCH($C1078,'Policy Characteristics'!$C:$C,0))),"",INDEX('Policy Characteristics'!L:L,MATCH($C1078,'Policy Characteristics'!$C:$C,0)))</f>
        <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Price Deregulation</v>
      </c>
      <c r="C1079" s="361" t="str">
        <f t="shared" si="54"/>
        <v>Fuel Price Deregulation</v>
      </c>
      <c r="D1079" s="9" t="s">
        <v>54</v>
      </c>
      <c r="E1079" s="53"/>
      <c r="F1079" s="9" t="s">
        <v>96</v>
      </c>
      <c r="G1079" s="9"/>
      <c r="H1079" s="54">
        <v>727</v>
      </c>
      <c r="I1079" s="9" t="s">
        <v>45</v>
      </c>
      <c r="J1079" s="359" t="str">
        <f>IF(ISBLANK(INDEX('Policy Characteristics'!D:D,MATCH($C1079,'Policy Characteristics'!$C:$C,0))),"",INDEX('Policy Characteristics'!D:D,MATCH($C1079,'Policy Characteristics'!$C:$C,0)))</f>
        <v>Fuel Price Deregulation</v>
      </c>
      <c r="K1079" s="357" t="str">
        <f>IF(ISBLANK(INDEX('Policy Characteristics'!E:E,MATCH($C1079,'Policy Characteristics'!$C:$C,0))),"",INDEX('Policy Characteristics'!E:E,MATCH($C1079,'Policy Characteristics'!$C:$C,0)))</f>
        <v>cross fuel price deregulation</v>
      </c>
      <c r="L1079" s="379">
        <f>IF(ISBLANK(INDEX('Policy Characteristics'!F:F,MATCH($C1079,'Policy Characteristics'!$C:$C,0))),"",INDEX('Policy Characteristics'!F:F,MATCH($C1079,'Policy Characteristics'!$C:$C,0)))</f>
        <v>0</v>
      </c>
      <c r="M1079" s="379">
        <f>IF(ISBLANK(INDEX('Policy Characteristics'!G:G,MATCH($C1079,'Policy Characteristics'!$C:$C,0))),"",INDEX('Policy Characteristics'!G:G,MATCH($C1079,'Policy Characteristics'!$C:$C,0)))</f>
        <v>1</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price deregulated</v>
      </c>
      <c r="P1079" s="357" t="str">
        <f>IF(ISBLANK(INDEX('Policy Characteristics'!J:J,MATCH($C1079,'Policy Characteristics'!$C:$C,0))),"",INDEX('Policy Characteristics'!J:J,MATCH($C1079,'Policy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9" s="357" t="str">
        <f>IF(ISBLANK(INDEX('Policy Characteristics'!K:K,MATCH($C1079,'Policy Characteristics'!$C:$C,0))),"",INDEX('Policy Characteristics'!K:K,MATCH($C1079,'Policy Characteristics'!$C:$C,0)))</f>
        <v>fuels.html#fuel-price-deregulation</v>
      </c>
      <c r="R1079" s="357" t="str">
        <f>IF(ISBLANK(INDEX('Policy Characteristics'!L:L,MATCH($C1079,'Policy Characteristics'!$C:$C,0))),"",INDEX('Policy Characteristics'!L:L,MATCH($C1079,'Policy Characteristics'!$C:$C,0)))</f>
        <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Price Deregulation</v>
      </c>
      <c r="C1080" s="361" t="str">
        <f t="shared" si="54"/>
        <v>Fuel Price Deregulation</v>
      </c>
      <c r="D1080" s="9" t="s">
        <v>55</v>
      </c>
      <c r="E1080" s="53"/>
      <c r="F1080" s="9" t="s">
        <v>97</v>
      </c>
      <c r="G1080" s="9"/>
      <c r="H1080" s="54">
        <v>728</v>
      </c>
      <c r="I1080" s="9" t="s">
        <v>45</v>
      </c>
      <c r="J1080" s="359" t="str">
        <f>IF(ISBLANK(INDEX('Policy Characteristics'!D:D,MATCH($C1080,'Policy Characteristics'!$C:$C,0))),"",INDEX('Policy Characteristics'!D:D,MATCH($C1080,'Policy Characteristics'!$C:$C,0)))</f>
        <v>Fuel Price Deregulation</v>
      </c>
      <c r="K1080" s="357" t="str">
        <f>IF(ISBLANK(INDEX('Policy Characteristics'!E:E,MATCH($C1080,'Policy Characteristics'!$C:$C,0))),"",INDEX('Policy Characteristics'!E:E,MATCH($C1080,'Policy Characteristics'!$C:$C,0)))</f>
        <v>cross fuel price deregulation</v>
      </c>
      <c r="L1080" s="379">
        <f>IF(ISBLANK(INDEX('Policy Characteristics'!F:F,MATCH($C1080,'Policy Characteristics'!$C:$C,0))),"",INDEX('Policy Characteristics'!F:F,MATCH($C1080,'Policy Characteristics'!$C:$C,0)))</f>
        <v>0</v>
      </c>
      <c r="M1080" s="379">
        <f>IF(ISBLANK(INDEX('Policy Characteristics'!G:G,MATCH($C1080,'Policy Characteristics'!$C:$C,0))),"",INDEX('Policy Characteristics'!G:G,MATCH($C1080,'Policy Characteristics'!$C:$C,0)))</f>
        <v>1</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price deregulated</v>
      </c>
      <c r="P1080" s="357" t="str">
        <f>IF(ISBLANK(INDEX('Policy Characteristics'!J:J,MATCH($C1080,'Policy Characteristics'!$C:$C,0))),"",INDEX('Policy Characteristics'!J:J,MATCH($C1080,'Policy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0" s="357" t="str">
        <f>IF(ISBLANK(INDEX('Policy Characteristics'!K:K,MATCH($C1080,'Policy Characteristics'!$C:$C,0))),"",INDEX('Policy Characteristics'!K:K,MATCH($C1080,'Policy Characteristics'!$C:$C,0)))</f>
        <v>fuels.html#fuel-price-deregulation</v>
      </c>
      <c r="R1080" s="357" t="str">
        <f>IF(ISBLANK(INDEX('Policy Characteristics'!L:L,MATCH($C1080,'Policy Characteristics'!$C:$C,0))),"",INDEX('Policy Characteristics'!L:L,MATCH($C1080,'Policy Characteristics'!$C:$C,0)))</f>
        <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Fuel Price Deregulation</v>
      </c>
      <c r="C1081" s="361" t="str">
        <f t="shared" si="54"/>
        <v>Fuel Price Deregulation</v>
      </c>
      <c r="D1081" s="9" t="s">
        <v>56</v>
      </c>
      <c r="E1081" s="53"/>
      <c r="F1081" s="9" t="s">
        <v>98</v>
      </c>
      <c r="G1081" s="9"/>
      <c r="H1081" s="54">
        <v>729</v>
      </c>
      <c r="I1081" s="9" t="s">
        <v>45</v>
      </c>
      <c r="J1081" s="359" t="str">
        <f>IF(ISBLANK(INDEX('Policy Characteristics'!D:D,MATCH($C1081,'Policy Characteristics'!$C:$C,0))),"",INDEX('Policy Characteristics'!D:D,MATCH($C1081,'Policy Characteristics'!$C:$C,0)))</f>
        <v>Fuel Price Deregulation</v>
      </c>
      <c r="K1081" s="357" t="str">
        <f>IF(ISBLANK(INDEX('Policy Characteristics'!E:E,MATCH($C1081,'Policy Characteristics'!$C:$C,0))),"",INDEX('Policy Characteristics'!E:E,MATCH($C1081,'Policy Characteristics'!$C:$C,0)))</f>
        <v>cross fuel price deregulation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1</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of price deregulated</v>
      </c>
      <c r="P1081" s="357" t="str">
        <f>IF(ISBLANK(INDEX('Policy Characteristics'!J:J,MATCH($C1081,'Policy Characteristics'!$C:$C,0))),"",INDEX('Policy Characteristics'!J:J,MATCH($C1081,'Policy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1" s="357" t="str">
        <f>IF(ISBLANK(INDEX('Policy Characteristics'!K:K,MATCH($C1081,'Policy Characteristics'!$C:$C,0))),"",INDEX('Policy Characteristics'!K:K,MATCH($C1081,'Policy Characteristics'!$C:$C,0)))</f>
        <v>fuels.html#fuel-price-deregulation</v>
      </c>
      <c r="R1081" s="357" t="str">
        <f>IF(ISBLANK(INDEX('Policy Characteristics'!L:L,MATCH($C1081,'Policy Characteristics'!$C:$C,0))),"",INDEX('Policy Characteristics'!L:L,MATCH($C1081,'Policy Characteristics'!$C:$C,0)))</f>
        <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Fuel Price Deregulation</v>
      </c>
      <c r="C1082" s="361" t="str">
        <f t="shared" si="54"/>
        <v>Fuel Price Deregulation</v>
      </c>
      <c r="D1082" s="9" t="s">
        <v>57</v>
      </c>
      <c r="E1082" s="53"/>
      <c r="F1082" s="9" t="s">
        <v>99</v>
      </c>
      <c r="G1082" s="9"/>
      <c r="H1082" s="54">
        <v>730</v>
      </c>
      <c r="I1082" s="9" t="s">
        <v>45</v>
      </c>
      <c r="J1082" s="359" t="str">
        <f>IF(ISBLANK(INDEX('Policy Characteristics'!D:D,MATCH($C1082,'Policy Characteristics'!$C:$C,0))),"",INDEX('Policy Characteristics'!D:D,MATCH($C1082,'Policy Characteristics'!$C:$C,0)))</f>
        <v>Fuel Price Deregulation</v>
      </c>
      <c r="K1082" s="357" t="str">
        <f>IF(ISBLANK(INDEX('Policy Characteristics'!E:E,MATCH($C1082,'Policy Characteristics'!$C:$C,0))),"",INDEX('Policy Characteristics'!E:E,MATCH($C1082,'Policy Characteristics'!$C:$C,0)))</f>
        <v>cross fuel price deregulation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1</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of price deregulated</v>
      </c>
      <c r="P1082" s="357" t="str">
        <f>IF(ISBLANK(INDEX('Policy Characteristics'!J:J,MATCH($C1082,'Policy Characteristics'!$C:$C,0))),"",INDEX('Policy Characteristics'!J:J,MATCH($C1082,'Policy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2" s="357" t="str">
        <f>IF(ISBLANK(INDEX('Policy Characteristics'!K:K,MATCH($C1082,'Policy Characteristics'!$C:$C,0))),"",INDEX('Policy Characteristics'!K:K,MATCH($C1082,'Policy Characteristics'!$C:$C,0)))</f>
        <v>fuels.html#fuel-price-deregulation</v>
      </c>
      <c r="R1082" s="357" t="str">
        <f>IF(ISBLANK(INDEX('Policy Characteristics'!L:L,MATCH($C1082,'Policy Characteristics'!$C:$C,0))),"",INDEX('Policy Characteristics'!L:L,MATCH($C1082,'Policy Characteristics'!$C:$C,0)))</f>
        <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Fuel Price Deregulation</v>
      </c>
      <c r="C1083" s="361" t="str">
        <f t="shared" si="54"/>
        <v>Fuel Price Deregulation</v>
      </c>
      <c r="D1083" s="9" t="s">
        <v>2530</v>
      </c>
      <c r="E1083" s="53"/>
      <c r="F1083" s="9" t="s">
        <v>2531</v>
      </c>
      <c r="G1083" s="9"/>
      <c r="H1083" s="54">
        <v>731</v>
      </c>
      <c r="I1083" s="9" t="s">
        <v>45</v>
      </c>
      <c r="J1083" s="359" t="str">
        <f>IF(ISBLANK(INDEX('Policy Characteristics'!D:D,MATCH($C1083,'Policy Characteristics'!$C:$C,0))),"",INDEX('Policy Characteristics'!D:D,MATCH($C1083,'Policy Characteristics'!$C:$C,0)))</f>
        <v>Fuel Price Deregulation</v>
      </c>
      <c r="K1083" s="357" t="str">
        <f>IF(ISBLANK(INDEX('Policy Characteristics'!E:E,MATCH($C1083,'Policy Characteristics'!$C:$C,0))),"",INDEX('Policy Characteristics'!E:E,MATCH($C1083,'Policy Characteristics'!$C:$C,0)))</f>
        <v>cross fuel price deregulation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1</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of price deregulated</v>
      </c>
      <c r="P1083" s="357" t="str">
        <f>IF(ISBLANK(INDEX('Policy Characteristics'!J:J,MATCH($C1083,'Policy Characteristics'!$C:$C,0))),"",INDEX('Policy Characteristics'!J:J,MATCH($C1083,'Policy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3" s="357" t="str">
        <f>IF(ISBLANK(INDEX('Policy Characteristics'!K:K,MATCH($C1083,'Policy Characteristics'!$C:$C,0))),"",INDEX('Policy Characteristics'!K:K,MATCH($C1083,'Policy Characteristics'!$C:$C,0)))</f>
        <v>fuels.html#fuel-price-deregulation</v>
      </c>
      <c r="R1083" s="357" t="str">
        <f>IF(ISBLANK(INDEX('Policy Characteristics'!L:L,MATCH($C1083,'Policy Characteristics'!$C:$C,0))),"",INDEX('Policy Characteristics'!L:L,MATCH($C1083,'Policy Characteristics'!$C:$C,0)))</f>
        <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Fuel Price Deregulation</v>
      </c>
      <c r="C1084" s="361" t="str">
        <f t="shared" si="54"/>
        <v>Fuel Price Deregulation</v>
      </c>
      <c r="D1084" s="9" t="s">
        <v>468</v>
      </c>
      <c r="E1084" s="53"/>
      <c r="F1084" s="9" t="s">
        <v>469</v>
      </c>
      <c r="G1084" s="9"/>
      <c r="H1084" s="54">
        <v>732</v>
      </c>
      <c r="I1084" s="9" t="s">
        <v>45</v>
      </c>
      <c r="J1084" s="359" t="str">
        <f>IF(ISBLANK(INDEX('Policy Characteristics'!D:D,MATCH($C1084,'Policy Characteristics'!$C:$C,0))),"",INDEX('Policy Characteristics'!D:D,MATCH($C1084,'Policy Characteristics'!$C:$C,0)))</f>
        <v>Fuel Price Deregulation</v>
      </c>
      <c r="K1084" s="357" t="str">
        <f>IF(ISBLANK(INDEX('Policy Characteristics'!E:E,MATCH($C1084,'Policy Characteristics'!$C:$C,0))),"",INDEX('Policy Characteristics'!E:E,MATCH($C1084,'Policy Characteristics'!$C:$C,0)))</f>
        <v>cross fuel price deregulation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1</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of price deregulated</v>
      </c>
      <c r="P1084" s="357" t="str">
        <f>IF(ISBLANK(INDEX('Policy Characteristics'!J:J,MATCH($C1084,'Policy Characteristics'!$C:$C,0))),"",INDEX('Policy Characteristics'!J:J,MATCH($C1084,'Policy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4" s="357" t="str">
        <f>IF(ISBLANK(INDEX('Policy Characteristics'!K:K,MATCH($C1084,'Policy Characteristics'!$C:$C,0))),"",INDEX('Policy Characteristics'!K:K,MATCH($C1084,'Policy Characteristics'!$C:$C,0)))</f>
        <v>fuels.html#fuel-price-deregulation</v>
      </c>
      <c r="R1084" s="357" t="str">
        <f>IF(ISBLANK(INDEX('Policy Characteristics'!L:L,MATCH($C1084,'Policy Characteristics'!$C:$C,0))),"",INDEX('Policy Characteristics'!L:L,MATCH($C1084,'Policy Characteristics'!$C:$C,0)))</f>
        <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Fuel Price Deregulation</v>
      </c>
      <c r="C1085" s="361" t="str">
        <f t="shared" si="54"/>
        <v>Fuel Price Deregulation</v>
      </c>
      <c r="D1085" s="9" t="s">
        <v>2522</v>
      </c>
      <c r="E1085" s="53"/>
      <c r="F1085" s="9" t="s">
        <v>2526</v>
      </c>
      <c r="G1085" s="9"/>
      <c r="H1085" s="54">
        <v>733</v>
      </c>
      <c r="I1085" s="9" t="s">
        <v>45</v>
      </c>
      <c r="J1085" s="359" t="str">
        <f>IF(ISBLANK(INDEX('Policy Characteristics'!D:D,MATCH($C1085,'Policy Characteristics'!$C:$C,0))),"",INDEX('Policy Characteristics'!D:D,MATCH($C1085,'Policy Characteristics'!$C:$C,0)))</f>
        <v>Fuel Price Deregulation</v>
      </c>
      <c r="K1085" s="357" t="str">
        <f>IF(ISBLANK(INDEX('Policy Characteristics'!E:E,MATCH($C1085,'Policy Characteristics'!$C:$C,0))),"",INDEX('Policy Characteristics'!E:E,MATCH($C1085,'Policy Characteristics'!$C:$C,0)))</f>
        <v>cross fuel price deregulation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1</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of price deregulated</v>
      </c>
      <c r="P1085" s="357" t="str">
        <f>IF(ISBLANK(INDEX('Policy Characteristics'!J:J,MATCH($C1085,'Policy Characteristics'!$C:$C,0))),"",INDEX('Policy Characteristics'!J:J,MATCH($C1085,'Policy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5" s="357" t="str">
        <f>IF(ISBLANK(INDEX('Policy Characteristics'!K:K,MATCH($C1085,'Policy Characteristics'!$C:$C,0))),"",INDEX('Policy Characteristics'!K:K,MATCH($C1085,'Policy Characteristics'!$C:$C,0)))</f>
        <v>fuels.html#fuel-price-deregulation</v>
      </c>
      <c r="R1085" s="357" t="str">
        <f>IF(ISBLANK(INDEX('Policy Characteristics'!L:L,MATCH($C1085,'Policy Characteristics'!$C:$C,0))),"",INDEX('Policy Characteristics'!L:L,MATCH($C1085,'Policy Characteristics'!$C:$C,0)))</f>
        <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Fuel Price Deregulation</v>
      </c>
      <c r="C1086" s="361" t="str">
        <f t="shared" si="54"/>
        <v>Fuel Price Deregulation</v>
      </c>
      <c r="D1086" s="9" t="s">
        <v>2532</v>
      </c>
      <c r="E1086" s="53"/>
      <c r="F1086" s="9" t="s">
        <v>2533</v>
      </c>
      <c r="G1086" s="9"/>
      <c r="H1086" s="54">
        <v>734</v>
      </c>
      <c r="I1086" s="9" t="s">
        <v>45</v>
      </c>
      <c r="J1086" s="359" t="str">
        <f>IF(ISBLANK(INDEX('Policy Characteristics'!D:D,MATCH($C1086,'Policy Characteristics'!$C:$C,0))),"",INDEX('Policy Characteristics'!D:D,MATCH($C1086,'Policy Characteristics'!$C:$C,0)))</f>
        <v>Fuel Price Deregulation</v>
      </c>
      <c r="K1086" s="357" t="str">
        <f>IF(ISBLANK(INDEX('Policy Characteristics'!E:E,MATCH($C1086,'Policy Characteristics'!$C:$C,0))),"",INDEX('Policy Characteristics'!E:E,MATCH($C1086,'Policy Characteristics'!$C:$C,0)))</f>
        <v>cross fuel price deregulation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1</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of price deregulated</v>
      </c>
      <c r="P1086" s="357" t="str">
        <f>IF(ISBLANK(INDEX('Policy Characteristics'!J:J,MATCH($C1086,'Policy Characteristics'!$C:$C,0))),"",INDEX('Policy Characteristics'!J:J,MATCH($C1086,'Policy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6" s="357" t="str">
        <f>IF(ISBLANK(INDEX('Policy Characteristics'!K:K,MATCH($C1086,'Policy Characteristics'!$C:$C,0))),"",INDEX('Policy Characteristics'!K:K,MATCH($C1086,'Policy Characteristics'!$C:$C,0)))</f>
        <v>fuels.html#fuel-price-deregulation</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Fuel Price Deregulation</v>
      </c>
      <c r="C1087" s="361" t="str">
        <f t="shared" si="54"/>
        <v>Fuel Price Deregulation</v>
      </c>
      <c r="D1087" s="9" t="s">
        <v>2523</v>
      </c>
      <c r="E1087" s="53"/>
      <c r="F1087" s="9" t="s">
        <v>2527</v>
      </c>
      <c r="G1087" s="9"/>
      <c r="H1087" s="54">
        <v>735</v>
      </c>
      <c r="I1087" s="9" t="s">
        <v>45</v>
      </c>
      <c r="J1087" s="359" t="str">
        <f>IF(ISBLANK(INDEX('Policy Characteristics'!D:D,MATCH($C1087,'Policy Characteristics'!$C:$C,0))),"",INDEX('Policy Characteristics'!D:D,MATCH($C1087,'Policy Characteristics'!$C:$C,0)))</f>
        <v>Fuel Price Deregulation</v>
      </c>
      <c r="K1087" s="357" t="str">
        <f>IF(ISBLANK(INDEX('Policy Characteristics'!E:E,MATCH($C1087,'Policy Characteristics'!$C:$C,0))),"",INDEX('Policy Characteristics'!E:E,MATCH($C1087,'Policy Characteristics'!$C:$C,0)))</f>
        <v>cross fuel price deregulation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1</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of price deregulated</v>
      </c>
      <c r="P1087" s="357" t="str">
        <f>IF(ISBLANK(INDEX('Policy Characteristics'!J:J,MATCH($C1087,'Policy Characteristics'!$C:$C,0))),"",INDEX('Policy Characteristics'!J:J,MATCH($C1087,'Policy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7" s="357" t="str">
        <f>IF(ISBLANK(INDEX('Policy Characteristics'!K:K,MATCH($C1087,'Policy Characteristics'!$C:$C,0))),"",INDEX('Policy Characteristics'!K:K,MATCH($C1087,'Policy Characteristics'!$C:$C,0)))</f>
        <v>fuels.html#fuel-price-deregulation</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Fuel Price Deregulation</v>
      </c>
      <c r="C1088" s="361" t="str">
        <f t="shared" si="54"/>
        <v>Fuel Price Deregulation</v>
      </c>
      <c r="D1088" s="9" t="s">
        <v>2524</v>
      </c>
      <c r="E1088" s="53"/>
      <c r="F1088" s="9" t="s">
        <v>2528</v>
      </c>
      <c r="G1088" s="9"/>
      <c r="H1088" s="54">
        <v>736</v>
      </c>
      <c r="I1088" s="9" t="s">
        <v>45</v>
      </c>
      <c r="J1088" s="359" t="str">
        <f>IF(ISBLANK(INDEX('Policy Characteristics'!D:D,MATCH($C1088,'Policy Characteristics'!$C:$C,0))),"",INDEX('Policy Characteristics'!D:D,MATCH($C1088,'Policy Characteristics'!$C:$C,0)))</f>
        <v>Fuel Price Deregulation</v>
      </c>
      <c r="K1088" s="357" t="str">
        <f>IF(ISBLANK(INDEX('Policy Characteristics'!E:E,MATCH($C1088,'Policy Characteristics'!$C:$C,0))),"",INDEX('Policy Characteristics'!E:E,MATCH($C1088,'Policy Characteristics'!$C:$C,0)))</f>
        <v>cross fuel price deregulation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1</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of price deregulated</v>
      </c>
      <c r="P1088" s="357" t="str">
        <f>IF(ISBLANK(INDEX('Policy Characteristics'!J:J,MATCH($C1088,'Policy Characteristics'!$C:$C,0))),"",INDEX('Policy Characteristics'!J:J,MATCH($C1088,'Policy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8" s="357" t="str">
        <f>IF(ISBLANK(INDEX('Policy Characteristics'!K:K,MATCH($C1088,'Policy Characteristics'!$C:$C,0))),"",INDEX('Policy Characteristics'!K:K,MATCH($C1088,'Policy Characteristics'!$C:$C,0)))</f>
        <v>fuels.html#fuel-price-deregulation</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Fuel Price Deregulation</v>
      </c>
      <c r="C1089" s="361" t="str">
        <f t="shared" si="54"/>
        <v>Fuel Price Deregulation</v>
      </c>
      <c r="D1089" s="9" t="s">
        <v>2525</v>
      </c>
      <c r="E1089" s="53"/>
      <c r="F1089" s="9" t="s">
        <v>2529</v>
      </c>
      <c r="G1089" s="9"/>
      <c r="H1089" s="54">
        <v>737</v>
      </c>
      <c r="I1089" s="9" t="s">
        <v>45</v>
      </c>
      <c r="J1089" s="359" t="str">
        <f>IF(ISBLANK(INDEX('Policy Characteristics'!D:D,MATCH($C1089,'Policy Characteristics'!$C:$C,0))),"",INDEX('Policy Characteristics'!D:D,MATCH($C1089,'Policy Characteristics'!$C:$C,0)))</f>
        <v>Fuel Price Deregulation</v>
      </c>
      <c r="K1089" s="357" t="str">
        <f>IF(ISBLANK(INDEX('Policy Characteristics'!E:E,MATCH($C1089,'Policy Characteristics'!$C:$C,0))),"",INDEX('Policy Characteristics'!E:E,MATCH($C1089,'Policy Characteristics'!$C:$C,0)))</f>
        <v>cross fuel price deregulation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1</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of price deregulated</v>
      </c>
      <c r="P1089" s="357" t="str">
        <f>IF(ISBLANK(INDEX('Policy Characteristics'!J:J,MATCH($C1089,'Policy Characteristics'!$C:$C,0))),"",INDEX('Policy Characteristics'!J:J,MATCH($C1089,'Policy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9" s="357" t="str">
        <f>IF(ISBLANK(INDEX('Policy Characteristics'!K:K,MATCH($C1089,'Policy Characteristics'!$C:$C,0))),"",INDEX('Policy Characteristics'!K:K,MATCH($C1089,'Policy Characteristics'!$C:$C,0)))</f>
        <v>fuels.html#fuel-price-deregulation</v>
      </c>
      <c r="R1089" s="357" t="str">
        <f>IF(ISBLANK(INDEX('Policy Characteristics'!L:L,MATCH($C1089,'Policy Characteristics'!$C:$C,0))),"",INDEX('Policy Characteristics'!L:L,MATCH($C1089,'Policy Characteristics'!$C:$C,0)))</f>
        <v/>
      </c>
    </row>
    <row r="1090" spans="1:18" s="5"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Fuel Taxes or Subsidies</v>
      </c>
      <c r="C1090" s="362" t="s">
        <v>3463</v>
      </c>
      <c r="D1090" s="53" t="s">
        <v>53</v>
      </c>
      <c r="E1090" s="53"/>
      <c r="F1090" s="53" t="s">
        <v>94</v>
      </c>
      <c r="G1090" s="53"/>
      <c r="H1090" s="54">
        <v>78</v>
      </c>
      <c r="I1090" s="53" t="s">
        <v>44</v>
      </c>
      <c r="J1090" s="359" t="str">
        <f>IF(ISBLANK(INDEX('Policy Characteristics'!D:D,MATCH($C1090,'Policy Characteristics'!$C:$C,0))),"",INDEX('Policy Characteristics'!D:D,MATCH($C1090,'Policy Characteristics'!$C:$C,0)))</f>
        <v>Fuel Taxes or Subsidies</v>
      </c>
      <c r="K1090" s="357" t="str">
        <f>IF(ISBLANK(INDEX('Policy Characteristics'!E:E,MATCH($C1090,'Policy Characteristics'!$C:$C,0))),"",INDEX('Policy Characteristics'!E:E,MATCH($C1090,'Policy Characteristics'!$C:$C,0)))</f>
        <v>cross fuel tax</v>
      </c>
      <c r="L1090" s="379">
        <f>IF(ISBLANK(INDEX('Policy Characteristics'!F:F,MATCH($C1090,'Policy Characteristics'!$C:$C,0))),"",INDEX('Policy Characteristics'!F:F,MATCH($C1090,'Policy Characteristics'!$C:$C,0)))</f>
        <v>-0.5</v>
      </c>
      <c r="M1090" s="379">
        <f>IF(ISBLANK(INDEX('Policy Characteristics'!G:G,MATCH($C1090,'Policy Characteristics'!$C:$C,0))),"",INDEX('Policy Characteristics'!G:G,MATCH($C1090,'Policy Characteristics'!$C:$C,0)))</f>
        <v>0.5</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of BAU price</v>
      </c>
      <c r="P1090" s="357" t="str">
        <f>IF(ISBLANK(INDEX('Policy Characteristics'!J:J,MATCH($C1090,'Policy Characteristics'!$C:$C,0))),"",INDEX('Policy Characteristics'!J:J,MATCH($C1090,'Policy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0" s="357" t="str">
        <f>IF(ISBLANK(INDEX('Policy Characteristics'!K:K,MATCH($C1090,'Policy Characteristics'!$C:$C,0))),"",INDEX('Policy Characteristics'!K:K,MATCH($C1090,'Policy Characteristics'!$C:$C,0)))</f>
        <v>fuels.html#fuel-taxes</v>
      </c>
      <c r="R1090" s="357" t="str">
        <f>IF(ISBLANK(INDEX('Policy Characteristics'!L:L,MATCH($C1090,'Policy Characteristics'!$C:$C,0))),"",INDEX('Policy Characteristics'!L:L,MATCH($C1090,'Policy Characteristics'!$C:$C,0)))</f>
        <v>fuel-taxes.html</v>
      </c>
    </row>
    <row r="1091" spans="1:18" s="5"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Fuel Taxes or Subsidies</v>
      </c>
      <c r="C1091" s="365" t="str">
        <f t="shared" ref="C1091:C1103" si="55">C$1090</f>
        <v>Additional Fuel Tax or Subsidy Rate by Fuel</v>
      </c>
      <c r="D1091" s="9" t="s">
        <v>475</v>
      </c>
      <c r="E1091" s="9"/>
      <c r="F1091" s="9" t="s">
        <v>472</v>
      </c>
      <c r="G1091" s="55"/>
      <c r="H1091" s="54">
        <v>79</v>
      </c>
      <c r="I1091" s="9" t="s">
        <v>44</v>
      </c>
      <c r="J1091" s="359" t="str">
        <f>IF(ISBLANK(INDEX('Policy Characteristics'!D:D,MATCH($C1091,'Policy Characteristics'!$C:$C,0))),"",INDEX('Policy Characteristics'!D:D,MATCH($C1091,'Policy Characteristics'!$C:$C,0)))</f>
        <v>Fuel Taxes or Subsidies</v>
      </c>
      <c r="K1091" s="357" t="str">
        <f>IF(ISBLANK(INDEX('Policy Characteristics'!E:E,MATCH($C1091,'Policy Characteristics'!$C:$C,0))),"",INDEX('Policy Characteristics'!E:E,MATCH($C1091,'Policy Characteristics'!$C:$C,0)))</f>
        <v>cross fuel tax</v>
      </c>
      <c r="L1091" s="379">
        <f>IF(ISBLANK(INDEX('Policy Characteristics'!F:F,MATCH($C1091,'Policy Characteristics'!$C:$C,0))),"",INDEX('Policy Characteristics'!F:F,MATCH($C1091,'Policy Characteristics'!$C:$C,0)))</f>
        <v>-0.5</v>
      </c>
      <c r="M1091" s="379">
        <f>IF(ISBLANK(INDEX('Policy Characteristics'!G:G,MATCH($C1091,'Policy Characteristics'!$C:$C,0))),"",INDEX('Policy Characteristics'!G:G,MATCH($C1091,'Policy Characteristics'!$C:$C,0)))</f>
        <v>0.5</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of BAU price</v>
      </c>
      <c r="P1091" s="357" t="str">
        <f>IF(ISBLANK(INDEX('Policy Characteristics'!J:J,MATCH($C1091,'Policy Characteristics'!$C:$C,0))),"",INDEX('Policy Characteristics'!J:J,MATCH($C1091,'Policy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1" s="357" t="str">
        <f>IF(ISBLANK(INDEX('Policy Characteristics'!K:K,MATCH($C1091,'Policy Characteristics'!$C:$C,0))),"",INDEX('Policy Characteristics'!K:K,MATCH($C1091,'Policy Characteristics'!$C:$C,0)))</f>
        <v>fuels.html#fuel-taxes</v>
      </c>
      <c r="R1091" s="357" t="str">
        <f>IF(ISBLANK(INDEX('Policy Characteristics'!L:L,MATCH($C1091,'Policy Characteristics'!$C:$C,0))),"",INDEX('Policy Characteristics'!L:L,MATCH($C1091,'Policy Characteristics'!$C:$C,0)))</f>
        <v>fuel-taxes.html</v>
      </c>
    </row>
    <row r="1092" spans="1:18" s="5"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Fuel Taxes or Subsidies</v>
      </c>
      <c r="C1092" s="365" t="str">
        <f t="shared" si="55"/>
        <v>Additional Fuel Tax or Subsidy Rate by Fuel</v>
      </c>
      <c r="D1092" s="9" t="s">
        <v>47</v>
      </c>
      <c r="E1092" s="9"/>
      <c r="F1092" s="9" t="s">
        <v>88</v>
      </c>
      <c r="G1092" s="55"/>
      <c r="H1092" s="54">
        <v>80</v>
      </c>
      <c r="I1092" s="9" t="s">
        <v>44</v>
      </c>
      <c r="J1092" s="359" t="str">
        <f>IF(ISBLANK(INDEX('Policy Characteristics'!D:D,MATCH($C1092,'Policy Characteristics'!$C:$C,0))),"",INDEX('Policy Characteristics'!D:D,MATCH($C1092,'Policy Characteristics'!$C:$C,0)))</f>
        <v>Fuel Taxes or Subsidies</v>
      </c>
      <c r="K1092" s="357" t="str">
        <f>IF(ISBLANK(INDEX('Policy Characteristics'!E:E,MATCH($C1092,'Policy Characteristics'!$C:$C,0))),"",INDEX('Policy Characteristics'!E:E,MATCH($C1092,'Policy Characteristics'!$C:$C,0)))</f>
        <v>cross fuel tax</v>
      </c>
      <c r="L1092" s="379">
        <f>IF(ISBLANK(INDEX('Policy Characteristics'!F:F,MATCH($C1092,'Policy Characteristics'!$C:$C,0))),"",INDEX('Policy Characteristics'!F:F,MATCH($C1092,'Policy Characteristics'!$C:$C,0)))</f>
        <v>-0.5</v>
      </c>
      <c r="M1092" s="379">
        <f>IF(ISBLANK(INDEX('Policy Characteristics'!G:G,MATCH($C1092,'Policy Characteristics'!$C:$C,0))),"",INDEX('Policy Characteristics'!G:G,MATCH($C1092,'Policy Characteristics'!$C:$C,0)))</f>
        <v>0.5</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of BAU price</v>
      </c>
      <c r="P1092" s="357" t="str">
        <f>IF(ISBLANK(INDEX('Policy Characteristics'!J:J,MATCH($C1092,'Policy Characteristics'!$C:$C,0))),"",INDEX('Policy Characteristics'!J:J,MATCH($C1092,'Policy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2" s="357" t="str">
        <f>IF(ISBLANK(INDEX('Policy Characteristics'!K:K,MATCH($C1092,'Policy Characteristics'!$C:$C,0))),"",INDEX('Policy Characteristics'!K:K,MATCH($C1092,'Policy Characteristics'!$C:$C,0)))</f>
        <v>fuels.html#fuel-taxes</v>
      </c>
      <c r="R1092" s="357" t="str">
        <f>IF(ISBLANK(INDEX('Policy Characteristics'!L:L,MATCH($C1092,'Policy Characteristics'!$C:$C,0))),"",INDEX('Policy Characteristics'!L:L,MATCH($C1092,'Policy Characteristics'!$C:$C,0)))</f>
        <v>fuel-taxes.html</v>
      </c>
    </row>
    <row r="1093" spans="1:18" s="5"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Fuel Taxes or Subsidies</v>
      </c>
      <c r="C1093" s="365" t="str">
        <f t="shared" si="55"/>
        <v>Additional Fuel Tax or Subsidy Rate by Fuel</v>
      </c>
      <c r="D1093" s="9" t="s">
        <v>48</v>
      </c>
      <c r="E1093" s="9"/>
      <c r="F1093" s="9" t="s">
        <v>89</v>
      </c>
      <c r="G1093" s="55"/>
      <c r="H1093" s="54">
        <v>738</v>
      </c>
      <c r="I1093" s="9" t="s">
        <v>45</v>
      </c>
      <c r="J1093" s="359" t="str">
        <f>IF(ISBLANK(INDEX('Policy Characteristics'!D:D,MATCH($C1093,'Policy Characteristics'!$C:$C,0))),"",INDEX('Policy Characteristics'!D:D,MATCH($C1093,'Policy Characteristics'!$C:$C,0)))</f>
        <v>Fuel Taxes or Subsidies</v>
      </c>
      <c r="K1093" s="357" t="str">
        <f>IF(ISBLANK(INDEX('Policy Characteristics'!E:E,MATCH($C1093,'Policy Characteristics'!$C:$C,0))),"",INDEX('Policy Characteristics'!E:E,MATCH($C1093,'Policy Characteristics'!$C:$C,0)))</f>
        <v>cross fuel tax</v>
      </c>
      <c r="L1093" s="379">
        <f>IF(ISBLANK(INDEX('Policy Characteristics'!F:F,MATCH($C1093,'Policy Characteristics'!$C:$C,0))),"",INDEX('Policy Characteristics'!F:F,MATCH($C1093,'Policy Characteristics'!$C:$C,0)))</f>
        <v>-0.5</v>
      </c>
      <c r="M1093" s="379">
        <f>IF(ISBLANK(INDEX('Policy Characteristics'!G:G,MATCH($C1093,'Policy Characteristics'!$C:$C,0))),"",INDEX('Policy Characteristics'!G:G,MATCH($C1093,'Policy Characteristics'!$C:$C,0)))</f>
        <v>0.5</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of BAU price</v>
      </c>
      <c r="P1093" s="357" t="str">
        <f>IF(ISBLANK(INDEX('Policy Characteristics'!J:J,MATCH($C1093,'Policy Characteristics'!$C:$C,0))),"",INDEX('Policy Characteristics'!J:J,MATCH($C1093,'Policy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3" s="357" t="str">
        <f>IF(ISBLANK(INDEX('Policy Characteristics'!K:K,MATCH($C1093,'Policy Characteristics'!$C:$C,0))),"",INDEX('Policy Characteristics'!K:K,MATCH($C1093,'Policy Characteristics'!$C:$C,0)))</f>
        <v>fuels.html#fuel-taxes</v>
      </c>
      <c r="R1093" s="357" t="str">
        <f>IF(ISBLANK(INDEX('Policy Characteristics'!L:L,MATCH($C1093,'Policy Characteristics'!$C:$C,0))),"",INDEX('Policy Characteristics'!L:L,MATCH($C1093,'Policy Characteristics'!$C:$C,0)))</f>
        <v>fuel-taxes.html</v>
      </c>
    </row>
    <row r="1094" spans="1:18" s="5"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Fuel Taxes or Subsidies</v>
      </c>
      <c r="C1094" s="365" t="str">
        <f t="shared" si="55"/>
        <v>Additional Fuel Tax or Subsidy Rate by Fuel</v>
      </c>
      <c r="D1094" s="9" t="s">
        <v>52</v>
      </c>
      <c r="E1094" s="9"/>
      <c r="F1094" s="9" t="s">
        <v>93</v>
      </c>
      <c r="G1094" s="55"/>
      <c r="H1094" s="54">
        <v>739</v>
      </c>
      <c r="I1094" s="9" t="s">
        <v>45</v>
      </c>
      <c r="J1094" s="359" t="str">
        <f>IF(ISBLANK(INDEX('Policy Characteristics'!D:D,MATCH($C1094,'Policy Characteristics'!$C:$C,0))),"",INDEX('Policy Characteristics'!D:D,MATCH($C1094,'Policy Characteristics'!$C:$C,0)))</f>
        <v>Fuel Taxes or Subsidies</v>
      </c>
      <c r="K1094" s="357" t="str">
        <f>IF(ISBLANK(INDEX('Policy Characteristics'!E:E,MATCH($C1094,'Policy Characteristics'!$C:$C,0))),"",INDEX('Policy Characteristics'!E:E,MATCH($C1094,'Policy Characteristics'!$C:$C,0)))</f>
        <v>cross fuel tax</v>
      </c>
      <c r="L1094" s="379">
        <f>IF(ISBLANK(INDEX('Policy Characteristics'!F:F,MATCH($C1094,'Policy Characteristics'!$C:$C,0))),"",INDEX('Policy Characteristics'!F:F,MATCH($C1094,'Policy Characteristics'!$C:$C,0)))</f>
        <v>-0.5</v>
      </c>
      <c r="M1094" s="379">
        <f>IF(ISBLANK(INDEX('Policy Characteristics'!G:G,MATCH($C1094,'Policy Characteristics'!$C:$C,0))),"",INDEX('Policy Characteristics'!G:G,MATCH($C1094,'Policy Characteristics'!$C:$C,0)))</f>
        <v>0.5</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of BAU price</v>
      </c>
      <c r="P1094" s="357" t="str">
        <f>IF(ISBLANK(INDEX('Policy Characteristics'!J:J,MATCH($C1094,'Policy Characteristics'!$C:$C,0))),"",INDEX('Policy Characteristics'!J:J,MATCH($C1094,'Policy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4" s="357" t="str">
        <f>IF(ISBLANK(INDEX('Policy Characteristics'!K:K,MATCH($C1094,'Policy Characteristics'!$C:$C,0))),"",INDEX('Policy Characteristics'!K:K,MATCH($C1094,'Policy Characteristics'!$C:$C,0)))</f>
        <v>fuels.html#fuel-taxes</v>
      </c>
      <c r="R1094" s="357" t="str">
        <f>IF(ISBLANK(INDEX('Policy Characteristics'!L:L,MATCH($C1094,'Policy Characteristics'!$C:$C,0))),"",INDEX('Policy Characteristics'!L:L,MATCH($C1094,'Policy Characteristics'!$C:$C,0)))</f>
        <v>fuel-taxes.html</v>
      </c>
    </row>
    <row r="1095" spans="1:18" s="5"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Fuel Taxes or Subsidies</v>
      </c>
      <c r="C1095" s="365" t="str">
        <f t="shared" si="55"/>
        <v>Additional Fuel Tax or Subsidy Rate by Fuel</v>
      </c>
      <c r="D1095" s="9" t="s">
        <v>54</v>
      </c>
      <c r="E1095" s="9"/>
      <c r="F1095" s="9" t="s">
        <v>96</v>
      </c>
      <c r="G1095" s="55"/>
      <c r="H1095" s="54">
        <v>81</v>
      </c>
      <c r="I1095" s="9" t="s">
        <v>44</v>
      </c>
      <c r="J1095" s="359" t="str">
        <f>IF(ISBLANK(INDEX('Policy Characteristics'!D:D,MATCH($C1095,'Policy Characteristics'!$C:$C,0))),"",INDEX('Policy Characteristics'!D:D,MATCH($C1095,'Policy Characteristics'!$C:$C,0)))</f>
        <v>Fuel Taxes or Subsidies</v>
      </c>
      <c r="K1095" s="357" t="str">
        <f>IF(ISBLANK(INDEX('Policy Characteristics'!E:E,MATCH($C1095,'Policy Characteristics'!$C:$C,0))),"",INDEX('Policy Characteristics'!E:E,MATCH($C1095,'Policy Characteristics'!$C:$C,0)))</f>
        <v>cross fuel tax</v>
      </c>
      <c r="L1095" s="379">
        <f>IF(ISBLANK(INDEX('Policy Characteristics'!F:F,MATCH($C1095,'Policy Characteristics'!$C:$C,0))),"",INDEX('Policy Characteristics'!F:F,MATCH($C1095,'Policy Characteristics'!$C:$C,0)))</f>
        <v>-0.5</v>
      </c>
      <c r="M1095" s="379">
        <f>IF(ISBLANK(INDEX('Policy Characteristics'!G:G,MATCH($C1095,'Policy Characteristics'!$C:$C,0))),"",INDEX('Policy Characteristics'!G:G,MATCH($C1095,'Policy Characteristics'!$C:$C,0)))</f>
        <v>0.5</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of BAU price</v>
      </c>
      <c r="P1095" s="357" t="str">
        <f>IF(ISBLANK(INDEX('Policy Characteristics'!J:J,MATCH($C1095,'Policy Characteristics'!$C:$C,0))),"",INDEX('Policy Characteristics'!J:J,MATCH($C1095,'Policy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5" s="357" t="str">
        <f>IF(ISBLANK(INDEX('Policy Characteristics'!K:K,MATCH($C1095,'Policy Characteristics'!$C:$C,0))),"",INDEX('Policy Characteristics'!K:K,MATCH($C1095,'Policy Characteristics'!$C:$C,0)))</f>
        <v>fuels.html#fuel-taxes</v>
      </c>
      <c r="R1095" s="357" t="str">
        <f>IF(ISBLANK(INDEX('Policy Characteristics'!L:L,MATCH($C1095,'Policy Characteristics'!$C:$C,0))),"",INDEX('Policy Characteristics'!L:L,MATCH($C1095,'Policy Characteristics'!$C:$C,0)))</f>
        <v>fuel-taxes.html</v>
      </c>
    </row>
    <row r="1096" spans="1:18" s="5"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Fuel Taxes or Subsidies</v>
      </c>
      <c r="C1096" s="365" t="str">
        <f t="shared" si="55"/>
        <v>Additional Fuel Tax or Subsidy Rate by Fuel</v>
      </c>
      <c r="D1096" s="9" t="s">
        <v>55</v>
      </c>
      <c r="E1096" s="9"/>
      <c r="F1096" s="9" t="s">
        <v>97</v>
      </c>
      <c r="G1096" s="55"/>
      <c r="H1096" s="54">
        <v>82</v>
      </c>
      <c r="I1096" s="9" t="s">
        <v>44</v>
      </c>
      <c r="J1096" s="359" t="str">
        <f>IF(ISBLANK(INDEX('Policy Characteristics'!D:D,MATCH($C1096,'Policy Characteristics'!$C:$C,0))),"",INDEX('Policy Characteristics'!D:D,MATCH($C1096,'Policy Characteristics'!$C:$C,0)))</f>
        <v>Fuel Taxes or Subsidies</v>
      </c>
      <c r="K1096" s="357" t="str">
        <f>IF(ISBLANK(INDEX('Policy Characteristics'!E:E,MATCH($C1096,'Policy Characteristics'!$C:$C,0))),"",INDEX('Policy Characteristics'!E:E,MATCH($C1096,'Policy Characteristics'!$C:$C,0)))</f>
        <v>cross fuel tax</v>
      </c>
      <c r="L1096" s="379">
        <f>IF(ISBLANK(INDEX('Policy Characteristics'!F:F,MATCH($C1096,'Policy Characteristics'!$C:$C,0))),"",INDEX('Policy Characteristics'!F:F,MATCH($C1096,'Policy Characteristics'!$C:$C,0)))</f>
        <v>-0.5</v>
      </c>
      <c r="M1096" s="379">
        <f>IF(ISBLANK(INDEX('Policy Characteristics'!G:G,MATCH($C1096,'Policy Characteristics'!$C:$C,0))),"",INDEX('Policy Characteristics'!G:G,MATCH($C1096,'Policy Characteristics'!$C:$C,0)))</f>
        <v>0.5</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of BAU price</v>
      </c>
      <c r="P1096" s="357" t="str">
        <f>IF(ISBLANK(INDEX('Policy Characteristics'!J:J,MATCH($C1096,'Policy Characteristics'!$C:$C,0))),"",INDEX('Policy Characteristics'!J:J,MATCH($C1096,'Policy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6" s="357" t="str">
        <f>IF(ISBLANK(INDEX('Policy Characteristics'!K:K,MATCH($C1096,'Policy Characteristics'!$C:$C,0))),"",INDEX('Policy Characteristics'!K:K,MATCH($C1096,'Policy Characteristics'!$C:$C,0)))</f>
        <v>fuels.html#fuel-taxes</v>
      </c>
      <c r="R1096" s="357" t="str">
        <f>IF(ISBLANK(INDEX('Policy Characteristics'!L:L,MATCH($C1096,'Policy Characteristics'!$C:$C,0))),"",INDEX('Policy Characteristics'!L:L,MATCH($C1096,'Policy Characteristics'!$C:$C,0)))</f>
        <v>fuel-taxes.html</v>
      </c>
    </row>
    <row r="1097" spans="1:18" s="5"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Fuel Taxes or Subsidies</v>
      </c>
      <c r="C1097" s="365" t="str">
        <f t="shared" si="55"/>
        <v>Additional Fuel Tax or Subsidy Rate by Fuel</v>
      </c>
      <c r="D1097" s="9" t="s">
        <v>56</v>
      </c>
      <c r="E1097" s="9"/>
      <c r="F1097" s="9" t="s">
        <v>98</v>
      </c>
      <c r="G1097" s="55"/>
      <c r="H1097" s="54">
        <v>740</v>
      </c>
      <c r="I1097" s="9" t="s">
        <v>45</v>
      </c>
      <c r="J1097" s="359" t="str">
        <f>IF(ISBLANK(INDEX('Policy Characteristics'!D:D,MATCH($C1097,'Policy Characteristics'!$C:$C,0))),"",INDEX('Policy Characteristics'!D:D,MATCH($C1097,'Policy Characteristics'!$C:$C,0)))</f>
        <v>Fuel Taxes or Subsidies</v>
      </c>
      <c r="K1097" s="357" t="str">
        <f>IF(ISBLANK(INDEX('Policy Characteristics'!E:E,MATCH($C1097,'Policy Characteristics'!$C:$C,0))),"",INDEX('Policy Characteristics'!E:E,MATCH($C1097,'Policy Characteristics'!$C:$C,0)))</f>
        <v>cross fuel tax</v>
      </c>
      <c r="L1097" s="379">
        <f>IF(ISBLANK(INDEX('Policy Characteristics'!F:F,MATCH($C1097,'Policy Characteristics'!$C:$C,0))),"",INDEX('Policy Characteristics'!F:F,MATCH($C1097,'Policy Characteristics'!$C:$C,0)))</f>
        <v>-0.5</v>
      </c>
      <c r="M1097" s="379">
        <f>IF(ISBLANK(INDEX('Policy Characteristics'!G:G,MATCH($C1097,'Policy Characteristics'!$C:$C,0))),"",INDEX('Policy Characteristics'!G:G,MATCH($C1097,'Policy Characteristics'!$C:$C,0)))</f>
        <v>0.5</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of BAU price</v>
      </c>
      <c r="P1097" s="357" t="str">
        <f>IF(ISBLANK(INDEX('Policy Characteristics'!J:J,MATCH($C1097,'Policy Characteristics'!$C:$C,0))),"",INDEX('Policy Characteristics'!J:J,MATCH($C1097,'Policy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7" s="357" t="str">
        <f>IF(ISBLANK(INDEX('Policy Characteristics'!K:K,MATCH($C1097,'Policy Characteristics'!$C:$C,0))),"",INDEX('Policy Characteristics'!K:K,MATCH($C1097,'Policy Characteristics'!$C:$C,0)))</f>
        <v>fuels.html#fuel-taxes</v>
      </c>
      <c r="R1097" s="357" t="str">
        <f>IF(ISBLANK(INDEX('Policy Characteristics'!L:L,MATCH($C1097,'Policy Characteristics'!$C:$C,0))),"",INDEX('Policy Characteristics'!L:L,MATCH($C1097,'Policy Characteristics'!$C:$C,0)))</f>
        <v>fuel-taxes.html</v>
      </c>
    </row>
    <row r="1098" spans="1:18" s="5"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Fuel Taxes or Subsidies</v>
      </c>
      <c r="C1098" s="365" t="str">
        <f t="shared" si="55"/>
        <v>Additional Fuel Tax or Subsidy Rate by Fuel</v>
      </c>
      <c r="D1098" s="9" t="s">
        <v>57</v>
      </c>
      <c r="E1098" s="9"/>
      <c r="F1098" s="9" t="s">
        <v>99</v>
      </c>
      <c r="G1098" s="55"/>
      <c r="H1098" s="54">
        <v>741</v>
      </c>
      <c r="I1098" s="9" t="s">
        <v>45</v>
      </c>
      <c r="J1098" s="359" t="str">
        <f>IF(ISBLANK(INDEX('Policy Characteristics'!D:D,MATCH($C1098,'Policy Characteristics'!$C:$C,0))),"",INDEX('Policy Characteristics'!D:D,MATCH($C1098,'Policy Characteristics'!$C:$C,0)))</f>
        <v>Fuel Taxes or Subsidies</v>
      </c>
      <c r="K1098" s="357" t="str">
        <f>IF(ISBLANK(INDEX('Policy Characteristics'!E:E,MATCH($C1098,'Policy Characteristics'!$C:$C,0))),"",INDEX('Policy Characteristics'!E:E,MATCH($C1098,'Policy Characteristics'!$C:$C,0)))</f>
        <v>cross fuel tax</v>
      </c>
      <c r="L1098" s="379">
        <f>IF(ISBLANK(INDEX('Policy Characteristics'!F:F,MATCH($C1098,'Policy Characteristics'!$C:$C,0))),"",INDEX('Policy Characteristics'!F:F,MATCH($C1098,'Policy Characteristics'!$C:$C,0)))</f>
        <v>-0.5</v>
      </c>
      <c r="M1098" s="379">
        <f>IF(ISBLANK(INDEX('Policy Characteristics'!G:G,MATCH($C1098,'Policy Characteristics'!$C:$C,0))),"",INDEX('Policy Characteristics'!G:G,MATCH($C1098,'Policy Characteristics'!$C:$C,0)))</f>
        <v>0.5</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of BAU price</v>
      </c>
      <c r="P1098" s="357" t="str">
        <f>IF(ISBLANK(INDEX('Policy Characteristics'!J:J,MATCH($C1098,'Policy Characteristics'!$C:$C,0))),"",INDEX('Policy Characteristics'!J:J,MATCH($C1098,'Policy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8" s="357" t="str">
        <f>IF(ISBLANK(INDEX('Policy Characteristics'!K:K,MATCH($C1098,'Policy Characteristics'!$C:$C,0))),"",INDEX('Policy Characteristics'!K:K,MATCH($C1098,'Policy Characteristics'!$C:$C,0)))</f>
        <v>fuels.html#fuel-taxes</v>
      </c>
      <c r="R1098" s="357" t="str">
        <f>IF(ISBLANK(INDEX('Policy Characteristics'!L:L,MATCH($C1098,'Policy Characteristics'!$C:$C,0))),"",INDEX('Policy Characteristics'!L:L,MATCH($C1098,'Policy Characteristics'!$C:$C,0)))</f>
        <v>fuel-taxes.html</v>
      </c>
    </row>
    <row r="1099" spans="1:18"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Taxes or Subsidies</v>
      </c>
      <c r="C1099" s="365" t="str">
        <f t="shared" si="55"/>
        <v>Additional Fuel Tax or Subsidy Rate by Fuel</v>
      </c>
      <c r="D1099" s="9" t="s">
        <v>2530</v>
      </c>
      <c r="E1099" s="9"/>
      <c r="F1099" s="9" t="s">
        <v>2531</v>
      </c>
      <c r="G1099" s="55"/>
      <c r="H1099" s="54">
        <v>742</v>
      </c>
      <c r="I1099" s="9" t="s">
        <v>45</v>
      </c>
      <c r="J1099" s="359" t="str">
        <f>IF(ISBLANK(INDEX('Policy Characteristics'!D:D,MATCH($C1099,'Policy Characteristics'!$C:$C,0))),"",INDEX('Policy Characteristics'!D:D,MATCH($C1099,'Policy Characteristics'!$C:$C,0)))</f>
        <v>Fuel Taxes or Subsidies</v>
      </c>
      <c r="K1099" s="357" t="str">
        <f>IF(ISBLANK(INDEX('Policy Characteristics'!E:E,MATCH($C1099,'Policy Characteristics'!$C:$C,0))),"",INDEX('Policy Characteristics'!E:E,MATCH($C1099,'Policy Characteristics'!$C:$C,0)))</f>
        <v>cross fuel tax</v>
      </c>
      <c r="L1099" s="379">
        <f>IF(ISBLANK(INDEX('Policy Characteristics'!F:F,MATCH($C1099,'Policy Characteristics'!$C:$C,0))),"",INDEX('Policy Characteristics'!F:F,MATCH($C1099,'Policy Characteristics'!$C:$C,0)))</f>
        <v>-0.5</v>
      </c>
      <c r="M1099" s="379">
        <f>IF(ISBLANK(INDEX('Policy Characteristics'!G:G,MATCH($C1099,'Policy Characteristics'!$C:$C,0))),"",INDEX('Policy Characteristics'!G:G,MATCH($C1099,'Policy Characteristics'!$C:$C,0)))</f>
        <v>0.5</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BAU price</v>
      </c>
      <c r="P1099" s="357" t="str">
        <f>IF(ISBLANK(INDEX('Policy Characteristics'!J:J,MATCH($C1099,'Policy Characteristics'!$C:$C,0))),"",INDEX('Policy Characteristics'!J:J,MATCH($C1099,'Policy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9" s="357" t="str">
        <f>IF(ISBLANK(INDEX('Policy Characteristics'!K:K,MATCH($C1099,'Policy Characteristics'!$C:$C,0))),"",INDEX('Policy Characteristics'!K:K,MATCH($C1099,'Policy Characteristics'!$C:$C,0)))</f>
        <v>fuels.html#fuel-taxes</v>
      </c>
      <c r="R1099" s="357" t="str">
        <f>IF(ISBLANK(INDEX('Policy Characteristics'!L:L,MATCH($C1099,'Policy Characteristics'!$C:$C,0))),"",INDEX('Policy Characteristics'!L:L,MATCH($C1099,'Policy Characteristics'!$C:$C,0)))</f>
        <v>fuel-taxes.html</v>
      </c>
    </row>
    <row r="1100" spans="1:18"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Taxes or Subsidies</v>
      </c>
      <c r="C1100" s="365" t="str">
        <f t="shared" si="55"/>
        <v>Additional Fuel Tax or Subsidy Rate by Fuel</v>
      </c>
      <c r="D1100" s="9" t="s">
        <v>76</v>
      </c>
      <c r="E1100" s="9"/>
      <c r="F1100" s="9" t="s">
        <v>100</v>
      </c>
      <c r="G1100" s="55"/>
      <c r="H1100" s="54">
        <v>743</v>
      </c>
      <c r="I1100" s="9" t="s">
        <v>45</v>
      </c>
      <c r="J1100" s="359" t="str">
        <f>IF(ISBLANK(INDEX('Policy Characteristics'!D:D,MATCH($C1100,'Policy Characteristics'!$C:$C,0))),"",INDEX('Policy Characteristics'!D:D,MATCH($C1100,'Policy Characteristics'!$C:$C,0)))</f>
        <v>Fuel Taxes or Subsidies</v>
      </c>
      <c r="K1100" s="357" t="str">
        <f>IF(ISBLANK(INDEX('Policy Characteristics'!E:E,MATCH($C1100,'Policy Characteristics'!$C:$C,0))),"",INDEX('Policy Characteristics'!E:E,MATCH($C1100,'Policy Characteristics'!$C:$C,0)))</f>
        <v>cross fuel tax</v>
      </c>
      <c r="L1100" s="379">
        <f>IF(ISBLANK(INDEX('Policy Characteristics'!F:F,MATCH($C1100,'Policy Characteristics'!$C:$C,0))),"",INDEX('Policy Characteristics'!F:F,MATCH($C1100,'Policy Characteristics'!$C:$C,0)))</f>
        <v>-0.5</v>
      </c>
      <c r="M1100" s="379">
        <f>IF(ISBLANK(INDEX('Policy Characteristics'!G:G,MATCH($C1100,'Policy Characteristics'!$C:$C,0))),"",INDEX('Policy Characteristics'!G:G,MATCH($C1100,'Policy Characteristics'!$C:$C,0)))</f>
        <v>0.5</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BAU price</v>
      </c>
      <c r="P1100" s="357" t="str">
        <f>IF(ISBLANK(INDEX('Policy Characteristics'!J:J,MATCH($C1100,'Policy Characteristics'!$C:$C,0))),"",INDEX('Policy Characteristics'!J:J,MATCH($C1100,'Policy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0" s="357" t="str">
        <f>IF(ISBLANK(INDEX('Policy Characteristics'!K:K,MATCH($C1100,'Policy Characteristics'!$C:$C,0))),"",INDEX('Policy Characteristics'!K:K,MATCH($C1100,'Policy Characteristics'!$C:$C,0)))</f>
        <v>fuels.html#fuel-taxes</v>
      </c>
      <c r="R1100" s="357" t="str">
        <f>IF(ISBLANK(INDEX('Policy Characteristics'!L:L,MATCH($C1100,'Policy Characteristics'!$C:$C,0))),"",INDEX('Policy Characteristics'!L:L,MATCH($C1100,'Policy Characteristics'!$C:$C,0)))</f>
        <v>fuel-taxes.html</v>
      </c>
    </row>
    <row r="1101" spans="1:18"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Taxes or Subsidies</v>
      </c>
      <c r="C1101" s="365" t="str">
        <f t="shared" si="55"/>
        <v>Additional Fuel Tax or Subsidy Rate by Fuel</v>
      </c>
      <c r="D1101" s="9" t="s">
        <v>468</v>
      </c>
      <c r="E1101" s="9"/>
      <c r="F1101" s="9" t="s">
        <v>469</v>
      </c>
      <c r="G1101" s="55"/>
      <c r="H1101" s="54">
        <v>744</v>
      </c>
      <c r="I1101" s="9" t="s">
        <v>45</v>
      </c>
      <c r="J1101" s="359" t="str">
        <f>IF(ISBLANK(INDEX('Policy Characteristics'!D:D,MATCH($C1101,'Policy Characteristics'!$C:$C,0))),"",INDEX('Policy Characteristics'!D:D,MATCH($C1101,'Policy Characteristics'!$C:$C,0)))</f>
        <v>Fuel Taxes or Subsidies</v>
      </c>
      <c r="K1101" s="357" t="str">
        <f>IF(ISBLANK(INDEX('Policy Characteristics'!E:E,MATCH($C1101,'Policy Characteristics'!$C:$C,0))),"",INDEX('Policy Characteristics'!E:E,MATCH($C1101,'Policy Characteristics'!$C:$C,0)))</f>
        <v>cross fuel tax</v>
      </c>
      <c r="L1101" s="379">
        <f>IF(ISBLANK(INDEX('Policy Characteristics'!F:F,MATCH($C1101,'Policy Characteristics'!$C:$C,0))),"",INDEX('Policy Characteristics'!F:F,MATCH($C1101,'Policy Characteristics'!$C:$C,0)))</f>
        <v>-0.5</v>
      </c>
      <c r="M1101" s="379">
        <f>IF(ISBLANK(INDEX('Policy Characteristics'!G:G,MATCH($C1101,'Policy Characteristics'!$C:$C,0))),"",INDEX('Policy Characteristics'!G:G,MATCH($C1101,'Policy Characteristics'!$C:$C,0)))</f>
        <v>0.5</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BAU price</v>
      </c>
      <c r="P1101" s="357" t="str">
        <f>IF(ISBLANK(INDEX('Policy Characteristics'!J:J,MATCH($C1101,'Policy Characteristics'!$C:$C,0))),"",INDEX('Policy Characteristics'!J:J,MATCH($C1101,'Policy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1" s="357" t="str">
        <f>IF(ISBLANK(INDEX('Policy Characteristics'!K:K,MATCH($C1101,'Policy Characteristics'!$C:$C,0))),"",INDEX('Policy Characteristics'!K:K,MATCH($C1101,'Policy Characteristics'!$C:$C,0)))</f>
        <v>fuels.html#fuel-taxes</v>
      </c>
      <c r="R1101" s="357" t="str">
        <f>IF(ISBLANK(INDEX('Policy Characteristics'!L:L,MATCH($C1101,'Policy Characteristics'!$C:$C,0))),"",INDEX('Policy Characteristics'!L:L,MATCH($C1101,'Policy Characteristics'!$C:$C,0)))</f>
        <v>fuel-taxes.html</v>
      </c>
    </row>
    <row r="1102" spans="1:18"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Taxes or Subsidies</v>
      </c>
      <c r="C1102" s="365" t="str">
        <f t="shared" si="55"/>
        <v>Additional Fuel Tax or Subsidy Rate by Fuel</v>
      </c>
      <c r="D1102" s="9" t="s">
        <v>2522</v>
      </c>
      <c r="E1102" s="9"/>
      <c r="F1102" s="9" t="s">
        <v>2526</v>
      </c>
      <c r="G1102" s="55"/>
      <c r="H1102" s="54">
        <v>745</v>
      </c>
      <c r="I1102" s="9" t="s">
        <v>45</v>
      </c>
      <c r="J1102" s="359" t="str">
        <f>IF(ISBLANK(INDEX('Policy Characteristics'!D:D,MATCH($C1102,'Policy Characteristics'!$C:$C,0))),"",INDEX('Policy Characteristics'!D:D,MATCH($C1102,'Policy Characteristics'!$C:$C,0)))</f>
        <v>Fuel Taxes or Subsidies</v>
      </c>
      <c r="K1102" s="357" t="str">
        <f>IF(ISBLANK(INDEX('Policy Characteristics'!E:E,MATCH($C1102,'Policy Characteristics'!$C:$C,0))),"",INDEX('Policy Characteristics'!E:E,MATCH($C1102,'Policy Characteristics'!$C:$C,0)))</f>
        <v>cross fuel tax</v>
      </c>
      <c r="L1102" s="379">
        <f>IF(ISBLANK(INDEX('Policy Characteristics'!F:F,MATCH($C1102,'Policy Characteristics'!$C:$C,0))),"",INDEX('Policy Characteristics'!F:F,MATCH($C1102,'Policy Characteristics'!$C:$C,0)))</f>
        <v>-0.5</v>
      </c>
      <c r="M1102" s="379">
        <f>IF(ISBLANK(INDEX('Policy Characteristics'!G:G,MATCH($C1102,'Policy Characteristics'!$C:$C,0))),"",INDEX('Policy Characteristics'!G:G,MATCH($C1102,'Policy Characteristics'!$C:$C,0)))</f>
        <v>0.5</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BAU price</v>
      </c>
      <c r="P1102" s="357" t="str">
        <f>IF(ISBLANK(INDEX('Policy Characteristics'!J:J,MATCH($C1102,'Policy Characteristics'!$C:$C,0))),"",INDEX('Policy Characteristics'!J:J,MATCH($C1102,'Policy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2" s="357" t="str">
        <f>IF(ISBLANK(INDEX('Policy Characteristics'!K:K,MATCH($C1102,'Policy Characteristics'!$C:$C,0))),"",INDEX('Policy Characteristics'!K:K,MATCH($C1102,'Policy Characteristics'!$C:$C,0)))</f>
        <v>fuels.html#fuel-taxes</v>
      </c>
      <c r="R1102" s="357" t="str">
        <f>IF(ISBLANK(INDEX('Policy Characteristics'!L:L,MATCH($C1102,'Policy Characteristics'!$C:$C,0))),"",INDEX('Policy Characteristics'!L:L,MATCH($C1102,'Policy Characteristics'!$C:$C,0)))</f>
        <v>fuel-taxes.html</v>
      </c>
    </row>
    <row r="1103" spans="1:18"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Taxes or Subsidies</v>
      </c>
      <c r="C1103" s="365" t="str">
        <f t="shared" si="55"/>
        <v>Additional Fuel Tax or Subsidy Rate by Fuel</v>
      </c>
      <c r="D1103" s="9" t="s">
        <v>2532</v>
      </c>
      <c r="E1103" s="9"/>
      <c r="F1103" s="9" t="s">
        <v>2533</v>
      </c>
      <c r="G1103" s="55"/>
      <c r="H1103" s="54">
        <v>746</v>
      </c>
      <c r="I1103" s="9" t="s">
        <v>45</v>
      </c>
      <c r="J1103" s="359" t="str">
        <f>IF(ISBLANK(INDEX('Policy Characteristics'!D:D,MATCH($C1103,'Policy Characteristics'!$C:$C,0))),"",INDEX('Policy Characteristics'!D:D,MATCH($C1103,'Policy Characteristics'!$C:$C,0)))</f>
        <v>Fuel Taxes or Subsidies</v>
      </c>
      <c r="K1103" s="357" t="str">
        <f>IF(ISBLANK(INDEX('Policy Characteristics'!E:E,MATCH($C1103,'Policy Characteristics'!$C:$C,0))),"",INDEX('Policy Characteristics'!E:E,MATCH($C1103,'Policy Characteristics'!$C:$C,0)))</f>
        <v>cross fuel tax</v>
      </c>
      <c r="L1103" s="379">
        <f>IF(ISBLANK(INDEX('Policy Characteristics'!F:F,MATCH($C1103,'Policy Characteristics'!$C:$C,0))),"",INDEX('Policy Characteristics'!F:F,MATCH($C1103,'Policy Characteristics'!$C:$C,0)))</f>
        <v>-0.5</v>
      </c>
      <c r="M1103" s="379">
        <f>IF(ISBLANK(INDEX('Policy Characteristics'!G:G,MATCH($C1103,'Policy Characteristics'!$C:$C,0))),"",INDEX('Policy Characteristics'!G:G,MATCH($C1103,'Policy Characteristics'!$C:$C,0)))</f>
        <v>0.5</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BAU price</v>
      </c>
      <c r="P1103" s="357" t="str">
        <f>IF(ISBLANK(INDEX('Policy Characteristics'!J:J,MATCH($C1103,'Policy Characteristics'!$C:$C,0))),"",INDEX('Policy Characteristics'!J:J,MATCH($C1103,'Policy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3" s="357" t="str">
        <f>IF(ISBLANK(INDEX('Policy Characteristics'!K:K,MATCH($C1103,'Policy Characteristics'!$C:$C,0))),"",INDEX('Policy Characteristics'!K:K,MATCH($C1103,'Policy Characteristics'!$C:$C,0)))</f>
        <v>fuels.html#fuel-taxes</v>
      </c>
      <c r="R1103" s="357" t="str">
        <f>IF(ISBLANK(INDEX('Policy Characteristics'!L:L,MATCH($C1103,'Policy Characteristics'!$C:$C,0))),"",INDEX('Policy Characteristics'!L:L,MATCH($C1103,'Policy Characteristics'!$C:$C,0)))</f>
        <v>fuel-taxes.html</v>
      </c>
    </row>
    <row r="1104" spans="1:18"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Taxes or Subsidies</v>
      </c>
      <c r="C1104" s="365" t="str">
        <f t="shared" ref="C1104:C1106" si="56">C$1090</f>
        <v>Additional Fuel Tax or Subsidy Rate by Fuel</v>
      </c>
      <c r="D1104" s="9" t="s">
        <v>2523</v>
      </c>
      <c r="E1104" s="9"/>
      <c r="F1104" s="9" t="s">
        <v>2527</v>
      </c>
      <c r="G1104" s="55"/>
      <c r="H1104" s="54">
        <v>747</v>
      </c>
      <c r="I1104" s="9" t="s">
        <v>45</v>
      </c>
      <c r="J1104" s="359" t="str">
        <f>IF(ISBLANK(INDEX('Policy Characteristics'!D:D,MATCH($C1104,'Policy Characteristics'!$C:$C,0))),"",INDEX('Policy Characteristics'!D:D,MATCH($C1104,'Policy Characteristics'!$C:$C,0)))</f>
        <v>Fuel Taxes or Subsidies</v>
      </c>
      <c r="K1104" s="357" t="str">
        <f>IF(ISBLANK(INDEX('Policy Characteristics'!E:E,MATCH($C1104,'Policy Characteristics'!$C:$C,0))),"",INDEX('Policy Characteristics'!E:E,MATCH($C1104,'Policy Characteristics'!$C:$C,0)))</f>
        <v>cross fuel tax</v>
      </c>
      <c r="L1104" s="379">
        <f>IF(ISBLANK(INDEX('Policy Characteristics'!F:F,MATCH($C1104,'Policy Characteristics'!$C:$C,0))),"",INDEX('Policy Characteristics'!F:F,MATCH($C1104,'Policy Characteristics'!$C:$C,0)))</f>
        <v>-0.5</v>
      </c>
      <c r="M1104" s="379">
        <f>IF(ISBLANK(INDEX('Policy Characteristics'!G:G,MATCH($C1104,'Policy Characteristics'!$C:$C,0))),"",INDEX('Policy Characteristics'!G:G,MATCH($C1104,'Policy Characteristics'!$C:$C,0)))</f>
        <v>0.5</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BAU price</v>
      </c>
      <c r="P1104" s="35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357" t="str">
        <f>IF(ISBLANK(INDEX('Policy Characteristics'!K:K,MATCH($C1104,'Policy Characteristics'!$C:$C,0))),"",INDEX('Policy Characteristics'!K:K,MATCH($C1104,'Policy Characteristics'!$C:$C,0)))</f>
        <v>fuels.html#fuel-taxes</v>
      </c>
      <c r="R1104" s="357" t="str">
        <f>IF(ISBLANK(INDEX('Policy Characteristics'!L:L,MATCH($C1104,'Policy Characteristics'!$C:$C,0))),"",INDEX('Policy Characteristics'!L:L,MATCH($C1104,'Policy Characteristics'!$C:$C,0)))</f>
        <v>fuel-taxes.html</v>
      </c>
    </row>
    <row r="1105" spans="1:18"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Taxes or Subsidies</v>
      </c>
      <c r="C1105" s="365" t="str">
        <f t="shared" si="56"/>
        <v>Additional Fuel Tax or Subsidy Rate by Fuel</v>
      </c>
      <c r="D1105" s="9" t="s">
        <v>2524</v>
      </c>
      <c r="E1105" s="9"/>
      <c r="F1105" s="9" t="s">
        <v>2528</v>
      </c>
      <c r="G1105" s="55"/>
      <c r="H1105" s="54">
        <v>748</v>
      </c>
      <c r="I1105" s="9" t="s">
        <v>45</v>
      </c>
      <c r="J1105" s="359" t="str">
        <f>IF(ISBLANK(INDEX('Policy Characteristics'!D:D,MATCH($C1105,'Policy Characteristics'!$C:$C,0))),"",INDEX('Policy Characteristics'!D:D,MATCH($C1105,'Policy Characteristics'!$C:$C,0)))</f>
        <v>Fuel Taxes or Subsidies</v>
      </c>
      <c r="K1105" s="357" t="str">
        <f>IF(ISBLANK(INDEX('Policy Characteristics'!E:E,MATCH($C1105,'Policy Characteristics'!$C:$C,0))),"",INDEX('Policy Characteristics'!E:E,MATCH($C1105,'Policy Characteristics'!$C:$C,0)))</f>
        <v>cross fuel tax</v>
      </c>
      <c r="L1105" s="379">
        <f>IF(ISBLANK(INDEX('Policy Characteristics'!F:F,MATCH($C1105,'Policy Characteristics'!$C:$C,0))),"",INDEX('Policy Characteristics'!F:F,MATCH($C1105,'Policy Characteristics'!$C:$C,0)))</f>
        <v>-0.5</v>
      </c>
      <c r="M1105" s="379">
        <f>IF(ISBLANK(INDEX('Policy Characteristics'!G:G,MATCH($C1105,'Policy Characteristics'!$C:$C,0))),"",INDEX('Policy Characteristics'!G:G,MATCH($C1105,'Policy Characteristics'!$C:$C,0)))</f>
        <v>0.5</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BAU price</v>
      </c>
      <c r="P1105" s="35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357" t="str">
        <f>IF(ISBLANK(INDEX('Policy Characteristics'!K:K,MATCH($C1105,'Policy Characteristics'!$C:$C,0))),"",INDEX('Policy Characteristics'!K:K,MATCH($C1105,'Policy Characteristics'!$C:$C,0)))</f>
        <v>fuels.html#fuel-taxes</v>
      </c>
      <c r="R1105" s="357" t="str">
        <f>IF(ISBLANK(INDEX('Policy Characteristics'!L:L,MATCH($C1105,'Policy Characteristics'!$C:$C,0))),"",INDEX('Policy Characteristics'!L:L,MATCH($C1105,'Policy Characteristics'!$C:$C,0)))</f>
        <v>fuel-taxes.html</v>
      </c>
    </row>
    <row r="1106" spans="1:18"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Taxes or Subsidies</v>
      </c>
      <c r="C1106" s="365" t="str">
        <f t="shared" si="56"/>
        <v>Additional Fuel Tax or Subsidy Rate by Fuel</v>
      </c>
      <c r="D1106" s="9" t="s">
        <v>2525</v>
      </c>
      <c r="E1106" s="9"/>
      <c r="F1106" s="9" t="s">
        <v>2529</v>
      </c>
      <c r="G1106" s="55"/>
      <c r="H1106" s="54">
        <v>749</v>
      </c>
      <c r="I1106" s="9" t="s">
        <v>45</v>
      </c>
      <c r="J1106" s="359" t="str">
        <f>IF(ISBLANK(INDEX('Policy Characteristics'!D:D,MATCH($C1106,'Policy Characteristics'!$C:$C,0))),"",INDEX('Policy Characteristics'!D:D,MATCH($C1106,'Policy Characteristics'!$C:$C,0)))</f>
        <v>Fuel Taxes or Subsidies</v>
      </c>
      <c r="K1106" s="357" t="str">
        <f>IF(ISBLANK(INDEX('Policy Characteristics'!E:E,MATCH($C1106,'Policy Characteristics'!$C:$C,0))),"",INDEX('Policy Characteristics'!E:E,MATCH($C1106,'Policy Characteristics'!$C:$C,0)))</f>
        <v>cross fuel tax</v>
      </c>
      <c r="L1106" s="379">
        <f>IF(ISBLANK(INDEX('Policy Characteristics'!F:F,MATCH($C1106,'Policy Characteristics'!$C:$C,0))),"",INDEX('Policy Characteristics'!F:F,MATCH($C1106,'Policy Characteristics'!$C:$C,0)))</f>
        <v>-0.5</v>
      </c>
      <c r="M1106" s="379">
        <f>IF(ISBLANK(INDEX('Policy Characteristics'!G:G,MATCH($C1106,'Policy Characteristics'!$C:$C,0))),"",INDEX('Policy Characteristics'!G:G,MATCH($C1106,'Policy Characteristics'!$C:$C,0)))</f>
        <v>0.5</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BAU price</v>
      </c>
      <c r="P1106" s="35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357" t="str">
        <f>IF(ISBLANK(INDEX('Policy Characteristics'!K:K,MATCH($C1106,'Policy Characteristics'!$C:$C,0))),"",INDEX('Policy Characteristics'!K:K,MATCH($C1106,'Policy Characteristics'!$C:$C,0)))</f>
        <v>fuels.html#fuel-taxes</v>
      </c>
      <c r="R1106" s="357" t="str">
        <f>IF(ISBLANK(INDEX('Policy Characteristics'!L:L,MATCH($C1106,'Policy Characteristics'!$C:$C,0))),"",INDEX('Policy Characteristics'!L:L,MATCH($C1106,'Policy Characteristics'!$C:$C,0)))</f>
        <v>fuel-taxes.html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2" t="s">
        <v>306</v>
      </c>
      <c r="D1107" s="53" t="s">
        <v>116</v>
      </c>
      <c r="E1107" s="53"/>
      <c r="F1107" s="53" t="s">
        <v>337</v>
      </c>
      <c r="G1107" s="53"/>
      <c r="H1107" s="54">
        <v>85</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building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ref="C1108:C1112" si="57">C$1107</f>
        <v>RnD Building Capital Cost Perc Reduction</v>
      </c>
      <c r="D1108" s="53" t="s">
        <v>117</v>
      </c>
      <c r="E1108" s="53"/>
      <c r="F1108" s="53" t="s">
        <v>338</v>
      </c>
      <c r="G1108" s="53"/>
      <c r="H1108" s="54">
        <v>86</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building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7"/>
        <v>RnD Building Capital Cost Perc Reduction</v>
      </c>
      <c r="D1109" s="53" t="s">
        <v>118</v>
      </c>
      <c r="E1109" s="53"/>
      <c r="F1109" s="53" t="s">
        <v>339</v>
      </c>
      <c r="G1109" s="53"/>
      <c r="H1109" s="54">
        <v>87</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building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7"/>
        <v>RnD Building Capital Cost Perc Reduction</v>
      </c>
      <c r="D1110" s="53" t="s">
        <v>119</v>
      </c>
      <c r="E1110" s="53"/>
      <c r="F1110" s="53" t="s">
        <v>340</v>
      </c>
      <c r="G1110" s="53"/>
      <c r="H1110" s="54">
        <v>88</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building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7"/>
        <v>RnD Building Capital Cost Perc Reduction</v>
      </c>
      <c r="D1111" s="53" t="s">
        <v>120</v>
      </c>
      <c r="E1111" s="53"/>
      <c r="F1111" s="53" t="s">
        <v>341</v>
      </c>
      <c r="G1111" s="53"/>
      <c r="H1111" s="54">
        <v>89</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building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7"/>
        <v>RnD Building Capital Cost Perc Reduction</v>
      </c>
      <c r="D1112" s="53" t="s">
        <v>121</v>
      </c>
      <c r="E1112" s="53"/>
      <c r="F1112" s="53" t="s">
        <v>342</v>
      </c>
      <c r="G1112" s="53"/>
      <c r="H1112" s="54">
        <v>90</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building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2" t="s">
        <v>307</v>
      </c>
      <c r="D1113" s="53"/>
      <c r="E1113" s="53"/>
      <c r="F1113" s="53" t="s">
        <v>27</v>
      </c>
      <c r="G1113" s="53"/>
      <c r="H1113" s="54">
        <v>91</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CCS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2" t="s">
        <v>308</v>
      </c>
      <c r="D1114" s="53" t="s">
        <v>473</v>
      </c>
      <c r="E1114" s="53"/>
      <c r="F1114" s="9" t="s">
        <v>476</v>
      </c>
      <c r="G1114" s="53"/>
      <c r="H1114" s="54">
        <v>92</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electricity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ref="C1115:C1122" si="58">C$1114</f>
        <v>RnD Electricity Capital Cost Perc Reduction</v>
      </c>
      <c r="D1115" s="9" t="s">
        <v>327</v>
      </c>
      <c r="E1115" s="55"/>
      <c r="F1115" s="9" t="s">
        <v>2288</v>
      </c>
      <c r="G1115" s="53"/>
      <c r="H1115" s="54">
        <v>93</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electricity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8"/>
        <v>RnD Electricity Capital Cost Perc Reduction</v>
      </c>
      <c r="D1116" s="9" t="s">
        <v>77</v>
      </c>
      <c r="E1116" s="55"/>
      <c r="F1116" s="9" t="s">
        <v>343</v>
      </c>
      <c r="G1116" s="53"/>
      <c r="H1116" s="54">
        <v>94</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electricity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8"/>
        <v>RnD Electricity Capital Cost Perc Reduction</v>
      </c>
      <c r="D1117" s="9" t="s">
        <v>78</v>
      </c>
      <c r="E1117" s="55"/>
      <c r="F1117" s="9" t="s">
        <v>344</v>
      </c>
      <c r="G1117" s="53"/>
      <c r="H1117" s="54">
        <v>95</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electricity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8"/>
        <v>RnD Electricity Capital Cost Perc Reduction</v>
      </c>
      <c r="D1118" s="9" t="s">
        <v>474</v>
      </c>
      <c r="E1118" s="55"/>
      <c r="F1118" s="9" t="s">
        <v>478</v>
      </c>
      <c r="G1118" s="53"/>
      <c r="H1118" s="54">
        <v>96</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electricity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8"/>
        <v>RnD Electricity Capital Cost Perc Reduction</v>
      </c>
      <c r="D1119" s="9" t="s">
        <v>79</v>
      </c>
      <c r="E1119" s="55"/>
      <c r="F1119" s="9" t="s">
        <v>345</v>
      </c>
      <c r="G1119" s="53"/>
      <c r="H1119" s="54">
        <v>97</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electricity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8"/>
        <v>RnD Electricity Capital Cost Perc Reduction</v>
      </c>
      <c r="D1120" s="9" t="s">
        <v>80</v>
      </c>
      <c r="E1120" s="55"/>
      <c r="F1120" s="9" t="s">
        <v>346</v>
      </c>
      <c r="G1120" s="53"/>
      <c r="H1120" s="54">
        <v>98</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electricity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8"/>
        <v>RnD Electricity Capital Cost Perc Reduction</v>
      </c>
      <c r="D1121" s="9" t="s">
        <v>81</v>
      </c>
      <c r="E1121" s="55"/>
      <c r="F1121" s="9" t="s">
        <v>347</v>
      </c>
      <c r="G1121" s="53"/>
      <c r="H1121" s="54">
        <v>99</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electricity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8"/>
        <v>RnD Electricity Capital Cost Perc Reduction</v>
      </c>
      <c r="D1122" s="9" t="s">
        <v>330</v>
      </c>
      <c r="E1122" s="55"/>
      <c r="F1122" s="9" t="s">
        <v>2289</v>
      </c>
      <c r="G1122" s="53"/>
      <c r="H1122" s="54">
        <v>192</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electricity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ref="C1123:C1124" si="59">C$1114</f>
        <v>RnD Electricity Capital Cost Perc Reduction</v>
      </c>
      <c r="D1123" s="9" t="s">
        <v>470</v>
      </c>
      <c r="E1123" s="55"/>
      <c r="F1123" s="9" t="s">
        <v>471</v>
      </c>
      <c r="G1123" s="53"/>
      <c r="H1123" s="54">
        <v>180</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electricity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1" t="str">
        <f t="shared" si="59"/>
        <v>RnD Electricity Capital Cost Perc Reduction</v>
      </c>
      <c r="D1124" s="9" t="s">
        <v>479</v>
      </c>
      <c r="E1124" s="55"/>
      <c r="F1124" s="9" t="s">
        <v>481</v>
      </c>
      <c r="G1124" s="53"/>
      <c r="H1124" s="54">
        <v>183</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electricity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2" t="s">
        <v>309</v>
      </c>
      <c r="D1125" s="194" t="s">
        <v>3199</v>
      </c>
      <c r="E1125" s="53"/>
      <c r="F1125" s="9" t="s">
        <v>3236</v>
      </c>
      <c r="G1125" s="53"/>
      <c r="H1125" s="54">
        <v>1462</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industry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ref="C1126:C1149" si="60">C$1125</f>
        <v>RnD Industry Capital Cost Perc Reduction</v>
      </c>
      <c r="D1126" s="194" t="s">
        <v>3200</v>
      </c>
      <c r="E1126" s="53"/>
      <c r="F1126" s="9" t="s">
        <v>3237</v>
      </c>
      <c r="G1126" s="53"/>
      <c r="H1126" s="54">
        <v>1463</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industry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Industry Capital Cost Perc Reduction</v>
      </c>
      <c r="D1127" s="194" t="s">
        <v>3201</v>
      </c>
      <c r="E1127" s="53"/>
      <c r="F1127" s="9" t="s">
        <v>3238</v>
      </c>
      <c r="G1127" s="53"/>
      <c r="H1127" s="54">
        <v>1464</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industry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Industry Capital Cost Perc Reduction</v>
      </c>
      <c r="D1128" s="194" t="s">
        <v>3202</v>
      </c>
      <c r="E1128" s="53"/>
      <c r="F1128" s="9" t="s">
        <v>3239</v>
      </c>
      <c r="G1128" s="53"/>
      <c r="H1128" s="54">
        <v>1465</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industry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Industry Capital Cost Perc Reduction</v>
      </c>
      <c r="D1129" s="194" t="s">
        <v>3203</v>
      </c>
      <c r="E1129" s="53"/>
      <c r="F1129" s="9" t="s">
        <v>3240</v>
      </c>
      <c r="G1129" s="53"/>
      <c r="H1129" s="54">
        <v>1466</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industry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Industry Capital Cost Perc Reduction</v>
      </c>
      <c r="D1130" s="194" t="s">
        <v>3204</v>
      </c>
      <c r="E1130" s="53"/>
      <c r="F1130" s="9" t="s">
        <v>3241</v>
      </c>
      <c r="G1130" s="53"/>
      <c r="H1130" s="54">
        <v>1467</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industry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1" t="str">
        <f t="shared" si="60"/>
        <v>RnD Industry Capital Cost Perc Reduction</v>
      </c>
      <c r="D1131" s="194" t="s">
        <v>3205</v>
      </c>
      <c r="E1131" s="53"/>
      <c r="F1131" s="9" t="s">
        <v>3242</v>
      </c>
      <c r="G1131" s="53"/>
      <c r="H1131" s="54">
        <v>1468</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industry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si="60"/>
        <v>RnD Industry Capital Cost Perc Reduction</v>
      </c>
      <c r="D1132" s="194" t="s">
        <v>3206</v>
      </c>
      <c r="E1132" s="53"/>
      <c r="F1132" s="9" t="s">
        <v>3243</v>
      </c>
      <c r="G1132" s="53"/>
      <c r="H1132" s="54">
        <v>1469</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industry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60"/>
        <v>RnD Industry Capital Cost Perc Reduction</v>
      </c>
      <c r="D1133" s="194" t="s">
        <v>3207</v>
      </c>
      <c r="E1133" s="53"/>
      <c r="F1133" s="9" t="s">
        <v>3244</v>
      </c>
      <c r="G1133" s="53"/>
      <c r="H1133" s="54">
        <v>1470</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industry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60"/>
        <v>RnD Industry Capital Cost Perc Reduction</v>
      </c>
      <c r="D1134" s="194" t="s">
        <v>3208</v>
      </c>
      <c r="E1134" s="53"/>
      <c r="F1134" s="9" t="s">
        <v>349</v>
      </c>
      <c r="G1134" s="53"/>
      <c r="H1134" s="54">
        <v>1471</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industry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60"/>
        <v>RnD Industry Capital Cost Perc Reduction</v>
      </c>
      <c r="D1135" s="194" t="s">
        <v>3209</v>
      </c>
      <c r="E1135" s="53"/>
      <c r="F1135" s="9" t="s">
        <v>3245</v>
      </c>
      <c r="G1135" s="53"/>
      <c r="H1135" s="54">
        <v>1472</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industry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60"/>
        <v>RnD Industry Capital Cost Perc Reduction</v>
      </c>
      <c r="D1136" s="194" t="s">
        <v>3210</v>
      </c>
      <c r="E1136" s="53"/>
      <c r="F1136" s="9" t="s">
        <v>3246</v>
      </c>
      <c r="G1136" s="53"/>
      <c r="H1136" s="54">
        <v>1473</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industry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60"/>
        <v>RnD Industry Capital Cost Perc Reduction</v>
      </c>
      <c r="D1137" s="194" t="s">
        <v>3211</v>
      </c>
      <c r="E1137" s="53"/>
      <c r="F1137" s="9" t="s">
        <v>3247</v>
      </c>
      <c r="G1137" s="53"/>
      <c r="H1137" s="54">
        <v>1474</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industry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60"/>
        <v>RnD Industry Capital Cost Perc Reduction</v>
      </c>
      <c r="D1138" s="194" t="s">
        <v>3212</v>
      </c>
      <c r="E1138" s="53"/>
      <c r="F1138" s="9" t="s">
        <v>348</v>
      </c>
      <c r="G1138" s="53"/>
      <c r="H1138" s="54">
        <v>1475</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industry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si="60"/>
        <v>RnD Industry Capital Cost Perc Reduction</v>
      </c>
      <c r="D1139" s="194" t="s">
        <v>3213</v>
      </c>
      <c r="E1139" s="53"/>
      <c r="F1139" s="9" t="s">
        <v>3248</v>
      </c>
      <c r="G1139" s="53"/>
      <c r="H1139" s="54">
        <v>1476</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industry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ht="30"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60"/>
        <v>RnD Industry Capital Cost Perc Reduction</v>
      </c>
      <c r="D1140" s="194" t="s">
        <v>3214</v>
      </c>
      <c r="E1140" s="53"/>
      <c r="F1140" s="9" t="s">
        <v>3249</v>
      </c>
      <c r="G1140" s="53"/>
      <c r="H1140" s="54">
        <v>1477</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industry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60"/>
        <v>RnD Industry Capital Cost Perc Reduction</v>
      </c>
      <c r="D1141" s="194" t="s">
        <v>3215</v>
      </c>
      <c r="E1141" s="53"/>
      <c r="F1141" s="9" t="s">
        <v>3250</v>
      </c>
      <c r="G1141" s="53"/>
      <c r="H1141" s="54">
        <v>1478</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industry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60"/>
        <v>RnD Industry Capital Cost Perc Reduction</v>
      </c>
      <c r="D1142" s="194" t="s">
        <v>3216</v>
      </c>
      <c r="E1142" s="53"/>
      <c r="F1142" s="9" t="s">
        <v>3251</v>
      </c>
      <c r="G1142" s="53"/>
      <c r="H1142" s="54">
        <v>1479</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industry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60"/>
        <v>RnD Industry Capital Cost Perc Reduction</v>
      </c>
      <c r="D1143" s="194" t="s">
        <v>3217</v>
      </c>
      <c r="E1143" s="53"/>
      <c r="F1143" s="9" t="s">
        <v>3252</v>
      </c>
      <c r="G1143" s="53"/>
      <c r="H1143" s="54">
        <v>1480</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industry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60"/>
        <v>RnD Industry Capital Cost Perc Reduction</v>
      </c>
      <c r="D1144" s="194" t="s">
        <v>3218</v>
      </c>
      <c r="E1144" s="53"/>
      <c r="F1144" s="9" t="s">
        <v>3253</v>
      </c>
      <c r="G1144" s="53"/>
      <c r="H1144" s="54">
        <v>1481</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industry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60"/>
        <v>RnD Industry Capital Cost Perc Reduction</v>
      </c>
      <c r="D1145" s="194" t="s">
        <v>3219</v>
      </c>
      <c r="E1145" s="53"/>
      <c r="F1145" s="9" t="s">
        <v>3254</v>
      </c>
      <c r="G1145" s="53"/>
      <c r="H1145" s="54">
        <v>1482</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industry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60"/>
        <v>RnD Industry Capital Cost Perc Reduction</v>
      </c>
      <c r="D1146" s="194" t="s">
        <v>3220</v>
      </c>
      <c r="E1146" s="53"/>
      <c r="F1146" s="9" t="s">
        <v>3255</v>
      </c>
      <c r="G1146" s="53"/>
      <c r="H1146" s="54">
        <v>1483</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industry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60"/>
        <v>RnD Industry Capital Cost Perc Reduction</v>
      </c>
      <c r="D1147" s="194" t="s">
        <v>3221</v>
      </c>
      <c r="E1147" s="53"/>
      <c r="F1147" s="9" t="s">
        <v>3256</v>
      </c>
      <c r="G1147" s="53"/>
      <c r="H1147" s="54">
        <v>1484</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industry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Industry Capital Cost Perc Reduction</v>
      </c>
      <c r="D1148" s="194" t="s">
        <v>3222</v>
      </c>
      <c r="E1148" s="53"/>
      <c r="F1148" s="9" t="s">
        <v>3257</v>
      </c>
      <c r="G1148" s="53"/>
      <c r="H1148" s="54">
        <v>1485</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industry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si="60"/>
        <v>RnD Industry Capital Cost Perc Reduction</v>
      </c>
      <c r="D1149" s="194" t="s">
        <v>3223</v>
      </c>
      <c r="E1149" s="53"/>
      <c r="F1149" s="9" t="s">
        <v>3258</v>
      </c>
      <c r="G1149" s="53"/>
      <c r="H1149" s="54">
        <v>1486</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industry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0" t="s">
        <v>310</v>
      </c>
      <c r="D1150" s="53" t="s">
        <v>2276</v>
      </c>
      <c r="E1150" s="53"/>
      <c r="F1150" s="53" t="s">
        <v>501</v>
      </c>
      <c r="G1150" s="53"/>
      <c r="H1150" s="54">
        <v>108</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transportation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ref="C1151:C1156" si="61">C$1150</f>
        <v>RnD Transportation Capital Cost Perc Reduction</v>
      </c>
      <c r="D1151" s="53" t="s">
        <v>2277</v>
      </c>
      <c r="E1151" s="53"/>
      <c r="F1151" s="53" t="s">
        <v>502</v>
      </c>
      <c r="G1151" s="53"/>
      <c r="H1151" s="54">
        <v>109</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transportation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Transportation Capital Cost Perc Reduction</v>
      </c>
      <c r="D1152" s="53" t="s">
        <v>2278</v>
      </c>
      <c r="E1152" s="53"/>
      <c r="F1152" s="53" t="s">
        <v>503</v>
      </c>
      <c r="G1152" s="53"/>
      <c r="H1152" s="54">
        <v>110</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transportation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Transportation Capital Cost Perc Reduction</v>
      </c>
      <c r="D1153" s="53" t="s">
        <v>2279</v>
      </c>
      <c r="E1153" s="53"/>
      <c r="F1153" s="53" t="s">
        <v>504</v>
      </c>
      <c r="G1153" s="53"/>
      <c r="H1153" s="54">
        <v>111</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transportation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Transportation Capital Cost Perc Reduction</v>
      </c>
      <c r="D1154" s="53" t="s">
        <v>2280</v>
      </c>
      <c r="E1154" s="53"/>
      <c r="F1154" s="53" t="s">
        <v>505</v>
      </c>
      <c r="G1154" s="53"/>
      <c r="H1154" s="54">
        <v>112</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transportation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Transportation Capital Cost Perc Reduction</v>
      </c>
      <c r="D1155" s="53" t="s">
        <v>2591</v>
      </c>
      <c r="E1155" s="53"/>
      <c r="F1155" s="53" t="s">
        <v>2894</v>
      </c>
      <c r="G1155" s="53"/>
      <c r="H1155" s="54">
        <v>113</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transportation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Transportation Capital Cost Perc Reduction</v>
      </c>
      <c r="D1156" s="53" t="s">
        <v>2590</v>
      </c>
      <c r="E1156" s="53"/>
      <c r="F1156" s="53" t="s">
        <v>2895</v>
      </c>
      <c r="G1156" s="53"/>
      <c r="H1156" s="54">
        <v>523</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transportation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s="2" customFormat="1"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Direct Air Capture</v>
      </c>
      <c r="C1157" s="360" t="s">
        <v>2905</v>
      </c>
      <c r="D1157" s="9"/>
      <c r="E1157" s="9"/>
      <c r="F1157" s="9"/>
      <c r="G1157" s="9"/>
      <c r="H1157" s="56">
        <v>525</v>
      </c>
      <c r="I1157" s="9" t="s">
        <v>44</v>
      </c>
      <c r="J1157" s="359" t="str">
        <f>IF(ISBLANK(INDEX('Policy Characteristics'!D:D,MATCH($C1157,'Policy Characteristics'!$C:$C,0))),"",INDEX('Policy Characteristics'!D:D,MATCH($C1157,'Policy Characteristics'!$C:$C,0)))</f>
        <v>Direct Air Capture</v>
      </c>
      <c r="K1157" s="357" t="str">
        <f>IF(ISBLANK(INDEX('Policy Characteristics'!E:E,MATCH($C1157,'Policy Characteristics'!$C:$C,0))),"",INDEX('Policy Characteristics'!E:E,MATCH($C1157,'Policy Characteristics'!$C:$C,0)))</f>
        <v>geoeng direct air capture</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1</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of potential achieved</v>
      </c>
      <c r="P1157" s="357" t="str">
        <f>IF(ISBLANK(INDEX('Policy Characteristics'!J:J,MATCH($C1157,'Policy Characteristics'!$C:$C,0))),"",INDEX('Policy Characteristics'!J:J,MATCH($C1157,'Policy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57" s="357" t="str">
        <f>IF(ISBLANK(INDEX('Policy Characteristics'!K:K,MATCH($C1157,'Policy Characteristics'!$C:$C,0))),"",INDEX('Policy Characteristics'!K:K,MATCH($C1157,'Policy Characteristics'!$C:$C,0)))</f>
        <v>direct-air-capture.html#dac</v>
      </c>
      <c r="R1157" s="357" t="str">
        <f>IF(ISBLANK(INDEX('Policy Characteristics'!L:L,MATCH($C1157,'Policy Characteristics'!$C:$C,0))),"",INDEX('Policy Characteristics'!L:L,MATCH($C1157,'Policy Characteristics'!$C:$C,0)))</f>
        <v>direct-air-capture.html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2" t="s">
        <v>311</v>
      </c>
      <c r="D1158" s="53" t="s">
        <v>116</v>
      </c>
      <c r="E1158" s="53"/>
      <c r="F1158" s="53" t="s">
        <v>337</v>
      </c>
      <c r="G1158" s="53"/>
      <c r="H1158" s="54">
        <v>114</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building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ref="C1159:C1163" si="62">C$1158</f>
        <v>RnD Building Fuel Use Perc Reduction</v>
      </c>
      <c r="D1159" s="53" t="s">
        <v>117</v>
      </c>
      <c r="E1159" s="53"/>
      <c r="F1159" s="53" t="s">
        <v>338</v>
      </c>
      <c r="G1159" s="53"/>
      <c r="H1159" s="54">
        <v>115</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building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2"/>
        <v>RnD Building Fuel Use Perc Reduction</v>
      </c>
      <c r="D1160" s="53" t="s">
        <v>118</v>
      </c>
      <c r="E1160" s="53"/>
      <c r="F1160" s="53" t="s">
        <v>339</v>
      </c>
      <c r="G1160" s="53"/>
      <c r="H1160" s="54">
        <v>750</v>
      </c>
      <c r="I1160" s="53" t="s">
        <v>45</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building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2"/>
        <v>RnD Building Fuel Use Perc Reduction</v>
      </c>
      <c r="D1161" s="53" t="s">
        <v>119</v>
      </c>
      <c r="E1161" s="53"/>
      <c r="F1161" s="53" t="s">
        <v>340</v>
      </c>
      <c r="G1161" s="53"/>
      <c r="H1161" s="54">
        <v>117</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building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2"/>
        <v>RnD Building Fuel Use Perc Reduction</v>
      </c>
      <c r="D1162" s="53" t="s">
        <v>120</v>
      </c>
      <c r="E1162" s="53"/>
      <c r="F1162" s="53" t="s">
        <v>341</v>
      </c>
      <c r="G1162" s="53"/>
      <c r="H1162" s="54">
        <v>118</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building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2"/>
        <v>RnD Building Fuel Use Perc Reduction</v>
      </c>
      <c r="D1163" s="53" t="s">
        <v>121</v>
      </c>
      <c r="E1163" s="53"/>
      <c r="F1163" s="53" t="s">
        <v>342</v>
      </c>
      <c r="G1163" s="53"/>
      <c r="H1163" s="54">
        <v>119</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building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2" t="s">
        <v>312</v>
      </c>
      <c r="D1164" s="53"/>
      <c r="E1164" s="53"/>
      <c r="F1164" s="53" t="s">
        <v>27</v>
      </c>
      <c r="G1164" s="53"/>
      <c r="H1164" s="54">
        <v>120</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CCS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2" t="s">
        <v>313</v>
      </c>
      <c r="D1165" s="53" t="s">
        <v>473</v>
      </c>
      <c r="E1165" s="53"/>
      <c r="F1165" s="9" t="s">
        <v>476</v>
      </c>
      <c r="G1165" s="53"/>
      <c r="H1165" s="54">
        <v>121</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electricity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ref="C1166:C1173" si="63">C$1165</f>
        <v>RnD Electricity Fuel Use Perc Reduction</v>
      </c>
      <c r="D1166" s="9" t="s">
        <v>327</v>
      </c>
      <c r="E1166" s="55"/>
      <c r="F1166" s="9" t="s">
        <v>2288</v>
      </c>
      <c r="G1166" s="53"/>
      <c r="H1166" s="54">
        <v>122</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electricity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3"/>
        <v>RnD Electricity Fuel Use Perc Reduction</v>
      </c>
      <c r="D1167" s="9" t="s">
        <v>77</v>
      </c>
      <c r="E1167" s="55"/>
      <c r="F1167" s="9" t="s">
        <v>343</v>
      </c>
      <c r="G1167" s="53"/>
      <c r="H1167" s="54">
        <v>123</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electricity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3"/>
        <v>RnD Electricity Fuel Use Perc Reduction</v>
      </c>
      <c r="D1168" s="9" t="s">
        <v>78</v>
      </c>
      <c r="E1168" s="55"/>
      <c r="F1168" s="9" t="s">
        <v>344</v>
      </c>
      <c r="G1168" s="53"/>
      <c r="H1168" s="54">
        <v>751</v>
      </c>
      <c r="I1168" s="53" t="s">
        <v>45</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electricity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3"/>
        <v>RnD Electricity Fuel Use Perc Reduction</v>
      </c>
      <c r="D1169" s="9" t="s">
        <v>474</v>
      </c>
      <c r="E1169" s="55"/>
      <c r="F1169" s="9" t="s">
        <v>478</v>
      </c>
      <c r="G1169" s="53"/>
      <c r="H1169" s="54">
        <v>752</v>
      </c>
      <c r="I1169" s="53" t="s">
        <v>45</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electricity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3"/>
        <v>RnD Electricity Fuel Use Perc Reduction</v>
      </c>
      <c r="D1170" s="9" t="s">
        <v>79</v>
      </c>
      <c r="E1170" s="55"/>
      <c r="F1170" s="9" t="s">
        <v>345</v>
      </c>
      <c r="G1170" s="53"/>
      <c r="H1170" s="54">
        <v>753</v>
      </c>
      <c r="I1170" s="53" t="s">
        <v>45</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electricity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3"/>
        <v>RnD Electricity Fuel Use Perc Reduction</v>
      </c>
      <c r="D1171" s="9" t="s">
        <v>80</v>
      </c>
      <c r="E1171" s="55"/>
      <c r="F1171" s="9" t="s">
        <v>346</v>
      </c>
      <c r="G1171" s="53"/>
      <c r="H1171" s="54">
        <v>754</v>
      </c>
      <c r="I1171" s="53" t="s">
        <v>45</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electricity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3"/>
        <v>RnD Electricity Fuel Use Perc Reduction</v>
      </c>
      <c r="D1172" s="9" t="s">
        <v>81</v>
      </c>
      <c r="E1172" s="55"/>
      <c r="F1172" s="9" t="s">
        <v>347</v>
      </c>
      <c r="G1172" s="53"/>
      <c r="H1172" s="54">
        <v>124</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electricity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3"/>
        <v>RnD Electricity Fuel Use Perc Reduction</v>
      </c>
      <c r="D1173" s="9" t="s">
        <v>330</v>
      </c>
      <c r="E1173" s="55"/>
      <c r="F1173" s="9" t="s">
        <v>2289</v>
      </c>
      <c r="G1173" s="53"/>
      <c r="H1173" s="54">
        <v>193</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electricity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ref="C1174:C1175" si="64">C$1165</f>
        <v>RnD Electricity Fuel Use Perc Reduction</v>
      </c>
      <c r="D1174" s="9" t="s">
        <v>470</v>
      </c>
      <c r="E1174" s="55"/>
      <c r="F1174" s="9" t="s">
        <v>471</v>
      </c>
      <c r="G1174" s="53"/>
      <c r="H1174" s="54">
        <v>181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electricity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1" t="str">
        <f t="shared" si="64"/>
        <v>RnD Electricity Fuel Use Perc Reduction</v>
      </c>
      <c r="D1175" s="9" t="s">
        <v>479</v>
      </c>
      <c r="E1175" s="55"/>
      <c r="F1175" s="9" t="s">
        <v>481</v>
      </c>
      <c r="G1175" s="53"/>
      <c r="H1175" s="54">
        <v>755</v>
      </c>
      <c r="I1175" s="53" t="s">
        <v>45</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electricity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2" t="s">
        <v>314</v>
      </c>
      <c r="D1176" s="194" t="s">
        <v>3199</v>
      </c>
      <c r="E1176" s="53"/>
      <c r="F1176" s="9" t="s">
        <v>3236</v>
      </c>
      <c r="G1176" s="53"/>
      <c r="H1176" s="54">
        <v>1487</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industry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ref="C1177:C1200" si="65">C$1176</f>
        <v>RnD Industry Fuel Use Perc Reduction</v>
      </c>
      <c r="D1177" s="194" t="s">
        <v>3200</v>
      </c>
      <c r="E1177" s="53"/>
      <c r="F1177" s="9" t="s">
        <v>3237</v>
      </c>
      <c r="G1177" s="53"/>
      <c r="H1177" s="54">
        <v>1488</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industry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Industry Fuel Use Perc Reduction</v>
      </c>
      <c r="D1178" s="194" t="s">
        <v>3201</v>
      </c>
      <c r="E1178" s="53"/>
      <c r="F1178" s="9" t="s">
        <v>3238</v>
      </c>
      <c r="G1178" s="53"/>
      <c r="H1178" s="54">
        <v>1489</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industry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Industry Fuel Use Perc Reduction</v>
      </c>
      <c r="D1179" s="194" t="s">
        <v>3202</v>
      </c>
      <c r="E1179" s="53"/>
      <c r="F1179" s="9" t="s">
        <v>3239</v>
      </c>
      <c r="G1179" s="53"/>
      <c r="H1179" s="54">
        <v>1490</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industry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Industry Fuel Use Perc Reduction</v>
      </c>
      <c r="D1180" s="194" t="s">
        <v>3203</v>
      </c>
      <c r="E1180" s="53"/>
      <c r="F1180" s="9" t="s">
        <v>3240</v>
      </c>
      <c r="G1180" s="53"/>
      <c r="H1180" s="54">
        <v>1491</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industry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Industry Fuel Use Perc Reduction</v>
      </c>
      <c r="D1181" s="194" t="s">
        <v>3204</v>
      </c>
      <c r="E1181" s="53"/>
      <c r="F1181" s="9" t="s">
        <v>3241</v>
      </c>
      <c r="G1181" s="53"/>
      <c r="H1181" s="54">
        <v>1492</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industry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1" t="str">
        <f t="shared" si="65"/>
        <v>RnD Industry Fuel Use Perc Reduction</v>
      </c>
      <c r="D1182" s="194" t="s">
        <v>3205</v>
      </c>
      <c r="E1182" s="53"/>
      <c r="F1182" s="9" t="s">
        <v>3242</v>
      </c>
      <c r="G1182" s="53"/>
      <c r="H1182" s="54">
        <v>1493</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industry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si="65"/>
        <v>RnD Industry Fuel Use Perc Reduction</v>
      </c>
      <c r="D1183" s="194" t="s">
        <v>3206</v>
      </c>
      <c r="E1183" s="53"/>
      <c r="F1183" s="9" t="s">
        <v>3243</v>
      </c>
      <c r="G1183" s="53"/>
      <c r="H1183" s="54">
        <v>1494</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industry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5"/>
        <v>RnD Industry Fuel Use Perc Reduction</v>
      </c>
      <c r="D1184" s="194" t="s">
        <v>3207</v>
      </c>
      <c r="E1184" s="53"/>
      <c r="F1184" s="9" t="s">
        <v>3244</v>
      </c>
      <c r="G1184" s="53"/>
      <c r="H1184" s="54">
        <v>1495</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industry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5"/>
        <v>RnD Industry Fuel Use Perc Reduction</v>
      </c>
      <c r="D1185" s="194" t="s">
        <v>3208</v>
      </c>
      <c r="E1185" s="53"/>
      <c r="F1185" s="9" t="s">
        <v>349</v>
      </c>
      <c r="G1185" s="53"/>
      <c r="H1185" s="54">
        <v>1496</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industry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5"/>
        <v>RnD Industry Fuel Use Perc Reduction</v>
      </c>
      <c r="D1186" s="194" t="s">
        <v>3209</v>
      </c>
      <c r="E1186" s="53"/>
      <c r="F1186" s="9" t="s">
        <v>3245</v>
      </c>
      <c r="G1186" s="53"/>
      <c r="H1186" s="54">
        <v>1497</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industry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5"/>
        <v>RnD Industry Fuel Use Perc Reduction</v>
      </c>
      <c r="D1187" s="194" t="s">
        <v>3210</v>
      </c>
      <c r="E1187" s="53"/>
      <c r="F1187" s="9" t="s">
        <v>3246</v>
      </c>
      <c r="G1187" s="53"/>
      <c r="H1187" s="54">
        <v>1498</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industry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5"/>
        <v>RnD Industry Fuel Use Perc Reduction</v>
      </c>
      <c r="D1188" s="194" t="s">
        <v>3211</v>
      </c>
      <c r="E1188" s="53"/>
      <c r="F1188" s="9" t="s">
        <v>3247</v>
      </c>
      <c r="G1188" s="53"/>
      <c r="H1188" s="54">
        <v>1499</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industry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5"/>
        <v>RnD Industry Fuel Use Perc Reduction</v>
      </c>
      <c r="D1189" s="194" t="s">
        <v>3212</v>
      </c>
      <c r="E1189" s="53"/>
      <c r="F1189" s="9" t="s">
        <v>348</v>
      </c>
      <c r="G1189" s="53"/>
      <c r="H1189" s="54">
        <v>1500</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industry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si="65"/>
        <v>RnD Industry Fuel Use Perc Reduction</v>
      </c>
      <c r="D1190" s="194" t="s">
        <v>3213</v>
      </c>
      <c r="E1190" s="53"/>
      <c r="F1190" s="9" t="s">
        <v>3248</v>
      </c>
      <c r="G1190" s="53"/>
      <c r="H1190" s="54">
        <v>1501</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industry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ht="30"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5"/>
        <v>RnD Industry Fuel Use Perc Reduction</v>
      </c>
      <c r="D1191" s="194" t="s">
        <v>3214</v>
      </c>
      <c r="E1191" s="53"/>
      <c r="F1191" s="9" t="s">
        <v>3249</v>
      </c>
      <c r="G1191" s="53"/>
      <c r="H1191" s="54">
        <v>1502</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industry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5"/>
        <v>RnD Industry Fuel Use Perc Reduction</v>
      </c>
      <c r="D1192" s="194" t="s">
        <v>3215</v>
      </c>
      <c r="E1192" s="53"/>
      <c r="F1192" s="9" t="s">
        <v>3250</v>
      </c>
      <c r="G1192" s="53"/>
      <c r="H1192" s="54">
        <v>1503</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industry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5"/>
        <v>RnD Industry Fuel Use Perc Reduction</v>
      </c>
      <c r="D1193" s="194" t="s">
        <v>3216</v>
      </c>
      <c r="E1193" s="53"/>
      <c r="F1193" s="9" t="s">
        <v>3251</v>
      </c>
      <c r="G1193" s="53"/>
      <c r="H1193" s="54">
        <v>1504</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industry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5"/>
        <v>RnD Industry Fuel Use Perc Reduction</v>
      </c>
      <c r="D1194" s="194" t="s">
        <v>3217</v>
      </c>
      <c r="E1194" s="53"/>
      <c r="F1194" s="9" t="s">
        <v>3252</v>
      </c>
      <c r="G1194" s="53"/>
      <c r="H1194" s="54">
        <v>1505</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industry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5"/>
        <v>RnD Industry Fuel Use Perc Reduction</v>
      </c>
      <c r="D1195" s="194" t="s">
        <v>3218</v>
      </c>
      <c r="E1195" s="53"/>
      <c r="F1195" s="9" t="s">
        <v>3253</v>
      </c>
      <c r="G1195" s="53"/>
      <c r="H1195" s="54">
        <v>1506</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industry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5"/>
        <v>RnD Industry Fuel Use Perc Reduction</v>
      </c>
      <c r="D1196" s="194" t="s">
        <v>3219</v>
      </c>
      <c r="E1196" s="53"/>
      <c r="F1196" s="9" t="s">
        <v>3254</v>
      </c>
      <c r="G1196" s="53"/>
      <c r="H1196" s="54">
        <v>1507</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industry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5"/>
        <v>RnD Industry Fuel Use Perc Reduction</v>
      </c>
      <c r="D1197" s="194" t="s">
        <v>3220</v>
      </c>
      <c r="E1197" s="53"/>
      <c r="F1197" s="9" t="s">
        <v>3255</v>
      </c>
      <c r="G1197" s="53"/>
      <c r="H1197" s="54">
        <v>1508</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industry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5"/>
        <v>RnD Industry Fuel Use Perc Reduction</v>
      </c>
      <c r="D1198" s="194" t="s">
        <v>3221</v>
      </c>
      <c r="E1198" s="53"/>
      <c r="F1198" s="9" t="s">
        <v>3256</v>
      </c>
      <c r="G1198" s="53"/>
      <c r="H1198" s="54">
        <v>1509</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industry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Industry Fuel Use Perc Reduction</v>
      </c>
      <c r="D1199" s="194" t="s">
        <v>3222</v>
      </c>
      <c r="E1199" s="53"/>
      <c r="F1199" s="9" t="s">
        <v>3257</v>
      </c>
      <c r="G1199" s="53"/>
      <c r="H1199" s="54">
        <v>1510</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industry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si="65"/>
        <v>RnD Industry Fuel Use Perc Reduction</v>
      </c>
      <c r="D1200" s="194" t="s">
        <v>3223</v>
      </c>
      <c r="E1200" s="53"/>
      <c r="F1200" s="9" t="s">
        <v>3258</v>
      </c>
      <c r="G1200" s="53"/>
      <c r="H1200" s="54">
        <v>1511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industry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2" t="s">
        <v>315</v>
      </c>
      <c r="D1201" s="53" t="s">
        <v>2276</v>
      </c>
      <c r="E1201" s="53"/>
      <c r="F1201" s="53" t="s">
        <v>501</v>
      </c>
      <c r="G1201" s="53"/>
      <c r="H1201" s="54">
        <v>133</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transportation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ref="C1202:C1207" si="66">C$1201</f>
        <v>RnD Transportation Fuel Use Perc Reduction</v>
      </c>
      <c r="D1202" s="53" t="s">
        <v>2277</v>
      </c>
      <c r="E1202" s="53"/>
      <c r="F1202" s="53" t="s">
        <v>502</v>
      </c>
      <c r="G1202" s="53"/>
      <c r="H1202" s="54">
        <v>134</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transportation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Transportation Fuel Use Perc Reduction</v>
      </c>
      <c r="D1203" s="53" t="s">
        <v>2278</v>
      </c>
      <c r="E1203" s="53"/>
      <c r="F1203" s="53" t="s">
        <v>503</v>
      </c>
      <c r="G1203" s="53"/>
      <c r="H1203" s="54">
        <v>135</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transportation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Transportation Fuel Use Perc Reduction</v>
      </c>
      <c r="D1204" s="53" t="s">
        <v>2279</v>
      </c>
      <c r="E1204" s="53"/>
      <c r="F1204" s="53" t="s">
        <v>504</v>
      </c>
      <c r="G1204" s="53"/>
      <c r="H1204" s="54">
        <v>136</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transportation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Transportation Fuel Use Perc Reduction</v>
      </c>
      <c r="D1205" s="53" t="s">
        <v>2280</v>
      </c>
      <c r="E1205" s="53"/>
      <c r="F1205" s="53" t="s">
        <v>505</v>
      </c>
      <c r="G1205" s="53"/>
      <c r="H1205" s="54">
        <v>137</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transportation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Transportation Fuel Use Perc Reduction</v>
      </c>
      <c r="D1206" s="53" t="s">
        <v>2591</v>
      </c>
      <c r="E1206" s="53"/>
      <c r="F1206" s="53" t="s">
        <v>2894</v>
      </c>
      <c r="G1206" s="53"/>
      <c r="H1206" s="54">
        <v>138</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transportation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Transportation Fuel Use Perc Reduction</v>
      </c>
      <c r="D1207" s="53" t="s">
        <v>2590</v>
      </c>
      <c r="E1207" s="53"/>
      <c r="F1207" s="53" t="s">
        <v>2895</v>
      </c>
      <c r="G1207" s="53"/>
      <c r="H1207" s="54">
        <v>524</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transportation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Carbon Tax Revenue</v>
      </c>
      <c r="C1208" s="366" t="s">
        <v>3066</v>
      </c>
      <c r="D1208" s="4" t="s">
        <v>3075</v>
      </c>
      <c r="F1208" s="4" t="s">
        <v>3080</v>
      </c>
      <c r="H1208" s="267">
        <v>545</v>
      </c>
      <c r="I1208" s="4" t="s">
        <v>44</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carbon tax revenue</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Carbon Tax Revenue</v>
      </c>
      <c r="C1209" s="367" t="str">
        <f t="shared" ref="C1209" si="67">C$1208</f>
        <v>GRA for Carbon Tax Revenue</v>
      </c>
      <c r="D1209" s="4" t="s">
        <v>3076</v>
      </c>
      <c r="F1209" s="4" t="s">
        <v>3105</v>
      </c>
      <c r="H1209" s="270">
        <v>546</v>
      </c>
      <c r="I1209" s="5" t="str">
        <f t="shared" ref="I1209:I1212" si="68">I$1208</f>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carbon tax revenue</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Carbon Tax Revenue</v>
      </c>
      <c r="C1210" s="367" t="str">
        <f t="shared" ref="C1210:C1212" si="69">C$1208</f>
        <v>GRA for Carbon Tax Revenue</v>
      </c>
      <c r="D1210" s="4" t="s">
        <v>3077</v>
      </c>
      <c r="F1210" s="4" t="s">
        <v>3081</v>
      </c>
      <c r="H1210" s="270">
        <v>547</v>
      </c>
      <c r="I1210" s="5" t="str">
        <f t="shared" si="6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carbon tax revenue</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Carbon Tax Revenue</v>
      </c>
      <c r="C1211" s="367" t="str">
        <f t="shared" si="69"/>
        <v>GRA for Carbon Tax Revenue</v>
      </c>
      <c r="D1211" s="4" t="s">
        <v>3078</v>
      </c>
      <c r="F1211" s="4" t="s">
        <v>3082</v>
      </c>
      <c r="H1211" s="270">
        <v>548</v>
      </c>
      <c r="I1211" s="5" t="str">
        <f t="shared" si="6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carbon tax revenue</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Carbon Tax Revenue</v>
      </c>
      <c r="C1212" s="367" t="str">
        <f t="shared" si="69"/>
        <v>GRA for Carbon Tax Revenue</v>
      </c>
      <c r="D1212" s="4" t="s">
        <v>3079</v>
      </c>
      <c r="F1212" s="4" t="s">
        <v>3083</v>
      </c>
      <c r="H1212" s="270">
        <v>549</v>
      </c>
      <c r="I1212" s="5" t="str">
        <f t="shared" si="68"/>
        <v>Yes</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carbon tax revenue</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Tax Revenue</v>
      </c>
      <c r="C1213" s="366" t="s">
        <v>3067</v>
      </c>
      <c r="D1213" s="4" t="s">
        <v>3075</v>
      </c>
      <c r="F1213" s="4" t="s">
        <v>3080</v>
      </c>
      <c r="H1213" s="270">
        <v>550</v>
      </c>
      <c r="I1213" s="4" t="s">
        <v>44</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tax revenue</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Tax Revenue</v>
      </c>
      <c r="C1214" s="367" t="str">
        <f t="shared" ref="C1214:C1217" si="70">C$1213</f>
        <v>GRA for Fuel Tax Revenue</v>
      </c>
      <c r="D1214" s="4" t="s">
        <v>3076</v>
      </c>
      <c r="F1214" s="4" t="s">
        <v>3105</v>
      </c>
      <c r="H1214" s="270">
        <v>551</v>
      </c>
      <c r="I1214" s="5" t="str">
        <f t="shared" ref="I1214:I1217" si="71">I$1213</f>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tax revenue</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Tax Revenue</v>
      </c>
      <c r="C1215" s="367" t="str">
        <f t="shared" si="70"/>
        <v>GRA for Fuel Tax Revenue</v>
      </c>
      <c r="D1215" s="4" t="s">
        <v>3077</v>
      </c>
      <c r="F1215" s="4" t="s">
        <v>3081</v>
      </c>
      <c r="H1215" s="270">
        <v>552</v>
      </c>
      <c r="I1215" s="5" t="str">
        <f t="shared" si="71"/>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tax revenue</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Tax Revenue</v>
      </c>
      <c r="C1216" s="367" t="str">
        <f t="shared" si="70"/>
        <v>GRA for Fuel Tax Revenue</v>
      </c>
      <c r="D1216" s="4" t="s">
        <v>3078</v>
      </c>
      <c r="F1216" s="4" t="s">
        <v>3082</v>
      </c>
      <c r="H1216" s="270">
        <v>553</v>
      </c>
      <c r="I1216" s="5" t="str">
        <f t="shared" si="71"/>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tax revenue</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Fuel Tax Revenue</v>
      </c>
      <c r="C1217" s="367" t="str">
        <f t="shared" si="70"/>
        <v>GRA for Fuel Tax Revenue</v>
      </c>
      <c r="D1217" s="4" t="s">
        <v>3079</v>
      </c>
      <c r="F1217" s="4" t="s">
        <v>3083</v>
      </c>
      <c r="H1217" s="270">
        <v>554</v>
      </c>
      <c r="I1217" s="5" t="str">
        <f t="shared" si="71"/>
        <v>Yes</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fuel tax revenue</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EV Subsidy</v>
      </c>
      <c r="C1218" s="366" t="s">
        <v>3068</v>
      </c>
      <c r="D1218" s="4" t="s">
        <v>3075</v>
      </c>
      <c r="F1218" s="4" t="s">
        <v>3080</v>
      </c>
      <c r="H1218" s="270">
        <v>555</v>
      </c>
      <c r="I1218" s="4" t="s">
        <v>44</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EV subsidy</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EV Subsidy</v>
      </c>
      <c r="C1219" s="367" t="str">
        <f t="shared" ref="C1219:C1222" si="72">C$1218</f>
        <v>GRA for EV Subsidy</v>
      </c>
      <c r="D1219" s="4" t="s">
        <v>3076</v>
      </c>
      <c r="F1219" s="4" t="s">
        <v>3105</v>
      </c>
      <c r="H1219" s="270">
        <v>556</v>
      </c>
      <c r="I1219" s="5" t="str">
        <f t="shared" ref="I1219:I1222" si="73">I$1218</f>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EV subsidy</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EV Subsidy</v>
      </c>
      <c r="C1220" s="367" t="str">
        <f t="shared" si="72"/>
        <v>GRA for EV Subsidy</v>
      </c>
      <c r="D1220" s="4" t="s">
        <v>3077</v>
      </c>
      <c r="F1220" s="4" t="s">
        <v>3081</v>
      </c>
      <c r="H1220" s="270">
        <v>557</v>
      </c>
      <c r="I1220" s="5" t="str">
        <f t="shared" si="73"/>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EV subsidy</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EV Subsidy</v>
      </c>
      <c r="C1221" s="367" t="str">
        <f t="shared" si="72"/>
        <v>GRA for EV Subsidy</v>
      </c>
      <c r="D1221" s="4" t="s">
        <v>3078</v>
      </c>
      <c r="F1221" s="4" t="s">
        <v>3082</v>
      </c>
      <c r="H1221" s="270">
        <v>558</v>
      </c>
      <c r="I1221" s="5" t="str">
        <f t="shared" si="73"/>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EV subsidy</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EV Subsidy</v>
      </c>
      <c r="C1222" s="367" t="str">
        <f t="shared" si="72"/>
        <v>GRA for EV Subsidy</v>
      </c>
      <c r="D1222" s="4" t="s">
        <v>3079</v>
      </c>
      <c r="F1222" s="4" t="s">
        <v>3083</v>
      </c>
      <c r="H1222" s="270">
        <v>559</v>
      </c>
      <c r="I1222" s="5" t="str">
        <f t="shared" si="73"/>
        <v>Yes</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EV subsidy</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Electricity Generation Subsidy</v>
      </c>
      <c r="C1223" s="366" t="s">
        <v>3069</v>
      </c>
      <c r="D1223" s="4" t="s">
        <v>3075</v>
      </c>
      <c r="F1223" s="4" t="s">
        <v>3080</v>
      </c>
      <c r="H1223" s="270">
        <v>560</v>
      </c>
      <c r="I1223" s="4" t="s">
        <v>44</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elec gen subsidy</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Electricity Generation Subsidy</v>
      </c>
      <c r="C1224" s="367" t="str">
        <f t="shared" ref="C1224:C1227" si="74">C$1223</f>
        <v>GRA for Electricity Generation Subsidies</v>
      </c>
      <c r="D1224" s="4" t="s">
        <v>3076</v>
      </c>
      <c r="F1224" s="4" t="s">
        <v>3105</v>
      </c>
      <c r="H1224" s="270">
        <v>561</v>
      </c>
      <c r="I1224" s="5" t="str">
        <f t="shared" ref="I1224:I1227" si="75">I$1223</f>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elec gen subsidy</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Electricity Generation Subsidy</v>
      </c>
      <c r="C1225" s="367" t="str">
        <f t="shared" si="74"/>
        <v>GRA for Electricity Generation Subsidies</v>
      </c>
      <c r="D1225" s="4" t="s">
        <v>3077</v>
      </c>
      <c r="F1225" s="4" t="s">
        <v>3081</v>
      </c>
      <c r="H1225" s="270">
        <v>562</v>
      </c>
      <c r="I1225" s="5" t="str">
        <f t="shared" si="75"/>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elec gen subsidy</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Electricity Generation Subsidy</v>
      </c>
      <c r="C1226" s="367" t="str">
        <f t="shared" si="74"/>
        <v>GRA for Electricity Generation Subsidies</v>
      </c>
      <c r="D1226" s="4" t="s">
        <v>3078</v>
      </c>
      <c r="F1226" s="4" t="s">
        <v>3082</v>
      </c>
      <c r="H1226" s="270">
        <v>563</v>
      </c>
      <c r="I1226" s="5" t="str">
        <f t="shared" si="75"/>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elec gen subsidy</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Electricity Generation Subsidy</v>
      </c>
      <c r="C1227" s="367" t="str">
        <f t="shared" si="74"/>
        <v>GRA for Electricity Generation Subsidies</v>
      </c>
      <c r="D1227" s="4" t="s">
        <v>3079</v>
      </c>
      <c r="F1227" s="4" t="s">
        <v>3083</v>
      </c>
      <c r="H1227" s="270">
        <v>564</v>
      </c>
      <c r="I1227" s="5" t="str">
        <f t="shared" si="75"/>
        <v>Yes</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elec gen subsidy</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Government Revenue Accounting</v>
      </c>
      <c r="B1228" s="357" t="str">
        <f>IF(ISBLANK(INDEX('Policy Characteristics'!B:B,MATCH($C1228,'Policy Characteristics'!$C:$C,0))),"",INDEX('Policy Characteristics'!B:B,MATCH($C1228,'Policy Characteristics'!$C:$C,0)))</f>
        <v>Electricity Capacity Construction Subsidy</v>
      </c>
      <c r="C1228" s="366" t="s">
        <v>3070</v>
      </c>
      <c r="D1228" s="4" t="s">
        <v>3075</v>
      </c>
      <c r="F1228" s="4" t="s">
        <v>3080</v>
      </c>
      <c r="H1228" s="270">
        <v>565</v>
      </c>
      <c r="I1228" s="4" t="s">
        <v>44</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GRA elec cap const subsidy</v>
      </c>
      <c r="L1228" s="357">
        <f>IF(ISBLANK(INDEX('Policy Characteristics'!F:F,MATCH($C1228,'Policy Characteristics'!$C:$C,0))),"",INDEX('Policy Characteristics'!F:F,MATCH($C1228,'Policy Characteristics'!$C:$C,0)))</f>
        <v>0</v>
      </c>
      <c r="M1228" s="357">
        <f>IF(ISBLANK(INDEX('Policy Characteristics'!G:G,MATCH($C1228,'Policy Characteristics'!$C:$C,0))),"",INDEX('Policy Characteristics'!G:G,MATCH($C1228,'Policy Characteristics'!$C:$C,0)))</f>
        <v>10</v>
      </c>
      <c r="N1228" s="357">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weight</v>
      </c>
      <c r="P1228" s="35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7" t="str">
        <f>IF(ISBLANK(INDEX('Policy Characteristics'!K:K,MATCH($C1228,'Policy Characteristics'!$C:$C,0))),"",INDEX('Policy Characteristics'!K:K,MATCH($C1228,'Policy Characteristics'!$C:$C,0)))</f>
        <v>io-model.html</v>
      </c>
      <c r="R1228" s="357" t="str">
        <f>IF(ISBLANK(INDEX('Policy Characteristics'!L:L,MATCH($C1228,'Policy Characteristics'!$C:$C,0))),"",INDEX('Policy Characteristics'!L:L,MATCH($C1228,'Policy Characteristics'!$C:$C,0)))</f>
        <v/>
      </c>
    </row>
    <row r="1229" spans="1:18" x14ac:dyDescent="0.25">
      <c r="A1229" s="357" t="str">
        <f>IF(ISBLANK(INDEX('Policy Characteristics'!A:A,MATCH($C1229,'Policy Characteristics'!$C:$C,0))),"",INDEX('Policy Characteristics'!A:A,MATCH($C1229,'Policy Characteristics'!$C:$C,0)))</f>
        <v>Government Revenue Accounting</v>
      </c>
      <c r="B1229" s="357" t="str">
        <f>IF(ISBLANK(INDEX('Policy Characteristics'!B:B,MATCH($C1229,'Policy Characteristics'!$C:$C,0))),"",INDEX('Policy Characteristics'!B:B,MATCH($C1229,'Policy Characteristics'!$C:$C,0)))</f>
        <v>Electricity Capacity Construction Subsidy</v>
      </c>
      <c r="C1229" s="367" t="str">
        <f t="shared" ref="C1229:C1232" si="76">C$1228</f>
        <v>GRA for Electricity Capacity Construction Subsidies</v>
      </c>
      <c r="D1229" s="4" t="s">
        <v>3076</v>
      </c>
      <c r="F1229" s="4" t="s">
        <v>3105</v>
      </c>
      <c r="H1229" s="270">
        <v>566</v>
      </c>
      <c r="I1229" s="5" t="str">
        <f t="shared" ref="I1229:I1232" si="77">I$1228</f>
        <v>Yes</v>
      </c>
      <c r="J1229" s="359" t="str">
        <f>IF(ISBLANK(INDEX('Policy Characteristics'!D:D,MATCH($C1229,'Policy Characteristics'!$C:$C,0))),"",INDEX('Policy Characteristics'!D:D,MATCH($C1229,'Policy Characteristics'!$C:$C,0)))</f>
        <v/>
      </c>
      <c r="K1229" s="357" t="str">
        <f>IF(ISBLANK(INDEX('Policy Characteristics'!E:E,MATCH($C1229,'Policy Characteristics'!$C:$C,0))),"",INDEX('Policy Characteristics'!E:E,MATCH($C1229,'Policy Characteristics'!$C:$C,0)))</f>
        <v>GRA elec cap const subsidy</v>
      </c>
      <c r="L1229" s="357">
        <f>IF(ISBLANK(INDEX('Policy Characteristics'!F:F,MATCH($C1229,'Policy Characteristics'!$C:$C,0))),"",INDEX('Policy Characteristics'!F:F,MATCH($C1229,'Policy Characteristics'!$C:$C,0)))</f>
        <v>0</v>
      </c>
      <c r="M1229" s="357">
        <f>IF(ISBLANK(INDEX('Policy Characteristics'!G:G,MATCH($C1229,'Policy Characteristics'!$C:$C,0))),"",INDEX('Policy Characteristics'!G:G,MATCH($C1229,'Policy Characteristics'!$C:$C,0)))</f>
        <v>10</v>
      </c>
      <c r="N1229" s="357">
        <f>IF(ISBLANK(INDEX('Policy Characteristics'!H:H,MATCH($C1229,'Policy Characteristics'!$C:$C,0))),"",INDEX('Policy Characteristics'!H:H,MATCH($C1229,'Policy Characteristics'!$C:$C,0)))</f>
        <v>1</v>
      </c>
      <c r="O1229" s="357" t="str">
        <f>IF(ISBLANK(INDEX('Policy Characteristics'!I:I,MATCH($C1229,'Policy Characteristics'!$C:$C,0))),"",INDEX('Policy Characteristics'!I:I,MATCH($C1229,'Policy Characteristics'!$C:$C,0)))</f>
        <v>weight</v>
      </c>
      <c r="P1229" s="35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7" t="str">
        <f>IF(ISBLANK(INDEX('Policy Characteristics'!K:K,MATCH($C1229,'Policy Characteristics'!$C:$C,0))),"",INDEX('Policy Characteristics'!K:K,MATCH($C1229,'Policy Characteristics'!$C:$C,0)))</f>
        <v>io-model.html</v>
      </c>
      <c r="R1229" s="357" t="str">
        <f>IF(ISBLANK(INDEX('Policy Characteristics'!L:L,MATCH($C1229,'Policy Characteristics'!$C:$C,0))),"",INDEX('Policy Characteristics'!L:L,MATCH($C1229,'Policy Characteristics'!$C:$C,0)))</f>
        <v/>
      </c>
    </row>
    <row r="1230" spans="1:18" x14ac:dyDescent="0.25">
      <c r="A1230" s="357" t="str">
        <f>IF(ISBLANK(INDEX('Policy Characteristics'!A:A,MATCH($C1230,'Policy Characteristics'!$C:$C,0))),"",INDEX('Policy Characteristics'!A:A,MATCH($C1230,'Policy Characteristics'!$C:$C,0)))</f>
        <v>Government Revenue Accounting</v>
      </c>
      <c r="B1230" s="357" t="str">
        <f>IF(ISBLANK(INDEX('Policy Characteristics'!B:B,MATCH($C1230,'Policy Characteristics'!$C:$C,0))),"",INDEX('Policy Characteristics'!B:B,MATCH($C1230,'Policy Characteristics'!$C:$C,0)))</f>
        <v>Electricity Capacity Construction Subsidy</v>
      </c>
      <c r="C1230" s="367" t="str">
        <f t="shared" si="76"/>
        <v>GRA for Electricity Capacity Construction Subsidies</v>
      </c>
      <c r="D1230" s="4" t="s">
        <v>3077</v>
      </c>
      <c r="F1230" s="4" t="s">
        <v>3081</v>
      </c>
      <c r="H1230" s="270">
        <v>567</v>
      </c>
      <c r="I1230" s="5" t="str">
        <f t="shared" si="77"/>
        <v>Yes</v>
      </c>
      <c r="J1230" s="359" t="str">
        <f>IF(ISBLANK(INDEX('Policy Characteristics'!D:D,MATCH($C1230,'Policy Characteristics'!$C:$C,0))),"",INDEX('Policy Characteristics'!D:D,MATCH($C1230,'Policy Characteristics'!$C:$C,0)))</f>
        <v/>
      </c>
      <c r="K1230" s="357" t="str">
        <f>IF(ISBLANK(INDEX('Policy Characteristics'!E:E,MATCH($C1230,'Policy Characteristics'!$C:$C,0))),"",INDEX('Policy Characteristics'!E:E,MATCH($C1230,'Policy Characteristics'!$C:$C,0)))</f>
        <v>GRA elec cap const subsidy</v>
      </c>
      <c r="L1230" s="357">
        <f>IF(ISBLANK(INDEX('Policy Characteristics'!F:F,MATCH($C1230,'Policy Characteristics'!$C:$C,0))),"",INDEX('Policy Characteristics'!F:F,MATCH($C1230,'Policy Characteristics'!$C:$C,0)))</f>
        <v>0</v>
      </c>
      <c r="M1230" s="357">
        <f>IF(ISBLANK(INDEX('Policy Characteristics'!G:G,MATCH($C1230,'Policy Characteristics'!$C:$C,0))),"",INDEX('Policy Characteristics'!G:G,MATCH($C1230,'Policy Characteristics'!$C:$C,0)))</f>
        <v>10</v>
      </c>
      <c r="N1230" s="357">
        <f>IF(ISBLANK(INDEX('Policy Characteristics'!H:H,MATCH($C1230,'Policy Characteristics'!$C:$C,0))),"",INDEX('Policy Characteristics'!H:H,MATCH($C1230,'Policy Characteristics'!$C:$C,0)))</f>
        <v>1</v>
      </c>
      <c r="O1230" s="357" t="str">
        <f>IF(ISBLANK(INDEX('Policy Characteristics'!I:I,MATCH($C1230,'Policy Characteristics'!$C:$C,0))),"",INDEX('Policy Characteristics'!I:I,MATCH($C1230,'Policy Characteristics'!$C:$C,0)))</f>
        <v>weight</v>
      </c>
      <c r="P1230" s="35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7" t="str">
        <f>IF(ISBLANK(INDEX('Policy Characteristics'!K:K,MATCH($C1230,'Policy Characteristics'!$C:$C,0))),"",INDEX('Policy Characteristics'!K:K,MATCH($C1230,'Policy Characteristics'!$C:$C,0)))</f>
        <v>io-model.html</v>
      </c>
      <c r="R1230" s="357" t="str">
        <f>IF(ISBLANK(INDEX('Policy Characteristics'!L:L,MATCH($C1230,'Policy Characteristics'!$C:$C,0))),"",INDEX('Policy Characteristics'!L:L,MATCH($C1230,'Policy Characteristics'!$C:$C,0)))</f>
        <v/>
      </c>
    </row>
    <row r="1231" spans="1:18" x14ac:dyDescent="0.25">
      <c r="A1231" s="357" t="str">
        <f>IF(ISBLANK(INDEX('Policy Characteristics'!A:A,MATCH($C1231,'Policy Characteristics'!$C:$C,0))),"",INDEX('Policy Characteristics'!A:A,MATCH($C1231,'Policy Characteristics'!$C:$C,0)))</f>
        <v>Government Revenue Accounting</v>
      </c>
      <c r="B1231" s="357" t="str">
        <f>IF(ISBLANK(INDEX('Policy Characteristics'!B:B,MATCH($C1231,'Policy Characteristics'!$C:$C,0))),"",INDEX('Policy Characteristics'!B:B,MATCH($C1231,'Policy Characteristics'!$C:$C,0)))</f>
        <v>Electricity Capacity Construction Subsidy</v>
      </c>
      <c r="C1231" s="367" t="str">
        <f t="shared" si="76"/>
        <v>GRA for Electricity Capacity Construction Subsidies</v>
      </c>
      <c r="D1231" s="4" t="s">
        <v>3078</v>
      </c>
      <c r="F1231" s="4" t="s">
        <v>3082</v>
      </c>
      <c r="H1231" s="270">
        <v>568</v>
      </c>
      <c r="I1231" s="5" t="str">
        <f t="shared" si="77"/>
        <v>Yes</v>
      </c>
      <c r="J1231" s="359" t="str">
        <f>IF(ISBLANK(INDEX('Policy Characteristics'!D:D,MATCH($C1231,'Policy Characteristics'!$C:$C,0))),"",INDEX('Policy Characteristics'!D:D,MATCH($C1231,'Policy Characteristics'!$C:$C,0)))</f>
        <v/>
      </c>
      <c r="K1231" s="357" t="str">
        <f>IF(ISBLANK(INDEX('Policy Characteristics'!E:E,MATCH($C1231,'Policy Characteristics'!$C:$C,0))),"",INDEX('Policy Characteristics'!E:E,MATCH($C1231,'Policy Characteristics'!$C:$C,0)))</f>
        <v>GRA elec cap const subsidy</v>
      </c>
      <c r="L1231" s="357">
        <f>IF(ISBLANK(INDEX('Policy Characteristics'!F:F,MATCH($C1231,'Policy Characteristics'!$C:$C,0))),"",INDEX('Policy Characteristics'!F:F,MATCH($C1231,'Policy Characteristics'!$C:$C,0)))</f>
        <v>0</v>
      </c>
      <c r="M1231" s="357">
        <f>IF(ISBLANK(INDEX('Policy Characteristics'!G:G,MATCH($C1231,'Policy Characteristics'!$C:$C,0))),"",INDEX('Policy Characteristics'!G:G,MATCH($C1231,'Policy Characteristics'!$C:$C,0)))</f>
        <v>10</v>
      </c>
      <c r="N1231" s="357">
        <f>IF(ISBLANK(INDEX('Policy Characteristics'!H:H,MATCH($C1231,'Policy Characteristics'!$C:$C,0))),"",INDEX('Policy Characteristics'!H:H,MATCH($C1231,'Policy Characteristics'!$C:$C,0)))</f>
        <v>1</v>
      </c>
      <c r="O1231" s="357" t="str">
        <f>IF(ISBLANK(INDEX('Policy Characteristics'!I:I,MATCH($C1231,'Policy Characteristics'!$C:$C,0))),"",INDEX('Policy Characteristics'!I:I,MATCH($C1231,'Policy Characteristics'!$C:$C,0)))</f>
        <v>weight</v>
      </c>
      <c r="P1231" s="35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7" t="str">
        <f>IF(ISBLANK(INDEX('Policy Characteristics'!K:K,MATCH($C1231,'Policy Characteristics'!$C:$C,0))),"",INDEX('Policy Characteristics'!K:K,MATCH($C1231,'Policy Characteristics'!$C:$C,0)))</f>
        <v>io-model.html</v>
      </c>
      <c r="R1231" s="357" t="str">
        <f>IF(ISBLANK(INDEX('Policy Characteristics'!L:L,MATCH($C1231,'Policy Characteristics'!$C:$C,0))),"",INDEX('Policy Characteristics'!L:L,MATCH($C1231,'Policy Characteristics'!$C:$C,0)))</f>
        <v/>
      </c>
    </row>
    <row r="1232" spans="1:18" x14ac:dyDescent="0.2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Electricity Capacity Construction Subsidy</v>
      </c>
      <c r="C1232" s="367" t="str">
        <f t="shared" si="76"/>
        <v>GRA for Electricity Capacity Construction Subsidies</v>
      </c>
      <c r="D1232" s="4" t="s">
        <v>3079</v>
      </c>
      <c r="F1232" s="4" t="s">
        <v>3083</v>
      </c>
      <c r="H1232" s="270">
        <v>569</v>
      </c>
      <c r="I1232" s="5" t="str">
        <f t="shared" si="77"/>
        <v>Yes</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elec cap const subsidy</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2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Distributed Solar Subsidy</v>
      </c>
      <c r="C1233" s="366" t="s">
        <v>3071</v>
      </c>
      <c r="D1233" s="4" t="s">
        <v>3075</v>
      </c>
      <c r="F1233" s="4" t="s">
        <v>3080</v>
      </c>
      <c r="H1233" s="270">
        <v>570</v>
      </c>
      <c r="I1233" s="4" t="s">
        <v>44</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dist solar subsidy</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Distributed Solar Subsidy</v>
      </c>
      <c r="C1234" s="367" t="str">
        <f t="shared" ref="C1234:C1237" si="78">C$1233</f>
        <v>GRA for Distributed Solar Subsidy</v>
      </c>
      <c r="D1234" s="4" t="s">
        <v>3076</v>
      </c>
      <c r="F1234" s="4" t="s">
        <v>3105</v>
      </c>
      <c r="H1234" s="270">
        <v>571</v>
      </c>
      <c r="I1234" s="5" t="str">
        <f t="shared" ref="I1234:I1237" si="79">I$1233</f>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dist solar subsidy</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Distributed Solar Subsidy</v>
      </c>
      <c r="C1235" s="367" t="str">
        <f t="shared" si="78"/>
        <v>GRA for Distributed Solar Subsidy</v>
      </c>
      <c r="D1235" s="4" t="s">
        <v>3077</v>
      </c>
      <c r="F1235" s="4" t="s">
        <v>3081</v>
      </c>
      <c r="H1235" s="270">
        <v>572</v>
      </c>
      <c r="I1235" s="5" t="str">
        <f t="shared" si="7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dist solar subsidy</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Distributed Solar Subsidy</v>
      </c>
      <c r="C1236" s="367" t="str">
        <f t="shared" si="78"/>
        <v>GRA for Distributed Solar Subsidy</v>
      </c>
      <c r="D1236" s="4" t="s">
        <v>3078</v>
      </c>
      <c r="F1236" s="4" t="s">
        <v>3082</v>
      </c>
      <c r="H1236" s="270">
        <v>573</v>
      </c>
      <c r="I1236" s="5" t="str">
        <f t="shared" si="7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dist solar subsidy</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Distributed Solar Subsidy</v>
      </c>
      <c r="C1237" s="367" t="str">
        <f t="shared" si="78"/>
        <v>GRA for Distributed Solar Subsidy</v>
      </c>
      <c r="D1237" s="4" t="s">
        <v>3079</v>
      </c>
      <c r="F1237" s="4" t="s">
        <v>3083</v>
      </c>
      <c r="H1237" s="270">
        <v>574</v>
      </c>
      <c r="I1237" s="5" t="str">
        <f t="shared" si="7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dist solar subsidy</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Subsidy</v>
      </c>
      <c r="C1238" s="366" t="s">
        <v>3072</v>
      </c>
      <c r="D1238" s="4" t="s">
        <v>3075</v>
      </c>
      <c r="F1238" s="4" t="s">
        <v>3080</v>
      </c>
      <c r="H1238" s="270">
        <v>575</v>
      </c>
      <c r="I1238" s="4" t="s">
        <v>44</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subsidy</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Subsidy</v>
      </c>
      <c r="C1239" s="367" t="str">
        <f t="shared" ref="C1239:C1242" si="80">C$1238</f>
        <v>GRA for Fuel Subsidies</v>
      </c>
      <c r="D1239" s="4" t="s">
        <v>3076</v>
      </c>
      <c r="F1239" s="4" t="s">
        <v>3105</v>
      </c>
      <c r="H1239" s="270">
        <v>576</v>
      </c>
      <c r="I1239" s="5" t="str">
        <f t="shared" ref="I1239:I1242" si="81">I$1238</f>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subsidy</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Subsidy</v>
      </c>
      <c r="C1240" s="367" t="str">
        <f t="shared" si="80"/>
        <v>GRA for Fuel Subsidies</v>
      </c>
      <c r="D1240" s="4" t="s">
        <v>3077</v>
      </c>
      <c r="F1240" s="4" t="s">
        <v>3081</v>
      </c>
      <c r="H1240" s="270">
        <v>577</v>
      </c>
      <c r="I1240" s="5" t="str">
        <f t="shared" si="81"/>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subsidy</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Subsidy</v>
      </c>
      <c r="C1241" s="367" t="str">
        <f t="shared" si="80"/>
        <v>GRA for Fuel Subsidies</v>
      </c>
      <c r="D1241" s="4" t="s">
        <v>3078</v>
      </c>
      <c r="F1241" s="4" t="s">
        <v>3082</v>
      </c>
      <c r="H1241" s="270">
        <v>578</v>
      </c>
      <c r="I1241" s="5" t="str">
        <f t="shared" si="81"/>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subsidy</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Subsidy</v>
      </c>
      <c r="C1242" s="367" t="str">
        <f t="shared" si="80"/>
        <v>GRA for Fuel Subsidies</v>
      </c>
      <c r="D1242" s="4" t="s">
        <v>3079</v>
      </c>
      <c r="F1242" s="4" t="s">
        <v>3083</v>
      </c>
      <c r="H1242" s="270">
        <v>579</v>
      </c>
      <c r="I1242" s="5" t="str">
        <f t="shared" si="81"/>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subsidy</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National Debt Interest</v>
      </c>
      <c r="C1243" s="366" t="s">
        <v>3073</v>
      </c>
      <c r="D1243" s="4" t="s">
        <v>3075</v>
      </c>
      <c r="F1243" s="4" t="s">
        <v>3080</v>
      </c>
      <c r="H1243" s="270">
        <v>580</v>
      </c>
      <c r="I1243" s="4" t="s">
        <v>44</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national debt interest</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National Debt Interest</v>
      </c>
      <c r="C1244" s="367" t="str">
        <f t="shared" ref="C1244:C1247" si="82">C$1243</f>
        <v>GRA for National Debt Interest</v>
      </c>
      <c r="D1244" s="4" t="s">
        <v>3076</v>
      </c>
      <c r="F1244" s="4" t="s">
        <v>3105</v>
      </c>
      <c r="H1244" s="270">
        <v>581</v>
      </c>
      <c r="I1244" s="5" t="str">
        <f t="shared" ref="I1244:I1247" si="83">I$1243</f>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national debt interest</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National Debt Interest</v>
      </c>
      <c r="C1245" s="367" t="str">
        <f t="shared" si="82"/>
        <v>GRA for National Debt Interest</v>
      </c>
      <c r="D1245" s="4" t="s">
        <v>3077</v>
      </c>
      <c r="F1245" s="4" t="s">
        <v>3081</v>
      </c>
      <c r="H1245" s="270">
        <v>582</v>
      </c>
      <c r="I1245" s="5" t="str">
        <f t="shared" si="83"/>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national debt interest</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National Debt Interest</v>
      </c>
      <c r="C1246" s="367" t="str">
        <f t="shared" si="82"/>
        <v>GRA for National Debt Interest</v>
      </c>
      <c r="D1246" s="4" t="s">
        <v>3078</v>
      </c>
      <c r="F1246" s="4" t="s">
        <v>3082</v>
      </c>
      <c r="H1246" s="270">
        <v>583</v>
      </c>
      <c r="I1246" s="5" t="str">
        <f t="shared" si="83"/>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national debt interest</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National Debt Interest</v>
      </c>
      <c r="C1247" s="367" t="str">
        <f t="shared" si="82"/>
        <v>GRA for National Debt Interest</v>
      </c>
      <c r="D1247" s="4" t="s">
        <v>3079</v>
      </c>
      <c r="F1247" s="4" t="s">
        <v>3083</v>
      </c>
      <c r="H1247" s="270">
        <v>584</v>
      </c>
      <c r="I1247" s="5" t="str">
        <f t="shared" si="83"/>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national debt interest</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Remaining Government Cash Flows</v>
      </c>
      <c r="C1248" s="366" t="s">
        <v>3074</v>
      </c>
      <c r="D1248" s="4" t="s">
        <v>3075</v>
      </c>
      <c r="F1248" s="4" t="s">
        <v>3080</v>
      </c>
      <c r="H1248" s="270">
        <v>585</v>
      </c>
      <c r="I1248" s="4" t="s">
        <v>44</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remaining cash flow changes</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Remaining Government Cash Flows</v>
      </c>
      <c r="C1249" s="367" t="str">
        <f t="shared" ref="C1249" si="84">C$1248</f>
        <v>GRA for Remaining Government Cash Flow Changes</v>
      </c>
      <c r="D1249" s="4" t="s">
        <v>3076</v>
      </c>
      <c r="F1249" s="4" t="s">
        <v>3105</v>
      </c>
      <c r="H1249" s="270">
        <v>586</v>
      </c>
      <c r="I1249" s="5" t="str">
        <f t="shared" ref="I1249:I1252" si="85">I$1248</f>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remaining cash flow changes</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Remaining Government Cash Flows</v>
      </c>
      <c r="C1250" s="367" t="str">
        <f t="shared" ref="C1250:C1252" si="86">C$1248</f>
        <v>GRA for Remaining Government Cash Flow Changes</v>
      </c>
      <c r="D1250" s="4" t="s">
        <v>3077</v>
      </c>
      <c r="F1250" s="4" t="s">
        <v>3081</v>
      </c>
      <c r="H1250" s="270">
        <v>587</v>
      </c>
      <c r="I1250" s="5" t="str">
        <f t="shared" si="85"/>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remaining cash flow changes</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Remaining Government Cash Flows</v>
      </c>
      <c r="C1251" s="367" t="str">
        <f t="shared" si="86"/>
        <v>GRA for Remaining Government Cash Flow Changes</v>
      </c>
      <c r="D1251" s="4" t="s">
        <v>3078</v>
      </c>
      <c r="F1251" s="4" t="s">
        <v>3082</v>
      </c>
      <c r="H1251" s="270">
        <v>588</v>
      </c>
      <c r="I1251" s="5" t="str">
        <f t="shared" si="85"/>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remaining cash flow changes</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Remaining Government Cash Flows</v>
      </c>
      <c r="C1252" s="367" t="str">
        <f t="shared" si="86"/>
        <v>GRA for Remaining Government Cash Flow Changes</v>
      </c>
      <c r="D1252" s="4" t="s">
        <v>3079</v>
      </c>
      <c r="F1252" s="4" t="s">
        <v>3083</v>
      </c>
      <c r="H1252" s="270">
        <v>589</v>
      </c>
      <c r="I1252" s="5" t="str">
        <f t="shared" si="85"/>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remaining cash flow changes</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Control Settings</v>
      </c>
      <c r="B1253" s="357" t="str">
        <f>IF(ISBLANK(INDEX('Policy Characteristics'!B:B,MATCH($C1253,'Policy Characteristics'!$C:$C,0))),"",INDEX('Policy Characteristics'!B:B,MATCH($C1253,'Policy Characteristics'!$C:$C,0)))</f>
        <v>COVID-19 Recession</v>
      </c>
      <c r="C1253" s="366" t="s">
        <v>2932</v>
      </c>
      <c r="H1253" s="258">
        <v>543</v>
      </c>
      <c r="I1253" s="4" t="s">
        <v>45</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settings exogenous GDP adjustment</v>
      </c>
      <c r="L1253" s="379">
        <f>IF(ISBLANK(INDEX('Policy Characteristics'!F:F,MATCH($C1253,'Policy Characteristics'!$C:$C,0))),"",INDEX('Policy Characteristics'!F:F,MATCH($C1253,'Policy Characteristics'!$C:$C,0)))</f>
        <v>-0.08</v>
      </c>
      <c r="M1253" s="379">
        <f>IF(ISBLANK(INDEX('Policy Characteristics'!G:G,MATCH($C1253,'Policy Characteristics'!$C:$C,0))),"",INDEX('Policy Characteristics'!G:G,MATCH($C1253,'Policy Characteristics'!$C:$C,0)))</f>
        <v>0.02</v>
      </c>
      <c r="N1253" s="379">
        <f>IF(ISBLANK(INDEX('Policy Characteristics'!H:H,MATCH($C1253,'Policy Characteristics'!$C:$C,0))),"",INDEX('Policy Characteristics'!H:H,MATCH($C1253,'Policy Characteristics'!$C:$C,0)))</f>
        <v>1E-3</v>
      </c>
      <c r="O1253" s="357" t="str">
        <f>IF(ISBLANK(INDEX('Policy Characteristics'!I:I,MATCH($C1253,'Policy Characteristics'!$C:$C,0))),"",INDEX('Policy Characteristics'!I:I,MATCH($C1253,'Policy Characteristics'!$C:$C,0)))</f>
        <v>GDP growth rate (%)</v>
      </c>
      <c r="P1253" s="357" t="str">
        <f>IF(ISBLANK(INDEX('Policy Characteristics'!J:J,MATCH($C1253,'Policy Characteristics'!$C:$C,0))),"",INDEX('Policy Characteristics'!J:J,MATCH($C1253,'Policy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53" s="357" t="str">
        <f>IF(ISBLANK(INDEX('Policy Characteristics'!K:K,MATCH($C1253,'Policy Characteristics'!$C:$C,0))),"",INDEX('Policy Characteristics'!K:K,MATCH($C1253,'Policy Characteristics'!$C:$C,0)))</f>
        <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Control Settings</v>
      </c>
      <c r="B1254" s="357" t="str">
        <f>IF(ISBLANK(INDEX('Policy Characteristics'!B:B,MATCH($C1254,'Policy Characteristics'!$C:$C,0))),"",INDEX('Policy Characteristics'!B:B,MATCH($C1254,'Policy Characteristics'!$C:$C,0)))</f>
        <v>Use 20-Year GWP Values</v>
      </c>
      <c r="C1254" s="366" t="s">
        <v>3476</v>
      </c>
      <c r="H1254" s="296">
        <v>1601</v>
      </c>
      <c r="I1254" s="4" t="s">
        <v>45</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
      </c>
      <c r="L1254" s="379">
        <f>IF(ISBLANK(INDEX('Policy Characteristics'!F:F,MATCH($C1254,'Policy Characteristics'!$C:$C,0))),"",INDEX('Policy Characteristics'!F:F,MATCH($C1254,'Policy Characteristics'!$C:$C,0)))</f>
        <v>0</v>
      </c>
      <c r="M1254" s="379">
        <f>IF(ISBLANK(INDEX('Policy Characteristics'!G:G,MATCH($C1254,'Policy Characteristics'!$C:$C,0))),"",INDEX('Policy Characteristics'!G:G,MATCH($C1254,'Policy Characteristics'!$C:$C,0)))</f>
        <v>1</v>
      </c>
      <c r="N1254" s="379">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on/off</v>
      </c>
      <c r="P1254" s="357" t="str">
        <f>IF(ISBLANK(INDEX('Policy Characteristics'!J:J,MATCH($C1254,'Policy Characteristics'!$C:$C,0))),"",INDEX('Policy Characteristics'!J:J,MATCH($C1254,'Policy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54" s="357" t="str">
        <f>IF(ISBLANK(INDEX('Policy Characteristics'!K:K,MATCH($C1254,'Policy Characteristics'!$C:$C,0))),"",INDEX('Policy Characteristics'!K:K,MATCH($C1254,'Policy Characteristics'!$C:$C,0)))</f>
        <v/>
      </c>
      <c r="R1254" s="357" t="str">
        <f>IF(ISBLANK(INDEX('Policy Characteristics'!L:L,MATCH($C1254,'Policy Characteristics'!$C:$C,0))),"",INDEX('Policy Characteristics'!L:L,MATCH($C1254,'Policy Characteristics'!$C:$C,0)))</f>
        <v/>
      </c>
    </row>
  </sheetData>
  <sortState xmlns:xlrd2="http://schemas.microsoft.com/office/spreadsheetml/2017/richdata2" ref="A129:I149">
    <sortCondition ref="B129:B149"/>
  </sortState>
  <conditionalFormatting sqref="I76:I88 I1174 I90:I99 I1:I9 I12:I19 I24 I33:I36 I43:I46 I53:I59 I38:I39 I48:I49 I63:I64 I1158:I1172 I1213 I1218 I1223 I1228 I1233 I1238 I1243 I1248 I113 I1123:I1155 I1176:I1206 I126:I346 I348 I351 I354 I357 I360 I363 I366 I368:I376 I378 I380:I388 I1208 I1253:I1048576 I464:I1121">
    <cfRule type="containsText" dxfId="55" priority="124" operator="containsText" text="No">
      <formula>NOT(ISERROR(SEARCH("No",I1)))</formula>
    </cfRule>
  </conditionalFormatting>
  <conditionalFormatting sqref="I1175">
    <cfRule type="containsText" dxfId="54" priority="123" operator="containsText" text="No">
      <formula>NOT(ISERROR(SEARCH("No",I1175)))</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22">
    <cfRule type="containsText" dxfId="47" priority="110" operator="containsText" text="No">
      <formula>NOT(ISERROR(SEARCH("No",I1122)))</formula>
    </cfRule>
  </conditionalFormatting>
  <conditionalFormatting sqref="I1173">
    <cfRule type="containsText" dxfId="46" priority="109" operator="containsText" text="No">
      <formula>NOT(ISERROR(SEARCH("No",I1173)))</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56:I1157">
    <cfRule type="containsText" dxfId="33" priority="61" operator="containsText" text="No">
      <formula>NOT(ISERROR(SEARCH("No",I1156)))</formula>
    </cfRule>
  </conditionalFormatting>
  <conditionalFormatting sqref="I1207">
    <cfRule type="containsText" dxfId="32" priority="60" operator="containsText" text="No">
      <formula>NOT(ISERROR(SEARCH("No",I1207)))</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A19" sqref="A19"/>
    </sheetView>
  </sheetViews>
  <sheetFormatPr defaultColWidth="9.140625" defaultRowHeight="15" x14ac:dyDescent="0.25"/>
  <cols>
    <col min="1" max="2" width="76.85546875" style="194" customWidth="1"/>
    <col min="3" max="16384" width="9.140625" style="194"/>
  </cols>
  <sheetData>
    <row r="1" spans="1:2" x14ac:dyDescent="0.25">
      <c r="A1" s="461" t="s">
        <v>2919</v>
      </c>
      <c r="B1" s="461"/>
    </row>
    <row r="2" spans="1:2" x14ac:dyDescent="0.25">
      <c r="A2" s="248" t="s">
        <v>2920</v>
      </c>
      <c r="B2" s="248" t="s">
        <v>2921</v>
      </c>
    </row>
    <row r="3" spans="1:2" x14ac:dyDescent="0.25">
      <c r="A3" s="249" t="s">
        <v>375</v>
      </c>
      <c r="B3" s="194" t="str">
        <f>A3</f>
        <v>million metric tons / year</v>
      </c>
    </row>
    <row r="4" spans="1:2" x14ac:dyDescent="0.25">
      <c r="A4" s="249" t="s">
        <v>3479</v>
      </c>
      <c r="B4" s="194" t="str">
        <f>A4</f>
        <v>g CO2e / 2020 dollar</v>
      </c>
    </row>
    <row r="5" spans="1:2" x14ac:dyDescent="0.25">
      <c r="A5" s="250" t="s">
        <v>2364</v>
      </c>
      <c r="B5" s="194" t="str">
        <f t="shared" ref="B5:B43" si="0">A5</f>
        <v>thousand metric tons / year</v>
      </c>
    </row>
    <row r="6" spans="1:2" x14ac:dyDescent="0.25">
      <c r="A6" s="250" t="s">
        <v>3480</v>
      </c>
      <c r="B6" s="194" t="str">
        <f>A6</f>
        <v>g CO2 / 2020 dollar</v>
      </c>
    </row>
    <row r="7" spans="1:2" ht="30" x14ac:dyDescent="0.25">
      <c r="A7" s="250" t="s">
        <v>3516</v>
      </c>
      <c r="B7" s="194" t="str">
        <f t="shared" si="0"/>
        <v>2020 dollars / metric ton CO2e abated, Annual average abatement (million metric tons CO2e)</v>
      </c>
    </row>
    <row r="8" spans="1:2" x14ac:dyDescent="0.25">
      <c r="A8" s="250" t="s">
        <v>3481</v>
      </c>
      <c r="B8" s="194" t="str">
        <f t="shared" si="0"/>
        <v>billion 2020 dollars / year</v>
      </c>
    </row>
    <row r="9" spans="1:2" x14ac:dyDescent="0.25">
      <c r="A9" s="250" t="s">
        <v>3482</v>
      </c>
      <c r="B9" s="194" t="str">
        <f t="shared" si="0"/>
        <v>billion 2020 dollars</v>
      </c>
    </row>
    <row r="10" spans="1:2" x14ac:dyDescent="0.25">
      <c r="A10" s="250" t="s">
        <v>2966</v>
      </c>
      <c r="B10" s="194" t="str">
        <f t="shared" si="0"/>
        <v>jobs</v>
      </c>
    </row>
    <row r="11" spans="1:2" x14ac:dyDescent="0.25">
      <c r="A11" s="250" t="s">
        <v>3010</v>
      </c>
      <c r="B11" s="194" t="str">
        <f t="shared" si="0"/>
        <v>incidents / year</v>
      </c>
    </row>
    <row r="12" spans="1:2" x14ac:dyDescent="0.25">
      <c r="A12" s="250" t="s">
        <v>2985</v>
      </c>
      <c r="B12" s="194" t="str">
        <f t="shared" si="0"/>
        <v>% change</v>
      </c>
    </row>
    <row r="13" spans="1:2" x14ac:dyDescent="0.25">
      <c r="A13" s="250" t="s">
        <v>3483</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3562</v>
      </c>
      <c r="B16" s="194" t="str">
        <f t="shared" si="0"/>
        <v>%</v>
      </c>
    </row>
    <row r="17" spans="1:2" x14ac:dyDescent="0.25">
      <c r="A17" s="250" t="s">
        <v>3563</v>
      </c>
      <c r="B17" s="194" t="str">
        <f t="shared" si="0"/>
        <v>metric tons CO2e / megawatt-hour (MWh)</v>
      </c>
    </row>
    <row r="18" spans="1:2" x14ac:dyDescent="0.25">
      <c r="A18" s="250" t="s">
        <v>3564</v>
      </c>
      <c r="B18" s="194" t="str">
        <f t="shared" si="0"/>
        <v>kilowatt-hour / 2020 dollars</v>
      </c>
    </row>
    <row r="19" spans="1:2" x14ac:dyDescent="0.25">
      <c r="A19" s="250" t="s">
        <v>378</v>
      </c>
      <c r="B19" s="194" t="str">
        <f t="shared" si="0"/>
        <v>gigawatts (GW) / year</v>
      </c>
    </row>
    <row r="20" spans="1:2" x14ac:dyDescent="0.25">
      <c r="A20" s="250" t="s">
        <v>3484</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3485</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3518</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3486</v>
      </c>
      <c r="B35" s="194" t="str">
        <f t="shared" si="0"/>
        <v>2020 dollars / short ton</v>
      </c>
    </row>
    <row r="36" spans="1:2" x14ac:dyDescent="0.25">
      <c r="A36" s="250" t="s">
        <v>3487</v>
      </c>
      <c r="B36" s="194" t="str">
        <f t="shared" si="0"/>
        <v>2020 dollars / thousand cubic feet</v>
      </c>
    </row>
    <row r="37" spans="1:2" x14ac:dyDescent="0.25">
      <c r="A37" s="250" t="s">
        <v>3488</v>
      </c>
      <c r="B37" s="194" t="str">
        <f t="shared" si="0"/>
        <v>2020 dollars / gallon</v>
      </c>
    </row>
    <row r="38" spans="1:2" x14ac:dyDescent="0.25">
      <c r="A38" s="250" t="s">
        <v>3517</v>
      </c>
      <c r="B38" s="194" t="str">
        <f t="shared" si="0"/>
        <v>2020 dollars / barrel of oil</v>
      </c>
    </row>
    <row r="39" spans="1:2" x14ac:dyDescent="0.25">
      <c r="A39" s="250" t="s">
        <v>3489</v>
      </c>
      <c r="B39" s="194" t="str">
        <f t="shared" si="0"/>
        <v>2020 dollars / kg</v>
      </c>
    </row>
    <row r="40" spans="1:2" x14ac:dyDescent="0.25">
      <c r="A40" s="250" t="s">
        <v>3490</v>
      </c>
      <c r="B40" s="194" t="str">
        <f t="shared" si="0"/>
        <v>2020 dollars / kilowatt-hour (kWh)</v>
      </c>
    </row>
    <row r="41" spans="1:2" x14ac:dyDescent="0.25">
      <c r="A41" s="250" t="s">
        <v>3491</v>
      </c>
      <c r="B41" s="194" t="str">
        <f t="shared" si="0"/>
        <v>cost of eqpt. to capture 1 metric ton CO2e/yr (2020 dollars)</v>
      </c>
    </row>
    <row r="42" spans="1:2" x14ac:dyDescent="0.25">
      <c r="A42" s="250" t="s">
        <v>3492</v>
      </c>
      <c r="B42" s="194" t="str">
        <f t="shared" si="0"/>
        <v>million 2020 dollars / megawatt (MW)</v>
      </c>
    </row>
    <row r="43" spans="1:2" x14ac:dyDescent="0.25">
      <c r="A43" s="250" t="s">
        <v>3493</v>
      </c>
      <c r="B43" s="194" t="str">
        <f t="shared" si="0"/>
        <v>cost of eqpt. to produce 1 kg H2/yr (2020 dollars)</v>
      </c>
    </row>
    <row r="45" spans="1:2" x14ac:dyDescent="0.25">
      <c r="A45" s="461" t="s">
        <v>2923</v>
      </c>
      <c r="B45" s="461"/>
    </row>
    <row r="46" spans="1:2" x14ac:dyDescent="0.25">
      <c r="A46" s="248" t="s">
        <v>2920</v>
      </c>
      <c r="B46" s="248" t="s">
        <v>2921</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1"/>
  <sheetViews>
    <sheetView zoomScale="145" zoomScaleNormal="145" workbookViewId="0">
      <pane ySplit="1" topLeftCell="A136" activePane="bottomLeft" state="frozen"/>
      <selection pane="bottomLeft" activeCell="I136" sqref="I136"/>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2922</v>
      </c>
      <c r="D1" s="191" t="s">
        <v>61</v>
      </c>
      <c r="E1" s="191" t="s">
        <v>63</v>
      </c>
      <c r="F1" s="251" t="s">
        <v>465</v>
      </c>
      <c r="G1" s="191" t="s">
        <v>62</v>
      </c>
      <c r="H1" s="191" t="s">
        <v>2365</v>
      </c>
      <c r="I1" s="192" t="s">
        <v>321</v>
      </c>
      <c r="J1" s="271" t="s">
        <v>3084</v>
      </c>
      <c r="K1" s="271" t="s">
        <v>3085</v>
      </c>
      <c r="L1" s="271" t="s">
        <v>3086</v>
      </c>
      <c r="M1" s="271" t="s">
        <v>3087</v>
      </c>
      <c r="N1" s="271" t="s">
        <v>3088</v>
      </c>
      <c r="O1" s="271" t="s">
        <v>3089</v>
      </c>
      <c r="P1" s="271" t="s">
        <v>3090</v>
      </c>
      <c r="Q1" s="271" t="s">
        <v>3091</v>
      </c>
      <c r="R1" s="271" t="s">
        <v>3092</v>
      </c>
      <c r="S1" s="271" t="s">
        <v>3093</v>
      </c>
    </row>
    <row r="2" spans="1:19" ht="90" x14ac:dyDescent="0.25">
      <c r="A2" s="197" t="s">
        <v>2370</v>
      </c>
      <c r="B2" s="195" t="s">
        <v>2371</v>
      </c>
      <c r="C2" s="246">
        <v>1</v>
      </c>
      <c r="D2" s="195" t="s">
        <v>64</v>
      </c>
      <c r="E2" s="195" t="s">
        <v>65</v>
      </c>
      <c r="F2" s="4" t="str">
        <f>UnitControlCenter!$B$3</f>
        <v>million metric tons / year</v>
      </c>
      <c r="G2" s="195" t="s">
        <v>182</v>
      </c>
      <c r="J2" s="4" t="s">
        <v>3290</v>
      </c>
      <c r="K2" s="4">
        <v>2030</v>
      </c>
      <c r="L2" s="6">
        <f>0.48*'Target Calculations'!B695</f>
        <v>3268.5355517883677</v>
      </c>
      <c r="M2" s="6">
        <f>0.5*'Target Calculations'!B695</f>
        <v>3404.7245331128829</v>
      </c>
      <c r="N2" s="4" t="s">
        <v>3291</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2898</v>
      </c>
      <c r="H4" s="195" t="s">
        <v>2899</v>
      </c>
      <c r="I4" s="195" t="s">
        <v>2900</v>
      </c>
    </row>
    <row r="5" spans="1:19" ht="30" x14ac:dyDescent="0.25">
      <c r="A5" s="197" t="s">
        <v>2370</v>
      </c>
      <c r="B5" s="196" t="s">
        <v>2374</v>
      </c>
      <c r="C5" s="246">
        <v>1</v>
      </c>
      <c r="D5" s="195" t="s">
        <v>66</v>
      </c>
      <c r="E5" s="195" t="s">
        <v>67</v>
      </c>
      <c r="F5" s="4" t="str">
        <f>UnitControlCenter!$B$3</f>
        <v>million metric tons / year</v>
      </c>
      <c r="G5" s="195" t="s">
        <v>2901</v>
      </c>
      <c r="H5" s="195" t="s">
        <v>2902</v>
      </c>
      <c r="I5" s="195" t="s">
        <v>2903</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2976</v>
      </c>
      <c r="C7" s="247">
        <v>0</v>
      </c>
      <c r="D7" s="195" t="s">
        <v>64</v>
      </c>
      <c r="E7" s="195" t="s">
        <v>65</v>
      </c>
      <c r="F7" s="1" t="str">
        <f>UnitControlCenter!$B$4</f>
        <v>g CO2e / 2020 dollar</v>
      </c>
      <c r="G7" s="195" t="s">
        <v>2925</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3524</v>
      </c>
      <c r="H16" s="195" t="s">
        <v>2899</v>
      </c>
      <c r="I16" s="195" t="s">
        <v>2900</v>
      </c>
    </row>
    <row r="17" spans="1:19" ht="105" x14ac:dyDescent="0.25">
      <c r="A17" s="196" t="s">
        <v>2376</v>
      </c>
      <c r="B17" s="197" t="s">
        <v>2266</v>
      </c>
      <c r="C17" s="246">
        <v>1</v>
      </c>
      <c r="D17" s="195" t="s">
        <v>66</v>
      </c>
      <c r="E17" s="195" t="s">
        <v>67</v>
      </c>
      <c r="F17" s="4" t="str">
        <f>UnitControlCenter!$B$3</f>
        <v>million metric tons / year</v>
      </c>
      <c r="G17" s="195" t="s">
        <v>3544</v>
      </c>
      <c r="H17" s="195" t="s">
        <v>2899</v>
      </c>
      <c r="I17" s="195" t="s">
        <v>3533</v>
      </c>
    </row>
    <row r="18" spans="1:19" ht="105" x14ac:dyDescent="0.25">
      <c r="A18" s="196" t="s">
        <v>2376</v>
      </c>
      <c r="B18" s="197" t="s">
        <v>2268</v>
      </c>
      <c r="C18" s="246">
        <v>1</v>
      </c>
      <c r="D18" s="195" t="s">
        <v>66</v>
      </c>
      <c r="E18" s="195" t="s">
        <v>67</v>
      </c>
      <c r="F18" s="4" t="str">
        <f>UnitControlCenter!$B$3</f>
        <v>million metric tons / year</v>
      </c>
      <c r="G18" s="195" t="s">
        <v>3545</v>
      </c>
      <c r="H18" s="195" t="s">
        <v>2899</v>
      </c>
      <c r="I18" s="195" t="s">
        <v>3534</v>
      </c>
    </row>
    <row r="19" spans="1:19" ht="105" x14ac:dyDescent="0.25">
      <c r="A19" s="196" t="s">
        <v>2376</v>
      </c>
      <c r="B19" s="197" t="s">
        <v>2363</v>
      </c>
      <c r="C19" s="246">
        <v>1</v>
      </c>
      <c r="D19" s="195" t="s">
        <v>66</v>
      </c>
      <c r="E19" s="195" t="s">
        <v>67</v>
      </c>
      <c r="F19" s="4" t="str">
        <f>UnitControlCenter!$B$3</f>
        <v>million metric tons / year</v>
      </c>
      <c r="G19" s="195" t="s">
        <v>3546</v>
      </c>
      <c r="H19" s="195" t="s">
        <v>2899</v>
      </c>
      <c r="I19" s="195" t="s">
        <v>3535</v>
      </c>
    </row>
    <row r="20" spans="1:19" ht="105" x14ac:dyDescent="0.25">
      <c r="A20" s="196" t="s">
        <v>2376</v>
      </c>
      <c r="B20" s="197" t="s">
        <v>2362</v>
      </c>
      <c r="C20" s="246">
        <v>1</v>
      </c>
      <c r="D20" s="195" t="s">
        <v>66</v>
      </c>
      <c r="E20" s="195" t="s">
        <v>67</v>
      </c>
      <c r="F20" s="4" t="str">
        <f>UnitControlCenter!$B$5</f>
        <v>thousand metric tons / year</v>
      </c>
      <c r="G20" s="195" t="s">
        <v>3547</v>
      </c>
      <c r="H20" s="195" t="s">
        <v>2899</v>
      </c>
      <c r="I20" s="195" t="s">
        <v>3536</v>
      </c>
    </row>
    <row r="21" spans="1:19" ht="105" x14ac:dyDescent="0.25">
      <c r="A21" s="196" t="s">
        <v>2376</v>
      </c>
      <c r="B21" s="197" t="s">
        <v>2257</v>
      </c>
      <c r="C21" s="246">
        <v>1</v>
      </c>
      <c r="D21" s="195" t="s">
        <v>66</v>
      </c>
      <c r="E21" s="195" t="s">
        <v>67</v>
      </c>
      <c r="F21" s="4" t="str">
        <f>UnitControlCenter!$B$5</f>
        <v>thousand metric tons / year</v>
      </c>
      <c r="G21" s="195" t="s">
        <v>3548</v>
      </c>
      <c r="H21" s="195" t="s">
        <v>2899</v>
      </c>
      <c r="I21" s="195" t="s">
        <v>3537</v>
      </c>
    </row>
    <row r="22" spans="1:19" ht="105" x14ac:dyDescent="0.25">
      <c r="A22" s="196" t="s">
        <v>2376</v>
      </c>
      <c r="B22" s="197" t="s">
        <v>2262</v>
      </c>
      <c r="C22" s="246">
        <v>1</v>
      </c>
      <c r="D22" s="195" t="s">
        <v>66</v>
      </c>
      <c r="E22" s="195" t="s">
        <v>67</v>
      </c>
      <c r="F22" s="4" t="str">
        <f>UnitControlCenter!$B$5</f>
        <v>thousand metric tons / year</v>
      </c>
      <c r="G22" s="195" t="s">
        <v>3549</v>
      </c>
      <c r="H22" s="195" t="s">
        <v>2899</v>
      </c>
      <c r="I22" s="195" t="s">
        <v>3538</v>
      </c>
    </row>
    <row r="23" spans="1:19" ht="105" x14ac:dyDescent="0.25">
      <c r="A23" s="196" t="s">
        <v>2376</v>
      </c>
      <c r="B23" s="197" t="s">
        <v>2264</v>
      </c>
      <c r="C23" s="246">
        <v>1</v>
      </c>
      <c r="D23" s="195" t="s">
        <v>66</v>
      </c>
      <c r="E23" s="195" t="s">
        <v>67</v>
      </c>
      <c r="F23" s="4" t="str">
        <f>UnitControlCenter!$B$5</f>
        <v>thousand metric tons / year</v>
      </c>
      <c r="G23" s="195" t="s">
        <v>3550</v>
      </c>
      <c r="H23" s="195" t="s">
        <v>2899</v>
      </c>
      <c r="I23" s="195" t="s">
        <v>3539</v>
      </c>
    </row>
    <row r="24" spans="1:19" ht="105" x14ac:dyDescent="0.25">
      <c r="A24" s="196" t="s">
        <v>2376</v>
      </c>
      <c r="B24" s="197" t="s">
        <v>2255</v>
      </c>
      <c r="C24" s="246">
        <v>1</v>
      </c>
      <c r="D24" s="195" t="s">
        <v>66</v>
      </c>
      <c r="E24" s="195" t="s">
        <v>67</v>
      </c>
      <c r="F24" s="4" t="str">
        <f>UnitControlCenter!$B$3</f>
        <v>million metric tons / year</v>
      </c>
      <c r="G24" s="195" t="s">
        <v>3551</v>
      </c>
      <c r="H24" s="195" t="s">
        <v>2899</v>
      </c>
      <c r="I24" s="195" t="s">
        <v>3540</v>
      </c>
    </row>
    <row r="25" spans="1:19" ht="105" x14ac:dyDescent="0.25">
      <c r="A25" s="196" t="s">
        <v>2376</v>
      </c>
      <c r="B25" s="197" t="s">
        <v>2252</v>
      </c>
      <c r="C25" s="246">
        <v>1</v>
      </c>
      <c r="D25" s="195" t="s">
        <v>66</v>
      </c>
      <c r="E25" s="195" t="s">
        <v>67</v>
      </c>
      <c r="F25" s="4" t="str">
        <f>UnitControlCenter!$B$5</f>
        <v>thousand metric tons / year</v>
      </c>
      <c r="G25" s="195" t="s">
        <v>3552</v>
      </c>
      <c r="H25" s="195" t="s">
        <v>2899</v>
      </c>
      <c r="I25" s="195" t="s">
        <v>3541</v>
      </c>
    </row>
    <row r="26" spans="1:19" ht="105" x14ac:dyDescent="0.25">
      <c r="A26" s="196" t="s">
        <v>2376</v>
      </c>
      <c r="B26" s="197" t="s">
        <v>2260</v>
      </c>
      <c r="C26" s="246">
        <v>1</v>
      </c>
      <c r="D26" s="195" t="s">
        <v>66</v>
      </c>
      <c r="E26" s="195" t="s">
        <v>67</v>
      </c>
      <c r="F26" s="4" t="str">
        <f>UnitControlCenter!$B$3</f>
        <v>million metric tons / year</v>
      </c>
      <c r="G26" s="195" t="s">
        <v>3553</v>
      </c>
      <c r="H26" s="195" t="s">
        <v>2899</v>
      </c>
      <c r="I26" s="195" t="s">
        <v>3542</v>
      </c>
    </row>
    <row r="27" spans="1:19" ht="105.75" thickBot="1" x14ac:dyDescent="0.3">
      <c r="A27" s="238" t="s">
        <v>2376</v>
      </c>
      <c r="B27" s="244" t="s">
        <v>515</v>
      </c>
      <c r="C27" s="253">
        <v>1</v>
      </c>
      <c r="D27" s="195" t="s">
        <v>66</v>
      </c>
      <c r="E27" s="195" t="s">
        <v>67</v>
      </c>
      <c r="F27" s="242" t="str">
        <f>UnitControlCenter!$B$3</f>
        <v>million metric tons / year</v>
      </c>
      <c r="G27" s="195" t="s">
        <v>3554</v>
      </c>
      <c r="H27" s="195" t="s">
        <v>2899</v>
      </c>
      <c r="I27" s="195" t="s">
        <v>3543</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2988</v>
      </c>
      <c r="H28" s="68" t="s">
        <v>2989</v>
      </c>
      <c r="I28" s="195" t="s">
        <v>2990</v>
      </c>
    </row>
    <row r="29" spans="1:19" ht="105" x14ac:dyDescent="0.25">
      <c r="A29" s="196" t="s">
        <v>2377</v>
      </c>
      <c r="B29" s="196" t="s">
        <v>2557</v>
      </c>
      <c r="C29" s="246">
        <v>1</v>
      </c>
      <c r="D29" s="195" t="s">
        <v>66</v>
      </c>
      <c r="E29" s="195" t="s">
        <v>67</v>
      </c>
      <c r="F29" s="4" t="str">
        <f>UnitControlCenter!$B$3</f>
        <v>million metric tons / year</v>
      </c>
      <c r="G29" s="195" t="s">
        <v>2991</v>
      </c>
      <c r="H29" s="68" t="s">
        <v>2992</v>
      </c>
      <c r="I29" s="195" t="s">
        <v>2993</v>
      </c>
    </row>
    <row r="30" spans="1:19" ht="60" x14ac:dyDescent="0.25">
      <c r="A30" s="196" t="s">
        <v>2377</v>
      </c>
      <c r="B30" s="196" t="s">
        <v>2378</v>
      </c>
      <c r="C30" s="254">
        <v>1</v>
      </c>
      <c r="D30" s="195" t="s">
        <v>66</v>
      </c>
      <c r="E30" s="195" t="s">
        <v>67</v>
      </c>
      <c r="F30" s="7" t="str">
        <f>UnitControlCenter!$B$3</f>
        <v>million metric tons / year</v>
      </c>
      <c r="G30" s="245" t="s">
        <v>2994</v>
      </c>
      <c r="H30" s="245" t="s">
        <v>2995</v>
      </c>
      <c r="I30" s="195" t="s">
        <v>2996</v>
      </c>
    </row>
    <row r="31" spans="1:19" ht="15.75" thickBot="1" x14ac:dyDescent="0.3">
      <c r="A31" s="238" t="s">
        <v>2377</v>
      </c>
      <c r="B31" s="238" t="s">
        <v>2976</v>
      </c>
      <c r="C31" s="253">
        <v>0</v>
      </c>
      <c r="D31" s="239" t="s">
        <v>64</v>
      </c>
      <c r="E31" s="239" t="s">
        <v>65</v>
      </c>
      <c r="F31" s="256" t="str">
        <f>UnitControlCenter!$B$6</f>
        <v>g CO2 / 2020 dollar</v>
      </c>
      <c r="G31" s="240" t="s">
        <v>2924</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3099</v>
      </c>
      <c r="F32" s="4" t="str">
        <f>UnitControlCenter!$B$3</f>
        <v>million metric tons / year</v>
      </c>
      <c r="G32" s="68" t="s">
        <v>3145</v>
      </c>
      <c r="I32" s="195"/>
    </row>
    <row r="33" spans="1:19" x14ac:dyDescent="0.25">
      <c r="A33" s="196" t="s">
        <v>2823</v>
      </c>
      <c r="B33" s="196" t="s">
        <v>136</v>
      </c>
      <c r="C33" s="246">
        <v>1</v>
      </c>
      <c r="D33" s="195" t="s">
        <v>64</v>
      </c>
      <c r="E33" s="195" t="s">
        <v>3099</v>
      </c>
      <c r="F33" s="4" t="str">
        <f>UnitControlCenter!$B$3</f>
        <v>million metric tons / year</v>
      </c>
      <c r="G33" s="195" t="s">
        <v>2480</v>
      </c>
      <c r="I33" s="195"/>
    </row>
    <row r="34" spans="1:19" x14ac:dyDescent="0.25">
      <c r="A34" s="196" t="s">
        <v>2823</v>
      </c>
      <c r="B34" s="196" t="s">
        <v>2478</v>
      </c>
      <c r="C34" s="246">
        <v>1</v>
      </c>
      <c r="D34" s="195" t="s">
        <v>64</v>
      </c>
      <c r="E34" s="195" t="s">
        <v>3099</v>
      </c>
      <c r="F34" s="4" t="str">
        <f>UnitControlCenter!$B$3</f>
        <v>million metric tons / year</v>
      </c>
      <c r="G34" s="195" t="s">
        <v>2481</v>
      </c>
      <c r="I34" s="195"/>
    </row>
    <row r="35" spans="1:19" x14ac:dyDescent="0.25">
      <c r="A35" s="196" t="s">
        <v>2823</v>
      </c>
      <c r="B35" s="196" t="s">
        <v>2545</v>
      </c>
      <c r="C35" s="246">
        <v>1</v>
      </c>
      <c r="D35" s="195" t="s">
        <v>64</v>
      </c>
      <c r="E35" s="195" t="s">
        <v>3099</v>
      </c>
      <c r="F35" s="4" t="str">
        <f>UnitControlCenter!$B$3</f>
        <v>million metric tons / year</v>
      </c>
      <c r="G35" s="195" t="s">
        <v>2556</v>
      </c>
      <c r="I35" s="195"/>
    </row>
    <row r="36" spans="1:19" x14ac:dyDescent="0.25">
      <c r="A36" s="196" t="s">
        <v>2823</v>
      </c>
      <c r="B36" s="196" t="s">
        <v>94</v>
      </c>
      <c r="C36" s="246">
        <v>1</v>
      </c>
      <c r="D36" s="195" t="s">
        <v>64</v>
      </c>
      <c r="E36" s="195" t="s">
        <v>3099</v>
      </c>
      <c r="F36" s="4" t="str">
        <f>UnitControlCenter!$B$3</f>
        <v>million metric tons / year</v>
      </c>
      <c r="G36" s="195" t="s">
        <v>2482</v>
      </c>
      <c r="I36" s="195"/>
    </row>
    <row r="37" spans="1:19" ht="30" x14ac:dyDescent="0.25">
      <c r="A37" s="196" t="s">
        <v>2823</v>
      </c>
      <c r="B37" s="196" t="s">
        <v>9</v>
      </c>
      <c r="C37" s="246">
        <v>1</v>
      </c>
      <c r="D37" s="195" t="s">
        <v>64</v>
      </c>
      <c r="E37" s="195" t="s">
        <v>3099</v>
      </c>
      <c r="F37" s="4" t="str">
        <f>UnitControlCenter!$B$3</f>
        <v>million metric tons / year</v>
      </c>
      <c r="G37" s="195" t="s">
        <v>3146</v>
      </c>
      <c r="I37" s="195"/>
    </row>
    <row r="38" spans="1:19" ht="15.75" thickBot="1" x14ac:dyDescent="0.3">
      <c r="A38" s="238" t="s">
        <v>2823</v>
      </c>
      <c r="B38" s="238" t="s">
        <v>4</v>
      </c>
      <c r="C38" s="253">
        <v>1</v>
      </c>
      <c r="D38" s="239" t="s">
        <v>64</v>
      </c>
      <c r="E38" s="239" t="s">
        <v>3099</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3052</v>
      </c>
      <c r="C39" s="246">
        <v>1</v>
      </c>
      <c r="D39" s="195" t="s">
        <v>66</v>
      </c>
      <c r="E39" s="195" t="s">
        <v>464</v>
      </c>
      <c r="F39" s="4" t="str">
        <f>UnitControlCenter!$B$7</f>
        <v>2020 dollars / metric ton CO2e abated, Annual average abatement (million metric tons CO2e)</v>
      </c>
      <c r="G39" s="68" t="s">
        <v>3147</v>
      </c>
      <c r="I39" s="195"/>
    </row>
    <row r="40" spans="1:19" ht="45.75" thickBot="1" x14ac:dyDescent="0.3">
      <c r="A40" s="238" t="s">
        <v>379</v>
      </c>
      <c r="B40" s="238" t="s">
        <v>3053</v>
      </c>
      <c r="C40" s="253">
        <v>1</v>
      </c>
      <c r="D40" s="239" t="s">
        <v>66</v>
      </c>
      <c r="E40" s="239" t="s">
        <v>464</v>
      </c>
      <c r="F40" s="242" t="str">
        <f>UnitControlCenter!$B$7</f>
        <v>2020 dollars / metric ton CO2e abated, Annual average abatement (million metric tons CO2e)</v>
      </c>
      <c r="G40" s="240" t="s">
        <v>3147</v>
      </c>
      <c r="H40" s="240"/>
      <c r="I40" s="239"/>
      <c r="J40" s="240"/>
      <c r="K40" s="240"/>
      <c r="L40" s="240"/>
      <c r="M40" s="240"/>
      <c r="N40" s="240"/>
      <c r="O40" s="240"/>
      <c r="P40" s="240"/>
      <c r="Q40" s="240"/>
      <c r="R40" s="240"/>
      <c r="S40" s="240"/>
    </row>
    <row r="41" spans="1:19" ht="45" x14ac:dyDescent="0.25">
      <c r="A41" s="196" t="s">
        <v>2379</v>
      </c>
      <c r="B41" s="196" t="s">
        <v>3057</v>
      </c>
      <c r="C41" s="246">
        <v>1</v>
      </c>
      <c r="D41" s="195" t="s">
        <v>66</v>
      </c>
      <c r="E41" s="195" t="s">
        <v>65</v>
      </c>
      <c r="F41" s="4" t="str">
        <f>UnitControlCenter!$B$8</f>
        <v>billion 2020 dollars / year</v>
      </c>
      <c r="G41" s="68" t="s">
        <v>3054</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3042</v>
      </c>
      <c r="C43" s="268">
        <v>1</v>
      </c>
      <c r="D43" s="195" t="s">
        <v>66</v>
      </c>
      <c r="E43" s="195" t="s">
        <v>67</v>
      </c>
      <c r="F43" s="4" t="str">
        <f>UnitControlCenter!$B$8</f>
        <v>billion 2020 dollars / year</v>
      </c>
      <c r="G43" s="4" t="s">
        <v>3043</v>
      </c>
      <c r="H43" s="4" t="s">
        <v>3044</v>
      </c>
      <c r="I43" s="4" t="s">
        <v>3045</v>
      </c>
    </row>
    <row r="44" spans="1:19" ht="30" x14ac:dyDescent="0.25">
      <c r="A44" s="196" t="s">
        <v>2379</v>
      </c>
      <c r="B44" s="237" t="s">
        <v>3047</v>
      </c>
      <c r="C44" s="254">
        <v>1</v>
      </c>
      <c r="D44" s="195" t="s">
        <v>64</v>
      </c>
      <c r="E44" s="195" t="s">
        <v>65</v>
      </c>
      <c r="F44" s="7" t="str">
        <f>UnitControlCenter!$B$9</f>
        <v>billion 2020 dollars</v>
      </c>
      <c r="G44" s="245" t="s">
        <v>3048</v>
      </c>
      <c r="H44" s="245"/>
      <c r="I44" s="195"/>
    </row>
    <row r="45" spans="1:19" s="245" customFormat="1" ht="30" x14ac:dyDescent="0.25">
      <c r="A45" s="196" t="s">
        <v>2379</v>
      </c>
      <c r="B45" s="237" t="s">
        <v>3049</v>
      </c>
      <c r="C45" s="254">
        <v>1</v>
      </c>
      <c r="D45" s="195" t="s">
        <v>64</v>
      </c>
      <c r="E45" s="195" t="s">
        <v>65</v>
      </c>
      <c r="F45" s="7" t="str">
        <f>UnitControlCenter!$B$8</f>
        <v>billion 2020 dollars / year</v>
      </c>
      <c r="G45" s="245" t="s">
        <v>3050</v>
      </c>
      <c r="I45" s="195"/>
    </row>
    <row r="46" spans="1:19" ht="135.75" thickBot="1" x14ac:dyDescent="0.3">
      <c r="A46" s="238" t="s">
        <v>2379</v>
      </c>
      <c r="B46" s="243" t="s">
        <v>3139</v>
      </c>
      <c r="C46" s="253">
        <v>1</v>
      </c>
      <c r="D46" s="239" t="s">
        <v>66</v>
      </c>
      <c r="E46" s="239" t="s">
        <v>65</v>
      </c>
      <c r="F46" s="242" t="str">
        <f>UnitControlCenter!$B$8</f>
        <v>billion 2020 dollars / year</v>
      </c>
      <c r="G46" s="240" t="s">
        <v>3143</v>
      </c>
      <c r="H46" s="240" t="s">
        <v>3140</v>
      </c>
      <c r="I46" s="239" t="s">
        <v>3142</v>
      </c>
      <c r="J46" s="240"/>
      <c r="K46" s="240"/>
      <c r="L46" s="240"/>
      <c r="M46" s="240"/>
      <c r="N46" s="240"/>
      <c r="O46" s="240"/>
      <c r="P46" s="240"/>
      <c r="Q46" s="240"/>
      <c r="R46" s="240"/>
      <c r="S46" s="240"/>
    </row>
    <row r="47" spans="1:19" ht="45" x14ac:dyDescent="0.25">
      <c r="A47" s="196" t="s">
        <v>2963</v>
      </c>
      <c r="B47" s="237" t="s">
        <v>2980</v>
      </c>
      <c r="C47" s="261">
        <v>1</v>
      </c>
      <c r="D47" s="195" t="s">
        <v>66</v>
      </c>
      <c r="E47" s="195" t="s">
        <v>65</v>
      </c>
      <c r="F47" s="7" t="str">
        <f>UnitControlCenter!$B$10</f>
        <v>jobs</v>
      </c>
      <c r="G47" s="245" t="s">
        <v>2971</v>
      </c>
      <c r="H47" s="245" t="s">
        <v>2970</v>
      </c>
      <c r="I47" s="195" t="s">
        <v>2447</v>
      </c>
    </row>
    <row r="48" spans="1:19" ht="30" x14ac:dyDescent="0.25">
      <c r="A48" s="196" t="s">
        <v>2963</v>
      </c>
      <c r="B48" s="237" t="s">
        <v>3458</v>
      </c>
      <c r="C48" s="296">
        <v>0</v>
      </c>
      <c r="D48" s="195" t="s">
        <v>66</v>
      </c>
      <c r="E48" s="195" t="s">
        <v>67</v>
      </c>
      <c r="F48" s="7" t="str">
        <f>UnitControlCenter!$B$10</f>
        <v>jobs</v>
      </c>
      <c r="G48" s="245" t="s">
        <v>3312</v>
      </c>
      <c r="H48" s="245" t="s">
        <v>3313</v>
      </c>
      <c r="I48" s="195" t="s">
        <v>3314</v>
      </c>
    </row>
    <row r="49" spans="1:9" ht="30" x14ac:dyDescent="0.25">
      <c r="A49" s="196" t="s">
        <v>2963</v>
      </c>
      <c r="B49" s="237" t="s">
        <v>3459</v>
      </c>
      <c r="C49" s="296">
        <v>0</v>
      </c>
      <c r="D49" s="195" t="s">
        <v>66</v>
      </c>
      <c r="E49" s="195" t="s">
        <v>65</v>
      </c>
      <c r="F49" s="4" t="str">
        <f>UnitControlCenter!$B$12</f>
        <v>% change</v>
      </c>
      <c r="G49" s="245" t="s">
        <v>3331</v>
      </c>
      <c r="H49" s="245" t="s">
        <v>3313</v>
      </c>
      <c r="I49" s="195" t="s">
        <v>3314</v>
      </c>
    </row>
    <row r="50" spans="1:9" ht="45" x14ac:dyDescent="0.25">
      <c r="A50" s="196" t="s">
        <v>2963</v>
      </c>
      <c r="B50" s="237" t="s">
        <v>3296</v>
      </c>
      <c r="C50" s="296">
        <v>0</v>
      </c>
      <c r="D50" s="195" t="s">
        <v>66</v>
      </c>
      <c r="E50" s="195" t="s">
        <v>67</v>
      </c>
      <c r="F50" s="7" t="str">
        <f>UnitControlCenter!$B$10</f>
        <v>jobs</v>
      </c>
      <c r="G50" s="245" t="s">
        <v>3335</v>
      </c>
      <c r="H50" s="245" t="s">
        <v>3315</v>
      </c>
      <c r="I50" s="214" t="s">
        <v>3316</v>
      </c>
    </row>
    <row r="51" spans="1:9" ht="45" x14ac:dyDescent="0.25">
      <c r="A51" s="196" t="s">
        <v>2963</v>
      </c>
      <c r="B51" s="237" t="s">
        <v>3328</v>
      </c>
      <c r="C51" s="296">
        <v>0</v>
      </c>
      <c r="D51" s="195" t="s">
        <v>66</v>
      </c>
      <c r="E51" s="195" t="s">
        <v>65</v>
      </c>
      <c r="F51" s="4" t="str">
        <f>UnitControlCenter!$B$12</f>
        <v>% change</v>
      </c>
      <c r="G51" s="245" t="s">
        <v>3334</v>
      </c>
      <c r="H51" s="245" t="s">
        <v>3315</v>
      </c>
      <c r="I51" s="214" t="s">
        <v>3316</v>
      </c>
    </row>
    <row r="52" spans="1:9" ht="30" x14ac:dyDescent="0.25">
      <c r="A52" s="196" t="s">
        <v>2963</v>
      </c>
      <c r="B52" s="237" t="s">
        <v>3301</v>
      </c>
      <c r="C52" s="296">
        <v>0</v>
      </c>
      <c r="D52" s="195" t="s">
        <v>66</v>
      </c>
      <c r="E52" s="195" t="s">
        <v>67</v>
      </c>
      <c r="F52" s="7" t="str">
        <f>UnitControlCenter!$B$10</f>
        <v>jobs</v>
      </c>
      <c r="G52" s="245" t="s">
        <v>3317</v>
      </c>
      <c r="H52" s="245" t="s">
        <v>3318</v>
      </c>
      <c r="I52" s="195" t="s">
        <v>3319</v>
      </c>
    </row>
    <row r="53" spans="1:9" ht="30" x14ac:dyDescent="0.25">
      <c r="A53" s="196" t="s">
        <v>2963</v>
      </c>
      <c r="B53" s="237" t="s">
        <v>3329</v>
      </c>
      <c r="C53" s="296">
        <v>0</v>
      </c>
      <c r="D53" s="195" t="s">
        <v>66</v>
      </c>
      <c r="E53" s="195" t="s">
        <v>65</v>
      </c>
      <c r="F53" s="4" t="str">
        <f>UnitControlCenter!$B$12</f>
        <v>% change</v>
      </c>
      <c r="G53" s="245" t="s">
        <v>3332</v>
      </c>
      <c r="H53" s="245" t="s">
        <v>3318</v>
      </c>
      <c r="I53" s="195" t="s">
        <v>3319</v>
      </c>
    </row>
    <row r="54" spans="1:9" ht="75" x14ac:dyDescent="0.25">
      <c r="A54" s="196" t="s">
        <v>2963</v>
      </c>
      <c r="B54" s="237" t="s">
        <v>3304</v>
      </c>
      <c r="C54" s="296">
        <v>0</v>
      </c>
      <c r="D54" s="195" t="s">
        <v>66</v>
      </c>
      <c r="E54" s="195" t="s">
        <v>67</v>
      </c>
      <c r="F54" s="7" t="str">
        <f>UnitControlCenter!$B$10</f>
        <v>jobs</v>
      </c>
      <c r="G54" s="245" t="s">
        <v>3320</v>
      </c>
      <c r="H54" s="245" t="s">
        <v>3321</v>
      </c>
      <c r="I54" s="195" t="s">
        <v>3322</v>
      </c>
    </row>
    <row r="55" spans="1:9" ht="90" x14ac:dyDescent="0.25">
      <c r="A55" s="196" t="s">
        <v>2963</v>
      </c>
      <c r="B55" s="237" t="s">
        <v>3330</v>
      </c>
      <c r="C55" s="296">
        <v>0</v>
      </c>
      <c r="D55" s="195" t="s">
        <v>66</v>
      </c>
      <c r="E55" s="195" t="s">
        <v>65</v>
      </c>
      <c r="F55" s="4" t="str">
        <f>UnitControlCenter!$B$12</f>
        <v>% change</v>
      </c>
      <c r="G55" s="245" t="s">
        <v>3333</v>
      </c>
      <c r="H55" s="245" t="s">
        <v>3321</v>
      </c>
      <c r="I55" s="195" t="s">
        <v>3322</v>
      </c>
    </row>
    <row r="56" spans="1:9" ht="30" x14ac:dyDescent="0.25">
      <c r="A56" s="196" t="s">
        <v>2963</v>
      </c>
      <c r="B56" s="237" t="s">
        <v>3396</v>
      </c>
      <c r="C56" s="264">
        <v>1</v>
      </c>
      <c r="D56" s="195" t="s">
        <v>66</v>
      </c>
      <c r="E56" s="195" t="s">
        <v>67</v>
      </c>
      <c r="F56" s="7" t="str">
        <f>UnitControlCenter!$B$10</f>
        <v>jobs</v>
      </c>
      <c r="G56" s="245" t="s">
        <v>3397</v>
      </c>
      <c r="H56" s="245" t="s">
        <v>3398</v>
      </c>
      <c r="I56" s="195" t="s">
        <v>3399</v>
      </c>
    </row>
    <row r="57" spans="1:9" ht="30" x14ac:dyDescent="0.25">
      <c r="A57" s="196" t="s">
        <v>2963</v>
      </c>
      <c r="B57" s="237" t="s">
        <v>3400</v>
      </c>
      <c r="C57" s="296">
        <v>1</v>
      </c>
      <c r="D57" s="195" t="s">
        <v>66</v>
      </c>
      <c r="E57" s="195" t="s">
        <v>65</v>
      </c>
      <c r="F57" s="4" t="str">
        <f>UnitControlCenter!$B$12</f>
        <v>% change</v>
      </c>
      <c r="G57" s="245" t="s">
        <v>3401</v>
      </c>
      <c r="H57" s="245" t="s">
        <v>3398</v>
      </c>
      <c r="I57" s="195" t="s">
        <v>3399</v>
      </c>
    </row>
    <row r="58" spans="1:9" ht="30" x14ac:dyDescent="0.25">
      <c r="A58" s="196" t="s">
        <v>2963</v>
      </c>
      <c r="B58" s="237" t="s">
        <v>3026</v>
      </c>
      <c r="C58" s="266">
        <v>1</v>
      </c>
      <c r="D58" s="195" t="s">
        <v>66</v>
      </c>
      <c r="E58" s="195" t="s">
        <v>65</v>
      </c>
      <c r="F58" s="7" t="str">
        <f>UnitControlCenter!$B$10</f>
        <v>jobs</v>
      </c>
      <c r="G58" s="245" t="s">
        <v>3030</v>
      </c>
      <c r="H58" s="245" t="s">
        <v>3029</v>
      </c>
      <c r="I58" s="195" t="s">
        <v>3041</v>
      </c>
    </row>
    <row r="59" spans="1:9" ht="45" x14ac:dyDescent="0.25">
      <c r="A59" s="196" t="s">
        <v>2963</v>
      </c>
      <c r="B59" s="237" t="s">
        <v>3095</v>
      </c>
      <c r="C59" s="272">
        <v>1</v>
      </c>
      <c r="D59" s="195" t="s">
        <v>66</v>
      </c>
      <c r="E59" s="195" t="s">
        <v>65</v>
      </c>
      <c r="F59" s="7" t="str">
        <f>UnitControlCenter!$B$10</f>
        <v>jobs</v>
      </c>
      <c r="G59" s="245" t="s">
        <v>3094</v>
      </c>
      <c r="H59" s="245" t="s">
        <v>2970</v>
      </c>
      <c r="I59" s="195" t="s">
        <v>2447</v>
      </c>
    </row>
    <row r="60" spans="1:9" ht="45" x14ac:dyDescent="0.25">
      <c r="A60" s="196" t="s">
        <v>2963</v>
      </c>
      <c r="B60" s="237" t="s">
        <v>2965</v>
      </c>
      <c r="C60" s="261">
        <v>1</v>
      </c>
      <c r="D60" s="195" t="s">
        <v>66</v>
      </c>
      <c r="E60" s="195" t="s">
        <v>65</v>
      </c>
      <c r="F60" s="4" t="str">
        <f>UnitControlCenter!$B$8</f>
        <v>billion 2020 dollars / year</v>
      </c>
      <c r="G60" s="245" t="s">
        <v>2972</v>
      </c>
      <c r="H60" s="245" t="s">
        <v>2974</v>
      </c>
      <c r="I60" s="195" t="s">
        <v>2447</v>
      </c>
    </row>
    <row r="61" spans="1:9" ht="45" x14ac:dyDescent="0.25">
      <c r="A61" s="196" t="s">
        <v>2963</v>
      </c>
      <c r="B61" s="237" t="s">
        <v>2984</v>
      </c>
      <c r="C61" s="265">
        <v>1</v>
      </c>
      <c r="D61" s="195" t="s">
        <v>66</v>
      </c>
      <c r="E61" s="195" t="s">
        <v>65</v>
      </c>
      <c r="F61" s="4" t="str">
        <f>UnitControlCenter!$B$12</f>
        <v>% change</v>
      </c>
      <c r="G61" s="245" t="s">
        <v>2986</v>
      </c>
      <c r="H61" s="245" t="s">
        <v>2974</v>
      </c>
      <c r="I61" s="195" t="s">
        <v>2447</v>
      </c>
    </row>
    <row r="62" spans="1:9" ht="30" x14ac:dyDescent="0.25">
      <c r="A62" s="196" t="s">
        <v>2963</v>
      </c>
      <c r="B62" s="237" t="s">
        <v>3027</v>
      </c>
      <c r="C62" s="266">
        <v>1</v>
      </c>
      <c r="D62" s="195" t="s">
        <v>66</v>
      </c>
      <c r="E62" s="195" t="s">
        <v>65</v>
      </c>
      <c r="F62" s="4" t="str">
        <f>UnitControlCenter!$B$8</f>
        <v>billion 2020 dollars / year</v>
      </c>
      <c r="G62" s="245" t="s">
        <v>3031</v>
      </c>
      <c r="H62" s="245" t="s">
        <v>3029</v>
      </c>
      <c r="I62" s="195" t="s">
        <v>3041</v>
      </c>
    </row>
    <row r="63" spans="1:9" ht="45" x14ac:dyDescent="0.25">
      <c r="A63" s="196" t="s">
        <v>2963</v>
      </c>
      <c r="B63" s="237" t="s">
        <v>2979</v>
      </c>
      <c r="C63" s="261">
        <v>1</v>
      </c>
      <c r="D63" s="195" t="s">
        <v>66</v>
      </c>
      <c r="E63" s="195" t="s">
        <v>65</v>
      </c>
      <c r="F63" s="4" t="str">
        <f>UnitControlCenter!$B$8</f>
        <v>billion 2020 dollars / year</v>
      </c>
      <c r="G63" s="245" t="s">
        <v>2975</v>
      </c>
      <c r="H63" s="245" t="s">
        <v>2973</v>
      </c>
      <c r="I63" s="195" t="s">
        <v>2447</v>
      </c>
    </row>
    <row r="64" spans="1:9" ht="30" x14ac:dyDescent="0.25">
      <c r="A64" s="196" t="s">
        <v>2963</v>
      </c>
      <c r="B64" s="237" t="s">
        <v>2977</v>
      </c>
      <c r="C64" s="254">
        <v>1</v>
      </c>
      <c r="D64" s="195" t="s">
        <v>64</v>
      </c>
      <c r="E64" s="195" t="s">
        <v>65</v>
      </c>
      <c r="F64" s="7" t="str">
        <f>UnitControlCenter!$B$13</f>
        <v>2020 dollars / employee-year</v>
      </c>
      <c r="G64" s="245" t="s">
        <v>2978</v>
      </c>
      <c r="H64" s="245"/>
      <c r="I64" s="195"/>
    </row>
    <row r="65" spans="1:19" ht="30.75" thickBot="1" x14ac:dyDescent="0.3">
      <c r="A65" s="238" t="s">
        <v>2963</v>
      </c>
      <c r="B65" s="243" t="s">
        <v>3028</v>
      </c>
      <c r="C65" s="253">
        <v>1</v>
      </c>
      <c r="D65" s="239" t="s">
        <v>66</v>
      </c>
      <c r="E65" s="239" t="s">
        <v>65</v>
      </c>
      <c r="F65" s="242" t="str">
        <f>UnitControlCenter!$B$8</f>
        <v>billion 2020 dollars / year</v>
      </c>
      <c r="G65" s="240" t="s">
        <v>3032</v>
      </c>
      <c r="H65" s="240" t="s">
        <v>3029</v>
      </c>
      <c r="I65" s="239" t="s">
        <v>3041</v>
      </c>
      <c r="J65" s="240"/>
      <c r="K65" s="240"/>
      <c r="L65" s="240"/>
      <c r="M65" s="240"/>
      <c r="N65" s="240"/>
      <c r="O65" s="240"/>
      <c r="P65" s="240"/>
      <c r="Q65" s="240"/>
      <c r="R65" s="240"/>
      <c r="S65" s="240"/>
    </row>
    <row r="66" spans="1:19" ht="90" x14ac:dyDescent="0.25">
      <c r="A66" s="196" t="s">
        <v>2964</v>
      </c>
      <c r="B66" s="196" t="s">
        <v>2753</v>
      </c>
      <c r="C66" s="246">
        <v>1</v>
      </c>
      <c r="D66" s="195" t="s">
        <v>66</v>
      </c>
      <c r="E66" s="195" t="s">
        <v>65</v>
      </c>
      <c r="F66" s="4" t="str">
        <f>UnitControlCenter!$B$8</f>
        <v>billion 2020 dollars / year</v>
      </c>
      <c r="G66" s="4" t="s">
        <v>2754</v>
      </c>
      <c r="H66" s="4" t="s">
        <v>2755</v>
      </c>
      <c r="I66" s="4" t="s">
        <v>2730</v>
      </c>
    </row>
    <row r="67" spans="1:19" ht="45" x14ac:dyDescent="0.25">
      <c r="A67" s="196" t="s">
        <v>2964</v>
      </c>
      <c r="B67" s="196" t="s">
        <v>2757</v>
      </c>
      <c r="C67" s="246">
        <v>1</v>
      </c>
      <c r="D67" s="195" t="s">
        <v>66</v>
      </c>
      <c r="E67" s="195" t="s">
        <v>65</v>
      </c>
      <c r="F67" s="4" t="str">
        <f>UnitControlCenter!$B$8</f>
        <v>billion 2020 dollars / year</v>
      </c>
      <c r="G67" s="4" t="s">
        <v>2767</v>
      </c>
      <c r="H67" s="4" t="s">
        <v>2768</v>
      </c>
      <c r="I67" s="4" t="s">
        <v>2769</v>
      </c>
    </row>
    <row r="68" spans="1:19" ht="60" x14ac:dyDescent="0.25">
      <c r="A68" s="196" t="s">
        <v>2964</v>
      </c>
      <c r="B68" s="196" t="s">
        <v>2758</v>
      </c>
      <c r="C68" s="246">
        <v>1</v>
      </c>
      <c r="D68" s="195" t="s">
        <v>66</v>
      </c>
      <c r="E68" s="195" t="s">
        <v>65</v>
      </c>
      <c r="F68" s="4" t="str">
        <f>UnitControlCenter!$B$8</f>
        <v>billion 2020 dollars / year</v>
      </c>
      <c r="G68" s="4" t="s">
        <v>2778</v>
      </c>
      <c r="H68" s="4" t="s">
        <v>2776</v>
      </c>
      <c r="I68" s="4" t="s">
        <v>2777</v>
      </c>
    </row>
    <row r="69" spans="1:19" ht="45" x14ac:dyDescent="0.25">
      <c r="A69" s="196" t="s">
        <v>2964</v>
      </c>
      <c r="B69" s="196" t="s">
        <v>2759</v>
      </c>
      <c r="C69" s="246">
        <v>1</v>
      </c>
      <c r="D69" s="195" t="s">
        <v>66</v>
      </c>
      <c r="E69" s="195" t="s">
        <v>65</v>
      </c>
      <c r="F69" s="4" t="str">
        <f>UnitControlCenter!$B$8</f>
        <v>billion 2020 dollars / year</v>
      </c>
      <c r="G69" s="4" t="s">
        <v>2772</v>
      </c>
      <c r="H69" s="4" t="s">
        <v>2768</v>
      </c>
      <c r="I69" s="4" t="s">
        <v>2770</v>
      </c>
    </row>
    <row r="70" spans="1:19" ht="45" x14ac:dyDescent="0.25">
      <c r="A70" s="196" t="s">
        <v>2964</v>
      </c>
      <c r="B70" s="196" t="s">
        <v>2760</v>
      </c>
      <c r="C70" s="246">
        <v>1</v>
      </c>
      <c r="D70" s="195" t="s">
        <v>66</v>
      </c>
      <c r="E70" s="195" t="s">
        <v>65</v>
      </c>
      <c r="F70" s="4" t="str">
        <f>UnitControlCenter!$B$8</f>
        <v>billion 2020 dollars / year</v>
      </c>
      <c r="G70" s="4" t="s">
        <v>2773</v>
      </c>
      <c r="H70" s="4" t="s">
        <v>2768</v>
      </c>
      <c r="I70" s="4" t="s">
        <v>2771</v>
      </c>
    </row>
    <row r="71" spans="1:19" ht="60" x14ac:dyDescent="0.25">
      <c r="A71" s="196" t="s">
        <v>2964</v>
      </c>
      <c r="B71" s="196" t="s">
        <v>2761</v>
      </c>
      <c r="C71" s="246">
        <v>1</v>
      </c>
      <c r="D71" s="195" t="s">
        <v>66</v>
      </c>
      <c r="E71" s="195" t="s">
        <v>65</v>
      </c>
      <c r="F71" s="4" t="str">
        <f>UnitControlCenter!$B$8</f>
        <v>billion 2020 dollars / year</v>
      </c>
      <c r="G71" s="4" t="s">
        <v>2779</v>
      </c>
      <c r="H71" s="4" t="s">
        <v>2776</v>
      </c>
      <c r="I71" s="4" t="s">
        <v>2777</v>
      </c>
    </row>
    <row r="72" spans="1:19" ht="60" x14ac:dyDescent="0.25">
      <c r="A72" s="196" t="s">
        <v>2964</v>
      </c>
      <c r="B72" s="196" t="s">
        <v>2762</v>
      </c>
      <c r="C72" s="246">
        <v>1</v>
      </c>
      <c r="D72" s="195" t="s">
        <v>66</v>
      </c>
      <c r="E72" s="195" t="s">
        <v>65</v>
      </c>
      <c r="F72" s="4" t="str">
        <f>UnitControlCenter!$B$8</f>
        <v>billion 2020 dollars / year</v>
      </c>
      <c r="G72" s="4" t="s">
        <v>2780</v>
      </c>
      <c r="H72" s="4" t="s">
        <v>2776</v>
      </c>
      <c r="I72" s="4" t="s">
        <v>2777</v>
      </c>
    </row>
    <row r="73" spans="1:19" ht="75" x14ac:dyDescent="0.25">
      <c r="A73" s="196" t="s">
        <v>2964</v>
      </c>
      <c r="B73" s="196" t="s">
        <v>2763</v>
      </c>
      <c r="C73" s="246">
        <v>1</v>
      </c>
      <c r="D73" s="195" t="s">
        <v>66</v>
      </c>
      <c r="E73" s="195" t="s">
        <v>65</v>
      </c>
      <c r="F73" s="4" t="str">
        <f>UnitControlCenter!$B$8</f>
        <v>billion 2020 dollars / year</v>
      </c>
      <c r="G73" s="4" t="s">
        <v>2781</v>
      </c>
      <c r="H73" s="4" t="s">
        <v>2776</v>
      </c>
      <c r="I73" s="4" t="s">
        <v>2777</v>
      </c>
    </row>
    <row r="74" spans="1:19" ht="75" x14ac:dyDescent="0.25">
      <c r="A74" s="196" t="s">
        <v>2964</v>
      </c>
      <c r="B74" s="196" t="s">
        <v>2787</v>
      </c>
      <c r="C74" s="246">
        <v>1</v>
      </c>
      <c r="D74" s="195" t="s">
        <v>66</v>
      </c>
      <c r="E74" s="195" t="s">
        <v>65</v>
      </c>
      <c r="F74" s="4" t="str">
        <f>UnitControlCenter!$B$8</f>
        <v>billion 2020 dollars / year</v>
      </c>
      <c r="G74" s="4" t="s">
        <v>2785</v>
      </c>
      <c r="H74" s="4" t="s">
        <v>2776</v>
      </c>
      <c r="I74" s="4" t="s">
        <v>2783</v>
      </c>
    </row>
    <row r="75" spans="1:19" ht="60.75" thickBot="1" x14ac:dyDescent="0.3">
      <c r="A75" s="238" t="s">
        <v>2964</v>
      </c>
      <c r="B75" s="238" t="s">
        <v>2788</v>
      </c>
      <c r="C75" s="253">
        <v>1</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3096</v>
      </c>
      <c r="C76" s="272">
        <v>1</v>
      </c>
      <c r="D76" s="195" t="s">
        <v>64</v>
      </c>
      <c r="E76" s="195" t="s">
        <v>3100</v>
      </c>
      <c r="F76" s="4" t="str">
        <f>UnitControlCenter!$B$11</f>
        <v>incidents / year</v>
      </c>
      <c r="G76" s="195" t="s">
        <v>3011</v>
      </c>
      <c r="I76" s="195"/>
    </row>
    <row r="77" spans="1:19" x14ac:dyDescent="0.25">
      <c r="A77" s="196" t="s">
        <v>2380</v>
      </c>
      <c r="B77" s="196" t="s">
        <v>3341</v>
      </c>
      <c r="C77" s="296">
        <v>1</v>
      </c>
      <c r="D77" s="195" t="s">
        <v>64</v>
      </c>
      <c r="E77" s="195" t="s">
        <v>65</v>
      </c>
      <c r="F77" s="4" t="str">
        <f>UnitControlCenter!$B$12</f>
        <v>% change</v>
      </c>
      <c r="G77" s="195" t="s">
        <v>3342</v>
      </c>
      <c r="I77" s="195"/>
    </row>
    <row r="78" spans="1:19" ht="30" x14ac:dyDescent="0.25">
      <c r="A78" s="196" t="s">
        <v>2380</v>
      </c>
      <c r="B78" s="196" t="s">
        <v>3456</v>
      </c>
      <c r="C78" s="296">
        <v>1</v>
      </c>
      <c r="D78" s="195" t="s">
        <v>66</v>
      </c>
      <c r="E78" s="195" t="s">
        <v>67</v>
      </c>
      <c r="F78" s="4" t="str">
        <f>UnitControlCenter!$B$11</f>
        <v>incidents / year</v>
      </c>
      <c r="G78" s="195" t="s">
        <v>3325</v>
      </c>
      <c r="H78" s="245" t="s">
        <v>3313</v>
      </c>
      <c r="I78" s="195" t="s">
        <v>3314</v>
      </c>
    </row>
    <row r="79" spans="1:19" ht="30" x14ac:dyDescent="0.25">
      <c r="A79" s="196" t="s">
        <v>2380</v>
      </c>
      <c r="B79" s="196" t="s">
        <v>3457</v>
      </c>
      <c r="C79" s="296">
        <v>1</v>
      </c>
      <c r="D79" s="195" t="s">
        <v>66</v>
      </c>
      <c r="E79" s="195" t="s">
        <v>65</v>
      </c>
      <c r="F79" s="4" t="str">
        <f>UnitControlCenter!$B$12</f>
        <v>% change</v>
      </c>
      <c r="G79" s="195" t="s">
        <v>3336</v>
      </c>
      <c r="H79" s="245" t="s">
        <v>3313</v>
      </c>
      <c r="I79" s="195" t="s">
        <v>3314</v>
      </c>
    </row>
    <row r="80" spans="1:19" ht="45" x14ac:dyDescent="0.25">
      <c r="A80" s="196" t="s">
        <v>2380</v>
      </c>
      <c r="B80" s="196" t="s">
        <v>3323</v>
      </c>
      <c r="C80" s="296">
        <v>1</v>
      </c>
      <c r="D80" s="195" t="s">
        <v>66</v>
      </c>
      <c r="E80" s="195" t="s">
        <v>67</v>
      </c>
      <c r="F80" s="4" t="str">
        <f>UnitControlCenter!$B$11</f>
        <v>incidents / year</v>
      </c>
      <c r="G80" s="195" t="s">
        <v>3326</v>
      </c>
      <c r="H80" s="245" t="s">
        <v>3315</v>
      </c>
      <c r="I80" s="214" t="s">
        <v>3316</v>
      </c>
    </row>
    <row r="81" spans="1:19" ht="45" x14ac:dyDescent="0.25">
      <c r="A81" s="196" t="s">
        <v>2380</v>
      </c>
      <c r="B81" s="196" t="s">
        <v>3339</v>
      </c>
      <c r="C81" s="296">
        <v>1</v>
      </c>
      <c r="D81" s="195" t="s">
        <v>66</v>
      </c>
      <c r="E81" s="195" t="s">
        <v>65</v>
      </c>
      <c r="F81" s="4" t="str">
        <f>UnitControlCenter!$B$12</f>
        <v>% change</v>
      </c>
      <c r="G81" s="195" t="s">
        <v>3337</v>
      </c>
      <c r="H81" s="245" t="s">
        <v>3315</v>
      </c>
      <c r="I81" s="214" t="s">
        <v>3316</v>
      </c>
    </row>
    <row r="82" spans="1:19" ht="30" x14ac:dyDescent="0.25">
      <c r="A82" s="196" t="s">
        <v>2380</v>
      </c>
      <c r="B82" s="196" t="s">
        <v>3324</v>
      </c>
      <c r="C82" s="296">
        <v>1</v>
      </c>
      <c r="D82" s="195" t="s">
        <v>66</v>
      </c>
      <c r="E82" s="195" t="s">
        <v>67</v>
      </c>
      <c r="F82" s="4" t="str">
        <f>UnitControlCenter!$B$11</f>
        <v>incidents / year</v>
      </c>
      <c r="G82" s="68" t="s">
        <v>3327</v>
      </c>
      <c r="H82" s="245" t="s">
        <v>3318</v>
      </c>
      <c r="I82" s="195" t="s">
        <v>3319</v>
      </c>
    </row>
    <row r="83" spans="1:19" ht="30" x14ac:dyDescent="0.25">
      <c r="A83" s="196" t="s">
        <v>2380</v>
      </c>
      <c r="B83" s="196" t="s">
        <v>3340</v>
      </c>
      <c r="C83" s="296">
        <v>1</v>
      </c>
      <c r="D83" s="195" t="s">
        <v>66</v>
      </c>
      <c r="E83" s="195" t="s">
        <v>65</v>
      </c>
      <c r="F83" s="4" t="str">
        <f>UnitControlCenter!$B$12</f>
        <v>% change</v>
      </c>
      <c r="G83" s="68" t="s">
        <v>3338</v>
      </c>
      <c r="H83" s="245" t="s">
        <v>3318</v>
      </c>
      <c r="I83" s="195" t="s">
        <v>3319</v>
      </c>
    </row>
    <row r="84" spans="1:19" x14ac:dyDescent="0.25">
      <c r="A84" s="196" t="s">
        <v>2380</v>
      </c>
      <c r="B84" s="196" t="s">
        <v>3003</v>
      </c>
      <c r="C84" s="246">
        <v>0</v>
      </c>
      <c r="D84" s="195" t="s">
        <v>64</v>
      </c>
      <c r="E84" s="195" t="s">
        <v>65</v>
      </c>
      <c r="F84" s="4" t="str">
        <f>UnitControlCenter!$B$11</f>
        <v>incidents / year</v>
      </c>
      <c r="G84" s="195" t="s">
        <v>3011</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3004</v>
      </c>
      <c r="C86" s="254">
        <v>1</v>
      </c>
      <c r="D86" s="195" t="s">
        <v>64</v>
      </c>
      <c r="E86" s="195" t="s">
        <v>65</v>
      </c>
      <c r="F86" s="4" t="str">
        <f>UnitControlCenter!$B$11</f>
        <v>incidents / year</v>
      </c>
      <c r="G86" s="195" t="s">
        <v>3012</v>
      </c>
      <c r="H86" s="245"/>
      <c r="I86" s="195"/>
    </row>
    <row r="87" spans="1:19" ht="30" x14ac:dyDescent="0.25">
      <c r="A87" s="196" t="s">
        <v>2380</v>
      </c>
      <c r="B87" s="196" t="s">
        <v>3005</v>
      </c>
      <c r="C87" s="254">
        <v>1</v>
      </c>
      <c r="D87" s="195" t="s">
        <v>64</v>
      </c>
      <c r="E87" s="195" t="s">
        <v>65</v>
      </c>
      <c r="F87" s="4" t="str">
        <f>UnitControlCenter!$B$11</f>
        <v>incidents / year</v>
      </c>
      <c r="G87" s="195" t="s">
        <v>3013</v>
      </c>
      <c r="H87" s="245"/>
      <c r="I87" s="195"/>
    </row>
    <row r="88" spans="1:19" x14ac:dyDescent="0.25">
      <c r="A88" s="196" t="s">
        <v>2380</v>
      </c>
      <c r="B88" s="196" t="s">
        <v>3018</v>
      </c>
      <c r="C88" s="254">
        <v>1</v>
      </c>
      <c r="D88" s="195" t="s">
        <v>64</v>
      </c>
      <c r="E88" s="195" t="s">
        <v>65</v>
      </c>
      <c r="F88" s="4" t="str">
        <f>UnitControlCenter!$B$11</f>
        <v>incidents / year</v>
      </c>
      <c r="G88" s="195" t="s">
        <v>3019</v>
      </c>
      <c r="H88" s="245"/>
      <c r="I88" s="195"/>
    </row>
    <row r="89" spans="1:19" ht="30" x14ac:dyDescent="0.25">
      <c r="A89" s="196" t="s">
        <v>2380</v>
      </c>
      <c r="B89" s="196" t="s">
        <v>3006</v>
      </c>
      <c r="C89" s="254">
        <v>1</v>
      </c>
      <c r="D89" s="195" t="s">
        <v>64</v>
      </c>
      <c r="E89" s="195" t="s">
        <v>65</v>
      </c>
      <c r="F89" s="4" t="str">
        <f>UnitControlCenter!$B$11</f>
        <v>incidents / year</v>
      </c>
      <c r="G89" s="195" t="s">
        <v>3014</v>
      </c>
      <c r="H89" s="245"/>
      <c r="I89" s="195"/>
    </row>
    <row r="90" spans="1:19" x14ac:dyDescent="0.25">
      <c r="A90" s="196" t="s">
        <v>2380</v>
      </c>
      <c r="B90" s="196" t="s">
        <v>3007</v>
      </c>
      <c r="C90" s="254">
        <v>1</v>
      </c>
      <c r="D90" s="195" t="s">
        <v>64</v>
      </c>
      <c r="E90" s="195" t="s">
        <v>65</v>
      </c>
      <c r="F90" s="4" t="str">
        <f>UnitControlCenter!$B$11</f>
        <v>incidents / year</v>
      </c>
      <c r="G90" s="195" t="s">
        <v>3015</v>
      </c>
      <c r="H90" s="245"/>
      <c r="I90" s="195"/>
    </row>
    <row r="91" spans="1:19" x14ac:dyDescent="0.25">
      <c r="A91" s="196" t="s">
        <v>2380</v>
      </c>
      <c r="B91" s="196" t="s">
        <v>3008</v>
      </c>
      <c r="C91" s="254">
        <v>1</v>
      </c>
      <c r="D91" s="195" t="s">
        <v>64</v>
      </c>
      <c r="E91" s="195" t="s">
        <v>65</v>
      </c>
      <c r="F91" s="4" t="str">
        <f>UnitControlCenter!$B$11</f>
        <v>incidents / year</v>
      </c>
      <c r="G91" s="195" t="s">
        <v>3016</v>
      </c>
      <c r="H91" s="245"/>
      <c r="I91" s="195"/>
    </row>
    <row r="92" spans="1:19" ht="30.75" thickBot="1" x14ac:dyDescent="0.3">
      <c r="A92" s="238" t="s">
        <v>2380</v>
      </c>
      <c r="B92" s="238" t="s">
        <v>3009</v>
      </c>
      <c r="C92" s="253">
        <v>1</v>
      </c>
      <c r="D92" s="239" t="s">
        <v>64</v>
      </c>
      <c r="E92" s="239" t="s">
        <v>65</v>
      </c>
      <c r="F92" s="242" t="str">
        <f>UnitControlCenter!$B$11</f>
        <v>incidents / year</v>
      </c>
      <c r="G92" s="239" t="s">
        <v>3017</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2933</v>
      </c>
      <c r="H97" s="68" t="s">
        <v>2934</v>
      </c>
      <c r="I97" s="195" t="s">
        <v>2570</v>
      </c>
    </row>
    <row r="98" spans="1:19" ht="30" x14ac:dyDescent="0.25">
      <c r="A98" s="196" t="s">
        <v>2520</v>
      </c>
      <c r="B98" s="196" t="s">
        <v>3560</v>
      </c>
      <c r="C98" s="296">
        <v>1</v>
      </c>
      <c r="D98" s="195" t="s">
        <v>64</v>
      </c>
      <c r="E98" s="195" t="s">
        <v>65</v>
      </c>
      <c r="F98" s="7" t="str">
        <f>UnitControlCenter!B16</f>
        <v>%</v>
      </c>
      <c r="G98" s="195" t="s">
        <v>3565</v>
      </c>
      <c r="H98" s="195"/>
      <c r="I98" s="195"/>
      <c r="J98" s="245"/>
      <c r="K98" s="245"/>
      <c r="L98" s="245"/>
      <c r="M98" s="245"/>
      <c r="N98" s="245"/>
      <c r="O98" s="245"/>
      <c r="P98" s="245"/>
      <c r="Q98" s="245"/>
      <c r="R98" s="245"/>
      <c r="S98" s="245"/>
    </row>
    <row r="99" spans="1:19" ht="30" x14ac:dyDescent="0.25">
      <c r="A99" s="196" t="s">
        <v>2520</v>
      </c>
      <c r="B99" s="196" t="s">
        <v>3568</v>
      </c>
      <c r="C99" s="296">
        <v>1</v>
      </c>
      <c r="D99" s="195" t="s">
        <v>64</v>
      </c>
      <c r="E99" s="195" t="s">
        <v>65</v>
      </c>
      <c r="F99" s="7" t="str">
        <f>UnitControlCenter!B17</f>
        <v>metric tons CO2e / megawatt-hour (MWh)</v>
      </c>
      <c r="G99" s="195" t="s">
        <v>3567</v>
      </c>
      <c r="H99" s="195"/>
      <c r="I99" s="195"/>
      <c r="J99" s="245"/>
      <c r="K99" s="245"/>
      <c r="L99" s="245"/>
      <c r="M99" s="245"/>
      <c r="N99" s="245"/>
      <c r="O99" s="245"/>
      <c r="P99" s="245"/>
      <c r="Q99" s="245"/>
      <c r="R99" s="245"/>
      <c r="S99" s="245"/>
    </row>
    <row r="100" spans="1:19" ht="30.75" thickBot="1" x14ac:dyDescent="0.3">
      <c r="A100" s="238" t="s">
        <v>2520</v>
      </c>
      <c r="B100" s="238" t="s">
        <v>3561</v>
      </c>
      <c r="C100" s="253">
        <v>1</v>
      </c>
      <c r="D100" s="239" t="s">
        <v>64</v>
      </c>
      <c r="E100" s="239" t="s">
        <v>65</v>
      </c>
      <c r="F100" s="239" t="str">
        <f>UnitControlCenter!B18</f>
        <v>kilowatt-hour / 2020 dollars</v>
      </c>
      <c r="G100" s="239" t="s">
        <v>3566</v>
      </c>
      <c r="H100" s="239"/>
      <c r="I100" s="239"/>
      <c r="J100" s="240"/>
      <c r="K100" s="240"/>
      <c r="L100" s="240"/>
      <c r="M100" s="240"/>
      <c r="N100" s="240"/>
      <c r="O100" s="240"/>
      <c r="P100" s="240"/>
      <c r="Q100" s="240"/>
      <c r="R100" s="240"/>
      <c r="S100" s="240"/>
    </row>
    <row r="101" spans="1:19" ht="120" x14ac:dyDescent="0.25">
      <c r="A101" s="196" t="s">
        <v>3260</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3260</v>
      </c>
      <c r="B102" s="196" t="s">
        <v>2387</v>
      </c>
      <c r="C102" s="246">
        <v>1</v>
      </c>
      <c r="D102" s="195" t="s">
        <v>66</v>
      </c>
      <c r="E102" s="195" t="s">
        <v>67</v>
      </c>
      <c r="F102" s="4" t="str">
        <f>UnitControlCenter!$B$15</f>
        <v>terawatt-hours (TWh) / year</v>
      </c>
      <c r="G102" s="195" t="s">
        <v>2866</v>
      </c>
      <c r="H102" s="68" t="s">
        <v>2867</v>
      </c>
      <c r="I102" s="195" t="s">
        <v>2868</v>
      </c>
    </row>
    <row r="103" spans="1:19" ht="75" x14ac:dyDescent="0.25">
      <c r="A103" s="196" t="s">
        <v>3260</v>
      </c>
      <c r="B103" s="196" t="s">
        <v>3261</v>
      </c>
      <c r="C103" s="296">
        <v>1</v>
      </c>
      <c r="D103" s="195" t="s">
        <v>66</v>
      </c>
      <c r="E103" s="195" t="s">
        <v>67</v>
      </c>
      <c r="F103" s="4" t="str">
        <f>UnitControlCenter!$B$3</f>
        <v>million metric tons / year</v>
      </c>
      <c r="G103" s="195" t="s">
        <v>3264</v>
      </c>
      <c r="H103" s="68" t="s">
        <v>3262</v>
      </c>
      <c r="I103" s="195" t="s">
        <v>3263</v>
      </c>
    </row>
    <row r="104" spans="1:19" ht="105" x14ac:dyDescent="0.25">
      <c r="A104" s="196" t="s">
        <v>3260</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3260</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3265</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3268</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2931</v>
      </c>
      <c r="H112" s="195" t="s">
        <v>2694</v>
      </c>
      <c r="I112" s="195" t="s">
        <v>2695</v>
      </c>
    </row>
    <row r="113" spans="1:19" ht="75" x14ac:dyDescent="0.25">
      <c r="A113" s="196" t="s">
        <v>2838</v>
      </c>
      <c r="B113" s="196" t="s">
        <v>3266</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3269</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2960</v>
      </c>
      <c r="B116" s="196" t="s">
        <v>2389</v>
      </c>
      <c r="C116" s="246">
        <v>1</v>
      </c>
      <c r="D116" s="195" t="s">
        <v>66</v>
      </c>
      <c r="E116" s="195" t="s">
        <v>67</v>
      </c>
      <c r="F116" s="4" t="str">
        <f>UnitControlCenter!$B$3</f>
        <v>million metric tons / year</v>
      </c>
      <c r="G116" s="195" t="s">
        <v>3461</v>
      </c>
      <c r="H116" s="195" t="s">
        <v>3460</v>
      </c>
      <c r="I116" s="195" t="s">
        <v>2683</v>
      </c>
    </row>
    <row r="117" spans="1:19" ht="105" x14ac:dyDescent="0.25">
      <c r="A117" s="196" t="s">
        <v>2960</v>
      </c>
      <c r="B117" s="196" t="s">
        <v>2390</v>
      </c>
      <c r="C117" s="246">
        <v>1</v>
      </c>
      <c r="D117" s="195" t="s">
        <v>66</v>
      </c>
      <c r="E117" s="195" t="s">
        <v>67</v>
      </c>
      <c r="F117" s="4" t="str">
        <f>UnitControlCenter!$B$28</f>
        <v>quads / year</v>
      </c>
      <c r="G117" s="195" t="s">
        <v>2865</v>
      </c>
      <c r="H117" s="195" t="s">
        <v>2701</v>
      </c>
      <c r="I117" s="195" t="s">
        <v>2702</v>
      </c>
    </row>
    <row r="118" spans="1:19" ht="135" x14ac:dyDescent="0.25">
      <c r="A118" s="196" t="s">
        <v>2960</v>
      </c>
      <c r="B118" s="196" t="s">
        <v>2445</v>
      </c>
      <c r="C118" s="254">
        <v>1</v>
      </c>
      <c r="D118" s="195" t="s">
        <v>66</v>
      </c>
      <c r="E118" s="195" t="s">
        <v>67</v>
      </c>
      <c r="F118" s="7" t="str">
        <f>UnitControlCenter!$B$28</f>
        <v>quads / year</v>
      </c>
      <c r="G118" s="195" t="s">
        <v>3462</v>
      </c>
      <c r="H118" s="195" t="s">
        <v>3460</v>
      </c>
      <c r="I118" s="195" t="s">
        <v>2683</v>
      </c>
    </row>
    <row r="119" spans="1:19" ht="30" x14ac:dyDescent="0.25">
      <c r="A119" s="196" t="s">
        <v>2960</v>
      </c>
      <c r="B119" s="196" t="s">
        <v>3469</v>
      </c>
      <c r="C119" s="254">
        <v>1</v>
      </c>
      <c r="D119" s="195" t="s">
        <v>64</v>
      </c>
      <c r="E119" s="195" t="s">
        <v>65</v>
      </c>
      <c r="F119" s="7" t="str">
        <f>UnitControlCenter!$B$28</f>
        <v>quads / year</v>
      </c>
      <c r="G119" s="195" t="s">
        <v>3470</v>
      </c>
      <c r="H119" s="195"/>
      <c r="I119" s="195"/>
    </row>
    <row r="120" spans="1:19" ht="45" x14ac:dyDescent="0.25">
      <c r="A120" s="196" t="s">
        <v>2960</v>
      </c>
      <c r="B120" s="196" t="s">
        <v>2961</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2960</v>
      </c>
      <c r="B121" s="238" t="s">
        <v>2962</v>
      </c>
      <c r="C121" s="253">
        <v>1</v>
      </c>
      <c r="D121" s="239" t="s">
        <v>66</v>
      </c>
      <c r="E121" s="239" t="s">
        <v>67</v>
      </c>
      <c r="F121" s="242" t="str">
        <f>UnitControlCenter!$B$23</f>
        <v>trillion freight ton-miles / year</v>
      </c>
      <c r="G121" s="239" t="s">
        <v>2679</v>
      </c>
      <c r="H121" s="240" t="s">
        <v>3273</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3196</v>
      </c>
      <c r="H122" s="68" t="s">
        <v>3194</v>
      </c>
      <c r="I122" s="293" t="s">
        <v>3195</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3471</v>
      </c>
      <c r="C124" s="254">
        <v>1</v>
      </c>
      <c r="D124" s="195" t="s">
        <v>64</v>
      </c>
      <c r="E124" s="195" t="s">
        <v>65</v>
      </c>
      <c r="F124" s="7" t="str">
        <f>UnitControlCenter!$B$28</f>
        <v>quads / year</v>
      </c>
      <c r="G124" s="195" t="s">
        <v>3472</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3193</v>
      </c>
      <c r="H125" s="68" t="s">
        <v>3194</v>
      </c>
      <c r="I125" s="293" t="s">
        <v>3195</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3473</v>
      </c>
      <c r="C127" s="253">
        <v>1</v>
      </c>
      <c r="D127" s="239" t="s">
        <v>64</v>
      </c>
      <c r="E127" s="239" t="s">
        <v>65</v>
      </c>
      <c r="F127" s="242" t="str">
        <f>UnitControlCenter!$B$28</f>
        <v>quads / year</v>
      </c>
      <c r="G127" s="239" t="s">
        <v>3474</v>
      </c>
      <c r="I127" s="239"/>
    </row>
    <row r="128" spans="1:19" ht="285" x14ac:dyDescent="0.25">
      <c r="A128" s="198" t="s">
        <v>2915</v>
      </c>
      <c r="B128" s="196" t="s">
        <v>2441</v>
      </c>
      <c r="C128" s="246">
        <v>1</v>
      </c>
      <c r="D128" s="195" t="s">
        <v>66</v>
      </c>
      <c r="E128" s="195" t="s">
        <v>67</v>
      </c>
      <c r="F128" s="4" t="str">
        <f>UnitControlCenter!$B$3</f>
        <v>million metric tons / year</v>
      </c>
      <c r="G128" s="195" t="s">
        <v>3197</v>
      </c>
      <c r="H128" s="68" t="s">
        <v>3194</v>
      </c>
      <c r="I128" s="293" t="s">
        <v>3195</v>
      </c>
    </row>
    <row r="129" spans="1:19" ht="45" x14ac:dyDescent="0.25">
      <c r="A129" s="198" t="s">
        <v>2915</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2915</v>
      </c>
      <c r="B130" s="196" t="s">
        <v>2443</v>
      </c>
      <c r="C130" s="246">
        <v>1</v>
      </c>
      <c r="D130" s="195" t="s">
        <v>66</v>
      </c>
      <c r="E130" s="195" t="s">
        <v>67</v>
      </c>
      <c r="F130" s="4" t="str">
        <f>UnitControlCenter!$B$3</f>
        <v>million metric tons / year</v>
      </c>
      <c r="G130" s="195" t="s">
        <v>3259</v>
      </c>
      <c r="H130" s="68" t="s">
        <v>3194</v>
      </c>
      <c r="I130" s="293" t="s">
        <v>3195</v>
      </c>
    </row>
    <row r="131" spans="1:19" ht="45" x14ac:dyDescent="0.25">
      <c r="A131" s="198" t="s">
        <v>2915</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2915</v>
      </c>
      <c r="B132" s="196" t="s">
        <v>2913</v>
      </c>
      <c r="C132" s="254">
        <v>1</v>
      </c>
      <c r="D132" s="195" t="s">
        <v>66</v>
      </c>
      <c r="E132" s="195" t="s">
        <v>67</v>
      </c>
      <c r="F132" s="7" t="str">
        <f>UnitControlCenter!$B$3</f>
        <v>million metric tons / year</v>
      </c>
      <c r="G132" s="195" t="s">
        <v>3198</v>
      </c>
      <c r="H132" s="68" t="s">
        <v>3194</v>
      </c>
      <c r="I132" s="293" t="s">
        <v>3195</v>
      </c>
    </row>
    <row r="133" spans="1:19" ht="45" x14ac:dyDescent="0.25">
      <c r="A133" s="198" t="s">
        <v>2915</v>
      </c>
      <c r="B133" s="196" t="s">
        <v>2914</v>
      </c>
      <c r="C133" s="254">
        <v>1</v>
      </c>
      <c r="D133" s="195" t="s">
        <v>66</v>
      </c>
      <c r="E133" s="195" t="s">
        <v>67</v>
      </c>
      <c r="F133" s="4" t="str">
        <f>UnitControlCenter!$B$3</f>
        <v>million metric tons / year</v>
      </c>
      <c r="G133" s="195" t="s">
        <v>2957</v>
      </c>
      <c r="H133" s="68" t="s">
        <v>2916</v>
      </c>
      <c r="I133" s="195" t="s">
        <v>2917</v>
      </c>
    </row>
    <row r="134" spans="1:19" ht="30" x14ac:dyDescent="0.25">
      <c r="A134" s="198" t="s">
        <v>2915</v>
      </c>
      <c r="B134" s="196" t="s">
        <v>3569</v>
      </c>
      <c r="C134" s="254">
        <v>1</v>
      </c>
      <c r="D134" s="195" t="s">
        <v>66</v>
      </c>
      <c r="E134" s="195" t="s">
        <v>67</v>
      </c>
      <c r="F134" s="4" t="str">
        <f>UnitControlCenter!$B$3</f>
        <v>million metric tons / year</v>
      </c>
      <c r="G134" s="195" t="s">
        <v>3572</v>
      </c>
      <c r="H134" s="245" t="s">
        <v>3573</v>
      </c>
      <c r="I134" s="189"/>
      <c r="J134" s="245"/>
      <c r="K134" s="245"/>
      <c r="L134" s="245"/>
      <c r="M134" s="245"/>
      <c r="N134" s="245"/>
      <c r="O134" s="245"/>
      <c r="P134" s="245"/>
      <c r="Q134" s="245"/>
      <c r="R134" s="245"/>
      <c r="S134" s="245"/>
    </row>
    <row r="135" spans="1:19" ht="255" x14ac:dyDescent="0.25">
      <c r="A135" s="198" t="s">
        <v>2915</v>
      </c>
      <c r="B135" s="196" t="s">
        <v>3570</v>
      </c>
      <c r="C135" s="254">
        <v>1</v>
      </c>
      <c r="D135" s="195" t="s">
        <v>66</v>
      </c>
      <c r="E135" s="195" t="s">
        <v>67</v>
      </c>
      <c r="F135" s="4" t="str">
        <f>UnitControlCenter!$B$3</f>
        <v>million metric tons / year</v>
      </c>
      <c r="G135" s="195" t="s">
        <v>3574</v>
      </c>
      <c r="H135" s="68" t="s">
        <v>3194</v>
      </c>
      <c r="I135" s="293" t="s">
        <v>3195</v>
      </c>
      <c r="J135" s="245"/>
      <c r="K135" s="245"/>
      <c r="L135" s="245"/>
      <c r="M135" s="245"/>
      <c r="N135" s="245"/>
      <c r="O135" s="245"/>
      <c r="P135" s="245"/>
      <c r="Q135" s="245"/>
      <c r="R135" s="245"/>
      <c r="S135" s="245"/>
    </row>
    <row r="136" spans="1:19" ht="330.75" thickBot="1" x14ac:dyDescent="0.3">
      <c r="A136" s="238" t="s">
        <v>2915</v>
      </c>
      <c r="B136" s="238" t="s">
        <v>3571</v>
      </c>
      <c r="C136" s="253">
        <v>1</v>
      </c>
      <c r="D136" s="238" t="s">
        <v>66</v>
      </c>
      <c r="E136" s="238" t="s">
        <v>67</v>
      </c>
      <c r="F136" s="238" t="str">
        <f>UnitControlCenter!$B$3</f>
        <v>million metric tons / year</v>
      </c>
      <c r="G136" s="238" t="s">
        <v>3575</v>
      </c>
      <c r="H136" s="238" t="s">
        <v>3194</v>
      </c>
      <c r="I136" s="238" t="s">
        <v>3195</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3475</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3466</v>
      </c>
      <c r="H142" s="195" t="s">
        <v>3467</v>
      </c>
      <c r="I142" s="195" t="s">
        <v>3468</v>
      </c>
    </row>
    <row r="143" spans="1:19" x14ac:dyDescent="0.25">
      <c r="A143" s="196" t="s">
        <v>2463</v>
      </c>
      <c r="B143" s="196" t="s">
        <v>2976</v>
      </c>
      <c r="C143" s="254">
        <v>0</v>
      </c>
      <c r="D143" s="195" t="s">
        <v>64</v>
      </c>
      <c r="E143" s="195" t="s">
        <v>65</v>
      </c>
      <c r="F143" s="1" t="str">
        <f>UnitControlCenter!$B$29</f>
        <v>thousand BTU / 2020 dollar</v>
      </c>
      <c r="G143" s="195" t="s">
        <v>2926</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2850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2850</v>
      </c>
      <c r="B155" s="196" t="s">
        <v>2473</v>
      </c>
      <c r="C155" s="254">
        <v>1</v>
      </c>
      <c r="D155" s="195" t="s">
        <v>66</v>
      </c>
      <c r="E155" s="195" t="s">
        <v>65</v>
      </c>
      <c r="F155" s="4" t="str">
        <f>UnitControlCenter!$B$34</f>
        <v>trillion BTU / year</v>
      </c>
      <c r="G155" s="195" t="s">
        <v>2737</v>
      </c>
      <c r="H155" s="68" t="s">
        <v>2735</v>
      </c>
      <c r="I155" s="195" t="s">
        <v>2736</v>
      </c>
    </row>
    <row r="156" spans="1:19" ht="60" x14ac:dyDescent="0.25">
      <c r="A156" s="196" t="s">
        <v>2850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2850</v>
      </c>
      <c r="B157" s="196" t="s">
        <v>2724</v>
      </c>
      <c r="C157" s="254">
        <v>1</v>
      </c>
      <c r="D157" s="195" t="s">
        <v>66</v>
      </c>
      <c r="E157" s="195" t="s">
        <v>65</v>
      </c>
      <c r="F157" s="4" t="str">
        <f>UnitControlCenter!$B$8</f>
        <v>billion 2020 dollars / year</v>
      </c>
      <c r="G157" s="195" t="s">
        <v>2739</v>
      </c>
      <c r="H157" s="68" t="s">
        <v>2735</v>
      </c>
      <c r="I157" s="195" t="s">
        <v>2736</v>
      </c>
    </row>
    <row r="158" spans="1:19" ht="60" x14ac:dyDescent="0.25">
      <c r="A158" s="196" t="s">
        <v>2850</v>
      </c>
      <c r="B158" s="196" t="s">
        <v>2997</v>
      </c>
      <c r="C158" s="254">
        <v>1</v>
      </c>
      <c r="D158" s="195" t="s">
        <v>66</v>
      </c>
      <c r="E158" s="195" t="s">
        <v>67</v>
      </c>
      <c r="F158" s="4" t="str">
        <f>UnitControlCenter!B3</f>
        <v>million metric tons / year</v>
      </c>
      <c r="G158" s="195" t="s">
        <v>3001</v>
      </c>
      <c r="H158" s="68" t="s">
        <v>2999</v>
      </c>
      <c r="I158" s="195" t="s">
        <v>3000</v>
      </c>
    </row>
    <row r="159" spans="1:19" ht="60" x14ac:dyDescent="0.25">
      <c r="A159" s="196" t="s">
        <v>2850</v>
      </c>
      <c r="B159" s="196" t="s">
        <v>2998</v>
      </c>
      <c r="C159" s="254">
        <v>1</v>
      </c>
      <c r="D159" s="195" t="s">
        <v>66</v>
      </c>
      <c r="E159" s="195" t="s">
        <v>65</v>
      </c>
      <c r="F159" s="4" t="str">
        <f>UnitControlCenter!B3</f>
        <v>million metric tons / year</v>
      </c>
      <c r="G159" s="195" t="s">
        <v>3002</v>
      </c>
      <c r="H159" s="68" t="s">
        <v>2999</v>
      </c>
      <c r="I159" s="195" t="s">
        <v>3000</v>
      </c>
    </row>
    <row r="160" spans="1:19" ht="60" x14ac:dyDescent="0.25">
      <c r="A160" s="196" t="s">
        <v>2850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2850</v>
      </c>
      <c r="B161" s="196" t="s">
        <v>2474</v>
      </c>
      <c r="C161" s="254">
        <v>1</v>
      </c>
      <c r="D161" s="195" t="s">
        <v>66</v>
      </c>
      <c r="E161" s="195" t="s">
        <v>65</v>
      </c>
      <c r="F161" s="4" t="str">
        <f>UnitControlCenter!$B$34</f>
        <v>trillion BTU / year</v>
      </c>
      <c r="G161" s="195" t="s">
        <v>2820</v>
      </c>
      <c r="H161" s="68" t="s">
        <v>2814</v>
      </c>
      <c r="I161" s="195" t="s">
        <v>2816</v>
      </c>
    </row>
    <row r="162" spans="1:19" ht="75" x14ac:dyDescent="0.25">
      <c r="A162" s="196" t="s">
        <v>2850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2850</v>
      </c>
      <c r="B163" s="196" t="s">
        <v>2725</v>
      </c>
      <c r="C163" s="254">
        <v>1</v>
      </c>
      <c r="D163" s="195" t="s">
        <v>66</v>
      </c>
      <c r="E163" s="195" t="s">
        <v>65</v>
      </c>
      <c r="F163" s="4" t="str">
        <f>UnitControlCenter!$B$8</f>
        <v>billion 2020 dollars / year</v>
      </c>
      <c r="G163" s="195" t="s">
        <v>2822</v>
      </c>
      <c r="H163" s="68" t="s">
        <v>2814</v>
      </c>
      <c r="I163" s="195" t="s">
        <v>2818</v>
      </c>
    </row>
    <row r="164" spans="1:19" ht="105" x14ac:dyDescent="0.25">
      <c r="A164" s="196" t="s">
        <v>2850</v>
      </c>
      <c r="B164" s="196" t="s">
        <v>2851</v>
      </c>
      <c r="C164" s="254">
        <v>1</v>
      </c>
      <c r="D164" s="195" t="s">
        <v>66</v>
      </c>
      <c r="E164" s="195" t="s">
        <v>67</v>
      </c>
      <c r="F164" s="4" t="str">
        <f>UnitControlCenter!$B$28</f>
        <v>quads / year</v>
      </c>
      <c r="G164" s="195" t="s">
        <v>2853</v>
      </c>
      <c r="H164" s="68" t="s">
        <v>2855</v>
      </c>
      <c r="I164" s="195" t="s">
        <v>2856</v>
      </c>
    </row>
    <row r="165" spans="1:19" ht="120.75" thickBot="1" x14ac:dyDescent="0.3">
      <c r="A165" s="238" t="s">
        <v>2850</v>
      </c>
      <c r="B165" s="238" t="s">
        <v>2852</v>
      </c>
      <c r="C165" s="253">
        <v>1</v>
      </c>
      <c r="D165" s="239" t="s">
        <v>66</v>
      </c>
      <c r="E165" s="239" t="s">
        <v>65</v>
      </c>
      <c r="F165" s="242" t="str">
        <f>UnitControlCenter!$B$28</f>
        <v>quads / year</v>
      </c>
      <c r="G165" s="239" t="s">
        <v>2854</v>
      </c>
      <c r="H165" s="240" t="s">
        <v>2855</v>
      </c>
      <c r="I165" s="239" t="s">
        <v>2856</v>
      </c>
      <c r="J165" s="240"/>
      <c r="K165" s="240"/>
      <c r="L165" s="240"/>
      <c r="M165" s="240"/>
      <c r="N165" s="240"/>
      <c r="O165" s="240"/>
      <c r="P165" s="240"/>
      <c r="Q165" s="240"/>
      <c r="R165" s="240"/>
      <c r="S165" s="240"/>
    </row>
    <row r="166" spans="1:19" ht="75" x14ac:dyDescent="0.25">
      <c r="A166" s="198" t="s">
        <v>2396</v>
      </c>
      <c r="B166" s="196" t="s">
        <v>94</v>
      </c>
      <c r="C166" s="254">
        <v>1</v>
      </c>
      <c r="D166" s="195" t="s">
        <v>66</v>
      </c>
      <c r="E166" s="195" t="s">
        <v>2403</v>
      </c>
      <c r="F166" s="4" t="str">
        <f>UnitControlCenter!$B$20</f>
        <v>2020 dollars / megawatt-hour (MWh)</v>
      </c>
      <c r="G166" s="195" t="s">
        <v>3521</v>
      </c>
      <c r="H166" s="68" t="s">
        <v>3520</v>
      </c>
      <c r="I166" s="195" t="s">
        <v>2740</v>
      </c>
    </row>
    <row r="167" spans="1:19" ht="45" x14ac:dyDescent="0.25">
      <c r="A167" s="198" t="s">
        <v>2396</v>
      </c>
      <c r="B167" s="196" t="s">
        <v>472</v>
      </c>
      <c r="C167" s="254">
        <v>1</v>
      </c>
      <c r="D167" s="195" t="s">
        <v>66</v>
      </c>
      <c r="E167" s="195" t="s">
        <v>2403</v>
      </c>
      <c r="F167" s="4" t="str">
        <f>UnitControlCenter!$B$35</f>
        <v>2020 dollars / short ton</v>
      </c>
      <c r="G167" s="195" t="s">
        <v>2748</v>
      </c>
      <c r="H167" s="68" t="s">
        <v>2749</v>
      </c>
      <c r="I167" s="195" t="s">
        <v>2750</v>
      </c>
    </row>
    <row r="168" spans="1:19" x14ac:dyDescent="0.25">
      <c r="A168" s="198" t="s">
        <v>2396</v>
      </c>
      <c r="B168" s="196" t="s">
        <v>469</v>
      </c>
      <c r="C168" s="254">
        <v>1</v>
      </c>
      <c r="D168" s="195" t="s">
        <v>66</v>
      </c>
      <c r="E168" s="195" t="s">
        <v>2403</v>
      </c>
      <c r="F168" s="4" t="str">
        <f>UnitControlCenter!$B$35</f>
        <v>2020 dollars / short ton</v>
      </c>
      <c r="G168" s="195" t="s">
        <v>2416</v>
      </c>
      <c r="H168" s="68" t="s">
        <v>364</v>
      </c>
      <c r="I168" s="195" t="s">
        <v>2625</v>
      </c>
    </row>
    <row r="169" spans="1:19" ht="90" x14ac:dyDescent="0.25">
      <c r="A169" s="198" t="s">
        <v>2396</v>
      </c>
      <c r="B169" s="196" t="s">
        <v>88</v>
      </c>
      <c r="C169" s="254">
        <v>1</v>
      </c>
      <c r="D169" s="195" t="s">
        <v>66</v>
      </c>
      <c r="E169" s="195" t="s">
        <v>2403</v>
      </c>
      <c r="F169" s="4" t="str">
        <f>UnitControlCenter!$B$36</f>
        <v>2020 dollars / thousand cubic feet</v>
      </c>
      <c r="G169" s="195" t="s">
        <v>3523</v>
      </c>
      <c r="H169" s="68" t="s">
        <v>3522</v>
      </c>
      <c r="I169" s="195" t="s">
        <v>2742</v>
      </c>
    </row>
    <row r="170" spans="1:19" x14ac:dyDescent="0.25">
      <c r="A170" s="198" t="s">
        <v>2396</v>
      </c>
      <c r="B170" s="196" t="s">
        <v>96</v>
      </c>
      <c r="C170" s="254">
        <v>1</v>
      </c>
      <c r="D170" s="195" t="s">
        <v>66</v>
      </c>
      <c r="E170" s="195" t="s">
        <v>2403</v>
      </c>
      <c r="F170" s="4" t="str">
        <f>UnitControlCenter!$B$37</f>
        <v>2020 dollars / gallon</v>
      </c>
      <c r="G170" s="195" t="s">
        <v>2418</v>
      </c>
      <c r="H170" s="68" t="s">
        <v>359</v>
      </c>
      <c r="I170" s="54">
        <v>969696</v>
      </c>
    </row>
    <row r="171" spans="1:19" ht="90" x14ac:dyDescent="0.25">
      <c r="A171" s="198" t="s">
        <v>2396</v>
      </c>
      <c r="B171" s="196" t="s">
        <v>97</v>
      </c>
      <c r="C171" s="254">
        <v>1</v>
      </c>
      <c r="D171" s="195" t="s">
        <v>66</v>
      </c>
      <c r="E171" s="195" t="s">
        <v>2403</v>
      </c>
      <c r="F171" s="4" t="str">
        <f>UnitControlCenter!$B$37</f>
        <v>2020 dollars / gallon</v>
      </c>
      <c r="G171" s="195" t="s">
        <v>2743</v>
      </c>
      <c r="H171" s="68" t="s">
        <v>2741</v>
      </c>
      <c r="I171" s="195" t="s">
        <v>2742</v>
      </c>
    </row>
    <row r="172" spans="1:19" ht="60" x14ac:dyDescent="0.25">
      <c r="A172" s="198" t="s">
        <v>2396</v>
      </c>
      <c r="B172" s="196" t="s">
        <v>93</v>
      </c>
      <c r="C172" s="254">
        <v>1</v>
      </c>
      <c r="D172" s="195" t="s">
        <v>66</v>
      </c>
      <c r="E172" s="195" t="s">
        <v>2403</v>
      </c>
      <c r="F172" s="4" t="str">
        <f>UnitControlCenter!$B$35</f>
        <v>2020 dollars / short ton</v>
      </c>
      <c r="G172" s="195" t="s">
        <v>2744</v>
      </c>
      <c r="H172" s="68" t="s">
        <v>2745</v>
      </c>
      <c r="I172" s="195" t="s">
        <v>2746</v>
      </c>
    </row>
    <row r="173" spans="1:19" ht="60" x14ac:dyDescent="0.25">
      <c r="A173" s="198" t="s">
        <v>2396</v>
      </c>
      <c r="B173" s="196" t="s">
        <v>2675</v>
      </c>
      <c r="C173" s="254">
        <v>1</v>
      </c>
      <c r="D173" s="195" t="s">
        <v>66</v>
      </c>
      <c r="E173" s="195" t="s">
        <v>2403</v>
      </c>
      <c r="F173" s="4" t="str">
        <f>UnitControlCenter!$B$38</f>
        <v>2020 dollars / barrel of oil</v>
      </c>
      <c r="G173" s="195" t="s">
        <v>2811</v>
      </c>
      <c r="H173" s="68" t="s">
        <v>2812</v>
      </c>
      <c r="I173" s="195" t="s">
        <v>2813</v>
      </c>
    </row>
    <row r="174" spans="1:19" ht="60" x14ac:dyDescent="0.25">
      <c r="A174" s="198" t="s">
        <v>2396</v>
      </c>
      <c r="B174" s="196" t="s">
        <v>2747</v>
      </c>
      <c r="C174" s="254">
        <v>1</v>
      </c>
      <c r="D174" s="195" t="s">
        <v>66</v>
      </c>
      <c r="E174" s="195" t="s">
        <v>2403</v>
      </c>
      <c r="F174" s="4" t="str">
        <f>UnitControlCenter!$B$37</f>
        <v>2020 dollars / gallon</v>
      </c>
      <c r="G174" s="195" t="s">
        <v>2751</v>
      </c>
      <c r="H174" s="68" t="s">
        <v>2415</v>
      </c>
      <c r="I174" s="195" t="s">
        <v>2671</v>
      </c>
    </row>
    <row r="175" spans="1:19" ht="30.75" thickBot="1" x14ac:dyDescent="0.3">
      <c r="A175" s="241" t="s">
        <v>2396</v>
      </c>
      <c r="B175" s="238" t="s">
        <v>2529</v>
      </c>
      <c r="C175" s="253">
        <v>1</v>
      </c>
      <c r="D175" s="239" t="s">
        <v>66</v>
      </c>
      <c r="E175" s="239" t="s">
        <v>2403</v>
      </c>
      <c r="F175" s="242" t="str">
        <f>UnitControlCenter!$B$39</f>
        <v>2020 dollars / kg</v>
      </c>
      <c r="G175" s="239" t="s">
        <v>2861</v>
      </c>
      <c r="H175" s="240" t="s">
        <v>2862</v>
      </c>
      <c r="I175" s="239" t="s">
        <v>2863</v>
      </c>
      <c r="J175" s="240"/>
      <c r="K175" s="240"/>
      <c r="L175" s="240"/>
      <c r="M175" s="240"/>
      <c r="N175" s="240"/>
      <c r="O175" s="240"/>
      <c r="P175" s="240"/>
      <c r="Q175" s="240"/>
      <c r="R175" s="240"/>
      <c r="S175" s="240"/>
    </row>
    <row r="176" spans="1:19" x14ac:dyDescent="0.25">
      <c r="A176" s="198" t="s">
        <v>2397</v>
      </c>
      <c r="B176" s="196" t="s">
        <v>2398</v>
      </c>
      <c r="C176" s="254">
        <v>1</v>
      </c>
      <c r="D176" s="195" t="s">
        <v>64</v>
      </c>
      <c r="E176" s="195" t="s">
        <v>65</v>
      </c>
      <c r="F176" s="4" t="str">
        <f>UnitControlCenter!$B$40</f>
        <v>2020 dollars / kilowatt-hour (kWh)</v>
      </c>
      <c r="G176" s="195" t="s">
        <v>2419</v>
      </c>
      <c r="I176" s="195"/>
    </row>
    <row r="177" spans="1:19" ht="30" x14ac:dyDescent="0.25">
      <c r="A177" s="198" t="s">
        <v>2397</v>
      </c>
      <c r="B177" s="196" t="s">
        <v>2399</v>
      </c>
      <c r="C177" s="254">
        <v>1</v>
      </c>
      <c r="D177" s="195" t="s">
        <v>66</v>
      </c>
      <c r="E177" s="195" t="s">
        <v>65</v>
      </c>
      <c r="F177" s="4" t="str">
        <f>UnitControlCenter!$B$41</f>
        <v>cost of eqpt. to capture 1 metric ton CO2e/yr (2020 dollars)</v>
      </c>
      <c r="G177" s="195" t="s">
        <v>2423</v>
      </c>
      <c r="H177" s="68" t="s">
        <v>2424</v>
      </c>
      <c r="I177" s="195" t="s">
        <v>2632</v>
      </c>
    </row>
    <row r="178" spans="1:19" ht="30" x14ac:dyDescent="0.25">
      <c r="A178" s="198" t="s">
        <v>2397</v>
      </c>
      <c r="B178" s="196" t="s">
        <v>2400</v>
      </c>
      <c r="C178" s="254">
        <v>1</v>
      </c>
      <c r="D178" s="195" t="s">
        <v>64</v>
      </c>
      <c r="E178" s="195" t="s">
        <v>65</v>
      </c>
      <c r="F178" s="4" t="str">
        <f>UnitControlCenter!$B$42</f>
        <v>million 2020 dollars / megawatt (MW)</v>
      </c>
      <c r="G178" s="195" t="s">
        <v>2420</v>
      </c>
      <c r="I178" s="195"/>
    </row>
    <row r="179" spans="1:19" ht="30" x14ac:dyDescent="0.25">
      <c r="A179" s="198" t="s">
        <v>2397</v>
      </c>
      <c r="B179" s="196" t="s">
        <v>2401</v>
      </c>
      <c r="C179" s="254">
        <v>1</v>
      </c>
      <c r="D179" s="195" t="s">
        <v>64</v>
      </c>
      <c r="E179" s="195" t="s">
        <v>65</v>
      </c>
      <c r="F179" s="4" t="str">
        <f>UnitControlCenter!$B$42</f>
        <v>million 2020 dollars / megawatt (MW)</v>
      </c>
      <c r="G179" s="195" t="s">
        <v>2421</v>
      </c>
      <c r="I179" s="195"/>
    </row>
    <row r="180" spans="1:19" ht="30" x14ac:dyDescent="0.25">
      <c r="A180" s="198" t="s">
        <v>2397</v>
      </c>
      <c r="B180" s="196" t="s">
        <v>2402</v>
      </c>
      <c r="C180" s="254">
        <v>1</v>
      </c>
      <c r="D180" s="195" t="s">
        <v>64</v>
      </c>
      <c r="E180" s="195" t="s">
        <v>65</v>
      </c>
      <c r="F180" s="4" t="str">
        <f>UnitControlCenter!$B$42</f>
        <v>million 2020 dollars / megawatt (MW)</v>
      </c>
      <c r="G180" s="195" t="s">
        <v>2422</v>
      </c>
      <c r="I180" s="195"/>
    </row>
    <row r="181" spans="1:19" ht="30.75" thickBot="1" x14ac:dyDescent="0.3">
      <c r="A181" s="241" t="s">
        <v>2397</v>
      </c>
      <c r="B181" s="238" t="s">
        <v>2546</v>
      </c>
      <c r="C181" s="253">
        <v>1</v>
      </c>
      <c r="D181" s="239" t="s">
        <v>64</v>
      </c>
      <c r="E181" s="239" t="s">
        <v>65</v>
      </c>
      <c r="F181" s="242" t="str">
        <f>UnitControlCenter!$B$43</f>
        <v>cost of eqpt. to produce 1 kg H2/yr (2020 dollars)</v>
      </c>
      <c r="G181" s="239" t="s">
        <v>2547</v>
      </c>
      <c r="H181" s="240"/>
      <c r="I181" s="239"/>
      <c r="J181" s="240"/>
      <c r="K181" s="240"/>
      <c r="L181" s="240"/>
      <c r="M181" s="240"/>
      <c r="N181" s="240"/>
      <c r="O181" s="240"/>
      <c r="P181" s="240"/>
      <c r="Q181" s="240"/>
      <c r="R181" s="240"/>
      <c r="S181" s="240"/>
    </row>
  </sheetData>
  <phoneticPr fontId="107" type="noConversion"/>
  <conditionalFormatting sqref="C2:C43 C47:C60 C63:C18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2896</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2897</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3051</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3040</v>
      </c>
    </row>
    <row r="61" spans="1:4" s="194" customFormat="1" x14ac:dyDescent="0.25">
      <c r="A61" s="194" t="s">
        <v>2594</v>
      </c>
      <c r="B61" s="215" t="s">
        <v>2599</v>
      </c>
      <c r="C61" s="218"/>
      <c r="D61" s="206" t="s">
        <v>3039</v>
      </c>
    </row>
    <row r="62" spans="1:4" s="194" customFormat="1" x14ac:dyDescent="0.25">
      <c r="A62" s="194" t="s">
        <v>2593</v>
      </c>
      <c r="B62" s="214" t="s">
        <v>2604</v>
      </c>
      <c r="C62" s="222"/>
      <c r="D62" s="194" t="s">
        <v>3036</v>
      </c>
    </row>
    <row r="63" spans="1:4" s="194" customFormat="1" x14ac:dyDescent="0.25">
      <c r="A63" s="194" t="s">
        <v>2634</v>
      </c>
      <c r="B63" s="214" t="s">
        <v>2628</v>
      </c>
      <c r="C63" s="233"/>
      <c r="D63" s="194" t="s">
        <v>3037</v>
      </c>
    </row>
    <row r="64" spans="1:4" s="194" customFormat="1" x14ac:dyDescent="0.25">
      <c r="A64" s="194" t="s">
        <v>2611</v>
      </c>
      <c r="B64" s="214" t="s">
        <v>2607</v>
      </c>
      <c r="C64" s="226"/>
      <c r="D64" s="206" t="s">
        <v>3038</v>
      </c>
    </row>
    <row r="65" spans="1:4" s="206" customFormat="1" x14ac:dyDescent="0.25">
      <c r="B65" s="227"/>
    </row>
    <row r="66" spans="1:4" s="206" customFormat="1" x14ac:dyDescent="0.25">
      <c r="A66" s="186" t="s">
        <v>3141</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3059</v>
      </c>
    </row>
    <row r="69" spans="1:4" s="206" customFormat="1" x14ac:dyDescent="0.25">
      <c r="A69" s="194" t="s">
        <v>2609</v>
      </c>
      <c r="B69" s="214" t="s">
        <v>2605</v>
      </c>
      <c r="C69" s="223"/>
      <c r="D69" s="194" t="s">
        <v>3060</v>
      </c>
    </row>
    <row r="70" spans="1:4" s="206" customFormat="1" x14ac:dyDescent="0.25">
      <c r="A70" s="194" t="s">
        <v>2611</v>
      </c>
      <c r="B70" s="214" t="s">
        <v>2607</v>
      </c>
      <c r="C70" s="226"/>
      <c r="D70" s="194" t="s">
        <v>484</v>
      </c>
    </row>
    <row r="71" spans="1:4" s="206" customFormat="1" x14ac:dyDescent="0.25">
      <c r="A71" s="194" t="s">
        <v>2610</v>
      </c>
      <c r="B71" s="214" t="s">
        <v>2606</v>
      </c>
      <c r="C71" s="225"/>
      <c r="D71" s="194" t="s">
        <v>3061</v>
      </c>
    </row>
    <row r="72" spans="1:4" s="206" customFormat="1" x14ac:dyDescent="0.25">
      <c r="A72" s="194" t="s">
        <v>2608</v>
      </c>
      <c r="B72" s="214" t="s">
        <v>2625</v>
      </c>
      <c r="C72" s="224"/>
      <c r="D72" s="194" t="s">
        <v>3062</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3063</v>
      </c>
    </row>
    <row r="75" spans="1:4" s="206" customFormat="1" x14ac:dyDescent="0.25">
      <c r="A75" s="194" t="s">
        <v>2601</v>
      </c>
      <c r="B75" s="215" t="s">
        <v>2602</v>
      </c>
      <c r="C75" s="219"/>
      <c r="D75" s="194" t="s">
        <v>3064</v>
      </c>
    </row>
    <row r="76" spans="1:4" s="206" customFormat="1" x14ac:dyDescent="0.25">
      <c r="A76" s="194" t="s">
        <v>2593</v>
      </c>
      <c r="B76" s="214" t="s">
        <v>2604</v>
      </c>
      <c r="C76" s="222"/>
      <c r="D76" s="194" t="s">
        <v>3065</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3021</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2967</v>
      </c>
    </row>
    <row r="82" spans="1:4" s="206" customFormat="1" x14ac:dyDescent="0.25">
      <c r="A82" s="194" t="s">
        <v>2609</v>
      </c>
      <c r="B82" s="214" t="s">
        <v>2605</v>
      </c>
      <c r="C82" s="223"/>
      <c r="D82" s="206" t="s">
        <v>2968</v>
      </c>
    </row>
    <row r="83" spans="1:4" s="206" customFormat="1" x14ac:dyDescent="0.25">
      <c r="A83" s="194" t="s">
        <v>2608</v>
      </c>
      <c r="B83" s="214" t="s">
        <v>2625</v>
      </c>
      <c r="C83" s="224"/>
      <c r="D83" s="206" t="s">
        <v>2969</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3458</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3294</v>
      </c>
    </row>
    <row r="89" spans="1:4" s="194" customFormat="1" x14ac:dyDescent="0.25">
      <c r="A89" s="194" t="s">
        <v>2601</v>
      </c>
      <c r="B89" s="215" t="s">
        <v>2602</v>
      </c>
      <c r="C89" s="219"/>
      <c r="D89" s="194" t="s">
        <v>3295</v>
      </c>
    </row>
    <row r="90" spans="1:4" s="194" customFormat="1" x14ac:dyDescent="0.25">
      <c r="B90" s="214"/>
    </row>
    <row r="91" spans="1:4" s="194" customFormat="1" x14ac:dyDescent="0.25">
      <c r="A91" s="186" t="s">
        <v>3296</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3297</v>
      </c>
    </row>
    <row r="94" spans="1:4" s="194" customFormat="1" x14ac:dyDescent="0.25">
      <c r="A94" s="194" t="s">
        <v>2608</v>
      </c>
      <c r="B94" s="214" t="s">
        <v>2625</v>
      </c>
      <c r="C94" s="224"/>
      <c r="D94" s="194" t="s">
        <v>3298</v>
      </c>
    </row>
    <row r="95" spans="1:4" s="194" customFormat="1" x14ac:dyDescent="0.25">
      <c r="A95" s="194" t="s">
        <v>2601</v>
      </c>
      <c r="B95" s="215" t="s">
        <v>2602</v>
      </c>
      <c r="C95" s="219"/>
      <c r="D95" s="194" t="s">
        <v>3299</v>
      </c>
    </row>
    <row r="96" spans="1:4" s="194" customFormat="1" x14ac:dyDescent="0.25">
      <c r="A96" s="194" t="s">
        <v>2609</v>
      </c>
      <c r="B96" s="214" t="s">
        <v>2605</v>
      </c>
      <c r="C96" s="223"/>
      <c r="D96" s="194" t="s">
        <v>3300</v>
      </c>
    </row>
    <row r="97" spans="1:4" s="194" customFormat="1" x14ac:dyDescent="0.25">
      <c r="B97" s="214"/>
    </row>
    <row r="98" spans="1:4" s="194" customFormat="1" x14ac:dyDescent="0.25">
      <c r="A98" s="186" t="s">
        <v>3301</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3302</v>
      </c>
    </row>
    <row r="101" spans="1:4" s="194" customFormat="1" x14ac:dyDescent="0.25">
      <c r="A101" s="194" t="s">
        <v>2610</v>
      </c>
      <c r="B101" s="214" t="s">
        <v>2606</v>
      </c>
      <c r="C101" s="225"/>
      <c r="D101" s="194" t="s">
        <v>3303</v>
      </c>
    </row>
    <row r="102" spans="1:4" s="194" customFormat="1" x14ac:dyDescent="0.25">
      <c r="B102" s="214"/>
    </row>
    <row r="103" spans="1:4" s="194" customFormat="1" x14ac:dyDescent="0.25">
      <c r="A103" s="186" t="s">
        <v>3304</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3305</v>
      </c>
    </row>
    <row r="106" spans="1:4" s="194" customFormat="1" x14ac:dyDescent="0.25">
      <c r="A106" s="194" t="s">
        <v>2609</v>
      </c>
      <c r="B106" s="214" t="s">
        <v>2605</v>
      </c>
      <c r="C106" s="223"/>
      <c r="D106" s="194" t="s">
        <v>3306</v>
      </c>
    </row>
    <row r="107" spans="1:4" s="194" customFormat="1" x14ac:dyDescent="0.25">
      <c r="A107" s="194" t="s">
        <v>2611</v>
      </c>
      <c r="B107" s="214" t="s">
        <v>2607</v>
      </c>
      <c r="C107" s="226"/>
      <c r="D107" s="194" t="s">
        <v>3307</v>
      </c>
    </row>
    <row r="108" spans="1:4" s="194" customFormat="1" x14ac:dyDescent="0.25">
      <c r="A108" s="194" t="s">
        <v>2601</v>
      </c>
      <c r="B108" s="215" t="s">
        <v>2602</v>
      </c>
      <c r="C108" s="219"/>
      <c r="D108" s="194" t="s">
        <v>3308</v>
      </c>
    </row>
    <row r="109" spans="1:4" s="194" customFormat="1" x14ac:dyDescent="0.25">
      <c r="A109" s="194" t="s">
        <v>2608</v>
      </c>
      <c r="B109" s="214" t="s">
        <v>2625</v>
      </c>
      <c r="C109" s="224"/>
      <c r="D109" s="194" t="s">
        <v>3309</v>
      </c>
    </row>
    <row r="110" spans="1:4" s="194" customFormat="1" x14ac:dyDescent="0.25">
      <c r="A110" s="194" t="s">
        <v>2588</v>
      </c>
      <c r="B110" s="215" t="s">
        <v>2598</v>
      </c>
      <c r="C110" s="217"/>
      <c r="D110" s="194" t="s">
        <v>3310</v>
      </c>
    </row>
    <row r="111" spans="1:4" s="194" customFormat="1" x14ac:dyDescent="0.25">
      <c r="A111" s="194" t="s">
        <v>2594</v>
      </c>
      <c r="B111" s="215" t="s">
        <v>2599</v>
      </c>
      <c r="C111" s="218"/>
      <c r="D111" s="194" t="s">
        <v>3311</v>
      </c>
    </row>
    <row r="112" spans="1:4" s="194" customFormat="1" x14ac:dyDescent="0.25">
      <c r="B112" s="214"/>
    </row>
    <row r="113" spans="1:4" s="194" customFormat="1" x14ac:dyDescent="0.25">
      <c r="A113" s="186" t="s">
        <v>2981</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2982</v>
      </c>
    </row>
    <row r="116" spans="1:4" s="194" customFormat="1" x14ac:dyDescent="0.25">
      <c r="A116" s="194" t="s">
        <v>2601</v>
      </c>
      <c r="B116" s="215" t="s">
        <v>2602</v>
      </c>
      <c r="C116" s="219"/>
      <c r="D116" s="206" t="s">
        <v>2983</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3022</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3023</v>
      </c>
    </row>
    <row r="122" spans="1:4" s="194" customFormat="1" x14ac:dyDescent="0.25">
      <c r="A122" s="194" t="s">
        <v>2634</v>
      </c>
      <c r="B122" s="214" t="s">
        <v>2628</v>
      </c>
      <c r="C122" s="233"/>
      <c r="D122" s="206" t="s">
        <v>3024</v>
      </c>
    </row>
    <row r="123" spans="1:4" s="194" customFormat="1" x14ac:dyDescent="0.25">
      <c r="A123" s="194" t="s">
        <v>2611</v>
      </c>
      <c r="B123" s="214" t="s">
        <v>2607</v>
      </c>
      <c r="C123" s="226"/>
      <c r="D123" s="206" t="s">
        <v>3025</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3267</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2860</v>
      </c>
    </row>
    <row r="173" spans="1:4" x14ac:dyDescent="0.25">
      <c r="A173" s="194" t="s">
        <v>2594</v>
      </c>
      <c r="B173" s="215" t="s">
        <v>2599</v>
      </c>
      <c r="C173" s="218"/>
      <c r="D173" s="194" t="s">
        <v>3165</v>
      </c>
    </row>
    <row r="174" spans="1:4" x14ac:dyDescent="0.25">
      <c r="A174" s="194" t="s">
        <v>2593</v>
      </c>
      <c r="B174" s="214" t="s">
        <v>2604</v>
      </c>
      <c r="C174" s="220"/>
      <c r="D174" s="194" t="s">
        <v>3166</v>
      </c>
    </row>
    <row r="175" spans="1:4" x14ac:dyDescent="0.25">
      <c r="A175" s="194" t="s">
        <v>2630</v>
      </c>
      <c r="B175" s="214" t="s">
        <v>2624</v>
      </c>
      <c r="C175" s="230"/>
      <c r="D175" s="194" t="s">
        <v>3167</v>
      </c>
    </row>
    <row r="176" spans="1:4" x14ac:dyDescent="0.25">
      <c r="A176" s="194" t="s">
        <v>2631</v>
      </c>
      <c r="B176" s="214" t="s">
        <v>2417</v>
      </c>
      <c r="C176" s="229"/>
      <c r="D176" s="194" t="s">
        <v>3168</v>
      </c>
    </row>
    <row r="177" spans="1:4" x14ac:dyDescent="0.25">
      <c r="A177" s="194" t="s">
        <v>2601</v>
      </c>
      <c r="B177" s="215" t="s">
        <v>2602</v>
      </c>
      <c r="C177" s="219"/>
      <c r="D177" s="194" t="s">
        <v>3169</v>
      </c>
    </row>
    <row r="178" spans="1:4" x14ac:dyDescent="0.25">
      <c r="A178" s="194" t="s">
        <v>2610</v>
      </c>
      <c r="B178" s="214" t="s">
        <v>2606</v>
      </c>
      <c r="C178" s="225"/>
      <c r="D178" s="194" t="s">
        <v>3170</v>
      </c>
    </row>
    <row r="179" spans="1:4" x14ac:dyDescent="0.25">
      <c r="A179" s="194" t="s">
        <v>2595</v>
      </c>
      <c r="B179" s="215" t="s">
        <v>2596</v>
      </c>
      <c r="C179" s="209"/>
      <c r="D179" s="194" t="s">
        <v>3171</v>
      </c>
    </row>
    <row r="180" spans="1:4" x14ac:dyDescent="0.25">
      <c r="A180" s="194" t="s">
        <v>2608</v>
      </c>
      <c r="B180" s="214" t="s">
        <v>2625</v>
      </c>
      <c r="C180" s="224"/>
      <c r="D180" s="194" t="s">
        <v>2662</v>
      </c>
    </row>
    <row r="181" spans="1:4" x14ac:dyDescent="0.25">
      <c r="A181" s="194" t="s">
        <v>2633</v>
      </c>
      <c r="B181" s="214" t="s">
        <v>2627</v>
      </c>
      <c r="C181" s="231"/>
      <c r="D181" s="194" t="s">
        <v>3172</v>
      </c>
    </row>
    <row r="182" spans="1:4" x14ac:dyDescent="0.25">
      <c r="A182" s="194" t="s">
        <v>2676</v>
      </c>
      <c r="B182" s="215" t="s">
        <v>2678</v>
      </c>
      <c r="C182" s="235"/>
      <c r="D182" s="194" t="s">
        <v>3173</v>
      </c>
    </row>
    <row r="183" spans="1:4" x14ac:dyDescent="0.25">
      <c r="A183" s="194" t="s">
        <v>2629</v>
      </c>
      <c r="B183" s="214" t="s">
        <v>2626</v>
      </c>
      <c r="C183" s="232"/>
      <c r="D183" s="194" t="s">
        <v>3174</v>
      </c>
    </row>
    <row r="184" spans="1:4" x14ac:dyDescent="0.25">
      <c r="A184" s="194" t="s">
        <v>2582</v>
      </c>
      <c r="B184" s="216" t="s">
        <v>2589</v>
      </c>
      <c r="C184" s="210"/>
      <c r="D184" s="194" t="s">
        <v>2663</v>
      </c>
    </row>
    <row r="185" spans="1:4" x14ac:dyDescent="0.25">
      <c r="A185" s="194" t="s">
        <v>2609</v>
      </c>
      <c r="B185" s="214" t="s">
        <v>2605</v>
      </c>
      <c r="C185" s="223"/>
      <c r="D185" s="194" t="s">
        <v>3175</v>
      </c>
    </row>
    <row r="186" spans="1:4" x14ac:dyDescent="0.25">
      <c r="A186" s="194" t="s">
        <v>2677</v>
      </c>
      <c r="B186" s="215">
        <v>740000</v>
      </c>
      <c r="C186" s="236"/>
      <c r="D186" s="194" t="s">
        <v>3176</v>
      </c>
    </row>
    <row r="187" spans="1:4" x14ac:dyDescent="0.25">
      <c r="A187" s="194" t="s">
        <v>2611</v>
      </c>
      <c r="B187" s="214" t="s">
        <v>2607</v>
      </c>
      <c r="C187" s="226"/>
      <c r="D187" s="194" t="s">
        <v>3177</v>
      </c>
    </row>
    <row r="188" spans="1:4" x14ac:dyDescent="0.25">
      <c r="A188" s="206" t="s">
        <v>2618</v>
      </c>
      <c r="B188" s="227" t="s">
        <v>2617</v>
      </c>
      <c r="C188" s="228"/>
      <c r="D188" s="194" t="s">
        <v>3178</v>
      </c>
    </row>
    <row r="189" spans="1:4" x14ac:dyDescent="0.25">
      <c r="A189" s="194" t="s">
        <v>2634</v>
      </c>
      <c r="B189" s="214" t="s">
        <v>2628</v>
      </c>
      <c r="C189" s="233"/>
      <c r="D189" s="194" t="s">
        <v>3179</v>
      </c>
    </row>
    <row r="190" spans="1:4" x14ac:dyDescent="0.25">
      <c r="A190" s="194" t="s">
        <v>2592</v>
      </c>
      <c r="B190" s="215" t="s">
        <v>2597</v>
      </c>
      <c r="C190" s="221"/>
      <c r="D190" s="194" t="s">
        <v>3180</v>
      </c>
    </row>
    <row r="191" spans="1:4" x14ac:dyDescent="0.25">
      <c r="A191" t="s">
        <v>3192</v>
      </c>
      <c r="B191" s="287" t="s">
        <v>3185</v>
      </c>
      <c r="C191" s="286"/>
      <c r="D191" s="194" t="s">
        <v>3181</v>
      </c>
    </row>
    <row r="192" spans="1:4" x14ac:dyDescent="0.25">
      <c r="A192" s="194" t="s">
        <v>3189</v>
      </c>
      <c r="B192" s="215" t="s">
        <v>3186</v>
      </c>
      <c r="C192" s="288"/>
      <c r="D192" s="194" t="s">
        <v>3182</v>
      </c>
    </row>
    <row r="193" spans="1:4" s="194" customFormat="1" x14ac:dyDescent="0.25">
      <c r="A193" s="194" t="s">
        <v>3190</v>
      </c>
      <c r="B193" s="194" t="s">
        <v>3187</v>
      </c>
      <c r="C193" s="289"/>
      <c r="D193" s="194" t="s">
        <v>3183</v>
      </c>
    </row>
    <row r="194" spans="1:4" s="194" customFormat="1" x14ac:dyDescent="0.25">
      <c r="A194" s="292" t="s">
        <v>3191</v>
      </c>
      <c r="B194" s="291" t="s">
        <v>3188</v>
      </c>
      <c r="C194" s="290"/>
      <c r="D194" s="194" t="s">
        <v>3184</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3035</v>
      </c>
      <c r="C2" s="269" t="s">
        <v>3046</v>
      </c>
    </row>
    <row r="3" spans="1:3" x14ac:dyDescent="0.25">
      <c r="A3" s="8" t="s">
        <v>3292</v>
      </c>
      <c r="B3" s="8" t="s">
        <v>3293</v>
      </c>
    </row>
    <row r="4" spans="1:3" x14ac:dyDescent="0.25">
      <c r="A4" s="8" t="s">
        <v>3274</v>
      </c>
      <c r="B4" s="8" t="s">
        <v>3275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83" t="s">
        <v>507</v>
      </c>
      <c r="B2" s="483"/>
      <c r="C2" s="302"/>
      <c r="D2" s="302"/>
      <c r="E2" s="302"/>
      <c r="F2" s="302"/>
      <c r="G2" s="302"/>
      <c r="H2" s="448" t="s">
        <v>508</v>
      </c>
    </row>
    <row r="3" spans="1:8" ht="15.75" x14ac:dyDescent="0.25">
      <c r="A3" s="302" t="s">
        <v>753</v>
      </c>
      <c r="B3" s="302"/>
      <c r="C3" s="302"/>
      <c r="D3" s="302"/>
      <c r="E3" s="302"/>
      <c r="F3" s="302"/>
      <c r="G3" s="302"/>
      <c r="H3" s="448" t="s">
        <v>3449</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8" t="s">
        <v>510</v>
      </c>
      <c r="B6" s="387" t="s">
        <v>511</v>
      </c>
      <c r="C6" s="387" t="s">
        <v>512</v>
      </c>
      <c r="D6" s="387" t="s">
        <v>513</v>
      </c>
      <c r="E6" s="387" t="s">
        <v>514</v>
      </c>
      <c r="F6" s="387" t="s">
        <v>515</v>
      </c>
      <c r="G6" s="387" t="s">
        <v>516</v>
      </c>
      <c r="H6" s="387" t="s">
        <v>517</v>
      </c>
    </row>
    <row r="7" spans="1:8" ht="15.75" thickBot="1" x14ac:dyDescent="0.3">
      <c r="A7" s="489"/>
      <c r="B7" s="490" t="s">
        <v>518</v>
      </c>
      <c r="C7" s="491"/>
      <c r="D7" s="491"/>
      <c r="E7" s="491"/>
      <c r="F7" s="491"/>
      <c r="G7" s="491"/>
      <c r="H7" s="492"/>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3407</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3408</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3279</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3409</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3410</v>
      </c>
      <c r="B44" s="389" t="s">
        <v>553</v>
      </c>
      <c r="C44" s="389" t="s">
        <v>553</v>
      </c>
      <c r="D44" s="389" t="s">
        <v>553</v>
      </c>
      <c r="E44" s="389">
        <v>208.89432174184356</v>
      </c>
      <c r="F44" s="389">
        <v>105.47180460606191</v>
      </c>
      <c r="G44" s="389">
        <v>355.97410702367489</v>
      </c>
      <c r="H44" s="389">
        <v>65.111291475618813</v>
      </c>
    </row>
    <row r="45" spans="1:8" x14ac:dyDescent="0.25">
      <c r="A45" s="399" t="s">
        <v>3280</v>
      </c>
      <c r="B45" s="389" t="s">
        <v>558</v>
      </c>
      <c r="C45" s="398" t="s">
        <v>196</v>
      </c>
      <c r="D45" s="398" t="s">
        <v>196</v>
      </c>
      <c r="E45" s="398" t="s">
        <v>196</v>
      </c>
      <c r="F45" s="398" t="s">
        <v>196</v>
      </c>
      <c r="G45" s="398" t="s">
        <v>196</v>
      </c>
      <c r="H45" s="398" t="s">
        <v>196</v>
      </c>
    </row>
    <row r="46" spans="1:8" x14ac:dyDescent="0.25">
      <c r="A46" s="394" t="s">
        <v>3411</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3281</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3282</v>
      </c>
      <c r="B54" s="389">
        <v>230699.51036740557</v>
      </c>
      <c r="C54" s="398" t="s">
        <v>196</v>
      </c>
      <c r="D54" s="398" t="s">
        <v>196</v>
      </c>
      <c r="E54" s="398" t="s">
        <v>196</v>
      </c>
      <c r="F54" s="398" t="s">
        <v>196</v>
      </c>
      <c r="G54" s="398" t="s">
        <v>196</v>
      </c>
      <c r="H54" s="398" t="s">
        <v>196</v>
      </c>
    </row>
    <row r="55" spans="1:8" x14ac:dyDescent="0.25">
      <c r="A55" s="305" t="s">
        <v>3283</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3271</v>
      </c>
      <c r="B65" s="72">
        <f>G374</f>
        <v>12713.092056610814</v>
      </c>
      <c r="C65" s="72">
        <f t="shared" ref="C65:D65" si="6">H374</f>
        <v>5.1947039253499999E-3</v>
      </c>
      <c r="D65" s="72">
        <f t="shared" si="6"/>
        <v>1.29867598133739</v>
      </c>
      <c r="E65" s="72"/>
      <c r="F65" s="72"/>
      <c r="G65" s="72"/>
      <c r="H65" s="72"/>
    </row>
    <row r="66" spans="1:10" ht="60" x14ac:dyDescent="0.25">
      <c r="A66" s="4" t="s">
        <v>3272</v>
      </c>
      <c r="B66" s="6"/>
      <c r="C66" s="6"/>
      <c r="D66" s="6"/>
      <c r="E66" s="6"/>
      <c r="F66" s="6"/>
      <c r="G66" s="6"/>
      <c r="H66" s="6"/>
    </row>
    <row r="67" spans="1:10" ht="15.75" thickBot="1" x14ac:dyDescent="0.3">
      <c r="B67" s="105"/>
      <c r="C67" s="105"/>
      <c r="D67" s="105"/>
      <c r="E67" s="105"/>
      <c r="F67" s="105"/>
      <c r="G67" s="105"/>
      <c r="H67" s="105"/>
    </row>
    <row r="68" spans="1:10" ht="15.75" x14ac:dyDescent="0.25">
      <c r="A68" s="493" t="s">
        <v>568</v>
      </c>
      <c r="B68" s="494"/>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3449</v>
      </c>
    </row>
    <row r="70" spans="1:10" ht="15.75" x14ac:dyDescent="0.25">
      <c r="A70" s="69"/>
      <c r="B70" s="73"/>
      <c r="C70" s="74"/>
      <c r="D70" s="74"/>
      <c r="E70" s="74"/>
      <c r="F70" s="74"/>
      <c r="G70" s="74"/>
      <c r="H70" s="70"/>
      <c r="I70" s="75"/>
      <c r="J70" s="449" t="s">
        <v>509</v>
      </c>
    </row>
    <row r="71" spans="1:10" x14ac:dyDescent="0.25">
      <c r="A71" s="495" t="s">
        <v>510</v>
      </c>
      <c r="B71" s="498" t="s">
        <v>570</v>
      </c>
      <c r="C71" s="499"/>
      <c r="D71" s="498" t="s">
        <v>571</v>
      </c>
      <c r="E71" s="500"/>
      <c r="F71" s="501"/>
      <c r="G71" s="498" t="s">
        <v>572</v>
      </c>
      <c r="H71" s="502"/>
      <c r="I71" s="502"/>
      <c r="J71" s="499"/>
    </row>
    <row r="72" spans="1:10" x14ac:dyDescent="0.25">
      <c r="A72" s="496"/>
      <c r="B72" s="503" t="s">
        <v>573</v>
      </c>
      <c r="C72" s="504"/>
      <c r="D72" s="507" t="s">
        <v>574</v>
      </c>
      <c r="E72" s="503" t="s">
        <v>512</v>
      </c>
      <c r="F72" s="504" t="s">
        <v>513</v>
      </c>
      <c r="G72" s="507" t="s">
        <v>575</v>
      </c>
      <c r="H72" s="507" t="s">
        <v>512</v>
      </c>
      <c r="I72" s="507" t="s">
        <v>513</v>
      </c>
      <c r="J72" s="383" t="s">
        <v>511</v>
      </c>
    </row>
    <row r="73" spans="1:10" x14ac:dyDescent="0.25">
      <c r="A73" s="496"/>
      <c r="B73" s="505"/>
      <c r="C73" s="506"/>
      <c r="D73" s="508"/>
      <c r="E73" s="505"/>
      <c r="F73" s="506"/>
      <c r="G73" s="509"/>
      <c r="H73" s="508"/>
      <c r="I73" s="508"/>
      <c r="J73" s="383" t="s">
        <v>576</v>
      </c>
    </row>
    <row r="74" spans="1:10" ht="15.75" thickBot="1" x14ac:dyDescent="0.3">
      <c r="A74" s="497"/>
      <c r="B74" s="386" t="s">
        <v>577</v>
      </c>
      <c r="C74" s="76" t="s">
        <v>578</v>
      </c>
      <c r="D74" s="76" t="s">
        <v>579</v>
      </c>
      <c r="E74" s="486" t="s">
        <v>580</v>
      </c>
      <c r="F74" s="487"/>
      <c r="G74" s="486" t="s">
        <v>518</v>
      </c>
      <c r="H74" s="484"/>
      <c r="I74" s="484"/>
      <c r="J74" s="485"/>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3413</v>
      </c>
      <c r="B80" s="403" t="s">
        <v>553</v>
      </c>
      <c r="C80" s="403" t="s">
        <v>582</v>
      </c>
      <c r="D80" s="403" t="s">
        <v>553</v>
      </c>
      <c r="E80" s="403" t="s">
        <v>553</v>
      </c>
      <c r="F80" s="403" t="s">
        <v>553</v>
      </c>
      <c r="G80" s="403" t="s">
        <v>553</v>
      </c>
      <c r="H80" s="403" t="s">
        <v>553</v>
      </c>
      <c r="I80" s="403" t="s">
        <v>553</v>
      </c>
      <c r="J80" s="403" t="s">
        <v>553</v>
      </c>
    </row>
    <row r="81" spans="1:10" x14ac:dyDescent="0.25">
      <c r="A81" s="404" t="s">
        <v>3414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3412</v>
      </c>
      <c r="B86" s="403">
        <v>52888.087323471489</v>
      </c>
      <c r="C86" s="403" t="s">
        <v>582</v>
      </c>
      <c r="D86" s="403">
        <v>8.7168534553273496</v>
      </c>
      <c r="E86" s="403" t="s">
        <v>3284</v>
      </c>
      <c r="F86" s="403" t="s">
        <v>3284</v>
      </c>
      <c r="G86" s="403">
        <v>461.01770673125719</v>
      </c>
      <c r="H86" s="403" t="s">
        <v>3284</v>
      </c>
      <c r="I86" s="403" t="s">
        <v>3284</v>
      </c>
      <c r="J86" s="403" t="s">
        <v>586</v>
      </c>
    </row>
    <row r="87" spans="1:10" x14ac:dyDescent="0.25">
      <c r="A87" s="406" t="s">
        <v>3413</v>
      </c>
      <c r="B87" s="403" t="s">
        <v>553</v>
      </c>
      <c r="C87" s="403" t="s">
        <v>582</v>
      </c>
      <c r="D87" s="403" t="s">
        <v>553</v>
      </c>
      <c r="E87" s="403" t="s">
        <v>553</v>
      </c>
      <c r="F87" s="403" t="s">
        <v>553</v>
      </c>
      <c r="G87" s="403" t="s">
        <v>553</v>
      </c>
      <c r="H87" s="403" t="s">
        <v>553</v>
      </c>
      <c r="I87" s="403" t="s">
        <v>553</v>
      </c>
      <c r="J87" s="403" t="s">
        <v>553</v>
      </c>
    </row>
    <row r="88" spans="1:10" x14ac:dyDescent="0.25">
      <c r="A88" s="406" t="s">
        <v>3414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3413</v>
      </c>
      <c r="B94" s="403" t="s">
        <v>553</v>
      </c>
      <c r="C94" s="403" t="s">
        <v>582</v>
      </c>
      <c r="D94" s="403" t="s">
        <v>553</v>
      </c>
      <c r="E94" s="403" t="s">
        <v>553</v>
      </c>
      <c r="F94" s="403" t="s">
        <v>553</v>
      </c>
      <c r="G94" s="403" t="s">
        <v>553</v>
      </c>
      <c r="H94" s="403" t="s">
        <v>553</v>
      </c>
      <c r="I94" s="403" t="s">
        <v>553</v>
      </c>
      <c r="J94" s="403" t="s">
        <v>553</v>
      </c>
    </row>
    <row r="95" spans="1:10" x14ac:dyDescent="0.25">
      <c r="A95" s="406" t="s">
        <v>3414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3285</v>
      </c>
      <c r="C103" s="403" t="s">
        <v>582</v>
      </c>
      <c r="D103" s="398" t="s">
        <v>196</v>
      </c>
      <c r="E103" s="398" t="s">
        <v>196</v>
      </c>
      <c r="F103" s="398" t="s">
        <v>196</v>
      </c>
      <c r="G103" s="403" t="s">
        <v>3285</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3285</v>
      </c>
      <c r="C110" s="403" t="s">
        <v>582</v>
      </c>
      <c r="D110" s="398" t="s">
        <v>196</v>
      </c>
      <c r="E110" s="398" t="s">
        <v>196</v>
      </c>
      <c r="F110" s="398" t="s">
        <v>196</v>
      </c>
      <c r="G110" s="403" t="s">
        <v>598</v>
      </c>
      <c r="H110" s="403" t="s">
        <v>3285</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3412</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3413</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3414</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3412</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3413</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3414</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3417</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3418</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3417</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3418</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3419</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3417</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3418</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3419</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3417</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3418</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3419</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3417</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3418</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3419</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3417</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3418</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3419</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3417</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3418</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3419</v>
      </c>
      <c r="B200" s="393" t="s">
        <v>526</v>
      </c>
      <c r="C200" s="403" t="s">
        <v>582</v>
      </c>
      <c r="D200" s="403" t="s">
        <v>558</v>
      </c>
      <c r="E200" s="403" t="s">
        <v>526</v>
      </c>
      <c r="F200" s="403" t="s">
        <v>526</v>
      </c>
      <c r="G200" s="393" t="s">
        <v>526</v>
      </c>
      <c r="H200" s="393" t="s">
        <v>526</v>
      </c>
      <c r="I200" s="393" t="s">
        <v>526</v>
      </c>
      <c r="J200" s="393" t="s">
        <v>524</v>
      </c>
    </row>
    <row r="201" spans="1:10" x14ac:dyDescent="0.25">
      <c r="A201" s="413" t="s">
        <v>3420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3412</v>
      </c>
      <c r="B214" s="403" t="s">
        <v>598</v>
      </c>
      <c r="C214" s="403" t="s">
        <v>582</v>
      </c>
      <c r="D214" s="403" t="s">
        <v>598</v>
      </c>
      <c r="E214" s="403" t="s">
        <v>3284</v>
      </c>
      <c r="F214" s="403" t="s">
        <v>3284</v>
      </c>
      <c r="G214" s="403" t="s">
        <v>598</v>
      </c>
      <c r="H214" s="403" t="s">
        <v>3284</v>
      </c>
      <c r="I214" s="403" t="s">
        <v>3284</v>
      </c>
    </row>
    <row r="215" spans="1:10" x14ac:dyDescent="0.25">
      <c r="A215" s="404" t="s">
        <v>3414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3421</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3422</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3423</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3424</v>
      </c>
      <c r="B227" s="403" t="s">
        <v>598</v>
      </c>
      <c r="C227" s="403" t="s">
        <v>582</v>
      </c>
      <c r="D227" s="398" t="s">
        <v>196</v>
      </c>
      <c r="E227" s="398" t="s">
        <v>196</v>
      </c>
      <c r="F227" s="398" t="s">
        <v>196</v>
      </c>
      <c r="G227" s="403" t="s">
        <v>598</v>
      </c>
      <c r="H227" s="403" t="s">
        <v>3284</v>
      </c>
      <c r="I227" s="403" t="s">
        <v>3284</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3423</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3424</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3423</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3414</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3424</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3425</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3414</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3424</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3423</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3414</v>
      </c>
      <c r="B262" s="393" t="s">
        <v>526</v>
      </c>
      <c r="C262" s="403" t="s">
        <v>582</v>
      </c>
      <c r="D262" s="403" t="s">
        <v>526</v>
      </c>
      <c r="E262" s="403" t="s">
        <v>551</v>
      </c>
      <c r="F262" s="403" t="s">
        <v>551</v>
      </c>
      <c r="G262" s="393" t="s">
        <v>526</v>
      </c>
      <c r="H262" s="393" t="s">
        <v>551</v>
      </c>
      <c r="I262" s="393" t="s">
        <v>551</v>
      </c>
    </row>
    <row r="263" spans="1:9" x14ac:dyDescent="0.25">
      <c r="A263" s="404" t="s">
        <v>3424</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3414</v>
      </c>
      <c r="B277" s="393" t="s">
        <v>526</v>
      </c>
      <c r="C277" s="403" t="s">
        <v>582</v>
      </c>
      <c r="D277" s="403" t="s">
        <v>526</v>
      </c>
      <c r="E277" s="403" t="s">
        <v>551</v>
      </c>
      <c r="F277" s="403" t="s">
        <v>551</v>
      </c>
      <c r="G277" s="393" t="s">
        <v>526</v>
      </c>
      <c r="H277" s="393" t="s">
        <v>551</v>
      </c>
      <c r="I277" s="393" t="s">
        <v>551</v>
      </c>
    </row>
    <row r="278" spans="1:10" x14ac:dyDescent="0.25">
      <c r="A278" s="404" t="s">
        <v>3426</v>
      </c>
      <c r="B278" s="403" t="s">
        <v>526</v>
      </c>
      <c r="C278" s="403" t="s">
        <v>582</v>
      </c>
      <c r="D278" s="398" t="s">
        <v>196</v>
      </c>
      <c r="E278" s="398" t="s">
        <v>196</v>
      </c>
      <c r="F278" s="398" t="s">
        <v>196</v>
      </c>
      <c r="G278" s="403" t="s">
        <v>526</v>
      </c>
      <c r="H278" s="403" t="s">
        <v>524</v>
      </c>
      <c r="I278" s="403" t="s">
        <v>524</v>
      </c>
    </row>
    <row r="279" spans="1:10" x14ac:dyDescent="0.25">
      <c r="A279" s="80" t="s">
        <v>3427</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3428</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3414</v>
      </c>
      <c r="B285" s="393" t="s">
        <v>526</v>
      </c>
      <c r="C285" s="403" t="s">
        <v>582</v>
      </c>
      <c r="D285" s="403" t="s">
        <v>526</v>
      </c>
      <c r="E285" s="403" t="s">
        <v>551</v>
      </c>
      <c r="F285" s="403" t="s">
        <v>551</v>
      </c>
      <c r="G285" s="393" t="s">
        <v>526</v>
      </c>
      <c r="H285" s="393" t="s">
        <v>551</v>
      </c>
      <c r="I285" s="393" t="s">
        <v>551</v>
      </c>
      <c r="J285" s="78" t="s">
        <v>524</v>
      </c>
    </row>
    <row r="286" spans="1:10" x14ac:dyDescent="0.25">
      <c r="A286" s="404" t="s">
        <v>3429</v>
      </c>
      <c r="B286" s="403" t="s">
        <v>553</v>
      </c>
      <c r="C286" s="403" t="s">
        <v>582</v>
      </c>
      <c r="D286" s="398" t="s">
        <v>196</v>
      </c>
      <c r="E286" s="398" t="s">
        <v>196</v>
      </c>
      <c r="F286" s="398" t="s">
        <v>196</v>
      </c>
      <c r="G286" s="403" t="s">
        <v>553</v>
      </c>
      <c r="H286" s="403" t="s">
        <v>524</v>
      </c>
      <c r="I286" s="403" t="s">
        <v>524</v>
      </c>
      <c r="J286" s="78" t="s">
        <v>524</v>
      </c>
    </row>
    <row r="287" spans="1:10" x14ac:dyDescent="0.25">
      <c r="A287" s="80" t="s">
        <v>3430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3417</v>
      </c>
      <c r="B291" s="403" t="s">
        <v>598</v>
      </c>
      <c r="C291" s="403" t="s">
        <v>582</v>
      </c>
      <c r="D291" s="403" t="s">
        <v>598</v>
      </c>
      <c r="E291" s="403" t="s">
        <v>553</v>
      </c>
      <c r="F291" s="403" t="s">
        <v>553</v>
      </c>
      <c r="G291" s="403" t="s">
        <v>598</v>
      </c>
      <c r="H291" s="403" t="s">
        <v>553</v>
      </c>
      <c r="I291" s="403" t="s">
        <v>553</v>
      </c>
      <c r="J291" s="78" t="s">
        <v>524</v>
      </c>
    </row>
    <row r="292" spans="1:10" x14ac:dyDescent="0.25">
      <c r="A292" s="412" t="s">
        <v>3419</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3417</v>
      </c>
      <c r="B297" s="393" t="s">
        <v>526</v>
      </c>
      <c r="C297" s="403" t="s">
        <v>582</v>
      </c>
      <c r="D297" s="403" t="s">
        <v>526</v>
      </c>
      <c r="E297" s="403" t="s">
        <v>553</v>
      </c>
      <c r="F297" s="403" t="s">
        <v>553</v>
      </c>
      <c r="G297" s="393" t="s">
        <v>526</v>
      </c>
      <c r="H297" s="393" t="s">
        <v>553</v>
      </c>
      <c r="I297" s="393" t="s">
        <v>553</v>
      </c>
      <c r="J297" s="78" t="s">
        <v>524</v>
      </c>
    </row>
    <row r="298" spans="1:10" x14ac:dyDescent="0.25">
      <c r="A298" s="412" t="s">
        <v>3419</v>
      </c>
      <c r="B298" s="393" t="s">
        <v>526</v>
      </c>
      <c r="C298" s="403" t="s">
        <v>582</v>
      </c>
      <c r="D298" s="403" t="s">
        <v>526</v>
      </c>
      <c r="E298" s="403" t="s">
        <v>553</v>
      </c>
      <c r="F298" s="403" t="s">
        <v>553</v>
      </c>
      <c r="G298" s="393" t="s">
        <v>526</v>
      </c>
      <c r="H298" s="393" t="s">
        <v>553</v>
      </c>
      <c r="I298" s="393" t="s">
        <v>553</v>
      </c>
      <c r="J298" s="78" t="s">
        <v>524</v>
      </c>
    </row>
    <row r="299" spans="1:10" x14ac:dyDescent="0.25">
      <c r="A299" s="419" t="s">
        <v>3431</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3412</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3413</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3412</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3413</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3412</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3413</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3412</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3413</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3414</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3412</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3413</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3414</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3284</v>
      </c>
      <c r="I356" s="403" t="s">
        <v>3284</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3423</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3414</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3424</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3284</v>
      </c>
      <c r="I364" s="403" t="s">
        <v>3284</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3428</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3414</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3429</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3414</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3434</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3" t="s">
        <v>643</v>
      </c>
      <c r="B409" s="483"/>
      <c r="C409" s="483"/>
      <c r="D409" s="483"/>
      <c r="E409" s="483"/>
      <c r="F409" s="483"/>
      <c r="G409" s="48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3449</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7" t="s">
        <v>518</v>
      </c>
      <c r="C414" s="477"/>
      <c r="D414" s="478"/>
      <c r="E414" s="476" t="s">
        <v>651</v>
      </c>
      <c r="F414" s="477"/>
      <c r="G414" s="478"/>
      <c r="H414" s="476" t="s">
        <v>518</v>
      </c>
      <c r="I414" s="484"/>
      <c r="J414" s="484"/>
      <c r="K414" s="484"/>
      <c r="L414" s="484"/>
      <c r="M414" s="485"/>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3284</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3449</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5"/>
      <c r="B471" s="476" t="s">
        <v>3286</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3286</v>
      </c>
      <c r="X471" s="477"/>
      <c r="Y471" s="477"/>
      <c r="Z471" s="477"/>
      <c r="AA471" s="477"/>
      <c r="AB471" s="477"/>
      <c r="AC471" s="478"/>
      <c r="AD471" s="384"/>
      <c r="AE471" s="384"/>
      <c r="AF471" s="467" t="s">
        <v>731</v>
      </c>
      <c r="AG471" s="468"/>
      <c r="AH471" s="334" t="s">
        <v>651</v>
      </c>
      <c r="AI471" s="385" t="s">
        <v>3286</v>
      </c>
      <c r="AJ471" s="335" t="s">
        <v>3286</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3279</v>
      </c>
      <c r="E482" s="389" t="s">
        <v>3279</v>
      </c>
      <c r="F482" s="389" t="s">
        <v>3279</v>
      </c>
      <c r="G482" s="389" t="s">
        <v>623</v>
      </c>
      <c r="H482" s="389" t="s">
        <v>622</v>
      </c>
      <c r="I482" s="389" t="s">
        <v>623</v>
      </c>
      <c r="J482" s="389" t="s">
        <v>3279</v>
      </c>
      <c r="K482" s="389" t="s">
        <v>623</v>
      </c>
      <c r="L482" s="389" t="s">
        <v>3279</v>
      </c>
      <c r="M482" s="389" t="s">
        <v>623</v>
      </c>
      <c r="N482" s="389" t="s">
        <v>623</v>
      </c>
      <c r="O482" s="389" t="s">
        <v>623</v>
      </c>
      <c r="P482" s="389" t="s">
        <v>623</v>
      </c>
      <c r="Q482" s="389" t="s">
        <v>3279</v>
      </c>
      <c r="R482" s="389" t="s">
        <v>623</v>
      </c>
      <c r="S482" s="389" t="s">
        <v>3279</v>
      </c>
      <c r="T482" s="389" t="s">
        <v>3279</v>
      </c>
      <c r="U482" s="389">
        <v>1.84005186808937</v>
      </c>
      <c r="V482" s="398" t="s">
        <v>196</v>
      </c>
      <c r="W482" s="389">
        <v>146.16040121254008</v>
      </c>
      <c r="X482" s="389">
        <v>161.67811829648733</v>
      </c>
      <c r="Y482" s="389">
        <v>8.9719417447910903</v>
      </c>
      <c r="Z482" s="389" t="s">
        <v>623</v>
      </c>
      <c r="AA482" s="389">
        <v>11.42114438969833</v>
      </c>
      <c r="AB482" s="389" t="s">
        <v>623</v>
      </c>
      <c r="AC482" s="389" t="s">
        <v>3279</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3284</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3279</v>
      </c>
      <c r="E505" s="389" t="s">
        <v>3279</v>
      </c>
      <c r="F505" s="389" t="s">
        <v>3279</v>
      </c>
      <c r="G505" s="389" t="s">
        <v>623</v>
      </c>
      <c r="H505" s="389" t="s">
        <v>622</v>
      </c>
      <c r="I505" s="389" t="s">
        <v>623</v>
      </c>
      <c r="J505" s="389" t="s">
        <v>3279</v>
      </c>
      <c r="K505" s="389" t="s">
        <v>623</v>
      </c>
      <c r="L505" s="389" t="s">
        <v>3279</v>
      </c>
      <c r="M505" s="389" t="s">
        <v>623</v>
      </c>
      <c r="N505" s="389" t="s">
        <v>623</v>
      </c>
      <c r="O505" s="389" t="s">
        <v>623</v>
      </c>
      <c r="P505" s="389" t="s">
        <v>623</v>
      </c>
      <c r="Q505" s="389" t="s">
        <v>3279</v>
      </c>
      <c r="R505" s="389" t="s">
        <v>623</v>
      </c>
      <c r="S505" s="389" t="s">
        <v>3279</v>
      </c>
      <c r="T505" s="389" t="s">
        <v>3279</v>
      </c>
      <c r="U505" s="389">
        <v>1.84005186808937</v>
      </c>
      <c r="V505" s="398" t="s">
        <v>196</v>
      </c>
      <c r="W505" s="389">
        <v>1080.1253649606713</v>
      </c>
      <c r="X505" s="389">
        <v>1972.4730432171457</v>
      </c>
      <c r="Y505" s="389">
        <v>79.222245606505325</v>
      </c>
      <c r="Z505" s="389" t="s">
        <v>623</v>
      </c>
      <c r="AA505" s="389">
        <v>117.63778721389281</v>
      </c>
      <c r="AB505" s="389" t="s">
        <v>623</v>
      </c>
      <c r="AC505" s="389" t="s">
        <v>3279</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3440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3449</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7" t="s">
        <v>518</v>
      </c>
      <c r="C518" s="477"/>
      <c r="D518" s="477"/>
      <c r="E518" s="477"/>
      <c r="F518" s="477"/>
      <c r="G518" s="478"/>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3441</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3442</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3287</v>
      </c>
      <c r="B541" s="398" t="s">
        <v>196</v>
      </c>
      <c r="C541" s="389">
        <v>178.70274178817721</v>
      </c>
      <c r="D541" s="398"/>
      <c r="E541" s="398" t="s">
        <v>196</v>
      </c>
      <c r="F541" s="398" t="s">
        <v>196</v>
      </c>
      <c r="G541" s="398"/>
    </row>
    <row r="542" spans="1:7" x14ac:dyDescent="0.25">
      <c r="A542" s="439" t="s">
        <v>3288</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3443</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3444</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3287</v>
      </c>
      <c r="B575" s="398" t="s">
        <v>196</v>
      </c>
      <c r="C575" s="389">
        <v>7.2448214116877399</v>
      </c>
      <c r="D575" s="389" t="s">
        <v>526</v>
      </c>
      <c r="E575" s="398" t="s">
        <v>196</v>
      </c>
      <c r="F575" s="398" t="s">
        <v>196</v>
      </c>
      <c r="G575" s="393" t="s">
        <v>524</v>
      </c>
    </row>
    <row r="576" spans="1:7" x14ac:dyDescent="0.25">
      <c r="A576" s="439" t="s">
        <v>3288</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3445</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3449</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69" t="s">
        <v>510</v>
      </c>
      <c r="B604" s="94" t="s">
        <v>799</v>
      </c>
      <c r="C604" s="94" t="s">
        <v>800</v>
      </c>
      <c r="D604" s="94" t="s">
        <v>801</v>
      </c>
      <c r="E604" s="94" t="s">
        <v>649</v>
      </c>
      <c r="F604" s="94" t="s">
        <v>515</v>
      </c>
      <c r="G604" s="94" t="s">
        <v>516</v>
      </c>
    </row>
    <row r="605" spans="1:7" ht="15.75" thickBot="1" x14ac:dyDescent="0.3">
      <c r="A605" s="470"/>
      <c r="B605" s="471" t="s">
        <v>518</v>
      </c>
      <c r="C605" s="472"/>
      <c r="D605" s="472"/>
      <c r="E605" s="472"/>
      <c r="F605" s="472"/>
      <c r="G605" s="473"/>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3279</v>
      </c>
      <c r="E609" s="393" t="s">
        <v>524</v>
      </c>
      <c r="F609" s="393" t="s">
        <v>524</v>
      </c>
      <c r="G609" s="393" t="s">
        <v>524</v>
      </c>
    </row>
    <row r="610" spans="1:7" x14ac:dyDescent="0.25">
      <c r="A610" s="97" t="s">
        <v>806</v>
      </c>
      <c r="B610" s="389">
        <v>23157.998294787925</v>
      </c>
      <c r="C610" s="389" t="s">
        <v>3289</v>
      </c>
      <c r="D610" s="389" t="s">
        <v>3289</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3289</v>
      </c>
      <c r="C626" s="389" t="s">
        <v>547</v>
      </c>
      <c r="D626" s="389">
        <v>2.41583792</v>
      </c>
      <c r="E626" s="389" t="s">
        <v>524</v>
      </c>
      <c r="F626" s="389" t="s">
        <v>524</v>
      </c>
      <c r="G626" s="389" t="s">
        <v>524</v>
      </c>
    </row>
    <row r="627" spans="1:8" x14ac:dyDescent="0.25">
      <c r="A627" s="431" t="s">
        <v>823</v>
      </c>
      <c r="B627" s="389" t="s">
        <v>3289</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9" t="s">
        <v>825</v>
      </c>
      <c r="B632" s="479"/>
      <c r="C632" s="311"/>
      <c r="D632" s="311"/>
      <c r="E632" s="311"/>
      <c r="F632" s="311"/>
      <c r="G632" s="311"/>
      <c r="H632" s="454" t="s">
        <v>508</v>
      </c>
    </row>
    <row r="633" spans="1:8" ht="15.75" x14ac:dyDescent="0.25">
      <c r="A633" s="326" t="s">
        <v>697</v>
      </c>
      <c r="B633" s="308"/>
      <c r="C633" s="311"/>
      <c r="D633" s="311"/>
      <c r="E633" s="311"/>
      <c r="F633" s="311"/>
      <c r="G633" s="311"/>
      <c r="H633" s="454" t="s">
        <v>3449</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2" t="s">
        <v>826</v>
      </c>
      <c r="B636" s="345" t="s">
        <v>827</v>
      </c>
      <c r="C636" s="346" t="s">
        <v>512</v>
      </c>
      <c r="D636" s="346" t="s">
        <v>513</v>
      </c>
      <c r="E636" s="346" t="s">
        <v>649</v>
      </c>
      <c r="F636" s="347" t="s">
        <v>515</v>
      </c>
      <c r="G636" s="348" t="s">
        <v>516</v>
      </c>
      <c r="H636" s="347" t="s">
        <v>650</v>
      </c>
    </row>
    <row r="637" spans="1:8" ht="15.75" thickBot="1" x14ac:dyDescent="0.3">
      <c r="A637" s="463"/>
      <c r="B637" s="464" t="s">
        <v>518</v>
      </c>
      <c r="C637" s="465"/>
      <c r="D637" s="465"/>
      <c r="E637" s="465"/>
      <c r="F637" s="465"/>
      <c r="G637" s="465"/>
      <c r="H637" s="466"/>
    </row>
    <row r="638" spans="1:8" ht="15.75" thickTop="1" x14ac:dyDescent="0.25">
      <c r="A638" s="349" t="s">
        <v>828</v>
      </c>
      <c r="B638" s="389" t="s">
        <v>3284</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3446</v>
      </c>
      <c r="B652" s="398" t="s">
        <v>196</v>
      </c>
      <c r="C652" s="389" t="s">
        <v>526</v>
      </c>
      <c r="D652" s="389" t="s">
        <v>526</v>
      </c>
      <c r="E652" s="389" t="s">
        <v>526</v>
      </c>
      <c r="F652" s="389" t="s">
        <v>526</v>
      </c>
      <c r="G652" s="389" t="s">
        <v>526</v>
      </c>
      <c r="H652" s="398" t="s">
        <v>196</v>
      </c>
    </row>
    <row r="653" spans="1:8" x14ac:dyDescent="0.25">
      <c r="A653" s="350" t="s">
        <v>3447</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3448</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3271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3450</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3270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3270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4" t="s">
        <v>11</v>
      </c>
      <c r="B1" s="514"/>
      <c r="C1" s="514"/>
      <c r="D1" s="514"/>
      <c r="E1" s="514"/>
    </row>
    <row r="2" spans="1:5" x14ac:dyDescent="0.25">
      <c r="A2" s="515" t="s">
        <v>161</v>
      </c>
      <c r="B2" s="515"/>
      <c r="C2" s="515"/>
      <c r="D2" s="515"/>
      <c r="E2" s="515"/>
    </row>
    <row r="19" spans="1:5" x14ac:dyDescent="0.25">
      <c r="A19" s="8" t="s">
        <v>162</v>
      </c>
    </row>
    <row r="20" spans="1:5" x14ac:dyDescent="0.25">
      <c r="A20" s="8">
        <v>155400</v>
      </c>
      <c r="B20" s="8" t="s">
        <v>163</v>
      </c>
    </row>
    <row r="21" spans="1:5" x14ac:dyDescent="0.25">
      <c r="A21" s="515" t="s">
        <v>164</v>
      </c>
      <c r="B21" s="515"/>
      <c r="C21" s="515"/>
      <c r="D21" s="515"/>
      <c r="E21" s="515"/>
    </row>
    <row r="38" spans="1:5" x14ac:dyDescent="0.25">
      <c r="A38" s="8" t="s">
        <v>162</v>
      </c>
    </row>
    <row r="39" spans="1:5" x14ac:dyDescent="0.25">
      <c r="A39" s="8">
        <v>100800</v>
      </c>
      <c r="B39" s="8" t="s">
        <v>163</v>
      </c>
    </row>
    <row r="40" spans="1:5" x14ac:dyDescent="0.25">
      <c r="A40" s="515" t="s">
        <v>165</v>
      </c>
      <c r="B40" s="515"/>
      <c r="C40" s="515"/>
      <c r="D40" s="515"/>
      <c r="E40" s="515"/>
    </row>
    <row r="57" spans="1:5" ht="15.75" thickBot="1" x14ac:dyDescent="0.3">
      <c r="A57" s="8" t="s">
        <v>162</v>
      </c>
    </row>
    <row r="58" spans="1:5" ht="15.75" thickBot="1" x14ac:dyDescent="0.3">
      <c r="A58" s="10">
        <v>194000</v>
      </c>
      <c r="B58" s="8" t="s">
        <v>166</v>
      </c>
    </row>
    <row r="60" spans="1:5" x14ac:dyDescent="0.25">
      <c r="A60" s="514" t="s">
        <v>167</v>
      </c>
      <c r="B60" s="514"/>
      <c r="C60" s="514"/>
      <c r="D60" s="514"/>
      <c r="E60" s="51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4" t="s">
        <v>168</v>
      </c>
      <c r="B89" s="514"/>
      <c r="C89" s="514"/>
      <c r="D89" s="514"/>
      <c r="E89" s="51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4" t="s">
        <v>169</v>
      </c>
      <c r="B98" s="514"/>
      <c r="C98" s="514"/>
      <c r="D98" s="514"/>
      <c r="E98" s="51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4" t="s">
        <v>171</v>
      </c>
      <c r="B109" s="514"/>
      <c r="C109" s="514"/>
      <c r="D109" s="514"/>
      <c r="E109" s="514"/>
    </row>
    <row r="110" spans="1:5" ht="15.75" thickBot="1" x14ac:dyDescent="0.3"/>
    <row r="111" spans="1:5" ht="15.75" thickBot="1" x14ac:dyDescent="0.3">
      <c r="A111" s="18">
        <f>A122</f>
        <v>0.20481927710843381</v>
      </c>
      <c r="B111" s="8" t="s">
        <v>406</v>
      </c>
    </row>
    <row r="113" spans="1:12" x14ac:dyDescent="0.25">
      <c r="A113" s="514" t="s">
        <v>170</v>
      </c>
      <c r="B113" s="514"/>
      <c r="C113" s="514"/>
      <c r="D113" s="514"/>
      <c r="E113" s="51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4" t="s">
        <v>407</v>
      </c>
      <c r="B124" s="514"/>
      <c r="C124" s="514"/>
      <c r="D124" s="514"/>
      <c r="E124" s="51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4" t="s">
        <v>101</v>
      </c>
      <c r="B134" s="514"/>
      <c r="C134" s="514"/>
      <c r="D134" s="514"/>
      <c r="E134" s="514"/>
    </row>
    <row r="135" spans="1:12" x14ac:dyDescent="0.25">
      <c r="A135" s="25" t="s">
        <v>425</v>
      </c>
      <c r="B135" s="26"/>
      <c r="C135" s="26"/>
      <c r="D135" s="26"/>
      <c r="E135" s="26"/>
      <c r="F135" s="26"/>
      <c r="G135" s="26"/>
    </row>
    <row r="136" spans="1:12" ht="15.75" x14ac:dyDescent="0.3">
      <c r="A136" s="27"/>
      <c r="B136" s="511" t="s">
        <v>426</v>
      </c>
      <c r="C136" s="512"/>
      <c r="D136" s="512"/>
      <c r="E136" s="513"/>
      <c r="F136" s="26"/>
      <c r="G136" s="26"/>
    </row>
    <row r="137" spans="1:12" ht="15.75" x14ac:dyDescent="0.3">
      <c r="A137" s="28"/>
      <c r="B137" s="511" t="s">
        <v>427</v>
      </c>
      <c r="C137" s="513"/>
      <c r="D137" s="511" t="s">
        <v>428</v>
      </c>
      <c r="E137" s="51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4" t="s">
        <v>174</v>
      </c>
      <c r="B165" s="514"/>
      <c r="C165" s="514"/>
      <c r="D165" s="514"/>
      <c r="E165" s="51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4" t="s">
        <v>414</v>
      </c>
      <c r="B169" s="51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4" t="s">
        <v>181</v>
      </c>
      <c r="B174" s="514"/>
      <c r="C174" s="514"/>
      <c r="D174" s="514"/>
      <c r="E174" s="514"/>
    </row>
    <row r="175" spans="1:7" ht="15.75" thickBot="1" x14ac:dyDescent="0.3">
      <c r="A175" s="22" t="s">
        <v>424</v>
      </c>
      <c r="B175" s="44">
        <v>0.1246</v>
      </c>
    </row>
    <row r="176" spans="1:7" ht="15.75" thickBot="1" x14ac:dyDescent="0.3">
      <c r="A176" s="22" t="s">
        <v>419</v>
      </c>
      <c r="B176" s="43">
        <f>1-B175</f>
        <v>0.87539999999999996</v>
      </c>
    </row>
    <row r="178" spans="1:5" x14ac:dyDescent="0.25">
      <c r="A178" s="514" t="s">
        <v>177</v>
      </c>
      <c r="B178" s="514"/>
      <c r="C178" s="514"/>
      <c r="D178" s="514"/>
      <c r="E178" s="51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4" t="s">
        <v>179</v>
      </c>
      <c r="B183" s="514"/>
      <c r="C183" s="514"/>
      <c r="D183" s="514"/>
      <c r="E183" s="51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4" t="s">
        <v>191</v>
      </c>
      <c r="B191" s="514"/>
      <c r="C191" s="514"/>
      <c r="D191" s="514"/>
      <c r="E191" s="51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3115</v>
      </c>
    </row>
    <row r="201" spans="1:9" x14ac:dyDescent="0.25">
      <c r="A201" s="283" t="s">
        <v>3136</v>
      </c>
      <c r="B201" s="510" t="s">
        <v>3119</v>
      </c>
      <c r="C201" s="510"/>
      <c r="D201" s="510"/>
      <c r="E201" s="510"/>
      <c r="F201" s="510"/>
      <c r="G201" s="510"/>
      <c r="H201" s="510"/>
      <c r="I201" s="510"/>
    </row>
    <row r="202" spans="1:9" x14ac:dyDescent="0.25">
      <c r="A202" s="186" t="s">
        <v>3120</v>
      </c>
      <c r="B202" s="186" t="s">
        <v>3121</v>
      </c>
      <c r="C202" s="186" t="s">
        <v>3122</v>
      </c>
      <c r="D202" s="186" t="s">
        <v>3123</v>
      </c>
      <c r="E202" s="186" t="s">
        <v>2388</v>
      </c>
      <c r="F202" s="186" t="s">
        <v>87</v>
      </c>
      <c r="G202" s="186" t="s">
        <v>3124</v>
      </c>
      <c r="H202" s="186" t="s">
        <v>3125</v>
      </c>
      <c r="I202" s="186" t="s">
        <v>3126</v>
      </c>
    </row>
    <row r="203" spans="1:9" x14ac:dyDescent="0.25">
      <c r="A203" s="186" t="s">
        <v>3127</v>
      </c>
      <c r="B203" s="194">
        <v>0</v>
      </c>
      <c r="C203" s="194">
        <v>6</v>
      </c>
      <c r="D203" s="194">
        <v>9</v>
      </c>
      <c r="E203" s="194">
        <v>25</v>
      </c>
      <c r="F203" s="194">
        <v>21</v>
      </c>
      <c r="G203" s="194">
        <v>215</v>
      </c>
      <c r="H203" s="194">
        <v>81</v>
      </c>
      <c r="I203" s="194">
        <v>134</v>
      </c>
    </row>
    <row r="204" spans="1:9" x14ac:dyDescent="0.25">
      <c r="A204" s="186" t="s">
        <v>3128</v>
      </c>
      <c r="B204" s="194">
        <v>4</v>
      </c>
      <c r="C204" s="194">
        <v>3</v>
      </c>
      <c r="D204" s="194">
        <v>15</v>
      </c>
      <c r="E204" s="194">
        <v>40</v>
      </c>
      <c r="F204" s="194">
        <v>43</v>
      </c>
      <c r="G204" s="194">
        <v>163</v>
      </c>
      <c r="H204" s="194">
        <v>56</v>
      </c>
      <c r="I204" s="194">
        <v>94</v>
      </c>
    </row>
    <row r="205" spans="1:9" ht="15.75" thickBot="1" x14ac:dyDescent="0.3">
      <c r="A205" s="48" t="s">
        <v>3129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3130</v>
      </c>
      <c r="B206" s="18">
        <f>SUM(G205:H205)/SUM(G203:H203)</f>
        <v>-0.26013513513513514</v>
      </c>
    </row>
    <row r="207" spans="1:9" ht="15.75" thickBot="1" x14ac:dyDescent="0.3">
      <c r="A207" s="262" t="s">
        <v>3131</v>
      </c>
      <c r="B207" s="18">
        <f>I205/I203</f>
        <v>-0.29850746268656714</v>
      </c>
    </row>
    <row r="209" spans="1:9" x14ac:dyDescent="0.25">
      <c r="A209" s="283" t="s">
        <v>3137</v>
      </c>
      <c r="B209" s="510" t="s">
        <v>3119</v>
      </c>
      <c r="C209" s="510"/>
      <c r="D209" s="510"/>
      <c r="E209" s="510"/>
      <c r="F209" s="510"/>
      <c r="G209" s="510"/>
      <c r="H209" s="510"/>
      <c r="I209" s="510"/>
    </row>
    <row r="210" spans="1:9" x14ac:dyDescent="0.25">
      <c r="A210" s="186" t="s">
        <v>3120</v>
      </c>
      <c r="B210" s="186" t="s">
        <v>3121</v>
      </c>
      <c r="C210" s="186" t="s">
        <v>3122</v>
      </c>
      <c r="D210" s="186" t="s">
        <v>3123</v>
      </c>
      <c r="E210" s="186" t="s">
        <v>2388</v>
      </c>
      <c r="F210" s="186" t="s">
        <v>87</v>
      </c>
      <c r="G210" s="186" t="s">
        <v>3124</v>
      </c>
      <c r="H210" s="186" t="s">
        <v>3125</v>
      </c>
      <c r="I210" s="186" t="s">
        <v>3126</v>
      </c>
    </row>
    <row r="211" spans="1:9" x14ac:dyDescent="0.25">
      <c r="A211" s="186" t="s">
        <v>3127</v>
      </c>
      <c r="B211" s="194">
        <v>0</v>
      </c>
      <c r="C211" s="194">
        <v>17</v>
      </c>
      <c r="D211" s="194">
        <v>18</v>
      </c>
      <c r="E211" s="194">
        <v>22</v>
      </c>
      <c r="F211" s="194">
        <v>12</v>
      </c>
      <c r="G211" s="194">
        <v>73</v>
      </c>
      <c r="H211" s="194">
        <v>21</v>
      </c>
      <c r="I211" s="194">
        <v>21</v>
      </c>
    </row>
    <row r="212" spans="1:9" x14ac:dyDescent="0.25">
      <c r="A212" s="186" t="s">
        <v>3128</v>
      </c>
      <c r="B212" s="194">
        <v>0</v>
      </c>
      <c r="C212" s="194">
        <v>15</v>
      </c>
      <c r="D212" s="194">
        <v>22</v>
      </c>
      <c r="E212" s="194">
        <v>39</v>
      </c>
      <c r="F212" s="194">
        <v>23</v>
      </c>
      <c r="G212" s="194">
        <v>51</v>
      </c>
      <c r="H212" s="194">
        <v>17</v>
      </c>
      <c r="I212" s="194">
        <v>19</v>
      </c>
    </row>
    <row r="213" spans="1:9" ht="15.75" thickBot="1" x14ac:dyDescent="0.3">
      <c r="A213" s="48" t="s">
        <v>3129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3130</v>
      </c>
      <c r="B214" s="18">
        <f>SUM(G213:H213)/SUM(G211:H211)</f>
        <v>-0.27659574468085107</v>
      </c>
    </row>
    <row r="215" spans="1:9" ht="15.75" thickBot="1" x14ac:dyDescent="0.3">
      <c r="A215" s="262" t="s">
        <v>3131</v>
      </c>
      <c r="B215" s="18">
        <f>I213/I211</f>
        <v>-9.5238095238095233E-2</v>
      </c>
    </row>
    <row r="217" spans="1:9" x14ac:dyDescent="0.25">
      <c r="A217" s="282" t="s">
        <v>3138</v>
      </c>
      <c r="B217" s="510" t="s">
        <v>3119</v>
      </c>
      <c r="C217" s="510"/>
      <c r="D217" s="510"/>
      <c r="E217" s="510"/>
    </row>
    <row r="218" spans="1:9" x14ac:dyDescent="0.25">
      <c r="A218" s="186" t="s">
        <v>3120</v>
      </c>
      <c r="B218" s="186" t="s">
        <v>3132</v>
      </c>
      <c r="C218" s="186" t="s">
        <v>3133</v>
      </c>
      <c r="D218" s="186" t="s">
        <v>3134</v>
      </c>
      <c r="E218" s="186" t="s">
        <v>87</v>
      </c>
    </row>
    <row r="219" spans="1:9" x14ac:dyDescent="0.25">
      <c r="A219" s="186" t="s">
        <v>3127</v>
      </c>
      <c r="B219" s="194">
        <v>112</v>
      </c>
      <c r="C219" s="194">
        <v>16</v>
      </c>
      <c r="D219" s="194">
        <v>9</v>
      </c>
      <c r="E219" s="194">
        <v>134</v>
      </c>
    </row>
    <row r="220" spans="1:9" x14ac:dyDescent="0.25">
      <c r="A220" s="186" t="s">
        <v>3128</v>
      </c>
      <c r="B220" s="194">
        <v>87</v>
      </c>
      <c r="C220" s="194">
        <v>17</v>
      </c>
      <c r="D220" s="194">
        <v>9</v>
      </c>
      <c r="E220" s="194">
        <v>151</v>
      </c>
    </row>
    <row r="221" spans="1:9" ht="15.75" thickBot="1" x14ac:dyDescent="0.3">
      <c r="A221" s="48" t="s">
        <v>3129</v>
      </c>
      <c r="B221" s="8">
        <f>B220-B219</f>
        <v>-25</v>
      </c>
      <c r="C221" s="8">
        <f t="shared" ref="C221:E221" si="9">C220-C219</f>
        <v>1</v>
      </c>
      <c r="D221" s="8">
        <f t="shared" si="9"/>
        <v>0</v>
      </c>
      <c r="E221" s="8">
        <f t="shared" si="9"/>
        <v>17</v>
      </c>
    </row>
    <row r="222" spans="1:9" ht="15.75" thickBot="1" x14ac:dyDescent="0.3">
      <c r="A222" s="262" t="s">
        <v>3135</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2022-04-06T00:30:52Z</dcterms:modified>
</cp:coreProperties>
</file>