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EC7FD0D1-E8D8-492F-9FA1-BC3DA3780708}" xr6:coauthVersionLast="47" xr6:coauthVersionMax="47" xr10:uidLastSave="{00000000-0000-0000-0000-000000000000}"/>
  <bookViews>
    <workbookView xWindow="-120" yWindow="-120" windowWidth="29040" windowHeight="175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9" i="1" l="1"/>
  <c r="K1449" i="1"/>
  <c r="L1449" i="1"/>
  <c r="M1449" i="1"/>
  <c r="N1449" i="1"/>
  <c r="O1449" i="1"/>
  <c r="P1449" i="1"/>
  <c r="Q1449" i="1"/>
  <c r="R1449" i="1"/>
  <c r="B1449" i="1"/>
  <c r="A1449" i="1"/>
  <c r="E2" i="20"/>
  <c r="D2" i="20"/>
  <c r="B700" i="15"/>
  <c r="C388" i="1"/>
  <c r="A388" i="1" s="1"/>
  <c r="C389" i="1"/>
  <c r="L389" i="1" s="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O402" i="1"/>
  <c r="J399" i="1"/>
  <c r="P399" i="1"/>
  <c r="R398" i="1"/>
  <c r="P396" i="1"/>
  <c r="O396" i="1"/>
  <c r="J396" i="1"/>
  <c r="L396" i="1"/>
  <c r="R394" i="1"/>
  <c r="R391" i="1"/>
  <c r="L391" i="1"/>
  <c r="K391" i="1"/>
  <c r="J391" i="1"/>
  <c r="P391" i="1"/>
  <c r="A390" i="1"/>
  <c r="R389" i="1"/>
  <c r="O388" i="1"/>
  <c r="N388" i="1"/>
  <c r="L388" i="1"/>
  <c r="B388" i="1"/>
  <c r="R386" i="1"/>
  <c r="Q386" i="1"/>
  <c r="P386" i="1"/>
  <c r="O386" i="1"/>
  <c r="N386" i="1"/>
  <c r="M386" i="1"/>
  <c r="L386" i="1"/>
  <c r="K386" i="1"/>
  <c r="J386" i="1"/>
  <c r="B386" i="1"/>
  <c r="A386" i="1"/>
  <c r="J1382" i="1"/>
  <c r="K1382" i="1"/>
  <c r="L1382" i="1"/>
  <c r="M1382" i="1"/>
  <c r="N1382" i="1"/>
  <c r="O1382" i="1"/>
  <c r="P1382" i="1"/>
  <c r="Q1382" i="1"/>
  <c r="R1382" i="1"/>
  <c r="J1383" i="1"/>
  <c r="K1383" i="1"/>
  <c r="L1383" i="1"/>
  <c r="M1383" i="1"/>
  <c r="N1383" i="1"/>
  <c r="O1383" i="1"/>
  <c r="P1383" i="1"/>
  <c r="Q1383" i="1"/>
  <c r="R1383" i="1"/>
  <c r="J1384" i="1"/>
  <c r="K1384" i="1"/>
  <c r="L1384" i="1"/>
  <c r="M1384" i="1"/>
  <c r="N1384" i="1"/>
  <c r="O1384" i="1"/>
  <c r="P1384" i="1"/>
  <c r="Q1384" i="1"/>
  <c r="R1384" i="1"/>
  <c r="A1382" i="1"/>
  <c r="B1382" i="1"/>
  <c r="A1383" i="1"/>
  <c r="B1383" i="1"/>
  <c r="A1384" i="1"/>
  <c r="B1384" i="1"/>
  <c r="J262" i="1"/>
  <c r="K262" i="1"/>
  <c r="L262" i="1"/>
  <c r="M262" i="1"/>
  <c r="N262" i="1"/>
  <c r="P262" i="1"/>
  <c r="Q262" i="1"/>
  <c r="R262" i="1"/>
  <c r="A262" i="1"/>
  <c r="B262" i="1"/>
  <c r="B43" i="18"/>
  <c r="O262" i="1" s="1"/>
  <c r="R393" i="1" l="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7" i="19"/>
  <c r="K107" i="19"/>
  <c r="Q1553" i="1" s="1"/>
  <c r="J102" i="19"/>
  <c r="P1528" i="1" s="1"/>
  <c r="K102"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Q802" i="1"/>
  <c r="J818" i="1"/>
  <c r="M818" i="1"/>
  <c r="N826" i="1"/>
  <c r="Q826" i="1"/>
  <c r="K834" i="1"/>
  <c r="O834" i="1"/>
  <c r="P834" i="1"/>
  <c r="M842" i="1"/>
  <c r="O858" i="1"/>
  <c r="L866" i="1"/>
  <c r="O866" i="1"/>
  <c r="J874" i="1"/>
  <c r="K874" i="1"/>
  <c r="N874" i="1"/>
  <c r="R874" i="1"/>
  <c r="O875" i="1"/>
  <c r="Q898" i="1"/>
  <c r="L906" i="1"/>
  <c r="M906" i="1"/>
  <c r="R906" i="1"/>
  <c r="M914" i="1"/>
  <c r="N914" i="1"/>
  <c r="Q914" i="1"/>
  <c r="M930" i="1"/>
  <c r="O931" i="1"/>
  <c r="M938" i="1"/>
  <c r="J946" i="1"/>
  <c r="K946" i="1"/>
  <c r="P946" i="1"/>
  <c r="M954" i="1"/>
  <c r="N954" i="1"/>
  <c r="Q954" i="1"/>
  <c r="Q971" i="1"/>
  <c r="L978" i="1"/>
  <c r="O978" i="1"/>
  <c r="O986" i="1"/>
  <c r="P986" i="1"/>
  <c r="J994" i="1"/>
  <c r="N994" i="1"/>
  <c r="O994" i="1"/>
  <c r="R994" i="1"/>
  <c r="M995" i="1"/>
  <c r="A796" i="1"/>
  <c r="B796" i="1"/>
  <c r="A811" i="1"/>
  <c r="A818" i="1"/>
  <c r="B826" i="1"/>
  <c r="B866" i="1"/>
  <c r="A874" i="1"/>
  <c r="B906" i="1"/>
  <c r="A907" i="1"/>
  <c r="A922" i="1"/>
  <c r="A931" i="1"/>
  <c r="B931" i="1"/>
  <c r="B946" i="1"/>
  <c r="A947" i="1"/>
  <c r="B947" i="1"/>
  <c r="B954" i="1"/>
  <c r="A978" i="1"/>
  <c r="A994" i="1"/>
  <c r="A954" i="1" l="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80"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5"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9" i="1" l="1"/>
  <c r="K1400" i="1"/>
  <c r="K1408" i="1"/>
  <c r="K1414" i="1"/>
  <c r="K1406" i="1"/>
  <c r="K1398" i="1"/>
  <c r="K1413" i="1"/>
  <c r="K1405" i="1"/>
  <c r="K1397" i="1"/>
  <c r="K1399" i="1"/>
  <c r="K1412" i="1"/>
  <c r="K1404" i="1"/>
  <c r="K1396" i="1"/>
  <c r="K1403" i="1"/>
  <c r="K1395" i="1"/>
  <c r="K1410" i="1"/>
  <c r="K1402" i="1"/>
  <c r="K1394"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09" i="19"/>
  <c r="Q1563" i="1" s="1"/>
  <c r="K108" i="19"/>
  <c r="Q1558" i="1" s="1"/>
  <c r="K106" i="19"/>
  <c r="Q1548" i="1" s="1"/>
  <c r="K105" i="19"/>
  <c r="Q1543" i="1" s="1"/>
  <c r="K104" i="19"/>
  <c r="Q1538" i="1" s="1"/>
  <c r="K103" i="19"/>
  <c r="Q1533" i="1" s="1"/>
  <c r="K101" i="19"/>
  <c r="Q1523" i="1" s="1"/>
  <c r="K100" i="19"/>
  <c r="Q1518" i="1" s="1"/>
  <c r="J109" i="19"/>
  <c r="P1563" i="1" s="1"/>
  <c r="J108" i="19"/>
  <c r="P1558" i="1" s="1"/>
  <c r="J106" i="19"/>
  <c r="P1548" i="1" s="1"/>
  <c r="J105" i="19"/>
  <c r="P1543" i="1" s="1"/>
  <c r="J104" i="19"/>
  <c r="P1538" i="1" s="1"/>
  <c r="J103" i="19"/>
  <c r="P1533" i="1" s="1"/>
  <c r="J101" i="19"/>
  <c r="P1523" i="1" s="1"/>
  <c r="J100" i="19"/>
  <c r="P1518" i="1" s="1"/>
  <c r="L98" i="19"/>
  <c r="R1506" i="1" s="1"/>
  <c r="K98" i="19"/>
  <c r="Q1506" i="1" s="1"/>
  <c r="J98" i="19"/>
  <c r="P1506" i="1" s="1"/>
  <c r="I98" i="19"/>
  <c r="H98" i="19"/>
  <c r="N1506" i="1" s="1"/>
  <c r="G98" i="19"/>
  <c r="M1506" i="1" s="1"/>
  <c r="F98" i="19"/>
  <c r="L1506" i="1" s="1"/>
  <c r="D98" i="19"/>
  <c r="J1506" i="1" s="1"/>
  <c r="L97" i="19"/>
  <c r="R1481" i="1" s="1"/>
  <c r="K97" i="19"/>
  <c r="Q1481" i="1" s="1"/>
  <c r="J97" i="19"/>
  <c r="P1481" i="1" s="1"/>
  <c r="I97" i="19"/>
  <c r="O1481" i="1" s="1"/>
  <c r="H97" i="19"/>
  <c r="N1481" i="1" s="1"/>
  <c r="G97" i="19"/>
  <c r="M1481" i="1" s="1"/>
  <c r="F97" i="19"/>
  <c r="L1481" i="1" s="1"/>
  <c r="D97" i="19"/>
  <c r="J1481" i="1" s="1"/>
  <c r="L96" i="19"/>
  <c r="R1480" i="1" s="1"/>
  <c r="K96" i="19"/>
  <c r="Q1480" i="1" s="1"/>
  <c r="J96" i="19"/>
  <c r="P1480" i="1" s="1"/>
  <c r="I96" i="19"/>
  <c r="O1480" i="1" s="1"/>
  <c r="H96" i="19"/>
  <c r="N1480" i="1" s="1"/>
  <c r="G96" i="19"/>
  <c r="M1480" i="1" s="1"/>
  <c r="F96" i="19"/>
  <c r="L1480" i="1" s="1"/>
  <c r="D96" i="19"/>
  <c r="J1480" i="1" s="1"/>
  <c r="L95" i="19"/>
  <c r="R1456" i="1" s="1"/>
  <c r="K95" i="19"/>
  <c r="Q1456" i="1" s="1"/>
  <c r="J95" i="19"/>
  <c r="P1456" i="1" s="1"/>
  <c r="I95" i="19"/>
  <c r="O1456" i="1" s="1"/>
  <c r="H95" i="19"/>
  <c r="N1456" i="1" s="1"/>
  <c r="G95" i="19"/>
  <c r="M1456" i="1" s="1"/>
  <c r="F95" i="19"/>
  <c r="L1456" i="1" s="1"/>
  <c r="D95" i="19"/>
  <c r="J1456" i="1" s="1"/>
  <c r="B95" i="19"/>
  <c r="B1456" i="1" s="1"/>
  <c r="B96" i="19"/>
  <c r="B1480" i="1" s="1"/>
  <c r="B97" i="19"/>
  <c r="B1481" i="1" s="1"/>
  <c r="B98" i="19"/>
  <c r="B1506" i="1" s="1"/>
  <c r="A96" i="19"/>
  <c r="A1480" i="1" s="1"/>
  <c r="A97" i="19"/>
  <c r="A1481" i="1" s="1"/>
  <c r="A98" i="19"/>
  <c r="A1506" i="1" s="1"/>
  <c r="A95" i="19"/>
  <c r="A1456" i="1" s="1"/>
  <c r="L91" i="19"/>
  <c r="R1441" i="1" s="1"/>
  <c r="K91" i="19"/>
  <c r="Q1441" i="1" s="1"/>
  <c r="J91" i="19"/>
  <c r="P1441" i="1" s="1"/>
  <c r="I91" i="19"/>
  <c r="O1441" i="1" s="1"/>
  <c r="H91" i="19"/>
  <c r="N1441" i="1" s="1"/>
  <c r="G91" i="19"/>
  <c r="M1441" i="1" s="1"/>
  <c r="F91" i="19"/>
  <c r="L1441" i="1" s="1"/>
  <c r="D91" i="19"/>
  <c r="J1441" i="1" s="1"/>
  <c r="L90" i="19"/>
  <c r="K90" i="19"/>
  <c r="J90" i="19"/>
  <c r="P1416" i="1" s="1"/>
  <c r="I90" i="19"/>
  <c r="O1416" i="1" s="1"/>
  <c r="H90" i="19"/>
  <c r="N1416" i="1" s="1"/>
  <c r="G90" i="19"/>
  <c r="M1416" i="1" s="1"/>
  <c r="F90" i="19"/>
  <c r="L1416" i="1" s="1"/>
  <c r="D90" i="19"/>
  <c r="J1416" i="1" s="1"/>
  <c r="L89" i="19"/>
  <c r="R1415" i="1" s="1"/>
  <c r="K89" i="19"/>
  <c r="Q1415" i="1" s="1"/>
  <c r="J89" i="19"/>
  <c r="P1415" i="1" s="1"/>
  <c r="I89" i="19"/>
  <c r="O1415" i="1" s="1"/>
  <c r="H89" i="19"/>
  <c r="N1415" i="1" s="1"/>
  <c r="G89" i="19"/>
  <c r="M1415" i="1" s="1"/>
  <c r="F89" i="19"/>
  <c r="L1415" i="1" s="1"/>
  <c r="D89" i="19"/>
  <c r="J1415" i="1" s="1"/>
  <c r="L88" i="19"/>
  <c r="R1391" i="1" s="1"/>
  <c r="K88" i="19"/>
  <c r="Q1391" i="1" s="1"/>
  <c r="J88" i="19"/>
  <c r="P1391" i="1" s="1"/>
  <c r="I88" i="19"/>
  <c r="O1391" i="1" s="1"/>
  <c r="H88" i="19"/>
  <c r="N1391" i="1" s="1"/>
  <c r="G88" i="19"/>
  <c r="M1391" i="1" s="1"/>
  <c r="F88" i="19"/>
  <c r="L1391" i="1" s="1"/>
  <c r="D88" i="19"/>
  <c r="J1391" i="1" s="1"/>
  <c r="B91" i="19"/>
  <c r="B1441" i="1" s="1"/>
  <c r="A91" i="19"/>
  <c r="A1441" i="1" s="1"/>
  <c r="B90" i="19"/>
  <c r="B1416" i="1" s="1"/>
  <c r="A90" i="19"/>
  <c r="A1416" i="1" s="1"/>
  <c r="B89" i="19"/>
  <c r="B1415" i="1" s="1"/>
  <c r="A89" i="19"/>
  <c r="A1415" i="1" s="1"/>
  <c r="B88" i="19"/>
  <c r="B1391" i="1" s="1"/>
  <c r="A88" i="19"/>
  <c r="A1391"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12" i="1"/>
  <c r="C1447"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49" i="1"/>
  <c r="K249" i="1" s="1"/>
  <c r="C327" i="1"/>
  <c r="Q327" i="1" s="1"/>
  <c r="C1466"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7" i="1"/>
  <c r="N1462" i="1"/>
  <c r="N1466"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2" i="1"/>
  <c r="O476" i="1"/>
  <c r="O480" i="1"/>
  <c r="O481" i="1"/>
  <c r="O473" i="1"/>
  <c r="O464" i="1"/>
  <c r="O479" i="1"/>
  <c r="O468" i="1"/>
  <c r="O484" i="1"/>
  <c r="O474" i="1"/>
  <c r="O471" i="1"/>
  <c r="O465" i="1"/>
  <c r="O482" i="1"/>
  <c r="O466" i="1"/>
  <c r="O478" i="1"/>
  <c r="O470" i="1"/>
  <c r="O477" i="1"/>
  <c r="O475" i="1"/>
  <c r="O469" i="1"/>
  <c r="O483" i="1"/>
  <c r="O467"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57" i="1"/>
  <c r="O1025" i="1"/>
  <c r="M1105" i="1"/>
  <c r="J607" i="1"/>
  <c r="P1355" i="1"/>
  <c r="L1522" i="1"/>
  <c r="K1537"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41" i="1"/>
  <c r="P1001" i="1"/>
  <c r="R1033" i="1"/>
  <c r="J1065" i="1"/>
  <c r="L354" i="1"/>
  <c r="M354" i="1"/>
  <c r="N354" i="1"/>
  <c r="O354" i="1"/>
  <c r="P354" i="1"/>
  <c r="Q354" i="1"/>
  <c r="J354" i="1"/>
  <c r="R354" i="1"/>
  <c r="K354" i="1"/>
  <c r="L346" i="1"/>
  <c r="M346" i="1"/>
  <c r="N346" i="1"/>
  <c r="O346" i="1"/>
  <c r="P346" i="1"/>
  <c r="Q346" i="1"/>
  <c r="J346" i="1"/>
  <c r="R346" i="1"/>
  <c r="K346" i="1"/>
  <c r="Q242" i="1"/>
  <c r="P1541"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5" i="1"/>
  <c r="K1041" i="1"/>
  <c r="K1009" i="1"/>
  <c r="N352" i="1"/>
  <c r="O352" i="1"/>
  <c r="P352" i="1"/>
  <c r="Q352" i="1"/>
  <c r="J352" i="1"/>
  <c r="R352" i="1"/>
  <c r="K352" i="1"/>
  <c r="L352" i="1"/>
  <c r="M352" i="1"/>
  <c r="N344" i="1"/>
  <c r="O344" i="1"/>
  <c r="P344" i="1"/>
  <c r="Q344" i="1"/>
  <c r="J344" i="1"/>
  <c r="R344" i="1"/>
  <c r="K344" i="1"/>
  <c r="L344" i="1"/>
  <c r="M344" i="1"/>
  <c r="K1565"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8" i="1"/>
  <c r="Q1458" i="1"/>
  <c r="Q1483" i="1"/>
  <c r="P1562" i="1"/>
  <c r="P1561" i="1"/>
  <c r="L1430" i="1"/>
  <c r="L1434" i="1"/>
  <c r="M279" i="1"/>
  <c r="M1356" i="1"/>
  <c r="B242" i="1"/>
  <c r="N1544" i="1"/>
  <c r="A279" i="1"/>
  <c r="J608" i="1"/>
  <c r="M1544" i="1"/>
  <c r="L1517" i="1"/>
  <c r="P1356" i="1"/>
  <c r="K189" i="1"/>
  <c r="A271" i="1"/>
  <c r="P608" i="1"/>
  <c r="R189" i="1"/>
  <c r="N1559" i="1"/>
  <c r="O608" i="1"/>
  <c r="J1517" i="1"/>
  <c r="M1559" i="1"/>
  <c r="N1534" i="1"/>
  <c r="Q1282" i="1"/>
  <c r="J216" i="1"/>
  <c r="A1559" i="1"/>
  <c r="Q654" i="1"/>
  <c r="Q149" i="1"/>
  <c r="J149" i="1"/>
  <c r="N1514" i="1"/>
  <c r="R611" i="1"/>
  <c r="N1011" i="1"/>
  <c r="L152" i="1"/>
  <c r="M1003" i="1"/>
  <c r="K1003" i="1"/>
  <c r="L1051" i="1"/>
  <c r="Q201" i="1"/>
  <c r="J1091" i="1"/>
  <c r="P152" i="1"/>
  <c r="K17" i="1"/>
  <c r="M1011" i="1"/>
  <c r="K1051" i="1"/>
  <c r="P1099" i="1"/>
  <c r="M1547" i="1"/>
  <c r="J627" i="1"/>
  <c r="N149" i="1"/>
  <c r="N67" i="1"/>
  <c r="P1282" i="1"/>
  <c r="O242" i="1"/>
  <c r="A242" i="1"/>
  <c r="J189" i="1"/>
  <c r="Q216" i="1"/>
  <c r="K999" i="1"/>
  <c r="R1003" i="1"/>
  <c r="O1541" i="1"/>
  <c r="A1552" i="1"/>
  <c r="P439" i="1"/>
  <c r="Q617" i="1"/>
  <c r="K28" i="1"/>
  <c r="N1007" i="1"/>
  <c r="O1015" i="1"/>
  <c r="O1023" i="1"/>
  <c r="Q1023" i="1"/>
  <c r="J1031" i="1"/>
  <c r="R1039" i="1"/>
  <c r="K1047" i="1"/>
  <c r="L1055" i="1"/>
  <c r="M1063" i="1"/>
  <c r="N1071" i="1"/>
  <c r="O1019" i="1"/>
  <c r="O1079" i="1"/>
  <c r="P1087" i="1"/>
  <c r="N1095" i="1"/>
  <c r="P1103" i="1"/>
  <c r="Q1103" i="1"/>
  <c r="Q1099" i="1"/>
  <c r="A1547" i="1"/>
  <c r="M639" i="1"/>
  <c r="A149" i="1"/>
  <c r="M67" i="1"/>
  <c r="N1282" i="1"/>
  <c r="N242" i="1"/>
  <c r="Q189" i="1"/>
  <c r="B189" i="1"/>
  <c r="P216" i="1"/>
  <c r="J999" i="1"/>
  <c r="Q1003" i="1"/>
  <c r="O616" i="1"/>
  <c r="R1551"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6" i="1"/>
  <c r="N1551"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6"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51" i="1"/>
  <c r="K1067" i="1"/>
  <c r="P272" i="1"/>
  <c r="B67" i="1"/>
  <c r="A67" i="1"/>
  <c r="K1282" i="1"/>
  <c r="B1282" i="1"/>
  <c r="R242" i="1"/>
  <c r="N189" i="1"/>
  <c r="L216" i="1"/>
  <c r="Q999" i="1"/>
  <c r="O999" i="1"/>
  <c r="P1526" i="1"/>
  <c r="B1551" i="1"/>
  <c r="K268" i="1"/>
  <c r="L1353" i="1"/>
  <c r="P605" i="1"/>
  <c r="A643" i="1"/>
  <c r="K1522" i="1"/>
  <c r="M1357" i="1"/>
  <c r="A152" i="1"/>
  <c r="R1282" i="1"/>
  <c r="L189" i="1"/>
  <c r="K216" i="1"/>
  <c r="N999" i="1"/>
  <c r="L1003" i="1"/>
  <c r="B1526" i="1"/>
  <c r="R1565"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6"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6" i="1"/>
  <c r="R268" i="1"/>
  <c r="O439" i="1"/>
  <c r="R1361" i="1"/>
  <c r="R1353" i="1"/>
  <c r="M1337" i="1"/>
  <c r="M605" i="1"/>
  <c r="P611" i="1"/>
  <c r="P617" i="1"/>
  <c r="Q637" i="1"/>
  <c r="N649" i="1"/>
  <c r="Q1517" i="1"/>
  <c r="R1068" i="1"/>
  <c r="O1076" i="1"/>
  <c r="R1013" i="1"/>
  <c r="Q1092" i="1"/>
  <c r="R1203" i="1"/>
  <c r="N1108" i="1"/>
  <c r="P1084" i="1"/>
  <c r="M1100" i="1"/>
  <c r="K1544" i="1"/>
  <c r="K1559" i="1"/>
  <c r="A1284" i="1"/>
  <c r="P276" i="1"/>
  <c r="P268" i="1"/>
  <c r="N439" i="1"/>
  <c r="J1361" i="1"/>
  <c r="J1353" i="1"/>
  <c r="R1337" i="1"/>
  <c r="L605" i="1"/>
  <c r="M611" i="1"/>
  <c r="K617" i="1"/>
  <c r="O637" i="1"/>
  <c r="L649" i="1"/>
  <c r="B1517" i="1"/>
  <c r="P1068" i="1"/>
  <c r="K1076" i="1"/>
  <c r="O1092" i="1"/>
  <c r="A1209" i="1"/>
  <c r="R1108" i="1"/>
  <c r="L1108" i="1"/>
  <c r="N1084" i="1"/>
  <c r="J1100" i="1"/>
  <c r="R1544" i="1"/>
  <c r="B1544" i="1"/>
  <c r="R1559" i="1"/>
  <c r="M1388" i="1"/>
  <c r="B276" i="1"/>
  <c r="O268" i="1"/>
  <c r="M439" i="1"/>
  <c r="P1361" i="1"/>
  <c r="Q1353" i="1"/>
  <c r="J1337" i="1"/>
  <c r="J605" i="1"/>
  <c r="J611" i="1"/>
  <c r="N617" i="1"/>
  <c r="A637" i="1"/>
  <c r="Q649" i="1"/>
  <c r="O1068" i="1"/>
  <c r="J1076" i="1"/>
  <c r="P1092" i="1"/>
  <c r="O1108" i="1"/>
  <c r="Q1084" i="1"/>
  <c r="L1084" i="1"/>
  <c r="N1100" i="1"/>
  <c r="J727" i="1"/>
  <c r="J1544" i="1"/>
  <c r="A1544" i="1"/>
  <c r="J1559" i="1"/>
  <c r="M276" i="1"/>
  <c r="A276" i="1"/>
  <c r="B268" i="1"/>
  <c r="L439" i="1"/>
  <c r="O1361" i="1"/>
  <c r="P1353" i="1"/>
  <c r="Q1337" i="1"/>
  <c r="K605" i="1"/>
  <c r="N611" i="1"/>
  <c r="A617" i="1"/>
  <c r="P643" i="1"/>
  <c r="K1068" i="1"/>
  <c r="Q1076" i="1"/>
  <c r="K1092" i="1"/>
  <c r="K1108" i="1"/>
  <c r="O1084" i="1"/>
  <c r="Q1100" i="1"/>
  <c r="L1100" i="1"/>
  <c r="O727" i="1"/>
  <c r="P1509" i="1"/>
  <c r="L276" i="1"/>
  <c r="N1361" i="1"/>
  <c r="N605" i="1"/>
  <c r="Q1060" i="1"/>
  <c r="N1068" i="1"/>
  <c r="P1076" i="1"/>
  <c r="Q1208" i="1"/>
  <c r="J1092" i="1"/>
  <c r="J1108" i="1"/>
  <c r="K1084" i="1"/>
  <c r="P1100" i="1"/>
  <c r="B753" i="1"/>
  <c r="Q1544" i="1"/>
  <c r="P1559" i="1"/>
  <c r="Q1559" i="1"/>
  <c r="N268" i="1"/>
  <c r="A268" i="1"/>
  <c r="A439" i="1"/>
  <c r="N1353" i="1"/>
  <c r="O1337" i="1"/>
  <c r="B611" i="1"/>
  <c r="K643" i="1"/>
  <c r="A1298" i="1"/>
  <c r="O1559" i="1"/>
  <c r="B1260" i="1"/>
  <c r="K276" i="1"/>
  <c r="M268" i="1"/>
  <c r="B439" i="1"/>
  <c r="A1361" i="1"/>
  <c r="B1353" i="1"/>
  <c r="N1337" i="1"/>
  <c r="A605" i="1"/>
  <c r="A611" i="1"/>
  <c r="J643" i="1"/>
  <c r="O1517" i="1"/>
  <c r="R1534" i="1"/>
  <c r="N1060" i="1"/>
  <c r="M1068" i="1"/>
  <c r="M1076" i="1"/>
  <c r="A1240" i="1"/>
  <c r="R1092" i="1"/>
  <c r="Q1108" i="1"/>
  <c r="J1084" i="1"/>
  <c r="K1100" i="1"/>
  <c r="N1109" i="1"/>
  <c r="R1260" i="1"/>
  <c r="N1379" i="1"/>
  <c r="N193" i="1"/>
  <c r="R32" i="1"/>
  <c r="O1542" i="1"/>
  <c r="J1002" i="1"/>
  <c r="L1002" i="1"/>
  <c r="Q1018" i="1"/>
  <c r="O1010" i="1"/>
  <c r="P1042" i="1"/>
  <c r="M1034" i="1"/>
  <c r="L1050" i="1"/>
  <c r="O1026" i="1"/>
  <c r="J1260" i="1"/>
  <c r="M1379" i="1"/>
  <c r="B193" i="1"/>
  <c r="N24" i="1"/>
  <c r="L1445" i="1"/>
  <c r="N1552" i="1"/>
  <c r="R1002" i="1"/>
  <c r="M1018" i="1"/>
  <c r="M1010" i="1"/>
  <c r="N1010" i="1"/>
  <c r="O1042" i="1"/>
  <c r="L1034" i="1"/>
  <c r="M1050" i="1"/>
  <c r="M1026" i="1"/>
  <c r="N1026" i="1"/>
  <c r="N1260" i="1"/>
  <c r="A1379" i="1"/>
  <c r="A193" i="1"/>
  <c r="M16" i="1"/>
  <c r="A1445" i="1"/>
  <c r="M1552" i="1"/>
  <c r="Q1002" i="1"/>
  <c r="R1018" i="1"/>
  <c r="L1010" i="1"/>
  <c r="K1042" i="1"/>
  <c r="N1042" i="1"/>
  <c r="K1034" i="1"/>
  <c r="K1050" i="1"/>
  <c r="K1026" i="1"/>
  <c r="M1116" i="1"/>
  <c r="A1372" i="1"/>
  <c r="R1379" i="1"/>
  <c r="L193" i="1"/>
  <c r="R56" i="1"/>
  <c r="L1292" i="1"/>
  <c r="N1527" i="1"/>
  <c r="L1566" i="1"/>
  <c r="O1002" i="1"/>
  <c r="P1018" i="1"/>
  <c r="R1010" i="1"/>
  <c r="R1042" i="1"/>
  <c r="J1058" i="1"/>
  <c r="P1034" i="1"/>
  <c r="R1050" i="1"/>
  <c r="J1026" i="1"/>
  <c r="Q1260" i="1"/>
  <c r="J1379" i="1"/>
  <c r="K193" i="1"/>
  <c r="K48" i="1"/>
  <c r="L1542" i="1"/>
  <c r="B1566" i="1"/>
  <c r="N1002" i="1"/>
  <c r="O1018" i="1"/>
  <c r="J1010" i="1"/>
  <c r="Q1042" i="1"/>
  <c r="O1034" i="1"/>
  <c r="P1050" i="1"/>
  <c r="R1026" i="1"/>
  <c r="R1082" i="1"/>
  <c r="M1260" i="1"/>
  <c r="Q1379" i="1"/>
  <c r="J193" i="1"/>
  <c r="L48" i="1"/>
  <c r="K1542" i="1"/>
  <c r="K1002" i="1"/>
  <c r="L1018" i="1"/>
  <c r="N1018" i="1"/>
  <c r="Q1010" i="1"/>
  <c r="M1042" i="1"/>
  <c r="Q1034" i="1"/>
  <c r="N1034" i="1"/>
  <c r="O1050" i="1"/>
  <c r="Q1026" i="1"/>
  <c r="K1260" i="1"/>
  <c r="P1379" i="1"/>
  <c r="P193" i="1"/>
  <c r="B40" i="1"/>
  <c r="Q1050" i="1"/>
  <c r="O1483" i="1"/>
  <c r="M210" i="1"/>
  <c r="K1013" i="1"/>
  <c r="P1458" i="1"/>
  <c r="M1021" i="1"/>
  <c r="L1029" i="1"/>
  <c r="Q1453" i="1"/>
  <c r="J220" i="1"/>
  <c r="P1053" i="1"/>
  <c r="M1037" i="1"/>
  <c r="O779" i="1"/>
  <c r="P1377" i="1"/>
  <c r="R1418" i="1"/>
  <c r="J249" i="1"/>
  <c r="J1045" i="1"/>
  <c r="Q1077" i="1"/>
  <c r="N58" i="1"/>
  <c r="L1393" i="1"/>
  <c r="L248" i="1"/>
  <c r="N1061" i="1"/>
  <c r="P1242" i="1"/>
  <c r="O1085" i="1"/>
  <c r="O34" i="1"/>
  <c r="O1290" i="1"/>
  <c r="Q1069" i="1"/>
  <c r="A1171" i="1"/>
  <c r="J1093" i="1"/>
  <c r="Q689" i="1"/>
  <c r="P695" i="1"/>
  <c r="N18" i="1"/>
  <c r="J1298" i="1"/>
  <c r="N1005" i="1"/>
  <c r="L1114" i="1"/>
  <c r="J1101" i="1"/>
  <c r="P190" i="1"/>
  <c r="K58" i="1"/>
  <c r="K34" i="1"/>
  <c r="B18" i="1"/>
  <c r="L1509" i="1"/>
  <c r="M1483" i="1"/>
  <c r="O1458" i="1"/>
  <c r="O1453" i="1"/>
  <c r="Q1418" i="1"/>
  <c r="K1393" i="1"/>
  <c r="N1290" i="1"/>
  <c r="Q1298" i="1"/>
  <c r="P249" i="1"/>
  <c r="B248" i="1"/>
  <c r="O244" i="1"/>
  <c r="L218" i="1"/>
  <c r="M322" i="1"/>
  <c r="L1021" i="1"/>
  <c r="M1053" i="1"/>
  <c r="M1005" i="1"/>
  <c r="Q1013" i="1"/>
  <c r="N1029" i="1"/>
  <c r="K1029" i="1"/>
  <c r="L1037" i="1"/>
  <c r="M1045" i="1"/>
  <c r="J1061" i="1"/>
  <c r="P1069" i="1"/>
  <c r="O1077" i="1"/>
  <c r="J1085" i="1"/>
  <c r="Q1093" i="1"/>
  <c r="R1101" i="1"/>
  <c r="J1109" i="1"/>
  <c r="K1509" i="1"/>
  <c r="L1483" i="1"/>
  <c r="N1458" i="1"/>
  <c r="M1453" i="1"/>
  <c r="N1418" i="1"/>
  <c r="J1393" i="1"/>
  <c r="M1290" i="1"/>
  <c r="P1298" i="1"/>
  <c r="Q249" i="1"/>
  <c r="L244" i="1"/>
  <c r="K218" i="1"/>
  <c r="Q1021" i="1"/>
  <c r="K1021" i="1"/>
  <c r="L1053" i="1"/>
  <c r="L1005" i="1"/>
  <c r="P1013" i="1"/>
  <c r="J1029" i="1"/>
  <c r="Q1037" i="1"/>
  <c r="K1037" i="1"/>
  <c r="L1045" i="1"/>
  <c r="M1061" i="1"/>
  <c r="N1069" i="1"/>
  <c r="M1077" i="1"/>
  <c r="Q1085" i="1"/>
  <c r="N1093" i="1"/>
  <c r="P1101" i="1"/>
  <c r="L1109" i="1"/>
  <c r="R1509" i="1"/>
  <c r="A1483" i="1"/>
  <c r="K1453" i="1"/>
  <c r="L1453" i="1"/>
  <c r="M1418"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8" i="1"/>
  <c r="J1453" i="1"/>
  <c r="B1453" i="1"/>
  <c r="B1418"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9" i="1"/>
  <c r="R190" i="1"/>
  <c r="J190" i="1"/>
  <c r="Q50" i="1"/>
  <c r="A1262" i="1"/>
  <c r="L200" i="1"/>
  <c r="O42" i="1"/>
  <c r="K26" i="1"/>
  <c r="K1483" i="1"/>
  <c r="J1458" i="1"/>
  <c r="R1453" i="1"/>
  <c r="A1453" i="1"/>
  <c r="A1418"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3" i="1"/>
  <c r="L1418" i="1"/>
  <c r="N249" i="1"/>
  <c r="P248" i="1"/>
  <c r="M1284" i="1"/>
  <c r="Q210" i="1"/>
  <c r="R1021" i="1"/>
  <c r="R1053" i="1"/>
  <c r="J1005" i="1"/>
  <c r="M1013" i="1"/>
  <c r="O1029" i="1"/>
  <c r="J1037" i="1"/>
  <c r="O1045" i="1"/>
  <c r="Q1061" i="1"/>
  <c r="J1069" i="1"/>
  <c r="J1193" i="1"/>
  <c r="N1145" i="1"/>
  <c r="L1077" i="1"/>
  <c r="P1085" i="1"/>
  <c r="P1093" i="1"/>
  <c r="Q1101" i="1"/>
  <c r="K1101" i="1"/>
  <c r="M1109" i="1"/>
  <c r="M1377" i="1"/>
  <c r="R1458" i="1"/>
  <c r="P1453" i="1"/>
  <c r="P1393"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2" i="1"/>
  <c r="A1447"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9" i="1"/>
  <c r="K1161" i="1"/>
  <c r="M1201" i="1"/>
  <c r="O1129" i="1"/>
  <c r="P1209" i="1"/>
  <c r="M280" i="1"/>
  <c r="N1447" i="1"/>
  <c r="R1253" i="1"/>
  <c r="M601" i="1"/>
  <c r="R633" i="1"/>
  <c r="K280" i="1"/>
  <c r="K1447" i="1"/>
  <c r="B1253" i="1"/>
  <c r="L601" i="1"/>
  <c r="J621" i="1"/>
  <c r="M633" i="1"/>
  <c r="N653" i="1"/>
  <c r="M1177" i="1"/>
  <c r="M1217" i="1"/>
  <c r="B1129" i="1"/>
  <c r="O1209" i="1"/>
  <c r="P30" i="1"/>
  <c r="L693" i="1"/>
  <c r="Q693" i="1"/>
  <c r="N660" i="1"/>
  <c r="J660" i="1"/>
  <c r="J686" i="1"/>
  <c r="B686" i="1"/>
  <c r="J271" i="1"/>
  <c r="O1356" i="1"/>
  <c r="R654" i="1"/>
  <c r="R1514" i="1"/>
  <c r="B673" i="1"/>
  <c r="K1222" i="1"/>
  <c r="O1222" i="1"/>
  <c r="J233" i="1"/>
  <c r="R233" i="1"/>
  <c r="N1389" i="1"/>
  <c r="R1389"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5" i="1"/>
  <c r="N1515" i="1"/>
  <c r="O1515" i="1"/>
  <c r="R1515" i="1"/>
  <c r="O1521" i="1"/>
  <c r="B1521" i="1"/>
  <c r="N1465" i="1"/>
  <c r="Q1465" i="1"/>
  <c r="J1465"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4" i="1"/>
  <c r="B1514" i="1"/>
  <c r="A1514" i="1"/>
  <c r="M1514"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9" i="1"/>
  <c r="Q1514" i="1"/>
  <c r="M56" i="1"/>
  <c r="M24" i="1"/>
  <c r="R16" i="1"/>
  <c r="L436" i="1"/>
  <c r="M1507" i="1"/>
  <c r="L1451" i="1"/>
  <c r="R1388" i="1"/>
  <c r="M1288" i="1"/>
  <c r="K1371" i="1"/>
  <c r="Q1266" i="1"/>
  <c r="B1381" i="1"/>
  <c r="N54" i="1"/>
  <c r="M30" i="1"/>
  <c r="Q71" i="1"/>
  <c r="Q1286" i="1"/>
  <c r="N220" i="1"/>
  <c r="K1004" i="1"/>
  <c r="A157" i="1"/>
  <c r="J32" i="1"/>
  <c r="A32" i="1"/>
  <c r="M48" i="1"/>
  <c r="N48" i="1"/>
  <c r="R279" i="1"/>
  <c r="R271" i="1"/>
  <c r="R1356" i="1"/>
  <c r="L608" i="1"/>
  <c r="A608" i="1"/>
  <c r="J1372" i="1"/>
  <c r="M1488" i="1"/>
  <c r="P1389" i="1"/>
  <c r="P1514" i="1"/>
  <c r="L56" i="1"/>
  <c r="O40" i="1"/>
  <c r="K32" i="1"/>
  <c r="L24" i="1"/>
  <c r="J16" i="1"/>
  <c r="R436" i="1"/>
  <c r="B1507" i="1"/>
  <c r="P1451" i="1"/>
  <c r="P1388"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8" i="1"/>
  <c r="M1389" i="1"/>
  <c r="P40" i="1"/>
  <c r="P32" i="1"/>
  <c r="J24" i="1"/>
  <c r="B16" i="1"/>
  <c r="Q436" i="1"/>
  <c r="O1464" i="1"/>
  <c r="K1451" i="1"/>
  <c r="O1388"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4" i="1"/>
  <c r="K1424" i="1"/>
  <c r="Q1498" i="1"/>
  <c r="K1498" i="1"/>
  <c r="N1372" i="1"/>
  <c r="K1488" i="1"/>
  <c r="A1389" i="1"/>
  <c r="Q48" i="1"/>
  <c r="M32" i="1"/>
  <c r="P436" i="1"/>
  <c r="N1464" i="1"/>
  <c r="Q1451" i="1"/>
  <c r="N1388"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9" i="1"/>
  <c r="O1004" i="1"/>
  <c r="O71" i="1"/>
  <c r="J71" i="1"/>
  <c r="K24" i="1"/>
  <c r="A24" i="1"/>
  <c r="R40" i="1"/>
  <c r="L40" i="1"/>
  <c r="Q56" i="1"/>
  <c r="K56" i="1"/>
  <c r="N1012" i="1"/>
  <c r="K1372" i="1"/>
  <c r="R1488" i="1"/>
  <c r="P48" i="1"/>
  <c r="K40" i="1"/>
  <c r="L32" i="1"/>
  <c r="O16" i="1"/>
  <c r="B436" i="1"/>
  <c r="R1445" i="1"/>
  <c r="B1451" i="1"/>
  <c r="Q1292" i="1"/>
  <c r="B1288" i="1"/>
  <c r="R1423" i="1"/>
  <c r="J38" i="1"/>
  <c r="O14" i="1"/>
  <c r="L1465" i="1"/>
  <c r="K247" i="1"/>
  <c r="L1004" i="1"/>
  <c r="A641" i="1"/>
  <c r="J641" i="1"/>
  <c r="R1052" i="1"/>
  <c r="B1372" i="1"/>
  <c r="B1488" i="1"/>
  <c r="L1389" i="1"/>
  <c r="P56" i="1"/>
  <c r="J48" i="1"/>
  <c r="N40" i="1"/>
  <c r="Q24" i="1"/>
  <c r="P16" i="1"/>
  <c r="A436" i="1"/>
  <c r="O1445"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21"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41" i="1"/>
  <c r="A1551" i="1"/>
  <c r="R1552"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7" i="1"/>
  <c r="M1517" i="1"/>
  <c r="J1534" i="1"/>
  <c r="O1534"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6" i="1"/>
  <c r="B1541" i="1"/>
  <c r="L1565" i="1"/>
  <c r="J1527" i="1"/>
  <c r="K1552" i="1"/>
  <c r="B637" i="1"/>
  <c r="O643" i="1"/>
  <c r="O649" i="1"/>
  <c r="O1465" i="1"/>
  <c r="R1517"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5"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4"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4"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8" i="1"/>
  <c r="O1488" i="1"/>
  <c r="K1389" i="1"/>
  <c r="B1389" i="1"/>
  <c r="Q1507" i="1"/>
  <c r="Q1464" i="1"/>
  <c r="J1464" i="1"/>
  <c r="N1445" i="1"/>
  <c r="J1451" i="1"/>
  <c r="A1451" i="1"/>
  <c r="J1388" i="1"/>
  <c r="P1292" i="1"/>
  <c r="B1292" i="1"/>
  <c r="P1288" i="1"/>
  <c r="N233" i="1"/>
  <c r="J1371" i="1"/>
  <c r="O1423" i="1"/>
  <c r="J1526" i="1"/>
  <c r="K1541" i="1"/>
  <c r="A1541" i="1"/>
  <c r="M1551" i="1"/>
  <c r="O1565" i="1"/>
  <c r="O1527" i="1"/>
  <c r="Q1552" i="1"/>
  <c r="R1566" i="1"/>
  <c r="M71" i="1"/>
  <c r="O1302" i="1"/>
  <c r="P1302" i="1"/>
  <c r="P1286" i="1"/>
  <c r="O247" i="1"/>
  <c r="O212" i="1"/>
  <c r="Q220" i="1"/>
  <c r="J157" i="1"/>
  <c r="R239" i="1"/>
  <c r="A245" i="1"/>
  <c r="N265" i="1"/>
  <c r="M330" i="1"/>
  <c r="L1372" i="1"/>
  <c r="P1507" i="1"/>
  <c r="P1464" i="1"/>
  <c r="B1464" i="1"/>
  <c r="M1445" i="1"/>
  <c r="R1451" i="1"/>
  <c r="Q1388" i="1"/>
  <c r="O1292" i="1"/>
  <c r="A1292" i="1"/>
  <c r="O1288" i="1"/>
  <c r="M233" i="1"/>
  <c r="O1371" i="1"/>
  <c r="M1423" i="1"/>
  <c r="K1526" i="1"/>
  <c r="R1541" i="1"/>
  <c r="K1551" i="1"/>
  <c r="L1551" i="1"/>
  <c r="N1565" i="1"/>
  <c r="K71" i="1"/>
  <c r="L71" i="1"/>
  <c r="N1302" i="1"/>
  <c r="B1302" i="1"/>
  <c r="B1286" i="1"/>
  <c r="M247" i="1"/>
  <c r="N212" i="1"/>
  <c r="P220" i="1"/>
  <c r="P157" i="1"/>
  <c r="K1512"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7" i="1"/>
  <c r="L1467"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8" i="1"/>
  <c r="O1389" i="1"/>
  <c r="J154" i="1"/>
  <c r="K1507" i="1"/>
  <c r="L1507" i="1"/>
  <c r="L1464" i="1"/>
  <c r="J1445" i="1"/>
  <c r="B1445" i="1"/>
  <c r="O1451" i="1"/>
  <c r="L1388" i="1"/>
  <c r="B1388" i="1"/>
  <c r="K1292" i="1"/>
  <c r="R1288" i="1"/>
  <c r="L317" i="1"/>
  <c r="P207" i="1"/>
  <c r="M1526" i="1"/>
  <c r="A1526" i="1"/>
  <c r="Q1541" i="1"/>
  <c r="P1551" i="1"/>
  <c r="J1565" i="1"/>
  <c r="B1565" i="1"/>
  <c r="K1527" i="1"/>
  <c r="M1542" i="1"/>
  <c r="O1566" i="1"/>
  <c r="P71" i="1"/>
  <c r="R1302" i="1"/>
  <c r="K1286" i="1"/>
  <c r="J212" i="1"/>
  <c r="B212" i="1"/>
  <c r="K220" i="1"/>
  <c r="K209" i="1"/>
  <c r="M157" i="1"/>
  <c r="B157" i="1"/>
  <c r="L592" i="1"/>
  <c r="N1351" i="1"/>
  <c r="B625" i="1"/>
  <c r="K582" i="1"/>
  <c r="B247" i="1"/>
  <c r="N247" i="1"/>
  <c r="A599" i="1"/>
  <c r="J599" i="1"/>
  <c r="Q1447" i="1"/>
  <c r="K1253" i="1"/>
  <c r="R1357" i="1"/>
  <c r="L328" i="1"/>
  <c r="L607" i="1"/>
  <c r="Q627" i="1"/>
  <c r="O633" i="1"/>
  <c r="A639" i="1"/>
  <c r="P653" i="1"/>
  <c r="R1262" i="1"/>
  <c r="B1377" i="1"/>
  <c r="J200" i="1"/>
  <c r="B42" i="1"/>
  <c r="R1507" i="1"/>
  <c r="M1451" i="1"/>
  <c r="K1388" i="1"/>
  <c r="R317" i="1"/>
  <c r="B207" i="1"/>
  <c r="M1541" i="1"/>
  <c r="P1565" i="1"/>
  <c r="R1527" i="1"/>
  <c r="B1542" i="1"/>
  <c r="N1566" i="1"/>
  <c r="J1286" i="1"/>
  <c r="J247" i="1"/>
  <c r="Q212" i="1"/>
  <c r="R220" i="1"/>
  <c r="A220" i="1"/>
  <c r="K157" i="1"/>
  <c r="J1351" i="1"/>
  <c r="B631" i="1"/>
  <c r="A1517" i="1"/>
  <c r="N1517" i="1"/>
  <c r="P1534" i="1"/>
  <c r="M1534"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4" i="1"/>
  <c r="Q1115" i="1"/>
  <c r="L1131" i="1"/>
  <c r="P1147" i="1"/>
  <c r="O1155" i="1"/>
  <c r="Q1171" i="1"/>
  <c r="L1187" i="1"/>
  <c r="B1195" i="1"/>
  <c r="J1211" i="1"/>
  <c r="K1227" i="1"/>
  <c r="M1243" i="1"/>
  <c r="N724" i="1"/>
  <c r="K1131" i="1"/>
  <c r="N1147" i="1"/>
  <c r="B1171" i="1"/>
  <c r="L1203" i="1"/>
  <c r="L1243" i="1"/>
  <c r="M724" i="1"/>
  <c r="O1380" i="1"/>
  <c r="A1380" i="1"/>
  <c r="M1380" i="1"/>
  <c r="M1354" i="1"/>
  <c r="J1354" i="1"/>
  <c r="R1522" i="1"/>
  <c r="A1522" i="1"/>
  <c r="M1537" i="1"/>
  <c r="L1547" i="1"/>
  <c r="M1562" i="1"/>
  <c r="N1562" i="1"/>
  <c r="M66" i="1"/>
  <c r="O1267" i="1"/>
  <c r="N23" i="1"/>
  <c r="Q462" i="1"/>
  <c r="K462" i="1"/>
  <c r="Q1368" i="1"/>
  <c r="A1368" i="1"/>
  <c r="R320" i="1"/>
  <c r="B320" i="1"/>
  <c r="M320" i="1"/>
  <c r="P320" i="1"/>
  <c r="N436" i="1"/>
  <c r="M436" i="1"/>
  <c r="B32" i="1"/>
  <c r="Q32" i="1"/>
  <c r="A56" i="1"/>
  <c r="O56" i="1"/>
  <c r="L1379" i="1"/>
  <c r="K1379" i="1"/>
  <c r="P1515" i="1"/>
  <c r="A1515" i="1"/>
  <c r="Q1515" i="1"/>
  <c r="B1515" i="1"/>
  <c r="J1515" i="1"/>
  <c r="L1515" i="1"/>
  <c r="A1561" i="1"/>
  <c r="M1561" i="1"/>
  <c r="M1546" i="1"/>
  <c r="J1546" i="1"/>
  <c r="K1546"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6" i="1"/>
  <c r="L1516" i="1"/>
  <c r="Q1522" i="1"/>
  <c r="Q1537" i="1"/>
  <c r="J1537" i="1"/>
  <c r="R1547" i="1"/>
  <c r="K1562" i="1"/>
  <c r="A1562" i="1"/>
  <c r="B66" i="1"/>
  <c r="L1267" i="1"/>
  <c r="A1484" i="1"/>
  <c r="Q1484" i="1"/>
  <c r="R630" i="1"/>
  <c r="N630" i="1"/>
  <c r="P1522" i="1"/>
  <c r="P1537" i="1"/>
  <c r="B1537" i="1"/>
  <c r="J1547" i="1"/>
  <c r="R1562" i="1"/>
  <c r="R66" i="1"/>
  <c r="K1267" i="1"/>
  <c r="O604" i="1"/>
  <c r="M319" i="1"/>
  <c r="J150" i="1"/>
  <c r="N1120" i="1"/>
  <c r="O1144" i="1"/>
  <c r="N1168" i="1"/>
  <c r="P1192" i="1"/>
  <c r="K1216" i="1"/>
  <c r="K1240" i="1"/>
  <c r="J1303" i="1"/>
  <c r="A1303" i="1"/>
  <c r="J1522" i="1"/>
  <c r="B1522" i="1"/>
  <c r="R1537" i="1"/>
  <c r="K1547" i="1"/>
  <c r="L1562" i="1"/>
  <c r="B1562" i="1"/>
  <c r="O1522" i="1"/>
  <c r="O1537" i="1"/>
  <c r="A1537" i="1"/>
  <c r="Q1547" i="1"/>
  <c r="J1562" i="1"/>
  <c r="K66" i="1"/>
  <c r="R1267" i="1"/>
  <c r="Q610" i="1"/>
  <c r="Q1303" i="1"/>
  <c r="L1368" i="1"/>
  <c r="A269" i="1"/>
  <c r="J269" i="1"/>
  <c r="M269" i="1"/>
  <c r="M1500" i="1"/>
  <c r="Q1500" i="1"/>
  <c r="N1500" i="1"/>
  <c r="N1522" i="1"/>
  <c r="N1537" i="1"/>
  <c r="O1547" i="1"/>
  <c r="P1547" i="1"/>
  <c r="Q1562" i="1"/>
  <c r="Q66" i="1"/>
  <c r="B1267" i="1"/>
  <c r="O610" i="1"/>
  <c r="O55" i="1"/>
  <c r="L1521" i="1"/>
  <c r="N1128" i="1"/>
  <c r="Q1152" i="1"/>
  <c r="A1168" i="1"/>
  <c r="B1192" i="1"/>
  <c r="L1216" i="1"/>
  <c r="B1240" i="1"/>
  <c r="N1289" i="1"/>
  <c r="M1289" i="1"/>
  <c r="N1547"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3" i="1"/>
  <c r="R1467" i="1"/>
  <c r="N1035" i="1"/>
  <c r="L1073" i="1"/>
  <c r="R1058" i="1"/>
  <c r="N1058" i="1"/>
  <c r="P1011" i="1"/>
  <c r="L1019" i="1"/>
  <c r="P1027" i="1"/>
  <c r="P1043" i="1"/>
  <c r="M1043" i="1"/>
  <c r="N1051" i="1"/>
  <c r="N549" i="1"/>
  <c r="R1081" i="1"/>
  <c r="O1081" i="1"/>
  <c r="Q1089" i="1"/>
  <c r="P1097" i="1"/>
  <c r="L1105" i="1"/>
  <c r="R672" i="1"/>
  <c r="Q698" i="1"/>
  <c r="A736" i="1"/>
  <c r="Q1440" i="1"/>
  <c r="K523" i="1"/>
  <c r="A317" i="1"/>
  <c r="L207" i="1"/>
  <c r="L1371" i="1"/>
  <c r="P1423" i="1"/>
  <c r="K1376" i="1"/>
  <c r="R652" i="1"/>
  <c r="A44" i="1"/>
  <c r="J1035" i="1"/>
  <c r="M1035" i="1"/>
  <c r="J1073" i="1"/>
  <c r="K1058" i="1"/>
  <c r="L1011" i="1"/>
  <c r="K1019" i="1"/>
  <c r="Q1027" i="1"/>
  <c r="K1043" i="1"/>
  <c r="Q1051" i="1"/>
  <c r="M1051" i="1"/>
  <c r="K167" i="1"/>
  <c r="P1081" i="1"/>
  <c r="N1089" i="1"/>
  <c r="O1089" i="1"/>
  <c r="Q1097" i="1"/>
  <c r="K1105" i="1"/>
  <c r="A672" i="1"/>
  <c r="B704" i="1"/>
  <c r="J741" i="1"/>
  <c r="A1440" i="1"/>
  <c r="Q233" i="1"/>
  <c r="R207" i="1"/>
  <c r="A1371" i="1"/>
  <c r="A1423"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4"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6" i="1"/>
  <c r="Q1516" i="1"/>
  <c r="R1516" i="1"/>
  <c r="M1516" i="1"/>
  <c r="N1516" i="1"/>
  <c r="A1516" i="1"/>
  <c r="O1516"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6" i="1"/>
  <c r="K39" i="1"/>
  <c r="L74" i="1"/>
  <c r="L551" i="1"/>
  <c r="O551" i="1"/>
  <c r="A551" i="1"/>
  <c r="N781" i="1"/>
  <c r="R277" i="1"/>
  <c r="R269" i="1"/>
  <c r="R1362" i="1"/>
  <c r="R1354" i="1"/>
  <c r="M250" i="1"/>
  <c r="M604" i="1"/>
  <c r="P610" i="1"/>
  <c r="R616" i="1"/>
  <c r="A616" i="1"/>
  <c r="A630" i="1"/>
  <c r="B1303" i="1"/>
  <c r="B1380" i="1"/>
  <c r="M55" i="1"/>
  <c r="B1516" i="1"/>
  <c r="L39" i="1"/>
  <c r="O671" i="1"/>
  <c r="P749" i="1"/>
  <c r="A781" i="1"/>
  <c r="O167" i="1"/>
  <c r="P573" i="1"/>
  <c r="J574" i="1"/>
  <c r="L660" i="1"/>
  <c r="J672" i="1"/>
  <c r="A686" i="1"/>
  <c r="K704" i="1"/>
  <c r="O718" i="1"/>
  <c r="O736" i="1"/>
  <c r="A750" i="1"/>
  <c r="M789" i="1"/>
  <c r="N711" i="1"/>
  <c r="O757" i="1"/>
  <c r="K1440" i="1"/>
  <c r="B1325" i="1"/>
  <c r="N1320" i="1"/>
  <c r="Q574" i="1"/>
  <c r="L692" i="1"/>
  <c r="J704" i="1"/>
  <c r="A718" i="1"/>
  <c r="M736" i="1"/>
  <c r="M756" i="1"/>
  <c r="O782" i="1"/>
  <c r="R1440" i="1"/>
  <c r="P516" i="1"/>
  <c r="A1325" i="1"/>
  <c r="P1319" i="1"/>
  <c r="A12" i="1"/>
  <c r="M762" i="1"/>
  <c r="Q782" i="1"/>
  <c r="B1076" i="1"/>
  <c r="B1317" i="1"/>
  <c r="O1319" i="1"/>
  <c r="B1068" i="1"/>
  <c r="R1333" i="1"/>
  <c r="J1317" i="1"/>
  <c r="A1047" i="1"/>
  <c r="Q1333" i="1"/>
  <c r="K1315" i="1"/>
  <c r="P672" i="1"/>
  <c r="P686" i="1"/>
  <c r="N698" i="1"/>
  <c r="P724" i="1"/>
  <c r="N750" i="1"/>
  <c r="O768" i="1"/>
  <c r="Q788" i="1"/>
  <c r="B737" i="1"/>
  <c r="Q1424" i="1"/>
  <c r="A1498" i="1"/>
  <c r="R1332" i="1"/>
  <c r="K672" i="1"/>
  <c r="N686" i="1"/>
  <c r="L698" i="1"/>
  <c r="R730" i="1"/>
  <c r="M750" i="1"/>
  <c r="P768" i="1"/>
  <c r="Q769" i="1"/>
  <c r="M743" i="1"/>
  <c r="L1498" i="1"/>
  <c r="L1432"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4" i="1"/>
  <c r="L1514"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6" i="1"/>
  <c r="A1386" i="1"/>
  <c r="M1386" i="1"/>
  <c r="J1421" i="1"/>
  <c r="N1421" i="1"/>
  <c r="P1442" i="1"/>
  <c r="N1442" i="1"/>
  <c r="L1442" i="1"/>
  <c r="K1461" i="1"/>
  <c r="J1461" i="1"/>
  <c r="R1461" i="1"/>
  <c r="B1486" i="1"/>
  <c r="R1486" i="1"/>
  <c r="M1486" i="1"/>
  <c r="A215" i="1"/>
  <c r="K215" i="1"/>
  <c r="B68" i="1"/>
  <c r="M68" i="1"/>
  <c r="N68" i="1"/>
  <c r="Q68" i="1"/>
  <c r="L68" i="1"/>
  <c r="A68" i="1"/>
  <c r="K1261" i="1"/>
  <c r="A1261" i="1"/>
  <c r="M1261" i="1"/>
  <c r="K628" i="1"/>
  <c r="M628" i="1"/>
  <c r="A622" i="1"/>
  <c r="B622" i="1"/>
  <c r="K622" i="1"/>
  <c r="N622" i="1"/>
  <c r="J235" i="1"/>
  <c r="B1461"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21"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8" i="1"/>
  <c r="B1432" i="1"/>
  <c r="Q1429"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6" i="1"/>
  <c r="J516" i="1"/>
  <c r="K532" i="1"/>
  <c r="B1092" i="1"/>
  <c r="A1329" i="1"/>
  <c r="L1330" i="1"/>
  <c r="R1324" i="1"/>
  <c r="M1321" i="1"/>
  <c r="J1316" i="1"/>
  <c r="N1312" i="1"/>
  <c r="N1329" i="1"/>
  <c r="K1324" i="1"/>
  <c r="O1320" i="1"/>
  <c r="L1315" i="1"/>
  <c r="P1311" i="1"/>
  <c r="O1311" i="1"/>
  <c r="R1426" i="1"/>
  <c r="B1321" i="1"/>
  <c r="K1332" i="1"/>
  <c r="O1328" i="1"/>
  <c r="L1323" i="1"/>
  <c r="M1314" i="1"/>
  <c r="M1466" i="1"/>
  <c r="P1437" i="1"/>
  <c r="K524" i="1"/>
  <c r="A1321" i="1"/>
  <c r="J1332" i="1"/>
  <c r="N1328" i="1"/>
  <c r="K1323" i="1"/>
  <c r="L1314" i="1"/>
  <c r="R1466" i="1"/>
  <c r="M329" i="1"/>
  <c r="A199" i="1"/>
  <c r="O631" i="1"/>
  <c r="R1505" i="1"/>
  <c r="Q524" i="1"/>
  <c r="L1331" i="1"/>
  <c r="P1327" i="1"/>
  <c r="M1322" i="1"/>
  <c r="N1313"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4" i="1"/>
  <c r="R1564" i="1"/>
  <c r="N1564" i="1"/>
  <c r="O1564" i="1"/>
  <c r="K1564" i="1"/>
  <c r="A1564" i="1"/>
  <c r="Q1564" i="1"/>
  <c r="B1525" i="1"/>
  <c r="O1525" i="1"/>
  <c r="L1525" i="1"/>
  <c r="J1525" i="1"/>
  <c r="K1525" i="1"/>
  <c r="M1525" i="1"/>
  <c r="O72" i="1"/>
  <c r="R1525" i="1"/>
  <c r="Q29" i="1"/>
  <c r="B1387"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50" i="1"/>
  <c r="A1550" i="1"/>
  <c r="K1550" i="1"/>
  <c r="M1550" i="1"/>
  <c r="L1550" i="1"/>
  <c r="O1550" i="1"/>
  <c r="P1550" i="1"/>
  <c r="L316" i="1"/>
  <c r="R205" i="1"/>
  <c r="P463" i="1"/>
  <c r="L72" i="1"/>
  <c r="Q1525" i="1"/>
  <c r="N1550" i="1"/>
  <c r="L1360" i="1"/>
  <c r="B618" i="1"/>
  <c r="K1265" i="1"/>
  <c r="K1508" i="1"/>
  <c r="R1508" i="1"/>
  <c r="B1508"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40" i="1"/>
  <c r="Q1540" i="1"/>
  <c r="K1540" i="1"/>
  <c r="B1540" i="1"/>
  <c r="M1540" i="1"/>
  <c r="O1540" i="1"/>
  <c r="N1540" i="1"/>
  <c r="R316" i="1"/>
  <c r="B205" i="1"/>
  <c r="M463" i="1"/>
  <c r="Q1452" i="1"/>
  <c r="K72" i="1"/>
  <c r="A1525" i="1"/>
  <c r="B1550" i="1"/>
  <c r="O64" i="1"/>
  <c r="M1352" i="1"/>
  <c r="B624" i="1"/>
  <c r="O1305" i="1"/>
  <c r="O1452" i="1"/>
  <c r="A72" i="1"/>
  <c r="L1540" i="1"/>
  <c r="J1564" i="1"/>
  <c r="Q192" i="1"/>
  <c r="M596" i="1"/>
  <c r="L64" i="1"/>
  <c r="O316" i="1"/>
  <c r="O1373" i="1"/>
  <c r="J463" i="1"/>
  <c r="K1452" i="1"/>
  <c r="P1540" i="1"/>
  <c r="P1564" i="1"/>
  <c r="M1285" i="1"/>
  <c r="N638" i="1"/>
  <c r="M196" i="1"/>
  <c r="M1373" i="1"/>
  <c r="J1540" i="1"/>
  <c r="M1564" i="1"/>
  <c r="K1285" i="1"/>
  <c r="R275" i="1"/>
  <c r="P644" i="1"/>
  <c r="A316" i="1"/>
  <c r="A463" i="1"/>
  <c r="J1452" i="1"/>
  <c r="Q246" i="1"/>
  <c r="N1336" i="1"/>
  <c r="B61" i="1"/>
  <c r="P205" i="1"/>
  <c r="K1373" i="1"/>
  <c r="M1452" i="1"/>
  <c r="R72" i="1"/>
  <c r="P1525" i="1"/>
  <c r="A1540" i="1"/>
  <c r="B1564" i="1"/>
  <c r="A246" i="1"/>
  <c r="K267" i="1"/>
  <c r="P606" i="1"/>
  <c r="Q650" i="1"/>
  <c r="A53" i="1"/>
  <c r="J317" i="1"/>
  <c r="K233" i="1"/>
  <c r="B233" i="1"/>
  <c r="J207" i="1"/>
  <c r="Q1371" i="1"/>
  <c r="L1423" i="1"/>
  <c r="M1527" i="1"/>
  <c r="B1527" i="1"/>
  <c r="N1542" i="1"/>
  <c r="P1552" i="1"/>
  <c r="Q1566" i="1"/>
  <c r="J1566" i="1"/>
  <c r="P319" i="1"/>
  <c r="Q235" i="1"/>
  <c r="B235" i="1"/>
  <c r="M204" i="1"/>
  <c r="R1369" i="1"/>
  <c r="N626" i="1"/>
  <c r="P68" i="1"/>
  <c r="M622" i="1"/>
  <c r="P70" i="1"/>
  <c r="J1467" i="1"/>
  <c r="Q1466" i="1"/>
  <c r="B1376" i="1"/>
  <c r="M239" i="1"/>
  <c r="O213" i="1"/>
  <c r="R1442" i="1"/>
  <c r="R1386" i="1"/>
  <c r="L231" i="1"/>
  <c r="K1368" i="1"/>
  <c r="J1521" i="1"/>
  <c r="P1546" i="1"/>
  <c r="B1561" i="1"/>
  <c r="P1512" i="1"/>
  <c r="A620" i="1"/>
  <c r="N652" i="1"/>
  <c r="B19" i="1"/>
  <c r="J215" i="1"/>
  <c r="P602" i="1"/>
  <c r="O1520" i="1"/>
  <c r="O1460" i="1"/>
  <c r="J646" i="1"/>
  <c r="Q317" i="1"/>
  <c r="O233" i="1"/>
  <c r="A233" i="1"/>
  <c r="Q207" i="1"/>
  <c r="P1371" i="1"/>
  <c r="K1423" i="1"/>
  <c r="L1527" i="1"/>
  <c r="A1527" i="1"/>
  <c r="P1542" i="1"/>
  <c r="O1552" i="1"/>
  <c r="P1566" i="1"/>
  <c r="A1566" i="1"/>
  <c r="O319" i="1"/>
  <c r="M235" i="1"/>
  <c r="A235" i="1"/>
  <c r="L204" i="1"/>
  <c r="J1369" i="1"/>
  <c r="M626" i="1"/>
  <c r="O68" i="1"/>
  <c r="L622" i="1"/>
  <c r="O70" i="1"/>
  <c r="P1467" i="1"/>
  <c r="A1466" i="1"/>
  <c r="A1376" i="1"/>
  <c r="M213" i="1"/>
  <c r="B1512" i="1"/>
  <c r="O199" i="1"/>
  <c r="O35" i="1"/>
  <c r="R626" i="1"/>
  <c r="L626" i="1"/>
  <c r="N70" i="1"/>
  <c r="B1467" i="1"/>
  <c r="B1466"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6" i="1"/>
  <c r="B626" i="1"/>
  <c r="O1466" i="1"/>
  <c r="M1376" i="1"/>
  <c r="R237" i="1"/>
  <c r="J245" i="1"/>
  <c r="P1252" i="1"/>
  <c r="O329" i="1"/>
  <c r="L199" i="1"/>
  <c r="K35" i="1"/>
  <c r="O1295" i="1"/>
  <c r="N1295" i="1"/>
  <c r="Q1295" i="1"/>
  <c r="J1295" i="1"/>
  <c r="K1295" i="1"/>
  <c r="B1295"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17" i="1"/>
  <c r="N317" i="1"/>
  <c r="L233" i="1"/>
  <c r="M207" i="1"/>
  <c r="A207" i="1"/>
  <c r="M1371" i="1"/>
  <c r="Q1423" i="1"/>
  <c r="Q1527" i="1"/>
  <c r="R1542" i="1"/>
  <c r="A1542" i="1"/>
  <c r="L1552" i="1"/>
  <c r="M1566" i="1"/>
  <c r="K319" i="1"/>
  <c r="L319" i="1"/>
  <c r="R235" i="1"/>
  <c r="Q204" i="1"/>
  <c r="B204" i="1"/>
  <c r="O1369" i="1"/>
  <c r="K626" i="1"/>
  <c r="A626" i="1"/>
  <c r="R68" i="1"/>
  <c r="P622" i="1"/>
  <c r="J622" i="1"/>
  <c r="O1486" i="1"/>
  <c r="O1461" i="1"/>
  <c r="O1421" i="1"/>
  <c r="L1295" i="1"/>
  <c r="K320" i="1"/>
  <c r="Q150" i="1"/>
  <c r="R462" i="1"/>
  <c r="Q1536" i="1"/>
  <c r="A1546" i="1"/>
  <c r="P1301" i="1"/>
  <c r="N241" i="1"/>
  <c r="B628" i="1"/>
  <c r="L191" i="1"/>
  <c r="O1560" i="1"/>
  <c r="M1378" i="1"/>
  <c r="Q1444" i="1"/>
  <c r="K1444" i="1"/>
  <c r="M1444" i="1"/>
  <c r="O1444" i="1"/>
  <c r="A1444" i="1"/>
  <c r="L1444" i="1"/>
  <c r="P1444" i="1"/>
  <c r="R1444" i="1"/>
  <c r="P1463" i="1"/>
  <c r="M1463" i="1"/>
  <c r="L213" i="1"/>
  <c r="N213" i="1"/>
  <c r="J213" i="1"/>
  <c r="K213" i="1"/>
  <c r="A213" i="1"/>
  <c r="Q213" i="1"/>
  <c r="L237" i="1"/>
  <c r="O237" i="1"/>
  <c r="P237" i="1"/>
  <c r="B237" i="1"/>
  <c r="Q237" i="1"/>
  <c r="M237" i="1"/>
  <c r="J239" i="1"/>
  <c r="A239" i="1"/>
  <c r="L239" i="1"/>
  <c r="K239" i="1"/>
  <c r="O239" i="1"/>
  <c r="N239" i="1"/>
  <c r="O1376" i="1"/>
  <c r="N1376" i="1"/>
  <c r="Q1376" i="1"/>
  <c r="R1376" i="1"/>
  <c r="L1466" i="1"/>
  <c r="P1466" i="1"/>
  <c r="J1466" i="1"/>
  <c r="Q1467" i="1"/>
  <c r="A1467" i="1"/>
  <c r="M1467" i="1"/>
  <c r="O1467"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12" i="1"/>
  <c r="R1512" i="1"/>
  <c r="L1512" i="1"/>
  <c r="Q1512" i="1"/>
  <c r="M1512" i="1"/>
  <c r="O1512"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3" i="1"/>
  <c r="J1552" i="1"/>
  <c r="J319" i="1"/>
  <c r="L1369" i="1"/>
  <c r="K68" i="1"/>
  <c r="O622" i="1"/>
  <c r="J70" i="1"/>
  <c r="K1467" i="1"/>
  <c r="K1466" i="1"/>
  <c r="J1376" i="1"/>
  <c r="Q239" i="1"/>
  <c r="A237" i="1"/>
  <c r="L1486" i="1"/>
  <c r="M1442" i="1"/>
  <c r="L1421" i="1"/>
  <c r="O1386" i="1"/>
  <c r="P1295" i="1"/>
  <c r="K231" i="1"/>
  <c r="N1368" i="1"/>
  <c r="A462" i="1"/>
  <c r="L1536" i="1"/>
  <c r="R1561" i="1"/>
  <c r="N1512" i="1"/>
  <c r="J329" i="1"/>
  <c r="N620" i="1"/>
  <c r="Q652" i="1"/>
  <c r="J1307" i="1"/>
  <c r="O51" i="1"/>
  <c r="M19" i="1"/>
  <c r="Q1301" i="1"/>
  <c r="A241" i="1"/>
  <c r="B640" i="1"/>
  <c r="R41" i="1"/>
  <c r="M592" i="1"/>
  <c r="J1444" i="1"/>
  <c r="P1560" i="1"/>
  <c r="K1511" i="1"/>
  <c r="B600" i="1"/>
  <c r="R43" i="1"/>
  <c r="R325" i="1"/>
  <c r="J229" i="1"/>
  <c r="P1375" i="1"/>
  <c r="A1375" i="1"/>
  <c r="O1297" i="1"/>
  <c r="B1297" i="1"/>
  <c r="N1297" i="1"/>
  <c r="M1297" i="1"/>
  <c r="O1419" i="1"/>
  <c r="B1419" i="1"/>
  <c r="Q1419" i="1"/>
  <c r="M1419" i="1"/>
  <c r="J1419" i="1"/>
  <c r="A1459" i="1"/>
  <c r="N1459" i="1"/>
  <c r="R1459" i="1"/>
  <c r="Q1459"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5" i="1"/>
  <c r="B1005" i="1"/>
  <c r="L599" i="1"/>
  <c r="N1347" i="1"/>
  <c r="M575" i="1"/>
  <c r="P582" i="1"/>
  <c r="R582" i="1"/>
  <c r="Q566" i="1"/>
  <c r="N566" i="1"/>
  <c r="N558" i="1"/>
  <c r="L558" i="1"/>
  <c r="A1148" i="1"/>
  <c r="Q1495"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5"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4" i="1"/>
  <c r="O1434" i="1"/>
  <c r="P1426" i="1"/>
  <c r="M1426" i="1"/>
  <c r="L1500" i="1"/>
  <c r="A1500" i="1"/>
  <c r="K1500" i="1"/>
  <c r="R1500" i="1"/>
  <c r="L1492" i="1"/>
  <c r="K1492" i="1"/>
  <c r="M1492"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40" i="1"/>
  <c r="B1440" i="1"/>
  <c r="P1440" i="1"/>
  <c r="M1440" i="1"/>
  <c r="K1432" i="1"/>
  <c r="P1432" i="1"/>
  <c r="Q1432" i="1"/>
  <c r="M1432" i="1"/>
  <c r="R1424" i="1"/>
  <c r="O1424" i="1"/>
  <c r="P1424" i="1"/>
  <c r="M1424" i="1"/>
  <c r="N1498" i="1"/>
  <c r="B1498" i="1"/>
  <c r="M1498" i="1"/>
  <c r="R1498" i="1"/>
  <c r="B1490" i="1"/>
  <c r="A1490" i="1"/>
  <c r="M1490" i="1"/>
  <c r="Q1490"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4" i="1"/>
  <c r="P564" i="1"/>
  <c r="Q564" i="1"/>
  <c r="J564" i="1"/>
  <c r="R564" i="1"/>
  <c r="L564" i="1"/>
  <c r="L280" i="1"/>
  <c r="O272" i="1"/>
  <c r="O1447" i="1"/>
  <c r="B1447"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3" i="1"/>
  <c r="O1549" i="1"/>
  <c r="B564" i="1"/>
  <c r="R280" i="1"/>
  <c r="B280" i="1"/>
  <c r="M272" i="1"/>
  <c r="M1447"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22" i="1"/>
  <c r="L1567" i="1"/>
  <c r="N163" i="1"/>
  <c r="K214" i="1"/>
  <c r="Q280" i="1"/>
  <c r="A280" i="1"/>
  <c r="L272" i="1"/>
  <c r="L1447"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22" i="1"/>
  <c r="J272" i="1"/>
  <c r="Q1253" i="1"/>
  <c r="N601" i="1"/>
  <c r="R621" i="1"/>
  <c r="Q639" i="1"/>
  <c r="R653" i="1"/>
  <c r="K1262" i="1"/>
  <c r="O1377" i="1"/>
  <c r="K200" i="1"/>
  <c r="P58" i="1"/>
  <c r="A58" i="1"/>
  <c r="J50" i="1"/>
  <c r="R42" i="1"/>
  <c r="L34" i="1"/>
  <c r="J26" i="1"/>
  <c r="M18" i="1"/>
  <c r="A18" i="1"/>
  <c r="J593" i="1"/>
  <c r="R208" i="1"/>
  <c r="J1390" i="1"/>
  <c r="M1370" i="1"/>
  <c r="L151" i="1"/>
  <c r="K159" i="1"/>
  <c r="O548" i="1"/>
  <c r="J548" i="1"/>
  <c r="R548" i="1"/>
  <c r="L548" i="1"/>
  <c r="N548" i="1"/>
  <c r="O540" i="1"/>
  <c r="A540" i="1"/>
  <c r="R593" i="1"/>
  <c r="N1487" i="1"/>
  <c r="A1390" i="1"/>
  <c r="M1524" i="1"/>
  <c r="O69" i="1"/>
  <c r="B540" i="1"/>
  <c r="Q234" i="1"/>
  <c r="K234" i="1"/>
  <c r="L234" i="1"/>
  <c r="M234" i="1"/>
  <c r="N234" i="1"/>
  <c r="J234" i="1"/>
  <c r="B234" i="1"/>
  <c r="P234" i="1"/>
  <c r="J1294" i="1"/>
  <c r="R1294" i="1"/>
  <c r="K1294" i="1"/>
  <c r="L1294" i="1"/>
  <c r="A1294" i="1"/>
  <c r="M1294" i="1"/>
  <c r="B1294" i="1"/>
  <c r="N1294" i="1"/>
  <c r="P1294" i="1"/>
  <c r="O1294" i="1"/>
  <c r="O1462" i="1"/>
  <c r="P1462" i="1"/>
  <c r="Q1462" i="1"/>
  <c r="B1462" i="1"/>
  <c r="J1462" i="1"/>
  <c r="A1462" i="1"/>
  <c r="R1462" i="1"/>
  <c r="L1462" i="1"/>
  <c r="K1462" i="1"/>
  <c r="M1462" i="1"/>
  <c r="P324" i="1"/>
  <c r="J324" i="1"/>
  <c r="R324" i="1"/>
  <c r="K324" i="1"/>
  <c r="L324" i="1"/>
  <c r="A324" i="1"/>
  <c r="M324" i="1"/>
  <c r="B324" i="1"/>
  <c r="N324" i="1"/>
  <c r="O324" i="1"/>
  <c r="A190" i="1"/>
  <c r="N190" i="1"/>
  <c r="A1539" i="1"/>
  <c r="N1539" i="1"/>
  <c r="P1539" i="1"/>
  <c r="O1539" i="1"/>
  <c r="K1539" i="1"/>
  <c r="Q1539" i="1"/>
  <c r="J1539" i="1"/>
  <c r="R1539" i="1"/>
  <c r="L1539"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3" i="1"/>
  <c r="J1345" i="1"/>
  <c r="A1346" i="1"/>
  <c r="R171" i="1"/>
  <c r="J339" i="1"/>
  <c r="O541" i="1"/>
  <c r="R551" i="1"/>
  <c r="Q542" i="1"/>
  <c r="M543" i="1"/>
  <c r="L581" i="1"/>
  <c r="P558" i="1"/>
  <c r="J566" i="1"/>
  <c r="R574" i="1"/>
  <c r="L582" i="1"/>
  <c r="B582" i="1"/>
  <c r="O575" i="1"/>
  <c r="B1110" i="1"/>
  <c r="L1166" i="1"/>
  <c r="P1214" i="1"/>
  <c r="R751" i="1"/>
  <c r="L669" i="1"/>
  <c r="B1433" i="1"/>
  <c r="L1433" i="1"/>
  <c r="M1433" i="1"/>
  <c r="P1425" i="1"/>
  <c r="K1425" i="1"/>
  <c r="M1425" i="1"/>
  <c r="N1425" i="1"/>
  <c r="P1499" i="1"/>
  <c r="Q1499" i="1"/>
  <c r="K1499" i="1"/>
  <c r="B1491" i="1"/>
  <c r="M1491" i="1"/>
  <c r="Q1345" i="1"/>
  <c r="Q551" i="1"/>
  <c r="L543" i="1"/>
  <c r="N575" i="1"/>
  <c r="R1246" i="1"/>
  <c r="A1246" i="1"/>
  <c r="A1150" i="1"/>
  <c r="M1150" i="1"/>
  <c r="O1134" i="1"/>
  <c r="L1134" i="1"/>
  <c r="Q751" i="1"/>
  <c r="L687" i="1"/>
  <c r="L765" i="1"/>
  <c r="L713" i="1"/>
  <c r="M229" i="1"/>
  <c r="L1510" i="1"/>
  <c r="J1519" i="1"/>
  <c r="J47" i="1"/>
  <c r="R1346" i="1"/>
  <c r="J168" i="1"/>
  <c r="N551" i="1"/>
  <c r="O583" i="1"/>
  <c r="O765" i="1"/>
  <c r="N739" i="1"/>
  <c r="B1375" i="1"/>
  <c r="B1454" i="1"/>
  <c r="J194" i="1"/>
  <c r="L155" i="1"/>
  <c r="P168" i="1"/>
  <c r="P550" i="1"/>
  <c r="M551" i="1"/>
  <c r="J543" i="1"/>
  <c r="K558" i="1"/>
  <c r="A558" i="1"/>
  <c r="M566" i="1"/>
  <c r="O574" i="1"/>
  <c r="J582" i="1"/>
  <c r="R559" i="1"/>
  <c r="J1126" i="1"/>
  <c r="N1182" i="1"/>
  <c r="O1246" i="1"/>
  <c r="N1134" i="1"/>
  <c r="A1158" i="1"/>
  <c r="J701" i="1"/>
  <c r="Q777" i="1"/>
  <c r="A771" i="1"/>
  <c r="P1491"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5"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6" i="1"/>
  <c r="R1492" i="1"/>
  <c r="R1434"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31" i="1"/>
  <c r="K1426" i="1"/>
  <c r="Q1434"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9" i="1"/>
  <c r="P1500" i="1"/>
  <c r="Q1426" i="1"/>
  <c r="N1492" i="1"/>
  <c r="N1434" i="1"/>
  <c r="R667" i="1"/>
  <c r="O699" i="1"/>
  <c r="M737" i="1"/>
  <c r="N775" i="1"/>
  <c r="L1489" i="1"/>
  <c r="Q155" i="1"/>
  <c r="B1296" i="1"/>
  <c r="N1296" i="1"/>
  <c r="P1296" i="1"/>
  <c r="B1300" i="1"/>
  <c r="L1300" i="1"/>
  <c r="N1300" i="1"/>
  <c r="N1420" i="1"/>
  <c r="Q1420" i="1"/>
  <c r="J1420" i="1"/>
  <c r="M1455" i="1"/>
  <c r="N1455" i="1"/>
  <c r="P1460" i="1"/>
  <c r="L1460" i="1"/>
  <c r="A1460" i="1"/>
  <c r="K1485" i="1"/>
  <c r="A1485" i="1"/>
  <c r="M1511" i="1"/>
  <c r="B1511" i="1"/>
  <c r="P1511" i="1"/>
  <c r="A153" i="1"/>
  <c r="P153" i="1"/>
  <c r="M1459" i="1"/>
  <c r="N1419" i="1"/>
  <c r="Q1297" i="1"/>
  <c r="K228" i="1"/>
  <c r="A228" i="1"/>
  <c r="Q1366" i="1"/>
  <c r="M74" i="1"/>
  <c r="M217" i="1"/>
  <c r="B636" i="1"/>
  <c r="A1249" i="1"/>
  <c r="A363" i="1"/>
  <c r="L1511" i="1"/>
  <c r="R1485" i="1"/>
  <c r="L1455" i="1"/>
  <c r="L1420" i="1"/>
  <c r="P1300" i="1"/>
  <c r="A1296" i="1"/>
  <c r="P229" i="1"/>
  <c r="N1510" i="1"/>
  <c r="R1519" i="1"/>
  <c r="K153" i="1"/>
  <c r="K194" i="1"/>
  <c r="N1343" i="1"/>
  <c r="L1343" i="1"/>
  <c r="M1343" i="1"/>
  <c r="B1343" i="1"/>
  <c r="K1343" i="1"/>
  <c r="B354" i="1"/>
  <c r="A346" i="1"/>
  <c r="B346" i="1"/>
  <c r="J1459" i="1"/>
  <c r="L1419" i="1"/>
  <c r="L1534" i="1"/>
  <c r="R217" i="1"/>
  <c r="K363" i="1"/>
  <c r="Q321" i="1"/>
  <c r="A229" i="1"/>
  <c r="R1510" i="1"/>
  <c r="P1374" i="1"/>
  <c r="O1519" i="1"/>
  <c r="P547" i="1"/>
  <c r="J547" i="1"/>
  <c r="O321" i="1"/>
  <c r="O1375" i="1"/>
  <c r="Q1510"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9" i="1"/>
  <c r="K1519" i="1"/>
  <c r="K1367" i="1"/>
  <c r="B1367" i="1"/>
  <c r="N1375" i="1"/>
  <c r="L1375" i="1"/>
  <c r="M1375" i="1"/>
  <c r="A321" i="1"/>
  <c r="R321" i="1"/>
  <c r="M1454" i="1"/>
  <c r="O1454" i="1"/>
  <c r="Q1454" i="1"/>
  <c r="A1454"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7"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3" i="1"/>
  <c r="Q1433" i="1"/>
  <c r="R1433" i="1"/>
  <c r="L1499" i="1"/>
  <c r="B1499" i="1"/>
  <c r="M1499" i="1"/>
  <c r="A1491" i="1"/>
  <c r="Q1491" i="1"/>
  <c r="K1491" i="1"/>
  <c r="O532" i="1"/>
  <c r="M533" i="1"/>
  <c r="A1074" i="1"/>
  <c r="B1045" i="1"/>
  <c r="B1013" i="1"/>
  <c r="J533" i="1"/>
  <c r="A1107" i="1"/>
  <c r="A1083" i="1"/>
  <c r="B1077" i="1"/>
  <c r="A1031" i="1"/>
  <c r="A999" i="1"/>
  <c r="B1109" i="1"/>
  <c r="A1091" i="1"/>
  <c r="B1085" i="1"/>
  <c r="B1081" i="1"/>
  <c r="A1067" i="1"/>
  <c r="B1061" i="1"/>
  <c r="B1029" i="1"/>
  <c r="K517" i="1"/>
  <c r="L1490" i="1"/>
  <c r="B1500" i="1"/>
  <c r="B1426" i="1"/>
  <c r="B1434"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11" i="1"/>
  <c r="M1485" i="1"/>
  <c r="Q1460" i="1"/>
  <c r="P1455" i="1"/>
  <c r="A1455" i="1"/>
  <c r="K1420" i="1"/>
  <c r="M1300" i="1"/>
  <c r="R1296" i="1"/>
  <c r="N600" i="1"/>
  <c r="J632" i="1"/>
  <c r="J597" i="1"/>
  <c r="A1263" i="1"/>
  <c r="B43" i="1"/>
  <c r="R594" i="1"/>
  <c r="L1519"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5" i="1"/>
  <c r="J1535" i="1"/>
  <c r="L36" i="1"/>
  <c r="Q36" i="1"/>
  <c r="J60" i="1"/>
  <c r="P60" i="1"/>
  <c r="N1306" i="1"/>
  <c r="B1306" i="1"/>
  <c r="L598" i="1"/>
  <c r="A598" i="1"/>
  <c r="Q645" i="1"/>
  <c r="K645" i="1"/>
  <c r="O625" i="1"/>
  <c r="L625" i="1"/>
  <c r="B1256" i="1"/>
  <c r="M1256" i="1"/>
  <c r="A274" i="1"/>
  <c r="K274" i="1"/>
  <c r="K1299" i="1"/>
  <c r="R1299" i="1"/>
  <c r="M1291" i="1"/>
  <c r="L1291" i="1"/>
  <c r="R1291" i="1"/>
  <c r="M1446" i="1"/>
  <c r="B1446" i="1"/>
  <c r="P1446" i="1"/>
  <c r="O1508" i="1"/>
  <c r="A1508" i="1"/>
  <c r="J1508" i="1"/>
  <c r="P219" i="1"/>
  <c r="L219" i="1"/>
  <c r="N219" i="1"/>
  <c r="R411" i="1"/>
  <c r="Q411" i="1"/>
  <c r="A411" i="1"/>
  <c r="L327" i="1"/>
  <c r="K327" i="1"/>
  <c r="J327" i="1"/>
  <c r="P1482" i="1"/>
  <c r="R1387" i="1"/>
  <c r="Q1299" i="1"/>
  <c r="O206" i="1"/>
  <c r="L211" i="1"/>
  <c r="N1444" i="1"/>
  <c r="K1520" i="1"/>
  <c r="K1535" i="1"/>
  <c r="B1535" i="1"/>
  <c r="J1545" i="1"/>
  <c r="Q1560" i="1"/>
  <c r="K265" i="1"/>
  <c r="B1359" i="1"/>
  <c r="O599" i="1"/>
  <c r="Q619" i="1"/>
  <c r="K197" i="1"/>
  <c r="P52" i="1"/>
  <c r="P20" i="1"/>
  <c r="R158" i="1"/>
  <c r="B158" i="1"/>
  <c r="Q1485" i="1"/>
  <c r="B1485" i="1"/>
  <c r="R1460" i="1"/>
  <c r="P1420" i="1"/>
  <c r="Q1300" i="1"/>
  <c r="B273" i="1"/>
  <c r="B1358" i="1"/>
  <c r="P600" i="1"/>
  <c r="P614" i="1"/>
  <c r="N632" i="1"/>
  <c r="O646" i="1"/>
  <c r="K597" i="1"/>
  <c r="Q1263" i="1"/>
  <c r="Q202" i="1"/>
  <c r="O59" i="1"/>
  <c r="L43" i="1"/>
  <c r="N27" i="1"/>
  <c r="O594" i="1"/>
  <c r="L325" i="1"/>
  <c r="J1454" i="1"/>
  <c r="R153" i="1"/>
  <c r="O1417" i="1"/>
  <c r="N15" i="1"/>
  <c r="O327" i="1"/>
  <c r="L1463" i="1"/>
  <c r="R648" i="1"/>
  <c r="O219" i="1"/>
  <c r="P202" i="1"/>
  <c r="P59" i="1"/>
  <c r="P43" i="1"/>
  <c r="P27" i="1"/>
  <c r="M594" i="1"/>
  <c r="N1417" i="1"/>
  <c r="B327" i="1"/>
  <c r="K1463" i="1"/>
  <c r="N1293" i="1"/>
  <c r="L1367" i="1"/>
  <c r="P1367" i="1"/>
  <c r="R1375" i="1"/>
  <c r="J1375" i="1"/>
  <c r="N229" i="1"/>
  <c r="Q229" i="1"/>
  <c r="N321" i="1"/>
  <c r="M321" i="1"/>
  <c r="A1297" i="1"/>
  <c r="R1297" i="1"/>
  <c r="K1459" i="1"/>
  <c r="L1459" i="1"/>
  <c r="M1510" i="1"/>
  <c r="A1510" i="1"/>
  <c r="B217" i="1"/>
  <c r="L217" i="1"/>
  <c r="Q243" i="1"/>
  <c r="J243" i="1"/>
  <c r="A74" i="1"/>
  <c r="O74" i="1"/>
  <c r="B31" i="1"/>
  <c r="K31" i="1"/>
  <c r="L31" i="1"/>
  <c r="L47" i="1"/>
  <c r="A47" i="1"/>
  <c r="Q47" i="1"/>
  <c r="P194" i="1"/>
  <c r="L194" i="1"/>
  <c r="L642" i="1"/>
  <c r="K642" i="1"/>
  <c r="A636" i="1"/>
  <c r="O636" i="1"/>
  <c r="O1291" i="1"/>
  <c r="A1463" i="1"/>
  <c r="M1293" i="1"/>
  <c r="O1296" i="1"/>
  <c r="Q1296" i="1"/>
  <c r="A1300" i="1"/>
  <c r="R1300" i="1"/>
  <c r="J1455" i="1"/>
  <c r="Q1455" i="1"/>
  <c r="A1511" i="1"/>
  <c r="N1511" i="1"/>
  <c r="B153" i="1"/>
  <c r="M153" i="1"/>
  <c r="B1534" i="1"/>
  <c r="K1534" i="1"/>
  <c r="Q1519" i="1"/>
  <c r="A1519" i="1"/>
  <c r="M1519" i="1"/>
  <c r="R646" i="1"/>
  <c r="A646" i="1"/>
  <c r="B597" i="1"/>
  <c r="K1263" i="1"/>
  <c r="M202" i="1"/>
  <c r="Q59" i="1"/>
  <c r="J43" i="1"/>
  <c r="K27" i="1"/>
  <c r="J594" i="1"/>
  <c r="N1519" i="1"/>
  <c r="P1508" i="1"/>
  <c r="N1291" i="1"/>
  <c r="O411" i="1"/>
  <c r="K1446"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9" i="1"/>
  <c r="L1439" i="1"/>
  <c r="N1439" i="1"/>
  <c r="Q1431" i="1"/>
  <c r="R1431" i="1"/>
  <c r="B1505" i="1"/>
  <c r="O1505" i="1"/>
  <c r="P1505" i="1"/>
  <c r="M1505" i="1"/>
  <c r="K1497" i="1"/>
  <c r="M1497" i="1"/>
  <c r="A1497" i="1"/>
  <c r="A1489" i="1"/>
  <c r="P1489" i="1"/>
  <c r="R1489" i="1"/>
  <c r="B1058" i="1"/>
  <c r="A1058" i="1"/>
  <c r="B1026" i="1"/>
  <c r="A1026" i="1"/>
  <c r="R1438" i="1"/>
  <c r="Q1438" i="1"/>
  <c r="M1438" i="1"/>
  <c r="M1430" i="1"/>
  <c r="Q1430" i="1"/>
  <c r="J1430" i="1"/>
  <c r="B1504" i="1"/>
  <c r="Q1504" i="1"/>
  <c r="M1496" i="1"/>
  <c r="P1496"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8" i="1"/>
  <c r="B1493" i="1"/>
  <c r="Q535" i="1"/>
  <c r="B1050" i="1"/>
  <c r="A1050" i="1"/>
  <c r="B1018" i="1"/>
  <c r="A1018" i="1"/>
  <c r="N1215" i="1"/>
  <c r="K1135" i="1"/>
  <c r="N1183" i="1"/>
  <c r="Q1111" i="1"/>
  <c r="M1159" i="1"/>
  <c r="P1231" i="1"/>
  <c r="L1151" i="1"/>
  <c r="L1199" i="1"/>
  <c r="B1199" i="1"/>
  <c r="R721" i="1"/>
  <c r="Q773" i="1"/>
  <c r="R774" i="1"/>
  <c r="K774" i="1"/>
  <c r="L774" i="1"/>
  <c r="N774" i="1"/>
  <c r="Q774" i="1"/>
  <c r="L1504" i="1"/>
  <c r="M1427"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4"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9"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5"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10" i="1"/>
  <c r="B1510" i="1"/>
  <c r="L1454" i="1"/>
  <c r="R243" i="1"/>
  <c r="A243" i="1"/>
  <c r="L1508" i="1"/>
  <c r="P1291" i="1"/>
  <c r="R232" i="1"/>
  <c r="A232" i="1"/>
  <c r="B642" i="1"/>
  <c r="N194" i="1"/>
  <c r="N31" i="1"/>
  <c r="P15" i="1"/>
  <c r="M435" i="1"/>
  <c r="B435" i="1"/>
  <c r="J411" i="1"/>
  <c r="N1463" i="1"/>
  <c r="N1283" i="1"/>
  <c r="N1446"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6"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7" i="1"/>
  <c r="L1417"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10" i="1"/>
  <c r="M243" i="1"/>
  <c r="Q1508" i="1"/>
  <c r="M1417" i="1"/>
  <c r="B1417" i="1"/>
  <c r="K1291" i="1"/>
  <c r="M232" i="1"/>
  <c r="R194" i="1"/>
  <c r="O31" i="1"/>
  <c r="K15" i="1"/>
  <c r="Q435" i="1"/>
  <c r="P327" i="1"/>
  <c r="N411" i="1"/>
  <c r="R1463" i="1"/>
  <c r="B1463" i="1"/>
  <c r="N318" i="1"/>
  <c r="J1283" i="1"/>
  <c r="A1283" i="1"/>
  <c r="J1446" i="1"/>
  <c r="K47" i="1"/>
  <c r="L326" i="1"/>
  <c r="B326" i="1"/>
  <c r="M219" i="1"/>
  <c r="K1293" i="1"/>
  <c r="B1374" i="1"/>
  <c r="O1374" i="1"/>
  <c r="A155" i="1"/>
  <c r="O155" i="1"/>
  <c r="K232" i="1"/>
  <c r="A1367" i="1"/>
  <c r="M1367" i="1"/>
  <c r="L229" i="1"/>
  <c r="O229" i="1"/>
  <c r="K1454" i="1"/>
  <c r="R1454"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10" i="1"/>
  <c r="P1454" i="1"/>
  <c r="K243" i="1"/>
  <c r="N1508" i="1"/>
  <c r="R1417" i="1"/>
  <c r="J1291" i="1"/>
  <c r="A1291" i="1"/>
  <c r="Q232" i="1"/>
  <c r="R642" i="1"/>
  <c r="Q194" i="1"/>
  <c r="J31" i="1"/>
  <c r="Q15" i="1"/>
  <c r="A15" i="1"/>
  <c r="O435" i="1"/>
  <c r="N327" i="1"/>
  <c r="M411" i="1"/>
  <c r="Q1463" i="1"/>
  <c r="K318" i="1"/>
  <c r="A318" i="1"/>
  <c r="P1283" i="1"/>
  <c r="Q1446" i="1"/>
  <c r="A1446" i="1"/>
  <c r="J648" i="1"/>
  <c r="O47" i="1"/>
  <c r="R326" i="1"/>
  <c r="K219" i="1"/>
  <c r="B219" i="1"/>
  <c r="J1293" i="1"/>
  <c r="J153" i="1"/>
  <c r="Q153" i="1"/>
  <c r="N274" i="1"/>
  <c r="O1256" i="1"/>
  <c r="N599" i="1"/>
  <c r="L619" i="1"/>
  <c r="L651" i="1"/>
  <c r="O1264" i="1"/>
  <c r="P198" i="1"/>
  <c r="L52" i="1"/>
  <c r="R28" i="1"/>
  <c r="N153" i="1"/>
  <c r="O243" i="1"/>
  <c r="M1508" i="1"/>
  <c r="J1417" i="1"/>
  <c r="Q1291" i="1"/>
  <c r="J232" i="1"/>
  <c r="B232" i="1"/>
  <c r="J642" i="1"/>
  <c r="O194" i="1"/>
  <c r="P31" i="1"/>
  <c r="R15" i="1"/>
  <c r="N435" i="1"/>
  <c r="A435" i="1"/>
  <c r="M327" i="1"/>
  <c r="L411" i="1"/>
  <c r="O1463" i="1"/>
  <c r="R318" i="1"/>
  <c r="O1283" i="1"/>
  <c r="O1446"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6" i="1"/>
  <c r="J1436" i="1"/>
  <c r="A1436" i="1"/>
  <c r="R1436" i="1"/>
  <c r="B1436" i="1"/>
  <c r="M1436" i="1"/>
  <c r="K1428" i="1"/>
  <c r="P1428" i="1"/>
  <c r="Q1428" i="1"/>
  <c r="R1428" i="1"/>
  <c r="L1428" i="1"/>
  <c r="B1502" i="1"/>
  <c r="M1502" i="1"/>
  <c r="N1502" i="1"/>
  <c r="P1502" i="1"/>
  <c r="R1502" i="1"/>
  <c r="A1494" i="1"/>
  <c r="O1494" i="1"/>
  <c r="M1494" i="1"/>
  <c r="N1494" i="1"/>
  <c r="P1494" i="1"/>
  <c r="R1494"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6" i="1"/>
  <c r="B1494" i="1"/>
  <c r="A1428" i="1"/>
  <c r="R1435" i="1"/>
  <c r="Q1435" i="1"/>
  <c r="K1435" i="1"/>
  <c r="M1435" i="1"/>
  <c r="R1427" i="1"/>
  <c r="K1427" i="1"/>
  <c r="B1427" i="1"/>
  <c r="N1427" i="1"/>
  <c r="N1501" i="1"/>
  <c r="P1501" i="1"/>
  <c r="A1501" i="1"/>
  <c r="Q1501" i="1"/>
  <c r="B1501" i="1"/>
  <c r="L1501" i="1"/>
  <c r="L1493" i="1"/>
  <c r="P1493" i="1"/>
  <c r="Q1493" i="1"/>
  <c r="A1493" i="1"/>
  <c r="K1493"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6" i="1"/>
  <c r="O1501" i="1"/>
  <c r="P1435" i="1"/>
  <c r="L1502" i="1"/>
  <c r="N528" i="1"/>
  <c r="O521" i="1"/>
  <c r="B529" i="1"/>
  <c r="Q533" i="1"/>
  <c r="O662" i="1"/>
  <c r="O668" i="1"/>
  <c r="Q674" i="1"/>
  <c r="N680" i="1"/>
  <c r="Q694" i="1"/>
  <c r="M700" i="1"/>
  <c r="L706" i="1"/>
  <c r="A706" i="1"/>
  <c r="K726" i="1"/>
  <c r="J732" i="1"/>
  <c r="P738" i="1"/>
  <c r="N744" i="1"/>
  <c r="L764" i="1"/>
  <c r="K770" i="1"/>
  <c r="J776" i="1"/>
  <c r="O790" i="1"/>
  <c r="M1251" i="1"/>
  <c r="K1436" i="1"/>
  <c r="M1501" i="1"/>
  <c r="N1435" i="1"/>
  <c r="K1502"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501" i="1"/>
  <c r="L1435" i="1"/>
  <c r="Q1502" i="1"/>
  <c r="R521" i="1"/>
  <c r="M537" i="1"/>
  <c r="A533" i="1"/>
  <c r="K533" i="1"/>
  <c r="L533" i="1"/>
  <c r="N533" i="1"/>
  <c r="O533" i="1"/>
  <c r="P533" i="1"/>
  <c r="R533" i="1"/>
  <c r="Q525" i="1"/>
  <c r="R525" i="1"/>
  <c r="B525" i="1"/>
  <c r="N525" i="1"/>
  <c r="O525" i="1"/>
  <c r="K525" i="1"/>
  <c r="N517" i="1"/>
  <c r="M517" i="1"/>
  <c r="Q517" i="1"/>
  <c r="A517" i="1"/>
  <c r="B517" i="1"/>
  <c r="O517" i="1"/>
  <c r="R517" i="1"/>
  <c r="O1427"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3" i="1"/>
  <c r="P1427" i="1"/>
  <c r="K1494" i="1"/>
  <c r="M1428" i="1"/>
  <c r="J528" i="1"/>
  <c r="K536" i="1"/>
  <c r="M529" i="1"/>
  <c r="Q526" i="1"/>
  <c r="L517" i="1"/>
  <c r="A525" i="1"/>
  <c r="A774" i="1"/>
  <c r="O774" i="1"/>
  <c r="R1491" i="1"/>
  <c r="R1499" i="1"/>
  <c r="L1425" i="1"/>
  <c r="K1433" i="1"/>
  <c r="P1434" i="1"/>
  <c r="M531" i="1"/>
  <c r="N516" i="1"/>
  <c r="A516" i="1"/>
  <c r="Q532" i="1"/>
  <c r="K515" i="1"/>
  <c r="R523" i="1"/>
  <c r="N1491" i="1"/>
  <c r="N1499" i="1"/>
  <c r="Q1425" i="1"/>
  <c r="N1433" i="1"/>
  <c r="A1492" i="1"/>
  <c r="J1492" i="1"/>
  <c r="R531" i="1"/>
  <c r="O524" i="1"/>
  <c r="N524" i="1"/>
  <c r="J1429" i="1"/>
  <c r="B523" i="1"/>
  <c r="N523" i="1"/>
  <c r="L523" i="1"/>
  <c r="L515" i="1"/>
  <c r="Q515" i="1"/>
  <c r="L1491" i="1"/>
  <c r="A1499" i="1"/>
  <c r="B1425" i="1"/>
  <c r="K1434"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3" i="1"/>
  <c r="B1103" i="1"/>
  <c r="B1095" i="1"/>
  <c r="B1087" i="1"/>
  <c r="B1079" i="1"/>
  <c r="B1071" i="1"/>
  <c r="B1063" i="1"/>
  <c r="B1057" i="1"/>
  <c r="B1049" i="1"/>
  <c r="B1041" i="1"/>
  <c r="B1033" i="1"/>
  <c r="B1025" i="1"/>
  <c r="B1017" i="1"/>
  <c r="B1009" i="1"/>
  <c r="B1001"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<sst xmlns="http://schemas.openxmlformats.org/spreadsheetml/2006/main" count="16723" uniqueCount="3797">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</sst>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9" fontId="10" fillId="0" borderId="0" xfId="1" applyFont="1"/>
    <xf numFmtId="9" fontId="11" fillId="0" borderId="0" xfId="1" applyFon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2979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3219</v>
      </c>
      <c r="B21" s="159"/>
    </row>
    <row r="22" spans="1:3" x14ac:dyDescent="0.25">
      <c r="A22" t="s">
        <v>3213</v>
      </c>
    </row>
    <row r="23" spans="1:3" x14ac:dyDescent="0.25">
      <c r="A23" t="s">
        <v>3214</v>
      </c>
    </row>
    <row r="24" spans="1:3" x14ac:dyDescent="0.25">
      <c r="A24" t="s">
        <v>3215</v>
      </c>
    </row>
    <row r="25" spans="1:3" x14ac:dyDescent="0.25">
      <c r="A25" t="s">
        <v>3216</v>
      </c>
    </row>
    <row r="27" spans="1:3" x14ac:dyDescent="0.25">
      <c r="A27" s="42" t="s">
        <v>3217</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3218</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G33" sqref="G33"/>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3191</v>
      </c>
      <c r="M1"/>
    </row>
    <row r="2" spans="1:14" x14ac:dyDescent="0.25">
      <c r="A2" s="16" t="s">
        <v>3192</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25">
      <c r="A5" s="317" t="s">
        <v>4</v>
      </c>
      <c r="B5" s="317" t="s">
        <v>2453</v>
      </c>
      <c r="C5" t="s">
        <v>3471</v>
      </c>
      <c r="D5" s="317" t="s">
        <v>2454</v>
      </c>
      <c r="E5" s="317" t="s">
        <v>2455</v>
      </c>
      <c r="F5" s="389">
        <v>0</v>
      </c>
      <c r="G5" s="390">
        <v>3</v>
      </c>
      <c r="H5" s="390">
        <v>0.1</v>
      </c>
      <c r="I5" s="317" t="s">
        <v>3473</v>
      </c>
      <c r="J5" s="314" t="s">
        <v>3697</v>
      </c>
      <c r="K5" s="317"/>
      <c r="L5" s="317" t="s">
        <v>2697</v>
      </c>
      <c r="M5" s="388" t="s">
        <v>3210</v>
      </c>
    </row>
    <row r="6" spans="1:14" x14ac:dyDescent="0.2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25">
      <c r="A7" s="317" t="s">
        <v>4</v>
      </c>
      <c r="B7" s="317" t="s">
        <v>3445</v>
      </c>
      <c r="C7" t="s">
        <v>3447</v>
      </c>
      <c r="D7" s="317" t="s">
        <v>3449</v>
      </c>
      <c r="E7" t="s">
        <v>3450</v>
      </c>
      <c r="F7" s="393">
        <v>0</v>
      </c>
      <c r="G7" s="393">
        <v>50000</v>
      </c>
      <c r="H7" s="393">
        <v>100</v>
      </c>
      <c r="I7" s="393" t="s">
        <v>3452</v>
      </c>
      <c r="J7" s="394" t="s">
        <v>3698</v>
      </c>
      <c r="K7" s="387" t="s">
        <v>460</v>
      </c>
      <c r="L7" s="387" t="s">
        <v>461</v>
      </c>
      <c r="M7" s="392" t="s">
        <v>462</v>
      </c>
    </row>
    <row r="8" spans="1:14" x14ac:dyDescent="0.25">
      <c r="A8" s="317" t="s">
        <v>4</v>
      </c>
      <c r="B8" s="317" t="s">
        <v>3446</v>
      </c>
      <c r="C8" t="s">
        <v>3448</v>
      </c>
      <c r="D8" s="317" t="s">
        <v>3449</v>
      </c>
      <c r="E8" t="s">
        <v>3451</v>
      </c>
      <c r="F8" s="393">
        <v>0</v>
      </c>
      <c r="G8" s="393">
        <v>50000</v>
      </c>
      <c r="H8" s="393">
        <v>100</v>
      </c>
      <c r="I8" s="393" t="s">
        <v>3452</v>
      </c>
      <c r="J8" s="394" t="s">
        <v>3699</v>
      </c>
      <c r="K8" s="387" t="s">
        <v>460</v>
      </c>
      <c r="L8" s="387" t="s">
        <v>461</v>
      </c>
      <c r="M8" s="392"/>
    </row>
    <row r="9" spans="1:14" x14ac:dyDescent="0.2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25">
      <c r="A11" s="317" t="s">
        <v>4</v>
      </c>
      <c r="B11" s="317" t="s">
        <v>465</v>
      </c>
      <c r="C11" t="s">
        <v>466</v>
      </c>
      <c r="D11" s="317" t="s">
        <v>465</v>
      </c>
      <c r="E11" t="s">
        <v>2298</v>
      </c>
      <c r="F11" s="386">
        <v>0</v>
      </c>
      <c r="G11" s="386">
        <v>1</v>
      </c>
      <c r="H11" s="386">
        <v>0.01</v>
      </c>
      <c r="I11" s="314" t="s">
        <v>467</v>
      </c>
      <c r="J11" s="370" t="s">
        <v>3700</v>
      </c>
      <c r="K11" s="370" t="s">
        <v>468</v>
      </c>
      <c r="L11" s="314" t="s">
        <v>469</v>
      </c>
      <c r="M11" s="397" t="s">
        <v>470</v>
      </c>
    </row>
    <row r="12" spans="1:14" x14ac:dyDescent="0.25">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x14ac:dyDescent="0.25">
      <c r="A14" s="317" t="s">
        <v>4</v>
      </c>
      <c r="B14" s="317" t="s">
        <v>3436</v>
      </c>
      <c r="C14" t="s">
        <v>3437</v>
      </c>
      <c r="D14" s="317" t="s">
        <v>3438</v>
      </c>
      <c r="E14" t="s">
        <v>3439</v>
      </c>
      <c r="F14" s="395">
        <v>0</v>
      </c>
      <c r="G14" s="395">
        <v>1</v>
      </c>
      <c r="H14" s="395">
        <v>0.01</v>
      </c>
      <c r="I14" s="370" t="s">
        <v>3696</v>
      </c>
      <c r="J14" s="45" t="s">
        <v>3701</v>
      </c>
      <c r="K14" s="387" t="s">
        <v>463</v>
      </c>
      <c r="L14" s="387" t="s">
        <v>464</v>
      </c>
      <c r="M14" s="388" t="s">
        <v>3193</v>
      </c>
    </row>
    <row r="15" spans="1:14" x14ac:dyDescent="0.25">
      <c r="A15" s="317" t="s">
        <v>4</v>
      </c>
      <c r="B15" s="317" t="s">
        <v>3442</v>
      </c>
      <c r="C15" t="s">
        <v>3443</v>
      </c>
      <c r="D15" s="317" t="s">
        <v>3438</v>
      </c>
      <c r="E15" t="s">
        <v>3440</v>
      </c>
      <c r="F15" s="398">
        <v>0</v>
      </c>
      <c r="G15" s="398">
        <v>1</v>
      </c>
      <c r="H15" s="398">
        <v>1</v>
      </c>
      <c r="I15" s="370" t="s">
        <v>29</v>
      </c>
      <c r="J15" s="370" t="s">
        <v>3441</v>
      </c>
      <c r="K15" s="387"/>
      <c r="L15" s="387"/>
    </row>
    <row r="16" spans="1:14" x14ac:dyDescent="0.25">
      <c r="A16" s="317" t="s">
        <v>4</v>
      </c>
      <c r="B16" s="317" t="s">
        <v>3636</v>
      </c>
      <c r="C16" t="s">
        <v>3637</v>
      </c>
      <c r="D16" s="317" t="s">
        <v>3638</v>
      </c>
      <c r="E16" t="s">
        <v>3639</v>
      </c>
      <c r="F16" s="398">
        <v>0</v>
      </c>
      <c r="G16" s="398">
        <v>50</v>
      </c>
      <c r="H16" s="398">
        <v>1</v>
      </c>
      <c r="I16" s="370" t="s">
        <v>3695</v>
      </c>
      <c r="J16" s="370" t="s">
        <v>3640</v>
      </c>
      <c r="K16" s="387"/>
      <c r="L16" s="387"/>
    </row>
    <row r="17" spans="1:14" x14ac:dyDescent="0.25">
      <c r="A17" t="s">
        <v>71</v>
      </c>
      <c r="B17" t="s">
        <v>15</v>
      </c>
      <c r="C17" t="s">
        <v>2488</v>
      </c>
      <c r="D17" t="s">
        <v>15</v>
      </c>
      <c r="E17" t="s">
        <v>2487</v>
      </c>
      <c r="F17" s="395">
        <v>0</v>
      </c>
      <c r="G17" s="395">
        <v>1</v>
      </c>
      <c r="H17" s="395">
        <v>0.01</v>
      </c>
      <c r="I17" s="370" t="s">
        <v>114</v>
      </c>
      <c r="J17" s="370" t="s">
        <v>3735</v>
      </c>
      <c r="K17" s="370" t="s">
        <v>197</v>
      </c>
      <c r="L17" s="314" t="s">
        <v>198</v>
      </c>
      <c r="M17" s="396" t="s">
        <v>3196</v>
      </c>
    </row>
    <row r="18" spans="1:14" x14ac:dyDescent="0.2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3702</v>
      </c>
      <c r="K23" s="370" t="s">
        <v>205</v>
      </c>
      <c r="L23" s="314" t="s">
        <v>206</v>
      </c>
      <c r="M23" s="396" t="s">
        <v>152</v>
      </c>
    </row>
    <row r="24" spans="1:14" x14ac:dyDescent="0.25">
      <c r="A24" t="s">
        <v>71</v>
      </c>
      <c r="B24" t="s">
        <v>12</v>
      </c>
      <c r="C24" t="s">
        <v>6</v>
      </c>
      <c r="D24" t="s">
        <v>12</v>
      </c>
      <c r="E24" t="s">
        <v>2291</v>
      </c>
      <c r="F24">
        <v>0</v>
      </c>
      <c r="G24">
        <v>1</v>
      </c>
      <c r="H24">
        <v>1</v>
      </c>
      <c r="I24" s="370" t="s">
        <v>29</v>
      </c>
      <c r="J24" s="370" t="s">
        <v>3198</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3199</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3738</v>
      </c>
      <c r="K26" s="370" t="s">
        <v>2449</v>
      </c>
      <c r="L26" s="314" t="s">
        <v>2450</v>
      </c>
      <c r="M26" s="397" t="s">
        <v>150</v>
      </c>
    </row>
    <row r="27" spans="1:14" x14ac:dyDescent="0.25">
      <c r="A27" t="s">
        <v>8</v>
      </c>
      <c r="B27" s="370" t="s">
        <v>3552</v>
      </c>
      <c r="C27" t="s">
        <v>3553</v>
      </c>
      <c r="D27" s="184"/>
      <c r="E27" s="184"/>
      <c r="F27" s="317">
        <v>0</v>
      </c>
      <c r="G27" s="317">
        <v>1</v>
      </c>
      <c r="H27" s="317">
        <v>1</v>
      </c>
      <c r="I27" s="314" t="s">
        <v>29</v>
      </c>
      <c r="J27" s="370" t="s">
        <v>3554</v>
      </c>
      <c r="K27" s="370"/>
      <c r="L27" s="314"/>
      <c r="M27" s="397"/>
    </row>
    <row r="28" spans="1:14" x14ac:dyDescent="0.25">
      <c r="A28" t="s">
        <v>8</v>
      </c>
      <c r="B28" s="370" t="s">
        <v>3794</v>
      </c>
      <c r="C28" t="s">
        <v>3796</v>
      </c>
      <c r="D28" s="370" t="s">
        <v>3129</v>
      </c>
      <c r="E28" t="s">
        <v>3792</v>
      </c>
      <c r="F28" s="317">
        <v>0</v>
      </c>
      <c r="G28" s="317">
        <v>1</v>
      </c>
      <c r="H28" s="317">
        <v>1</v>
      </c>
      <c r="I28" s="317" t="s">
        <v>29</v>
      </c>
      <c r="J28" s="370" t="s">
        <v>3793</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3489</v>
      </c>
      <c r="C32" t="s">
        <v>3490</v>
      </c>
      <c r="D32" t="s">
        <v>3491</v>
      </c>
      <c r="E32" t="s">
        <v>3656</v>
      </c>
      <c r="F32" s="317">
        <v>0</v>
      </c>
      <c r="G32" s="460">
        <v>1</v>
      </c>
      <c r="H32" s="317">
        <v>1</v>
      </c>
      <c r="I32" s="317" t="s">
        <v>3492</v>
      </c>
      <c r="J32" s="370" t="s">
        <v>3493</v>
      </c>
      <c r="K32" s="370"/>
      <c r="L32" s="314"/>
      <c r="M32" s="41" t="s">
        <v>3494</v>
      </c>
    </row>
    <row r="33" spans="1:14" x14ac:dyDescent="0.25">
      <c r="A33" t="s">
        <v>8</v>
      </c>
      <c r="B33" t="s">
        <v>17</v>
      </c>
      <c r="C33" t="s">
        <v>27</v>
      </c>
      <c r="D33" t="s">
        <v>17</v>
      </c>
      <c r="E33" t="s">
        <v>2286</v>
      </c>
      <c r="F33" s="395">
        <v>0</v>
      </c>
      <c r="G33" s="13">
        <v>1</v>
      </c>
      <c r="H33" s="13">
        <v>0.01</v>
      </c>
      <c r="I33" s="370" t="s">
        <v>33</v>
      </c>
      <c r="J33" s="370" t="s">
        <v>3703</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3736</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3200</v>
      </c>
    </row>
    <row r="36" spans="1:14" x14ac:dyDescent="0.25">
      <c r="A36" t="s">
        <v>8</v>
      </c>
      <c r="B36" t="s">
        <v>59</v>
      </c>
      <c r="C36" t="s">
        <v>130</v>
      </c>
      <c r="D36" t="s">
        <v>59</v>
      </c>
      <c r="E36" s="184"/>
      <c r="F36">
        <v>0</v>
      </c>
      <c r="G36">
        <v>1</v>
      </c>
      <c r="H36">
        <v>1</v>
      </c>
      <c r="I36" s="370" t="s">
        <v>29</v>
      </c>
      <c r="J36" s="394" t="s">
        <v>3754</v>
      </c>
    </row>
    <row r="37" spans="1:14" x14ac:dyDescent="0.25">
      <c r="A37" t="s">
        <v>8</v>
      </c>
      <c r="B37" t="s">
        <v>3751</v>
      </c>
      <c r="C37" t="s">
        <v>3752</v>
      </c>
      <c r="D37" t="s">
        <v>3751</v>
      </c>
      <c r="E37" s="184"/>
      <c r="F37">
        <v>0</v>
      </c>
      <c r="G37">
        <v>1</v>
      </c>
      <c r="H37">
        <v>1</v>
      </c>
      <c r="I37" s="370" t="s">
        <v>29</v>
      </c>
      <c r="J37" s="394" t="s">
        <v>3753</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x14ac:dyDescent="0.25">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3739</v>
      </c>
      <c r="K42" s="370" t="s">
        <v>213</v>
      </c>
      <c r="L42" s="314"/>
      <c r="M42" s="396" t="s">
        <v>3207</v>
      </c>
    </row>
    <row r="43" spans="1:14" x14ac:dyDescent="0.25">
      <c r="A43" t="s">
        <v>8</v>
      </c>
      <c r="B43" t="s">
        <v>18</v>
      </c>
      <c r="C43" t="s">
        <v>131</v>
      </c>
      <c r="D43" t="s">
        <v>18</v>
      </c>
      <c r="E43" t="s">
        <v>2790</v>
      </c>
      <c r="F43" s="317">
        <v>0</v>
      </c>
      <c r="G43" s="317">
        <v>60</v>
      </c>
      <c r="H43" s="317">
        <v>1</v>
      </c>
      <c r="I43" s="317" t="str">
        <f>UnitControlCenter!$B$51</f>
        <v>$/MWh</v>
      </c>
      <c r="J43" s="370" t="s">
        <v>3740</v>
      </c>
      <c r="K43" s="370" t="s">
        <v>213</v>
      </c>
      <c r="L43" s="314" t="s">
        <v>214</v>
      </c>
      <c r="M43" s="396" t="s">
        <v>151</v>
      </c>
    </row>
    <row r="44" spans="1:14" x14ac:dyDescent="0.25">
      <c r="A44" t="s">
        <v>8</v>
      </c>
      <c r="B44" t="s">
        <v>3582</v>
      </c>
      <c r="C44" t="s">
        <v>3583</v>
      </c>
      <c r="D44" t="s">
        <v>3584</v>
      </c>
      <c r="E44" t="s">
        <v>3585</v>
      </c>
      <c r="F44" s="395">
        <v>0</v>
      </c>
      <c r="G44" s="13">
        <v>1</v>
      </c>
      <c r="H44" s="13">
        <v>0.01</v>
      </c>
      <c r="I44" s="317" t="s">
        <v>3586</v>
      </c>
      <c r="J44" s="370" t="s">
        <v>3587</v>
      </c>
      <c r="K44" s="370"/>
      <c r="L44" s="314"/>
      <c r="M44" s="396"/>
    </row>
    <row r="45" spans="1:14" x14ac:dyDescent="0.25">
      <c r="A45" t="s">
        <v>8</v>
      </c>
      <c r="B45" t="s">
        <v>3643</v>
      </c>
      <c r="C45" t="s">
        <v>3641</v>
      </c>
      <c r="D45" t="s">
        <v>3642</v>
      </c>
      <c r="E45" t="s">
        <v>3646</v>
      </c>
      <c r="F45" s="402">
        <v>0</v>
      </c>
      <c r="G45">
        <v>100</v>
      </c>
      <c r="H45">
        <v>5</v>
      </c>
      <c r="I45" s="317" t="s">
        <v>3650</v>
      </c>
      <c r="J45" s="370" t="s">
        <v>3648</v>
      </c>
      <c r="K45" s="370"/>
      <c r="L45" s="314"/>
      <c r="M45" s="396"/>
    </row>
    <row r="46" spans="1:14" x14ac:dyDescent="0.25">
      <c r="A46" t="s">
        <v>8</v>
      </c>
      <c r="B46" t="s">
        <v>3644</v>
      </c>
      <c r="C46" t="s">
        <v>3645</v>
      </c>
      <c r="D46" t="s">
        <v>3642</v>
      </c>
      <c r="E46" t="s">
        <v>3647</v>
      </c>
      <c r="F46" s="395">
        <v>0</v>
      </c>
      <c r="G46" s="13">
        <v>1</v>
      </c>
      <c r="H46" s="13">
        <v>0.01</v>
      </c>
      <c r="I46" s="317" t="s">
        <v>3649</v>
      </c>
      <c r="J46" s="370" t="s">
        <v>3726</v>
      </c>
      <c r="K46" s="370"/>
      <c r="L46" s="314"/>
      <c r="M46" s="396"/>
    </row>
    <row r="47" spans="1:14" x14ac:dyDescent="0.25">
      <c r="A47" t="s">
        <v>8</v>
      </c>
      <c r="B47" t="s">
        <v>3651</v>
      </c>
      <c r="C47" t="s">
        <v>3652</v>
      </c>
      <c r="D47" t="s">
        <v>3651</v>
      </c>
      <c r="E47" t="s">
        <v>3653</v>
      </c>
      <c r="F47" s="402">
        <v>0</v>
      </c>
      <c r="G47">
        <v>100</v>
      </c>
      <c r="H47">
        <v>5</v>
      </c>
      <c r="I47" s="317" t="s">
        <v>3654</v>
      </c>
      <c r="J47" s="370" t="s">
        <v>3655</v>
      </c>
      <c r="K47" s="370"/>
      <c r="L47" s="314"/>
      <c r="M47" s="396"/>
    </row>
    <row r="48" spans="1:14" x14ac:dyDescent="0.25">
      <c r="A48" t="s">
        <v>9</v>
      </c>
      <c r="B48" t="s">
        <v>3228</v>
      </c>
      <c r="C48" t="s">
        <v>3189</v>
      </c>
      <c r="D48" t="s">
        <v>3228</v>
      </c>
      <c r="E48" t="s">
        <v>3190</v>
      </c>
      <c r="F48" s="386">
        <v>0</v>
      </c>
      <c r="G48" s="386">
        <v>0.5</v>
      </c>
      <c r="H48" s="386">
        <v>0.01</v>
      </c>
      <c r="I48" s="314" t="s">
        <v>3188</v>
      </c>
      <c r="J48" s="370" t="s">
        <v>3229</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3544</v>
      </c>
      <c r="C55" t="s">
        <v>3546</v>
      </c>
      <c r="D55" t="s">
        <v>3544</v>
      </c>
      <c r="E55" t="s">
        <v>3548</v>
      </c>
      <c r="F55" s="395">
        <v>0</v>
      </c>
      <c r="G55" s="395">
        <v>1</v>
      </c>
      <c r="H55" s="13">
        <v>0.01</v>
      </c>
      <c r="I55" s="370" t="s">
        <v>2412</v>
      </c>
      <c r="J55" s="370" t="s">
        <v>3551</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3730</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3731</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3732</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3733</v>
      </c>
      <c r="K59" s="314" t="s">
        <v>2259</v>
      </c>
      <c r="L59" s="314" t="s">
        <v>2260</v>
      </c>
      <c r="M59" s="397"/>
    </row>
    <row r="60" spans="1:14" x14ac:dyDescent="0.25">
      <c r="A60" t="s">
        <v>9</v>
      </c>
      <c r="B60" t="s">
        <v>3545</v>
      </c>
      <c r="C60" t="s">
        <v>3547</v>
      </c>
      <c r="D60" t="s">
        <v>3545</v>
      </c>
      <c r="E60" t="s">
        <v>3549</v>
      </c>
      <c r="F60" s="395">
        <v>0</v>
      </c>
      <c r="G60" s="395">
        <v>1</v>
      </c>
      <c r="H60" s="13">
        <v>0.01</v>
      </c>
      <c r="I60" s="370" t="s">
        <v>2412</v>
      </c>
      <c r="J60" s="370" t="s">
        <v>3550</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3202</v>
      </c>
      <c r="K61" s="370"/>
      <c r="L61" s="314" t="s">
        <v>2699</v>
      </c>
      <c r="M61" s="396" t="s">
        <v>3206</v>
      </c>
    </row>
    <row r="62" spans="1:14" x14ac:dyDescent="0.25">
      <c r="A62" t="s">
        <v>9</v>
      </c>
      <c r="B62" t="s">
        <v>21</v>
      </c>
      <c r="C62" t="s">
        <v>286</v>
      </c>
      <c r="D62" s="20" t="s">
        <v>349</v>
      </c>
      <c r="E62" t="s">
        <v>2276</v>
      </c>
      <c r="F62" s="395">
        <v>0</v>
      </c>
      <c r="G62" s="13">
        <v>1</v>
      </c>
      <c r="H62" s="13">
        <v>0.01</v>
      </c>
      <c r="I62" s="370" t="s">
        <v>33</v>
      </c>
      <c r="J62" s="370" t="s">
        <v>3728</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3729</v>
      </c>
      <c r="K63" s="370" t="s">
        <v>228</v>
      </c>
      <c r="L63" s="314" t="s">
        <v>229</v>
      </c>
      <c r="M63" s="396"/>
    </row>
    <row r="64" spans="1:14" x14ac:dyDescent="0.25">
      <c r="A64" t="s">
        <v>9</v>
      </c>
      <c r="B64" t="s">
        <v>3236</v>
      </c>
      <c r="C64" t="s">
        <v>3237</v>
      </c>
      <c r="D64" t="s">
        <v>3236</v>
      </c>
      <c r="E64" t="s">
        <v>3238</v>
      </c>
      <c r="F64" s="395">
        <v>0</v>
      </c>
      <c r="G64" s="13">
        <v>1</v>
      </c>
      <c r="H64" s="13">
        <v>0.01</v>
      </c>
      <c r="I64" s="370" t="s">
        <v>33</v>
      </c>
      <c r="J64" s="370" t="s">
        <v>3734</v>
      </c>
      <c r="K64" s="370"/>
      <c r="L64" s="314"/>
      <c r="M64" s="396"/>
    </row>
    <row r="65" spans="1:14" x14ac:dyDescent="0.25">
      <c r="A65" t="s">
        <v>9</v>
      </c>
      <c r="B65" t="s">
        <v>2492</v>
      </c>
      <c r="C65" t="s">
        <v>2493</v>
      </c>
      <c r="D65" t="s">
        <v>2493</v>
      </c>
      <c r="E65" t="s">
        <v>2494</v>
      </c>
      <c r="F65" s="395">
        <v>0</v>
      </c>
      <c r="G65" s="13">
        <v>1</v>
      </c>
      <c r="H65" s="13">
        <v>0.01</v>
      </c>
      <c r="I65" s="370" t="s">
        <v>2495</v>
      </c>
      <c r="J65" s="370" t="s">
        <v>3737</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3766</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x14ac:dyDescent="0.25">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3768</v>
      </c>
      <c r="K70" s="370" t="s">
        <v>234</v>
      </c>
      <c r="L70" s="314" t="s">
        <v>235</v>
      </c>
      <c r="M70" s="396" t="s">
        <v>152</v>
      </c>
      <c r="N70" s="370"/>
    </row>
    <row r="71" spans="1:14" x14ac:dyDescent="0.25">
      <c r="A71" t="s">
        <v>133</v>
      </c>
      <c r="B71" t="s">
        <v>3425</v>
      </c>
      <c r="C71" t="s">
        <v>3347</v>
      </c>
      <c r="D71" t="s">
        <v>3425</v>
      </c>
      <c r="E71" t="s">
        <v>3348</v>
      </c>
      <c r="F71" s="395">
        <v>0</v>
      </c>
      <c r="G71" s="13">
        <v>1</v>
      </c>
      <c r="H71" s="13">
        <v>0.01</v>
      </c>
      <c r="I71" s="370" t="s">
        <v>33</v>
      </c>
      <c r="J71" s="370" t="s">
        <v>3426</v>
      </c>
      <c r="K71" s="370"/>
      <c r="L71" s="314"/>
      <c r="M71" s="396"/>
      <c r="N71" s="370"/>
    </row>
    <row r="72" spans="1:14" x14ac:dyDescent="0.25">
      <c r="A72" t="s">
        <v>133</v>
      </c>
      <c r="B72" t="s">
        <v>136</v>
      </c>
      <c r="C72" t="s">
        <v>433</v>
      </c>
      <c r="D72" t="s">
        <v>136</v>
      </c>
      <c r="E72" t="s">
        <v>2270</v>
      </c>
      <c r="F72" s="395">
        <v>0</v>
      </c>
      <c r="G72" s="13">
        <v>1</v>
      </c>
      <c r="H72" s="13">
        <v>0.01</v>
      </c>
      <c r="I72" s="370" t="s">
        <v>33</v>
      </c>
      <c r="J72" s="370" t="s">
        <v>3767</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3769</v>
      </c>
      <c r="K73" s="370" t="s">
        <v>238</v>
      </c>
      <c r="L73" s="314" t="s">
        <v>239</v>
      </c>
      <c r="M73" s="396" t="s">
        <v>152</v>
      </c>
      <c r="N73" s="370"/>
    </row>
    <row r="74" spans="1:14" x14ac:dyDescent="0.25">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x14ac:dyDescent="0.25">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3741</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3727</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3331</v>
      </c>
      <c r="K81" s="370" t="s">
        <v>242</v>
      </c>
      <c r="L81" s="314" t="s">
        <v>243</v>
      </c>
    </row>
    <row r="82" spans="1:13" x14ac:dyDescent="0.25">
      <c r="A82" s="317" t="s">
        <v>10</v>
      </c>
      <c r="B82" s="317" t="s">
        <v>2978</v>
      </c>
      <c r="C82" t="s">
        <v>3374</v>
      </c>
      <c r="D82" s="184"/>
      <c r="E82" s="317" t="s">
        <v>3376</v>
      </c>
      <c r="F82">
        <v>0</v>
      </c>
      <c r="G82">
        <v>1</v>
      </c>
      <c r="H82">
        <v>1</v>
      </c>
      <c r="I82" s="370" t="s">
        <v>29</v>
      </c>
      <c r="J82" s="370" t="s">
        <v>3373</v>
      </c>
      <c r="K82" s="370" t="s">
        <v>242</v>
      </c>
      <c r="L82" s="314" t="s">
        <v>243</v>
      </c>
    </row>
    <row r="83" spans="1:13" x14ac:dyDescent="0.25">
      <c r="A83" s="317" t="s">
        <v>10</v>
      </c>
      <c r="B83" t="s">
        <v>3330</v>
      </c>
      <c r="C83" t="s">
        <v>3375</v>
      </c>
      <c r="D83" s="184"/>
      <c r="E83" s="184"/>
      <c r="F83">
        <v>0</v>
      </c>
      <c r="G83">
        <v>1</v>
      </c>
      <c r="H83">
        <v>1</v>
      </c>
      <c r="I83" s="370" t="s">
        <v>29</v>
      </c>
      <c r="J83" t="s">
        <v>3429</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3204</v>
      </c>
      <c r="K85" s="314" t="s">
        <v>2913</v>
      </c>
    </row>
    <row r="86" spans="1:13" x14ac:dyDescent="0.25">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3205</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x14ac:dyDescent="0.25">
      <c r="A93" s="317" t="s">
        <v>2661</v>
      </c>
      <c r="B93" s="317" t="s">
        <v>3787</v>
      </c>
      <c r="C93" t="s">
        <v>3788</v>
      </c>
      <c r="D93" s="317" t="s">
        <v>3787</v>
      </c>
      <c r="E93" s="391" t="s">
        <v>3789</v>
      </c>
      <c r="F93" s="13">
        <v>0</v>
      </c>
      <c r="G93" s="13">
        <v>1</v>
      </c>
      <c r="H93" s="395">
        <v>0.01</v>
      </c>
      <c r="I93" s="370" t="s">
        <v>33</v>
      </c>
      <c r="J93" s="370" t="s">
        <v>3791</v>
      </c>
      <c r="K93" s="314"/>
      <c r="L93" s="314"/>
      <c r="M93" s="397" t="s">
        <v>3790</v>
      </c>
    </row>
    <row r="94" spans="1:13" x14ac:dyDescent="0.25">
      <c r="A94" t="s">
        <v>2661</v>
      </c>
      <c r="B94" s="184" t="s">
        <v>328</v>
      </c>
      <c r="C94" t="s">
        <v>294</v>
      </c>
      <c r="D94" t="s">
        <v>352</v>
      </c>
      <c r="E94" t="s">
        <v>2262</v>
      </c>
      <c r="F94" s="13">
        <v>0</v>
      </c>
      <c r="G94" s="13">
        <v>0.4</v>
      </c>
      <c r="H94" s="395">
        <v>0.01</v>
      </c>
      <c r="I94" s="370" t="s">
        <v>32</v>
      </c>
      <c r="J94" s="370" t="s">
        <v>3211</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3212</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3427</v>
      </c>
      <c r="D110" s="184"/>
      <c r="E110" t="s">
        <v>2827</v>
      </c>
      <c r="F110">
        <v>0</v>
      </c>
      <c r="G110">
        <v>1</v>
      </c>
      <c r="H110">
        <v>1</v>
      </c>
      <c r="I110" s="370" t="s">
        <v>29</v>
      </c>
      <c r="J110" t="s">
        <v>3428</v>
      </c>
      <c r="M110" s="404"/>
    </row>
    <row r="111" spans="1:13" x14ac:dyDescent="0.25">
      <c r="A111" t="s">
        <v>2825</v>
      </c>
      <c r="B111" t="s">
        <v>3290</v>
      </c>
      <c r="C111" t="s">
        <v>3288</v>
      </c>
      <c r="D111" s="184"/>
      <c r="E111" s="184"/>
      <c r="F111">
        <v>0</v>
      </c>
      <c r="G111">
        <v>1</v>
      </c>
      <c r="H111">
        <v>1</v>
      </c>
      <c r="I111" s="370" t="s">
        <v>29</v>
      </c>
      <c r="J111" t="s">
        <v>3289</v>
      </c>
    </row>
    <row r="112" spans="1:13" x14ac:dyDescent="0.25">
      <c r="A112" t="s">
        <v>10</v>
      </c>
      <c r="B112" t="s">
        <v>3742</v>
      </c>
      <c r="C112" t="s">
        <v>3745</v>
      </c>
      <c r="D112" s="184"/>
      <c r="E112" s="184"/>
      <c r="F112">
        <v>0</v>
      </c>
      <c r="G112">
        <v>1</v>
      </c>
      <c r="H112">
        <v>1</v>
      </c>
      <c r="I112" s="370" t="s">
        <v>29</v>
      </c>
      <c r="J112" t="s">
        <v>3748</v>
      </c>
    </row>
    <row r="113" spans="1:10" x14ac:dyDescent="0.25">
      <c r="A113" t="s">
        <v>10</v>
      </c>
      <c r="B113" t="s">
        <v>3743</v>
      </c>
      <c r="C113" t="s">
        <v>3746</v>
      </c>
      <c r="D113" s="184"/>
      <c r="E113" s="184"/>
      <c r="F113">
        <v>0</v>
      </c>
      <c r="G113">
        <v>1</v>
      </c>
      <c r="H113">
        <v>1</v>
      </c>
      <c r="I113" s="370" t="s">
        <v>29</v>
      </c>
      <c r="J113" t="s">
        <v>3749</v>
      </c>
    </row>
    <row r="114" spans="1:10" x14ac:dyDescent="0.25">
      <c r="A114" t="s">
        <v>10</v>
      </c>
      <c r="B114" t="s">
        <v>3744</v>
      </c>
      <c r="C114" t="s">
        <v>3747</v>
      </c>
      <c r="D114" s="184"/>
      <c r="E114" s="184"/>
      <c r="F114">
        <v>0</v>
      </c>
      <c r="G114">
        <v>1</v>
      </c>
      <c r="H114">
        <v>1</v>
      </c>
      <c r="I114" s="370" t="s">
        <v>29</v>
      </c>
      <c r="J114" t="s">
        <v>3750</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H1" zoomScaleNormal="100" workbookViewId="0">
      <pane ySplit="1" topLeftCell="A281" activePane="bottomLeft" state="frozen"/>
      <selection pane="bottomLeft" activeCell="M289" sqref="M289:M312"/>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61">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61">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61">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61">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61">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61">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61">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61">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61">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61">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61">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61">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61">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61">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61">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61">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61">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61">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61">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61">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61">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61">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61">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61">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3752</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Non BAU Carbon Tax Vehicle Qualification</v>
      </c>
      <c r="C1382" t="s">
        <v>3745</v>
      </c>
      <c r="H1382" s="43">
        <v>2286</v>
      </c>
      <c r="I1382" s="322" t="s">
        <v>43</v>
      </c>
      <c r="J1382" s="255" t="str">
        <f>IF(ISBLANK(INDEX('Policy Characteristics'!D:D,MATCH($C1382,'Policy Characteristics'!$C:$C,0))),"",INDEX('Policy Characteristics'!D:D,MATCH($C1382,'Policy Characteristics'!$C:$C,0)))</f>
        <v/>
      </c>
      <c r="K1382" s="254" t="str">
        <f>IF(ISBLANK(INDEX('Policy Characteristics'!E:E,MATCH($C1382,'Policy Characteristics'!$C:$C,0))),"",INDEX('Policy Characteristics'!E:E,MATCH($C1382,'Policy Characteristics'!$C:$C,0)))</f>
        <v/>
      </c>
      <c r="L1382" s="359">
        <f>IF(ISBLANK(INDEX('Policy Characteristics'!F:F,MATCH($C1382,'Policy Characteristics'!$C:$C,0))),"",INDEX('Policy Characteristics'!F:F,MATCH($C1382,'Policy Characteristics'!$C:$C,0)))</f>
        <v>0</v>
      </c>
      <c r="M1382" s="359">
        <f>IF(ISBLANK(INDEX('Policy Characteristics'!G:G,MATCH($C1382,'Policy Characteristics'!$C:$C,0))),"",INDEX('Policy Characteristics'!G:G,MATCH($C1382,'Policy Characteristics'!$C:$C,0)))</f>
        <v>1</v>
      </c>
      <c r="N1382" s="359">
        <f>IF(ISBLANK(INDEX('Policy Characteristics'!H:H,MATCH($C1382,'Policy Characteristics'!$C:$C,0))),"",INDEX('Policy Characteristics'!H:H,MATCH($C1382,'Policy Characteristics'!$C:$C,0)))</f>
        <v>1</v>
      </c>
      <c r="O1382" s="254" t="str">
        <f>IF(ISBLANK(INDEX('Policy Characteristics'!I:I,MATCH($C1382,'Policy Characteristics'!$C:$C,0))),"",INDEX('Policy Characteristics'!I:I,MATCH($C1382,'Policy Characteristics'!$C:$C,0)))</f>
        <v>on/off</v>
      </c>
      <c r="P1382" s="254" t="str">
        <f>IF(ISBLANK(INDEX('Policy Characteristics'!J:J,MATCH($C1382,'Policy Characteristics'!$C:$C,0))),"",INDEX('Policy Characteristics'!J:J,MATCH($C1382,'Policy Characteristics'!$C:$C,0)))</f>
        <v xml:space="preserve">**Description:** This lever determines which vehicle types are captured under the scope of a carbon tax. In some regions, only certain vehicle types are covered by a carbon tax or cap. </v>
      </c>
      <c r="Q1382" s="254" t="str">
        <f>IF(ISBLANK(INDEX('Policy Characteristics'!K:K,MATCH($C1382,'Policy Characteristics'!$C:$C,0))),"",INDEX('Policy Characteristics'!K:K,MATCH($C1382,'Policy Characteristics'!$C:$C,0)))</f>
        <v/>
      </c>
      <c r="R1382" s="254" t="str">
        <f>IF(ISBLANK(INDEX('Policy Characteristics'!L:L,MATCH($C1382,'Policy Characteristics'!$C:$C,0))),"",INDEX('Policy Characteristics'!L:L,MATCH($C1382,'Policy Characteristics'!$C:$C,0)))</f>
        <v/>
      </c>
    </row>
    <row r="1383" spans="1:18" x14ac:dyDescent="0.2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Non BAU Carbon Tax Industry Qualification</v>
      </c>
      <c r="C1383" t="s">
        <v>3746</v>
      </c>
      <c r="H1383" s="43">
        <v>2287</v>
      </c>
      <c r="I1383" s="322" t="s">
        <v>43</v>
      </c>
      <c r="J1383" s="255" t="str">
        <f>IF(ISBLANK(INDEX('Policy Characteristics'!D:D,MATCH($C1383,'Policy Characteristics'!$C:$C,0))),"",INDEX('Policy Characteristics'!D:D,MATCH($C1383,'Policy Characteristics'!$C:$C,0)))</f>
        <v/>
      </c>
      <c r="K1383" s="254" t="str">
        <f>IF(ISBLANK(INDEX('Policy Characteristics'!E:E,MATCH($C1383,'Policy Characteristics'!$C:$C,0))),"",INDEX('Policy Characteristics'!E:E,MATCH($C1383,'Policy Characteristics'!$C:$C,0)))</f>
        <v/>
      </c>
      <c r="L1383" s="359">
        <f>IF(ISBLANK(INDEX('Policy Characteristics'!F:F,MATCH($C1383,'Policy Characteristics'!$C:$C,0))),"",INDEX('Policy Characteristics'!F:F,MATCH($C1383,'Policy Characteristics'!$C:$C,0)))</f>
        <v>0</v>
      </c>
      <c r="M1383" s="359">
        <f>IF(ISBLANK(INDEX('Policy Characteristics'!G:G,MATCH($C1383,'Policy Characteristics'!$C:$C,0))),"",INDEX('Policy Characteristics'!G:G,MATCH($C1383,'Policy Characteristics'!$C:$C,0)))</f>
        <v>1</v>
      </c>
      <c r="N1383" s="359">
        <f>IF(ISBLANK(INDEX('Policy Characteristics'!H:H,MATCH($C1383,'Policy Characteristics'!$C:$C,0))),"",INDEX('Policy Characteristics'!H:H,MATCH($C1383,'Policy Characteristics'!$C:$C,0)))</f>
        <v>1</v>
      </c>
      <c r="O1383" s="254" t="str">
        <f>IF(ISBLANK(INDEX('Policy Characteristics'!I:I,MATCH($C1383,'Policy Characteristics'!$C:$C,0))),"",INDEX('Policy Characteristics'!I:I,MATCH($C1383,'Policy Characteristics'!$C:$C,0)))</f>
        <v>on/off</v>
      </c>
      <c r="P1383" s="254" t="str">
        <f>IF(ISBLANK(INDEX('Policy Characteristics'!J:J,MATCH($C1383,'Policy Characteristics'!$C:$C,0))),"",INDEX('Policy Characteristics'!J:J,MATCH($C1383,'Policy Characteristics'!$C:$C,0)))</f>
        <v xml:space="preserve">**Description:** This lever determines which industry categories are captured under the scope of a carbon tax. In some regions, only certain industries are covered by a carbon tax or cap. </v>
      </c>
      <c r="Q1383" s="254" t="str">
        <f>IF(ISBLANK(INDEX('Policy Characteristics'!K:K,MATCH($C1383,'Policy Characteristics'!$C:$C,0))),"",INDEX('Policy Characteristics'!K:K,MATCH($C1383,'Policy Characteristics'!$C:$C,0)))</f>
        <v/>
      </c>
      <c r="R1383" s="254" t="str">
        <f>IF(ISBLANK(INDEX('Policy Characteristics'!L:L,MATCH($C1383,'Policy Characteristics'!$C:$C,0))),"",INDEX('Policy Characteristics'!L:L,MATCH($C1383,'Policy Characteristics'!$C:$C,0)))</f>
        <v/>
      </c>
    </row>
    <row r="1384" spans="1:18" x14ac:dyDescent="0.2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Non BAU CBAM Industry Qualification</v>
      </c>
      <c r="C1384" t="s">
        <v>3747</v>
      </c>
      <c r="H1384" s="43">
        <v>2288</v>
      </c>
      <c r="I1384" s="322" t="s">
        <v>43</v>
      </c>
      <c r="J1384" s="255" t="str">
        <f>IF(ISBLANK(INDEX('Policy Characteristics'!D:D,MATCH($C1384,'Policy Characteristics'!$C:$C,0))),"",INDEX('Policy Characteristics'!D:D,MATCH($C1384,'Policy Characteristics'!$C:$C,0)))</f>
        <v/>
      </c>
      <c r="K1384" s="254" t="str">
        <f>IF(ISBLANK(INDEX('Policy Characteristics'!E:E,MATCH($C1384,'Policy Characteristics'!$C:$C,0))),"",INDEX('Policy Characteristics'!E:E,MATCH($C1384,'Policy Characteristics'!$C:$C,0)))</f>
        <v/>
      </c>
      <c r="L1384" s="359">
        <f>IF(ISBLANK(INDEX('Policy Characteristics'!F:F,MATCH($C1384,'Policy Characteristics'!$C:$C,0))),"",INDEX('Policy Characteristics'!F:F,MATCH($C1384,'Policy Characteristics'!$C:$C,0)))</f>
        <v>0</v>
      </c>
      <c r="M1384" s="359">
        <f>IF(ISBLANK(INDEX('Policy Characteristics'!G:G,MATCH($C1384,'Policy Characteristics'!$C:$C,0))),"",INDEX('Policy Characteristics'!G:G,MATCH($C1384,'Policy Characteristics'!$C:$C,0)))</f>
        <v>1</v>
      </c>
      <c r="N1384" s="359">
        <f>IF(ISBLANK(INDEX('Policy Characteristics'!H:H,MATCH($C1384,'Policy Characteristics'!$C:$C,0))),"",INDEX('Policy Characteristics'!H:H,MATCH($C1384,'Policy Characteristics'!$C:$C,0)))</f>
        <v>1</v>
      </c>
      <c r="O1384" s="254" t="str">
        <f>IF(ISBLANK(INDEX('Policy Characteristics'!I:I,MATCH($C1384,'Policy Characteristics'!$C:$C,0))),"",INDEX('Policy Characteristics'!I:I,MATCH($C1384,'Policy Characteristics'!$C:$C,0)))</f>
        <v>on/off</v>
      </c>
      <c r="P1384" s="254" t="str">
        <f>IF(ISBLANK(INDEX('Policy Characteristics'!J:J,MATCH($C1384,'Policy Characteristics'!$C:$C,0))),"",INDEX('Policy Characteristics'!J:J,MATCH($C1384,'Policy Characteristics'!$C:$C,0)))</f>
        <v>**Description:** This lever determines which industry categories are captured under the scope of a carbon border adjustment mechanism. In some regions, only certain industries are covered by a border mechanism.</v>
      </c>
      <c r="Q1384" s="254" t="str">
        <f>IF(ISBLANK(INDEX('Policy Characteristics'!K:K,MATCH($C1384,'Policy Characteristics'!$C:$C,0))),"",INDEX('Policy Characteristics'!K:K,MATCH($C1384,'Policy Characteristics'!$C:$C,0)))</f>
        <v/>
      </c>
      <c r="R1384" s="254" t="str">
        <f>IF(ISBLANK(INDEX('Policy Characteristics'!L:L,MATCH($C1384,'Policy Characteristics'!$C:$C,0))),"",INDEX('Policy Characteristics'!L:L,MATCH($C1384,'Policy Characteristics'!$C:$C,0)))</f>
        <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289</v>
      </c>
      <c r="D1385" s="45" t="s">
        <v>115</v>
      </c>
      <c r="E1385" s="45"/>
      <c r="F1385" s="45" t="s">
        <v>316</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317</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318</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319</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320</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321</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290</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291</v>
      </c>
      <c r="D1392" s="45" t="s">
        <v>448</v>
      </c>
      <c r="E1392" s="45"/>
      <c r="F1392" s="45" t="s">
        <v>451</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3496</v>
      </c>
      <c r="E1393" s="45"/>
      <c r="F1393" s="6" t="s">
        <v>3509</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3497</v>
      </c>
      <c r="E1394" s="45"/>
      <c r="F1394" s="6" t="s">
        <v>3510</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3511</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322</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449</v>
      </c>
      <c r="E1397" s="45"/>
      <c r="F1397" s="6" t="s">
        <v>453</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323</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324</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325</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2426</v>
      </c>
      <c r="E1401" s="45"/>
      <c r="F1401" s="6" t="s">
        <v>3512</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309</v>
      </c>
      <c r="E1402" s="45"/>
      <c r="F1402" s="6" t="s">
        <v>3513</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310</v>
      </c>
      <c r="E1403" s="45"/>
      <c r="F1403" s="6" t="s">
        <v>2258</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445</v>
      </c>
      <c r="E1404" s="45"/>
      <c r="F1404" s="6" t="s">
        <v>446</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454</v>
      </c>
      <c r="E1405" s="45"/>
      <c r="F1405" s="6" t="s">
        <v>456</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2751</v>
      </c>
      <c r="E1406" s="45"/>
      <c r="F1406" s="6" t="s">
        <v>3514</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2752</v>
      </c>
      <c r="E1407" s="45"/>
      <c r="F1407" s="6" t="s">
        <v>3515</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2753</v>
      </c>
      <c r="E1408" s="45"/>
      <c r="F1408" s="6" t="s">
        <v>3516</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3517</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3498</v>
      </c>
      <c r="E1410" s="45"/>
      <c r="F1410" s="6" t="s">
        <v>3518</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3499</v>
      </c>
      <c r="E1411" s="45"/>
      <c r="F1411" s="6" t="s">
        <v>3519</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3500</v>
      </c>
      <c r="E1412" s="45"/>
      <c r="F1412" s="6" t="s">
        <v>3520</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3501</v>
      </c>
      <c r="E1413" s="45"/>
      <c r="F1413" s="6" t="s">
        <v>3521</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3590</v>
      </c>
      <c r="E1414" s="45"/>
      <c r="F1414" s="6" t="s">
        <v>3592</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3591</v>
      </c>
      <c r="E1415" s="45"/>
      <c r="F1415" s="6" t="s">
        <v>3593</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292</v>
      </c>
      <c r="D1416" t="s">
        <v>3066</v>
      </c>
      <c r="E1416" s="45"/>
      <c r="F1416" s="6" t="s">
        <v>3093</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3067</v>
      </c>
      <c r="E1417" s="45"/>
      <c r="F1417" s="6" t="s">
        <v>3094</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3068</v>
      </c>
      <c r="E1418" s="45"/>
      <c r="F1418" s="6" t="s">
        <v>3095</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3069</v>
      </c>
      <c r="E1419" s="45"/>
      <c r="F1419" s="6" t="s">
        <v>3096</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3070</v>
      </c>
      <c r="E1420" s="45"/>
      <c r="F1420" s="6" t="s">
        <v>3097</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3071</v>
      </c>
      <c r="E1421" s="45"/>
      <c r="F1421" s="6" t="s">
        <v>3098</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3072</v>
      </c>
      <c r="E1422" s="45"/>
      <c r="F1422" s="6" t="s">
        <v>3099</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3073</v>
      </c>
      <c r="E1423" s="45"/>
      <c r="F1423" s="6" t="s">
        <v>3100</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3074</v>
      </c>
      <c r="E1424" s="45"/>
      <c r="F1424" s="6" t="s">
        <v>3101</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3075</v>
      </c>
      <c r="E1425" s="45"/>
      <c r="F1425" s="6" t="s">
        <v>327</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3076</v>
      </c>
      <c r="E1426" s="45"/>
      <c r="F1426" s="6" t="s">
        <v>3102</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3077</v>
      </c>
      <c r="E1427" s="45"/>
      <c r="F1427" s="6" t="s">
        <v>3103</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3078</v>
      </c>
      <c r="E1428" s="45"/>
      <c r="F1428" s="6" t="s">
        <v>3104</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3079</v>
      </c>
      <c r="E1429" s="45"/>
      <c r="F1429" s="6" t="s">
        <v>326</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3080</v>
      </c>
      <c r="E1430" s="45"/>
      <c r="F1430" s="6" t="s">
        <v>3105</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30"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3081</v>
      </c>
      <c r="E1431" s="45"/>
      <c r="F1431" s="6" t="s">
        <v>3106</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3082</v>
      </c>
      <c r="E1432" s="45"/>
      <c r="F1432" s="6" t="s">
        <v>3107</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3083</v>
      </c>
      <c r="E1433" s="45"/>
      <c r="F1433" s="6" t="s">
        <v>3108</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3084</v>
      </c>
      <c r="E1434" s="45"/>
      <c r="F1434" s="6" t="s">
        <v>3109</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3085</v>
      </c>
      <c r="E1435" s="45"/>
      <c r="F1435" s="6" t="s">
        <v>3110</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3086</v>
      </c>
      <c r="E1436" s="45"/>
      <c r="F1436" s="6" t="s">
        <v>3111</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3087</v>
      </c>
      <c r="E1437" s="45"/>
      <c r="F1437" s="6" t="s">
        <v>3112</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3088</v>
      </c>
      <c r="E1438" s="45"/>
      <c r="F1438" s="6" t="s">
        <v>3113</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3089</v>
      </c>
      <c r="E1439" s="45"/>
      <c r="F1439" s="6" t="s">
        <v>3114</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3090</v>
      </c>
      <c r="E1440" s="45"/>
      <c r="F1440" s="6" t="s">
        <v>3115</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293</v>
      </c>
      <c r="D1441" s="45" t="s">
        <v>2246</v>
      </c>
      <c r="E1441" s="45"/>
      <c r="F1441" s="45" t="s">
        <v>471</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2247</v>
      </c>
      <c r="E1442" s="45"/>
      <c r="F1442" s="45" t="s">
        <v>472</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2248</v>
      </c>
      <c r="E1443" s="45"/>
      <c r="F1443" s="45" t="s">
        <v>473</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2249</v>
      </c>
      <c r="E1444" s="45"/>
      <c r="F1444" s="45" t="s">
        <v>474</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2250</v>
      </c>
      <c r="E1445" s="45"/>
      <c r="F1445" s="45" t="s">
        <v>475</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2511</v>
      </c>
      <c r="E1446" s="45"/>
      <c r="F1446" s="45" t="s">
        <v>2794</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2510</v>
      </c>
      <c r="E1447" s="45"/>
      <c r="F1447" s="45" t="s">
        <v>2795</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2805</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3788</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294</v>
      </c>
      <c r="D1450" s="45" t="s">
        <v>115</v>
      </c>
      <c r="E1450" s="45"/>
      <c r="F1450" s="45" t="s">
        <v>316</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317</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318</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319</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320</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321</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295</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296</v>
      </c>
      <c r="D1457" s="45" t="s">
        <v>448</v>
      </c>
      <c r="E1457" s="45"/>
      <c r="F1457" s="45" t="s">
        <v>451</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3496</v>
      </c>
      <c r="E1458" s="45"/>
      <c r="F1458" s="6" t="s">
        <v>3509</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3497</v>
      </c>
      <c r="E1459" s="45"/>
      <c r="F1459" s="6" t="s">
        <v>3510</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3511</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322</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449</v>
      </c>
      <c r="E1462" s="45"/>
      <c r="F1462" s="6" t="s">
        <v>453</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323</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324</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325</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2426</v>
      </c>
      <c r="E1466" s="45"/>
      <c r="F1466" s="6" t="s">
        <v>3512</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309</v>
      </c>
      <c r="E1467" s="45"/>
      <c r="F1467" s="6" t="s">
        <v>3513</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310</v>
      </c>
      <c r="E1468" s="45"/>
      <c r="F1468" s="6" t="s">
        <v>2258</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445</v>
      </c>
      <c r="E1469" s="45"/>
      <c r="F1469" s="6" t="s">
        <v>446</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454</v>
      </c>
      <c r="E1470" s="45"/>
      <c r="F1470" s="6" t="s">
        <v>456</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2751</v>
      </c>
      <c r="E1471" s="45"/>
      <c r="F1471" s="6" t="s">
        <v>3514</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2752</v>
      </c>
      <c r="E1472" s="45"/>
      <c r="F1472" s="6" t="s">
        <v>3515</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2753</v>
      </c>
      <c r="E1473" s="45"/>
      <c r="F1473" s="6" t="s">
        <v>3516</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3517</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3498</v>
      </c>
      <c r="E1475" s="45"/>
      <c r="F1475" s="6" t="s">
        <v>3518</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3499</v>
      </c>
      <c r="E1476" s="45"/>
      <c r="F1476" s="6" t="s">
        <v>3519</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3500</v>
      </c>
      <c r="E1477" s="45"/>
      <c r="F1477" s="6" t="s">
        <v>3520</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3501</v>
      </c>
      <c r="E1478" s="45"/>
      <c r="F1478" s="6" t="s">
        <v>3521</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3590</v>
      </c>
      <c r="E1479" s="45"/>
      <c r="F1479" s="6" t="s">
        <v>3592</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3591</v>
      </c>
      <c r="E1480" s="45"/>
      <c r="F1480" s="6" t="s">
        <v>3593</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297</v>
      </c>
      <c r="D1481" t="s">
        <v>3066</v>
      </c>
      <c r="E1481" s="45"/>
      <c r="F1481" s="6" t="s">
        <v>3093</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3067</v>
      </c>
      <c r="E1482" s="45"/>
      <c r="F1482" s="6" t="s">
        <v>3094</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3068</v>
      </c>
      <c r="E1483" s="45"/>
      <c r="F1483" s="6" t="s">
        <v>3095</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3069</v>
      </c>
      <c r="E1484" s="45"/>
      <c r="F1484" s="6" t="s">
        <v>3096</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3070</v>
      </c>
      <c r="E1485" s="45"/>
      <c r="F1485" s="6" t="s">
        <v>3097</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3071</v>
      </c>
      <c r="E1486" s="45"/>
      <c r="F1486" s="6" t="s">
        <v>3098</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3072</v>
      </c>
      <c r="E1487" s="45"/>
      <c r="F1487" s="6" t="s">
        <v>3099</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3073</v>
      </c>
      <c r="E1488" s="45"/>
      <c r="F1488" s="6" t="s">
        <v>3100</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3074</v>
      </c>
      <c r="E1489" s="45"/>
      <c r="F1489" s="6" t="s">
        <v>3101</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3075</v>
      </c>
      <c r="E1490" s="45"/>
      <c r="F1490" s="6" t="s">
        <v>327</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3076</v>
      </c>
      <c r="E1491" s="45"/>
      <c r="F1491" s="6" t="s">
        <v>3102</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3077</v>
      </c>
      <c r="E1492" s="45"/>
      <c r="F1492" s="6" t="s">
        <v>3103</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3078</v>
      </c>
      <c r="E1493" s="45"/>
      <c r="F1493" s="6" t="s">
        <v>3104</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3079</v>
      </c>
      <c r="E1494" s="45"/>
      <c r="F1494" s="6" t="s">
        <v>326</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3080</v>
      </c>
      <c r="E1495" s="45"/>
      <c r="F1495" s="6" t="s">
        <v>3105</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30"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3081</v>
      </c>
      <c r="E1496" s="45"/>
      <c r="F1496" s="6" t="s">
        <v>3106</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3082</v>
      </c>
      <c r="E1497" s="45"/>
      <c r="F1497" s="6" t="s">
        <v>3107</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3083</v>
      </c>
      <c r="E1498" s="45"/>
      <c r="F1498" s="6" t="s">
        <v>3108</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3084</v>
      </c>
      <c r="E1499" s="45"/>
      <c r="F1499" s="6" t="s">
        <v>3109</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3085</v>
      </c>
      <c r="E1500" s="45"/>
      <c r="F1500" s="6" t="s">
        <v>3110</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3086</v>
      </c>
      <c r="E1501" s="45"/>
      <c r="F1501" s="6" t="s">
        <v>3111</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3087</v>
      </c>
      <c r="E1502" s="45"/>
      <c r="F1502" s="6" t="s">
        <v>3112</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3088</v>
      </c>
      <c r="E1503" s="45"/>
      <c r="F1503" s="6" t="s">
        <v>3113</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3089</v>
      </c>
      <c r="E1504" s="45"/>
      <c r="F1504" s="6" t="s">
        <v>3114</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3090</v>
      </c>
      <c r="E1505" s="45"/>
      <c r="F1505" s="6" t="s">
        <v>3115</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298</v>
      </c>
      <c r="D1506" s="45" t="s">
        <v>2246</v>
      </c>
      <c r="E1506" s="45"/>
      <c r="F1506" s="45" t="s">
        <v>471</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2247</v>
      </c>
      <c r="E1507" s="45"/>
      <c r="F1507" s="45" t="s">
        <v>472</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2248</v>
      </c>
      <c r="E1508" s="45"/>
      <c r="F1508" s="45" t="s">
        <v>473</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2249</v>
      </c>
      <c r="E1509" s="45"/>
      <c r="F1509" s="45" t="s">
        <v>474</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2250</v>
      </c>
      <c r="E1510" s="45"/>
      <c r="F1510" s="45" t="s">
        <v>475</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2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2511</v>
      </c>
      <c r="E1511" s="45"/>
      <c r="F1511" s="45" t="s">
        <v>2794</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2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2510</v>
      </c>
      <c r="E1512" s="45"/>
      <c r="F1512" s="45" t="s">
        <v>2795</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2956</v>
      </c>
      <c r="D1513" s="1" t="s">
        <v>2964</v>
      </c>
      <c r="F1513" s="1" t="s">
        <v>2969</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2965</v>
      </c>
      <c r="F1514" s="1" t="s">
        <v>2980</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2966</v>
      </c>
      <c r="F1515" s="1" t="s">
        <v>2970</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2967</v>
      </c>
      <c r="F1516" s="1" t="s">
        <v>2971</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2968</v>
      </c>
      <c r="F1517" s="1" t="s">
        <v>2972</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2957</v>
      </c>
      <c r="D1518" s="1" t="s">
        <v>2964</v>
      </c>
      <c r="F1518" s="1" t="s">
        <v>2969</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2965</v>
      </c>
      <c r="F1519" s="1" t="s">
        <v>2980</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2966</v>
      </c>
      <c r="F1520" s="1" t="s">
        <v>2970</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2967</v>
      </c>
      <c r="F1521" s="1" t="s">
        <v>2971</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2968</v>
      </c>
      <c r="F1522" s="1" t="s">
        <v>2972</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3629</v>
      </c>
      <c r="D1523" s="1" t="s">
        <v>2964</v>
      </c>
      <c r="F1523" s="1" t="s">
        <v>2969</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2965</v>
      </c>
      <c r="F1524" s="1" t="s">
        <v>2980</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2966</v>
      </c>
      <c r="F1525" s="1" t="s">
        <v>2970</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2967</v>
      </c>
      <c r="F1526" s="1" t="s">
        <v>2971</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2968</v>
      </c>
      <c r="F1527" s="1" t="s">
        <v>2972</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3631</v>
      </c>
      <c r="D1528" s="1" t="s">
        <v>2964</v>
      </c>
      <c r="F1528" s="1" t="s">
        <v>2969</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2965</v>
      </c>
      <c r="F1529" s="1" t="s">
        <v>2980</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2966</v>
      </c>
      <c r="F1530" s="1" t="s">
        <v>2970</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2967</v>
      </c>
      <c r="F1531" s="1" t="s">
        <v>2971</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2968</v>
      </c>
      <c r="F1532" s="1" t="s">
        <v>2972</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2958</v>
      </c>
      <c r="D1533" s="1" t="s">
        <v>2964</v>
      </c>
      <c r="F1533" s="1" t="s">
        <v>2969</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2965</v>
      </c>
      <c r="F1534" s="1" t="s">
        <v>2980</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2966</v>
      </c>
      <c r="F1535" s="1" t="s">
        <v>2970</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2967</v>
      </c>
      <c r="F1536" s="1" t="s">
        <v>2971</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2968</v>
      </c>
      <c r="F1537" s="1" t="s">
        <v>2972</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2959</v>
      </c>
      <c r="D1538" s="1" t="s">
        <v>2964</v>
      </c>
      <c r="F1538" s="1" t="s">
        <v>2969</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2965</v>
      </c>
      <c r="F1539" s="1" t="s">
        <v>2980</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2966</v>
      </c>
      <c r="F1540" s="1" t="s">
        <v>2970</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2967</v>
      </c>
      <c r="F1541" s="1" t="s">
        <v>2971</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2968</v>
      </c>
      <c r="F1542" s="1" t="s">
        <v>2972</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2960</v>
      </c>
      <c r="D1543" s="1" t="s">
        <v>2964</v>
      </c>
      <c r="F1543" s="1" t="s">
        <v>2969</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2965</v>
      </c>
      <c r="F1544" s="1" t="s">
        <v>2980</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2966</v>
      </c>
      <c r="F1545" s="1" t="s">
        <v>2970</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2967</v>
      </c>
      <c r="F1546" s="1" t="s">
        <v>2971</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2968</v>
      </c>
      <c r="F1547" s="1" t="s">
        <v>2972</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2961</v>
      </c>
      <c r="D1548" s="1" t="s">
        <v>2964</v>
      </c>
      <c r="F1548" s="1" t="s">
        <v>2969</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2965</v>
      </c>
      <c r="F1549" s="1" t="s">
        <v>2980</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2966</v>
      </c>
      <c r="F1550" s="1" t="s">
        <v>2970</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2967</v>
      </c>
      <c r="F1551" s="1" t="s">
        <v>2971</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2968</v>
      </c>
      <c r="F1552" s="1" t="s">
        <v>2972</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3634</v>
      </c>
      <c r="D1553" s="1" t="s">
        <v>2964</v>
      </c>
      <c r="F1553" s="1" t="s">
        <v>2969</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2965</v>
      </c>
      <c r="F1554" s="1" t="s">
        <v>2980</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2966</v>
      </c>
      <c r="F1555" s="1" t="s">
        <v>2970</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2967</v>
      </c>
      <c r="F1556" s="1" t="s">
        <v>2971</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2968</v>
      </c>
      <c r="F1557" s="1" t="s">
        <v>2972</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2962</v>
      </c>
      <c r="D1558" s="1" t="s">
        <v>2964</v>
      </c>
      <c r="F1558" s="1" t="s">
        <v>2969</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2965</v>
      </c>
      <c r="F1559" s="1" t="s">
        <v>2980</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2966</v>
      </c>
      <c r="F1560" s="1" t="s">
        <v>2970</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2967</v>
      </c>
      <c r="F1561" s="1" t="s">
        <v>2971</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2968</v>
      </c>
      <c r="F1562" s="1" t="s">
        <v>2972</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2963</v>
      </c>
      <c r="D1563" s="1" t="s">
        <v>2964</v>
      </c>
      <c r="F1563" s="1" t="s">
        <v>2969</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2965</v>
      </c>
      <c r="F1564" s="1" t="s">
        <v>2980</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2966</v>
      </c>
      <c r="F1565" s="1" t="s">
        <v>2970</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2967</v>
      </c>
      <c r="F1566" s="1" t="s">
        <v>2971</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2968</v>
      </c>
      <c r="F1567" s="1" t="s">
        <v>2972</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3427</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3288</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3" operator="containsText" text="No">
      <formula>NOT(ISERROR(SEARCH("No",I1)))</formula>
    </cfRule>
  </conditionalFormatting>
  <conditionalFormatting sqref="I1518 I1523 I1533 I1538 I1543 I1548 I1558 I1563">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3485</v>
      </c>
      <c r="B4" t="str">
        <f>A4</f>
        <v>million metric tons</v>
      </c>
    </row>
    <row r="5" spans="1:2" x14ac:dyDescent="0.25">
      <c r="A5" s="196" t="s">
        <v>3704</v>
      </c>
      <c r="B5" t="str">
        <f>A5</f>
        <v>g CO2e / 2023 dollar</v>
      </c>
    </row>
    <row r="6" spans="1:2" x14ac:dyDescent="0.25">
      <c r="A6" s="197" t="s">
        <v>2321</v>
      </c>
      <c r="B6" t="str">
        <f t="shared" ref="B6:B46" si="0">A6</f>
        <v>thousand metric tons / year</v>
      </c>
    </row>
    <row r="7" spans="1:2" x14ac:dyDescent="0.25">
      <c r="A7" s="197" t="s">
        <v>3705</v>
      </c>
      <c r="B7" t="str">
        <f>A7</f>
        <v>g CO2 / 2023 dollar</v>
      </c>
    </row>
    <row r="8" spans="1:2" ht="30" x14ac:dyDescent="0.25">
      <c r="A8" s="197" t="s">
        <v>3706</v>
      </c>
      <c r="B8" t="str">
        <f t="shared" si="0"/>
        <v>2023 dollars / metric ton CO2e abated, Annual average abatement (million metric tons CO2e)</v>
      </c>
    </row>
    <row r="9" spans="1:2" x14ac:dyDescent="0.25">
      <c r="A9" s="197" t="s">
        <v>3707</v>
      </c>
      <c r="B9" t="str">
        <f t="shared" si="0"/>
        <v>billion 2023 dollars / year</v>
      </c>
    </row>
    <row r="10" spans="1:2" x14ac:dyDescent="0.25">
      <c r="A10" s="197" t="s">
        <v>3708</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3709</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3564</v>
      </c>
      <c r="B17" t="str">
        <f t="shared" si="0"/>
        <v>terawatt-hours (TWh)</v>
      </c>
    </row>
    <row r="18" spans="1:2" x14ac:dyDescent="0.25">
      <c r="A18" s="197" t="s">
        <v>3333</v>
      </c>
      <c r="B18" t="str">
        <f t="shared" si="0"/>
        <v>%</v>
      </c>
    </row>
    <row r="19" spans="1:2" x14ac:dyDescent="0.25">
      <c r="A19" s="197" t="s">
        <v>3334</v>
      </c>
      <c r="B19" t="str">
        <f t="shared" si="0"/>
        <v>metric tons CO2e / megawatt-hour (MWh)</v>
      </c>
    </row>
    <row r="20" spans="1:2" x14ac:dyDescent="0.25">
      <c r="A20" s="197" t="s">
        <v>3710</v>
      </c>
      <c r="B20" t="str">
        <f t="shared" si="0"/>
        <v>kilowatt-hour / 2023 dollar</v>
      </c>
    </row>
    <row r="21" spans="1:2" x14ac:dyDescent="0.25">
      <c r="A21" s="197" t="s">
        <v>356</v>
      </c>
      <c r="B21" t="str">
        <f t="shared" si="0"/>
        <v>gigawatts (GW) / year</v>
      </c>
    </row>
    <row r="22" spans="1:2" x14ac:dyDescent="0.25">
      <c r="A22" s="197" t="s">
        <v>3711</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3712</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3302</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3713</v>
      </c>
      <c r="B37" t="str">
        <f t="shared" si="0"/>
        <v>2023 dollars / short ton</v>
      </c>
    </row>
    <row r="38" spans="1:2" x14ac:dyDescent="0.25">
      <c r="A38" s="197" t="s">
        <v>3714</v>
      </c>
      <c r="B38" t="str">
        <f t="shared" si="0"/>
        <v>2023 dollars / thousand cubic feet</v>
      </c>
    </row>
    <row r="39" spans="1:2" x14ac:dyDescent="0.25">
      <c r="A39" s="197" t="s">
        <v>3715</v>
      </c>
      <c r="B39" t="str">
        <f t="shared" si="0"/>
        <v>2023 dollars / gallon</v>
      </c>
    </row>
    <row r="40" spans="1:2" x14ac:dyDescent="0.25">
      <c r="A40" s="197" t="s">
        <v>3716</v>
      </c>
      <c r="B40" t="str">
        <f t="shared" si="0"/>
        <v>2023 dollars / barrel of oil</v>
      </c>
    </row>
    <row r="41" spans="1:2" x14ac:dyDescent="0.25">
      <c r="A41" s="197" t="s">
        <v>3717</v>
      </c>
      <c r="B41" t="str">
        <f t="shared" si="0"/>
        <v>2023 dollars / kg</v>
      </c>
    </row>
    <row r="42" spans="1:2" x14ac:dyDescent="0.25">
      <c r="A42" s="197" t="s">
        <v>3718</v>
      </c>
      <c r="B42" t="str">
        <f t="shared" si="0"/>
        <v>2023 dollars / kilowatt-hour (kWh)</v>
      </c>
    </row>
    <row r="43" spans="1:2" x14ac:dyDescent="0.25">
      <c r="A43" s="197" t="s">
        <v>3711</v>
      </c>
      <c r="B43" t="str">
        <f t="shared" ref="B43" si="1">A43</f>
        <v>2023 dollars / megawatt-hour (MWh)</v>
      </c>
    </row>
    <row r="44" spans="1:2" x14ac:dyDescent="0.25">
      <c r="A44" s="197" t="s">
        <v>3291</v>
      </c>
      <c r="B44" t="str">
        <f t="shared" si="0"/>
        <v>cost of eqpt. to capture 1 metric ton CO2e/yr (2020 dollars)</v>
      </c>
    </row>
    <row r="45" spans="1:2" x14ac:dyDescent="0.25">
      <c r="A45" s="197" t="s">
        <v>3719</v>
      </c>
      <c r="B45" t="str">
        <f t="shared" si="0"/>
        <v>million 2023 dollars / megawatt (MW)</v>
      </c>
    </row>
    <row r="46" spans="1:2" x14ac:dyDescent="0.25">
      <c r="A46" s="197" t="s">
        <v>3720</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3574</v>
      </c>
    </row>
    <row r="2" spans="1:10" x14ac:dyDescent="0.25">
      <c r="A2" s="2" t="s">
        <v>2327</v>
      </c>
      <c r="B2" s="1" t="s">
        <v>2328</v>
      </c>
      <c r="C2" s="43">
        <v>1</v>
      </c>
      <c r="D2" s="1" t="s">
        <v>63</v>
      </c>
      <c r="E2" s="1" t="s">
        <v>64</v>
      </c>
      <c r="F2" s="1" t="str">
        <f>UnitControlCenter!$B$3</f>
        <v>million metric tons / year</v>
      </c>
      <c r="G2" s="1" t="s">
        <v>175</v>
      </c>
      <c r="J2" s="1" t="s">
        <v>3580</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3483</v>
      </c>
      <c r="C4" s="43">
        <v>1</v>
      </c>
      <c r="D4" s="1" t="s">
        <v>63</v>
      </c>
      <c r="E4" s="1" t="s">
        <v>64</v>
      </c>
      <c r="F4" s="1" t="str">
        <f>UnitControlCenter!B4</f>
        <v>million metric tons</v>
      </c>
      <c r="G4" s="1" t="s">
        <v>3486</v>
      </c>
      <c r="J4" s="1" t="s">
        <v>3581</v>
      </c>
    </row>
    <row r="5" spans="1:10" ht="30" x14ac:dyDescent="0.25">
      <c r="A5" s="2" t="s">
        <v>2327</v>
      </c>
      <c r="B5" s="1" t="s">
        <v>3484</v>
      </c>
      <c r="C5" s="47">
        <v>1</v>
      </c>
      <c r="D5" s="2" t="s">
        <v>63</v>
      </c>
      <c r="E5" s="2" t="s">
        <v>64</v>
      </c>
      <c r="F5" s="1" t="str">
        <f>UnitControlCenter!B4</f>
        <v>million metric tons</v>
      </c>
      <c r="G5" s="1" t="s">
        <v>3487</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3721</v>
      </c>
      <c r="C18" s="199">
        <v>1</v>
      </c>
      <c r="D18" s="193" t="s">
        <v>65</v>
      </c>
      <c r="E18" s="193" t="s">
        <v>66</v>
      </c>
      <c r="F18" s="193" t="s">
        <v>353</v>
      </c>
      <c r="G18" s="193" t="s">
        <v>3722</v>
      </c>
      <c r="H18" s="193" t="s">
        <v>3773</v>
      </c>
      <c r="I18" s="193" t="s">
        <v>3723</v>
      </c>
      <c r="J18" s="193"/>
    </row>
    <row r="19" spans="1:10" ht="105" x14ac:dyDescent="0.25">
      <c r="A19" s="2" t="s">
        <v>2333</v>
      </c>
      <c r="B19" s="2" t="s">
        <v>2220</v>
      </c>
      <c r="C19" s="43">
        <v>1</v>
      </c>
      <c r="D19" s="1" t="s">
        <v>65</v>
      </c>
      <c r="E19" s="1" t="s">
        <v>66</v>
      </c>
      <c r="F19" s="1" t="str">
        <f>UnitControlCenter!$B$3</f>
        <v>million metric tons / year</v>
      </c>
      <c r="G19" s="1" t="s">
        <v>3307</v>
      </c>
      <c r="H19" s="1" t="s">
        <v>2799</v>
      </c>
      <c r="I19" s="1" t="s">
        <v>2800</v>
      </c>
    </row>
    <row r="20" spans="1:10" ht="105" x14ac:dyDescent="0.25">
      <c r="A20" s="2" t="s">
        <v>2333</v>
      </c>
      <c r="B20" s="2" t="s">
        <v>2236</v>
      </c>
      <c r="C20" s="43">
        <v>1</v>
      </c>
      <c r="D20" s="1" t="s">
        <v>65</v>
      </c>
      <c r="E20" s="1" t="s">
        <v>66</v>
      </c>
      <c r="F20" s="1" t="str">
        <f>UnitControlCenter!$B$3</f>
        <v>million metric tons / year</v>
      </c>
      <c r="G20" s="1" t="s">
        <v>3319</v>
      </c>
      <c r="H20" s="1" t="s">
        <v>2799</v>
      </c>
      <c r="I20" s="1" t="s">
        <v>3308</v>
      </c>
    </row>
    <row r="21" spans="1:10" ht="105" x14ac:dyDescent="0.25">
      <c r="A21" s="2" t="s">
        <v>2333</v>
      </c>
      <c r="B21" s="2" t="s">
        <v>2238</v>
      </c>
      <c r="C21" s="43">
        <v>1</v>
      </c>
      <c r="D21" s="1" t="s">
        <v>65</v>
      </c>
      <c r="E21" s="1" t="s">
        <v>66</v>
      </c>
      <c r="F21" s="1" t="str">
        <f>UnitControlCenter!$B$3</f>
        <v>million metric tons / year</v>
      </c>
      <c r="G21" s="1" t="s">
        <v>3320</v>
      </c>
      <c r="H21" s="1" t="s">
        <v>2799</v>
      </c>
      <c r="I21" s="1" t="s">
        <v>3309</v>
      </c>
    </row>
    <row r="22" spans="1:10" ht="105" x14ac:dyDescent="0.25">
      <c r="A22" s="2" t="s">
        <v>2333</v>
      </c>
      <c r="B22" s="2" t="s">
        <v>2320</v>
      </c>
      <c r="C22" s="43">
        <v>1</v>
      </c>
      <c r="D22" s="1" t="s">
        <v>65</v>
      </c>
      <c r="E22" s="1" t="s">
        <v>66</v>
      </c>
      <c r="F22" s="1" t="str">
        <f>UnitControlCenter!$B$3</f>
        <v>million metric tons / year</v>
      </c>
      <c r="G22" s="1" t="s">
        <v>3321</v>
      </c>
      <c r="H22" s="1" t="s">
        <v>2799</v>
      </c>
      <c r="I22" s="1" t="s">
        <v>3310</v>
      </c>
    </row>
    <row r="23" spans="1:10" ht="105" x14ac:dyDescent="0.25">
      <c r="A23" s="2" t="s">
        <v>2333</v>
      </c>
      <c r="B23" s="2" t="s">
        <v>2319</v>
      </c>
      <c r="C23" s="43">
        <v>1</v>
      </c>
      <c r="D23" s="1" t="s">
        <v>65</v>
      </c>
      <c r="E23" s="1" t="s">
        <v>66</v>
      </c>
      <c r="F23" s="1" t="str">
        <f>UnitControlCenter!$B$6</f>
        <v>thousand metric tons / year</v>
      </c>
      <c r="G23" s="1" t="s">
        <v>3322</v>
      </c>
      <c r="H23" s="1" t="s">
        <v>2799</v>
      </c>
      <c r="I23" s="1" t="s">
        <v>3311</v>
      </c>
    </row>
    <row r="24" spans="1:10" ht="105" x14ac:dyDescent="0.25">
      <c r="A24" s="2" t="s">
        <v>2333</v>
      </c>
      <c r="B24" s="2" t="s">
        <v>2227</v>
      </c>
      <c r="C24" s="43">
        <v>1</v>
      </c>
      <c r="D24" s="1" t="s">
        <v>65</v>
      </c>
      <c r="E24" s="1" t="s">
        <v>66</v>
      </c>
      <c r="F24" s="1" t="str">
        <f>UnitControlCenter!$B$6</f>
        <v>thousand metric tons / year</v>
      </c>
      <c r="G24" s="1" t="s">
        <v>3323</v>
      </c>
      <c r="H24" s="1" t="s">
        <v>2799</v>
      </c>
      <c r="I24" s="1" t="s">
        <v>3312</v>
      </c>
    </row>
    <row r="25" spans="1:10" ht="105" x14ac:dyDescent="0.25">
      <c r="A25" s="2" t="s">
        <v>2333</v>
      </c>
      <c r="B25" s="2" t="s">
        <v>2232</v>
      </c>
      <c r="C25" s="43">
        <v>1</v>
      </c>
      <c r="D25" s="1" t="s">
        <v>65</v>
      </c>
      <c r="E25" s="1" t="s">
        <v>66</v>
      </c>
      <c r="F25" s="1" t="str">
        <f>UnitControlCenter!$B$6</f>
        <v>thousand metric tons / year</v>
      </c>
      <c r="G25" s="1" t="s">
        <v>3324</v>
      </c>
      <c r="H25" s="1" t="s">
        <v>2799</v>
      </c>
      <c r="I25" s="1" t="s">
        <v>3313</v>
      </c>
    </row>
    <row r="26" spans="1:10" ht="105" x14ac:dyDescent="0.25">
      <c r="A26" s="2" t="s">
        <v>2333</v>
      </c>
      <c r="B26" s="2" t="s">
        <v>2234</v>
      </c>
      <c r="C26" s="43">
        <v>1</v>
      </c>
      <c r="D26" s="1" t="s">
        <v>65</v>
      </c>
      <c r="E26" s="1" t="s">
        <v>66</v>
      </c>
      <c r="F26" s="1" t="str">
        <f>UnitControlCenter!$B$6</f>
        <v>thousand metric tons / year</v>
      </c>
      <c r="G26" s="1" t="s">
        <v>3325</v>
      </c>
      <c r="H26" s="1" t="s">
        <v>2799</v>
      </c>
      <c r="I26" s="1" t="s">
        <v>3314</v>
      </c>
    </row>
    <row r="27" spans="1:10" ht="105" x14ac:dyDescent="0.25">
      <c r="A27" s="2" t="s">
        <v>2333</v>
      </c>
      <c r="B27" s="2" t="s">
        <v>2225</v>
      </c>
      <c r="C27" s="43">
        <v>1</v>
      </c>
      <c r="D27" s="1" t="s">
        <v>65</v>
      </c>
      <c r="E27" s="1" t="s">
        <v>66</v>
      </c>
      <c r="F27" s="1" t="str">
        <f>UnitControlCenter!$B$3</f>
        <v>million metric tons / year</v>
      </c>
      <c r="G27" s="1" t="s">
        <v>3326</v>
      </c>
      <c r="H27" s="1" t="s">
        <v>2799</v>
      </c>
      <c r="I27" s="1" t="s">
        <v>3315</v>
      </c>
    </row>
    <row r="28" spans="1:10" ht="105" x14ac:dyDescent="0.25">
      <c r="A28" s="2" t="s">
        <v>2333</v>
      </c>
      <c r="B28" s="2" t="s">
        <v>2222</v>
      </c>
      <c r="C28" s="43">
        <v>1</v>
      </c>
      <c r="D28" s="1" t="s">
        <v>65</v>
      </c>
      <c r="E28" s="1" t="s">
        <v>66</v>
      </c>
      <c r="F28" s="1" t="str">
        <f>UnitControlCenter!$B$6</f>
        <v>thousand metric tons / year</v>
      </c>
      <c r="G28" s="1" t="s">
        <v>3327</v>
      </c>
      <c r="H28" s="1" t="s">
        <v>2799</v>
      </c>
      <c r="I28" s="1" t="s">
        <v>3316</v>
      </c>
    </row>
    <row r="29" spans="1:10" ht="105" x14ac:dyDescent="0.25">
      <c r="A29" s="2" t="s">
        <v>2333</v>
      </c>
      <c r="B29" s="2" t="s">
        <v>2230</v>
      </c>
      <c r="C29" s="43">
        <v>1</v>
      </c>
      <c r="D29" s="1" t="s">
        <v>65</v>
      </c>
      <c r="E29" s="1" t="s">
        <v>66</v>
      </c>
      <c r="F29" s="1" t="str">
        <f>UnitControlCenter!$B$3</f>
        <v>million metric tons / year</v>
      </c>
      <c r="G29" s="1" t="s">
        <v>3328</v>
      </c>
      <c r="H29" s="1" t="s">
        <v>2799</v>
      </c>
      <c r="I29" s="1" t="s">
        <v>3317</v>
      </c>
    </row>
    <row r="30" spans="1:10" ht="105.75" thickBot="1" x14ac:dyDescent="0.3">
      <c r="A30" s="192" t="s">
        <v>2333</v>
      </c>
      <c r="B30" s="192" t="s">
        <v>485</v>
      </c>
      <c r="C30" s="199">
        <v>1</v>
      </c>
      <c r="D30" s="1" t="s">
        <v>65</v>
      </c>
      <c r="E30" s="1" t="s">
        <v>66</v>
      </c>
      <c r="F30" s="193" t="str">
        <f>UnitControlCenter!$B$3</f>
        <v>million metric tons / year</v>
      </c>
      <c r="G30" s="1" t="s">
        <v>3329</v>
      </c>
      <c r="H30" s="1" t="s">
        <v>2799</v>
      </c>
      <c r="I30" s="1" t="s">
        <v>3318</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3271</v>
      </c>
      <c r="C51" s="43">
        <v>0</v>
      </c>
      <c r="D51" s="1" t="s">
        <v>65</v>
      </c>
      <c r="E51" s="1" t="s">
        <v>66</v>
      </c>
      <c r="F51" s="1" t="str">
        <f>UnitControlCenter!$B$11</f>
        <v>jobs</v>
      </c>
      <c r="G51" s="1" t="s">
        <v>3157</v>
      </c>
      <c r="H51" s="1" t="s">
        <v>3158</v>
      </c>
      <c r="I51" s="1" t="s">
        <v>3159</v>
      </c>
    </row>
    <row r="52" spans="1:10" ht="30" x14ac:dyDescent="0.25">
      <c r="A52" s="2" t="s">
        <v>2858</v>
      </c>
      <c r="B52" s="191" t="s">
        <v>3272</v>
      </c>
      <c r="C52" s="43">
        <v>0</v>
      </c>
      <c r="D52" s="1" t="s">
        <v>65</v>
      </c>
      <c r="E52" s="1" t="s">
        <v>64</v>
      </c>
      <c r="F52" s="1" t="str">
        <f>UnitControlCenter!$B$13</f>
        <v>% change</v>
      </c>
      <c r="G52" s="1" t="s">
        <v>3176</v>
      </c>
      <c r="H52" s="1" t="s">
        <v>3158</v>
      </c>
      <c r="I52" s="1" t="s">
        <v>3159</v>
      </c>
    </row>
    <row r="53" spans="1:10" ht="45" x14ac:dyDescent="0.25">
      <c r="A53" s="2" t="s">
        <v>2858</v>
      </c>
      <c r="B53" s="191" t="s">
        <v>3141</v>
      </c>
      <c r="C53" s="43">
        <v>0</v>
      </c>
      <c r="D53" s="1" t="s">
        <v>65</v>
      </c>
      <c r="E53" s="1" t="s">
        <v>66</v>
      </c>
      <c r="F53" s="1" t="str">
        <f>UnitControlCenter!$B$11</f>
        <v>jobs</v>
      </c>
      <c r="G53" s="1" t="s">
        <v>3180</v>
      </c>
      <c r="H53" s="1" t="s">
        <v>3160</v>
      </c>
      <c r="I53" s="20" t="s">
        <v>3161</v>
      </c>
      <c r="J53" s="20"/>
    </row>
    <row r="54" spans="1:10" ht="45" x14ac:dyDescent="0.25">
      <c r="A54" s="2" t="s">
        <v>2858</v>
      </c>
      <c r="B54" s="191" t="s">
        <v>3173</v>
      </c>
      <c r="C54" s="43">
        <v>0</v>
      </c>
      <c r="D54" s="1" t="s">
        <v>65</v>
      </c>
      <c r="E54" s="1" t="s">
        <v>64</v>
      </c>
      <c r="F54" s="1" t="str">
        <f>UnitControlCenter!$B$13</f>
        <v>% change</v>
      </c>
      <c r="G54" s="1" t="s">
        <v>3179</v>
      </c>
      <c r="H54" s="1" t="s">
        <v>3160</v>
      </c>
      <c r="I54" s="20" t="s">
        <v>3161</v>
      </c>
      <c r="J54" s="20"/>
    </row>
    <row r="55" spans="1:10" ht="30" x14ac:dyDescent="0.25">
      <c r="A55" s="2" t="s">
        <v>2858</v>
      </c>
      <c r="B55" s="191" t="s">
        <v>3146</v>
      </c>
      <c r="C55" s="43">
        <v>0</v>
      </c>
      <c r="D55" s="1" t="s">
        <v>65</v>
      </c>
      <c r="E55" s="1" t="s">
        <v>66</v>
      </c>
      <c r="F55" s="1" t="str">
        <f>UnitControlCenter!$B$11</f>
        <v>jobs</v>
      </c>
      <c r="G55" s="1" t="s">
        <v>3162</v>
      </c>
      <c r="H55" s="1" t="s">
        <v>3163</v>
      </c>
      <c r="I55" s="1" t="s">
        <v>3164</v>
      </c>
    </row>
    <row r="56" spans="1:10" ht="30" x14ac:dyDescent="0.25">
      <c r="A56" s="2" t="s">
        <v>2858</v>
      </c>
      <c r="B56" s="191" t="s">
        <v>3174</v>
      </c>
      <c r="C56" s="43">
        <v>0</v>
      </c>
      <c r="D56" s="1" t="s">
        <v>65</v>
      </c>
      <c r="E56" s="1" t="s">
        <v>64</v>
      </c>
      <c r="F56" s="1" t="str">
        <f>UnitControlCenter!$B$13</f>
        <v>% change</v>
      </c>
      <c r="G56" s="1" t="s">
        <v>3177</v>
      </c>
      <c r="H56" s="1" t="s">
        <v>3163</v>
      </c>
      <c r="I56" s="1" t="s">
        <v>3164</v>
      </c>
    </row>
    <row r="57" spans="1:10" ht="75" x14ac:dyDescent="0.25">
      <c r="A57" s="2" t="s">
        <v>2858</v>
      </c>
      <c r="B57" s="191" t="s">
        <v>3149</v>
      </c>
      <c r="C57" s="43">
        <v>0</v>
      </c>
      <c r="D57" s="1" t="s">
        <v>65</v>
      </c>
      <c r="E57" s="1" t="s">
        <v>66</v>
      </c>
      <c r="F57" s="1" t="str">
        <f>UnitControlCenter!$B$11</f>
        <v>jobs</v>
      </c>
      <c r="G57" s="1" t="s">
        <v>3165</v>
      </c>
      <c r="H57" s="1" t="s">
        <v>3166</v>
      </c>
      <c r="I57" s="1" t="s">
        <v>3167</v>
      </c>
    </row>
    <row r="58" spans="1:10" ht="90" x14ac:dyDescent="0.25">
      <c r="A58" s="2" t="s">
        <v>2858</v>
      </c>
      <c r="B58" s="191" t="s">
        <v>3175</v>
      </c>
      <c r="C58" s="43">
        <v>0</v>
      </c>
      <c r="D58" s="1" t="s">
        <v>65</v>
      </c>
      <c r="E58" s="1" t="s">
        <v>64</v>
      </c>
      <c r="F58" s="1" t="str">
        <f>UnitControlCenter!$B$13</f>
        <v>% change</v>
      </c>
      <c r="G58" s="1" t="s">
        <v>3178</v>
      </c>
      <c r="H58" s="1" t="s">
        <v>3166</v>
      </c>
      <c r="I58" s="1" t="s">
        <v>3167</v>
      </c>
    </row>
    <row r="59" spans="1:10" ht="30" x14ac:dyDescent="0.25">
      <c r="A59" s="2" t="s">
        <v>2858</v>
      </c>
      <c r="B59" s="191" t="s">
        <v>3230</v>
      </c>
      <c r="C59" s="43">
        <v>1</v>
      </c>
      <c r="D59" s="1" t="s">
        <v>65</v>
      </c>
      <c r="E59" s="1" t="s">
        <v>66</v>
      </c>
      <c r="F59" s="1" t="str">
        <f>UnitControlCenter!$B$11</f>
        <v>jobs</v>
      </c>
      <c r="G59" s="1" t="s">
        <v>3231</v>
      </c>
      <c r="H59" s="1" t="s">
        <v>3232</v>
      </c>
      <c r="I59" s="1" t="s">
        <v>3233</v>
      </c>
    </row>
    <row r="60" spans="1:10" ht="30" x14ac:dyDescent="0.25">
      <c r="A60" s="2" t="s">
        <v>2858</v>
      </c>
      <c r="B60" s="191" t="s">
        <v>3234</v>
      </c>
      <c r="C60" s="43">
        <v>1</v>
      </c>
      <c r="D60" s="1" t="s">
        <v>65</v>
      </c>
      <c r="E60" s="1" t="s">
        <v>64</v>
      </c>
      <c r="F60" s="1" t="str">
        <f>UnitControlCenter!$B$13</f>
        <v>% change</v>
      </c>
      <c r="G60" s="1" t="s">
        <v>3235</v>
      </c>
      <c r="H60" s="1" t="s">
        <v>3232</v>
      </c>
      <c r="I60" s="1" t="s">
        <v>3233</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3186</v>
      </c>
      <c r="C80" s="43">
        <v>1</v>
      </c>
      <c r="D80" s="1" t="s">
        <v>63</v>
      </c>
      <c r="E80" s="1" t="s">
        <v>64</v>
      </c>
      <c r="F80" s="1" t="str">
        <f>UnitControlCenter!$B$13</f>
        <v>% change</v>
      </c>
      <c r="G80" s="1" t="s">
        <v>3187</v>
      </c>
    </row>
    <row r="81" spans="1:10" ht="30" x14ac:dyDescent="0.25">
      <c r="A81" s="2" t="s">
        <v>2337</v>
      </c>
      <c r="B81" s="2" t="s">
        <v>3269</v>
      </c>
      <c r="C81" s="43">
        <v>1</v>
      </c>
      <c r="D81" s="1" t="s">
        <v>65</v>
      </c>
      <c r="E81" s="1" t="s">
        <v>66</v>
      </c>
      <c r="F81" s="1" t="str">
        <f>UnitControlCenter!$B$12</f>
        <v>incidents / year</v>
      </c>
      <c r="G81" s="1" t="s">
        <v>3170</v>
      </c>
      <c r="H81" s="1" t="s">
        <v>3158</v>
      </c>
      <c r="I81" s="1" t="s">
        <v>3159</v>
      </c>
    </row>
    <row r="82" spans="1:10" ht="30" x14ac:dyDescent="0.25">
      <c r="A82" s="2" t="s">
        <v>2337</v>
      </c>
      <c r="B82" s="2" t="s">
        <v>3270</v>
      </c>
      <c r="C82" s="43">
        <v>1</v>
      </c>
      <c r="D82" s="1" t="s">
        <v>65</v>
      </c>
      <c r="E82" s="1" t="s">
        <v>64</v>
      </c>
      <c r="F82" s="1" t="str">
        <f>UnitControlCenter!$B$13</f>
        <v>% change</v>
      </c>
      <c r="G82" s="1" t="s">
        <v>3181</v>
      </c>
      <c r="H82" s="1" t="s">
        <v>3158</v>
      </c>
      <c r="I82" s="1" t="s">
        <v>3159</v>
      </c>
    </row>
    <row r="83" spans="1:10" ht="45" x14ac:dyDescent="0.25">
      <c r="A83" s="2" t="s">
        <v>2337</v>
      </c>
      <c r="B83" s="2" t="s">
        <v>3168</v>
      </c>
      <c r="C83" s="43">
        <v>1</v>
      </c>
      <c r="D83" s="1" t="s">
        <v>65</v>
      </c>
      <c r="E83" s="1" t="s">
        <v>66</v>
      </c>
      <c r="F83" s="1" t="str">
        <f>UnitControlCenter!$B$12</f>
        <v>incidents / year</v>
      </c>
      <c r="G83" s="1" t="s">
        <v>3171</v>
      </c>
      <c r="H83" s="1" t="s">
        <v>3160</v>
      </c>
      <c r="I83" s="20" t="s">
        <v>3161</v>
      </c>
      <c r="J83" s="20"/>
    </row>
    <row r="84" spans="1:10" ht="45" x14ac:dyDescent="0.25">
      <c r="A84" s="2" t="s">
        <v>2337</v>
      </c>
      <c r="B84" s="2" t="s">
        <v>3184</v>
      </c>
      <c r="C84" s="43">
        <v>1</v>
      </c>
      <c r="D84" s="1" t="s">
        <v>65</v>
      </c>
      <c r="E84" s="1" t="s">
        <v>64</v>
      </c>
      <c r="F84" s="1" t="str">
        <f>UnitControlCenter!$B$13</f>
        <v>% change</v>
      </c>
      <c r="G84" s="1" t="s">
        <v>3182</v>
      </c>
      <c r="H84" s="1" t="s">
        <v>3160</v>
      </c>
      <c r="I84" s="20" t="s">
        <v>3161</v>
      </c>
      <c r="J84" s="20"/>
    </row>
    <row r="85" spans="1:10" ht="30" x14ac:dyDescent="0.25">
      <c r="A85" s="2" t="s">
        <v>2337</v>
      </c>
      <c r="B85" s="2" t="s">
        <v>3169</v>
      </c>
      <c r="C85" s="43">
        <v>1</v>
      </c>
      <c r="D85" s="1" t="s">
        <v>65</v>
      </c>
      <c r="E85" s="1" t="s">
        <v>66</v>
      </c>
      <c r="F85" s="1" t="str">
        <f>UnitControlCenter!$B$12</f>
        <v>incidents / year</v>
      </c>
      <c r="G85" s="1" t="s">
        <v>3172</v>
      </c>
      <c r="H85" s="1" t="s">
        <v>3163</v>
      </c>
      <c r="I85" s="1" t="s">
        <v>3164</v>
      </c>
    </row>
    <row r="86" spans="1:10" ht="30" x14ac:dyDescent="0.25">
      <c r="A86" s="2" t="s">
        <v>2337</v>
      </c>
      <c r="B86" s="2" t="s">
        <v>3185</v>
      </c>
      <c r="C86" s="43">
        <v>1</v>
      </c>
      <c r="D86" s="1" t="s">
        <v>65</v>
      </c>
      <c r="E86" s="1" t="s">
        <v>64</v>
      </c>
      <c r="F86" s="1" t="str">
        <f>UnitControlCenter!$B$13</f>
        <v>% change</v>
      </c>
      <c r="G86" s="1" t="s">
        <v>3183</v>
      </c>
      <c r="H86" s="1" t="s">
        <v>3163</v>
      </c>
      <c r="I86" s="1" t="s">
        <v>3164</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3763</v>
      </c>
      <c r="H96" s="1" t="s">
        <v>3764</v>
      </c>
      <c r="I96" s="1" t="s">
        <v>3765</v>
      </c>
    </row>
    <row r="97" spans="1:10" ht="255" x14ac:dyDescent="0.25">
      <c r="A97" s="2" t="s">
        <v>2464</v>
      </c>
      <c r="B97" s="2" t="s">
        <v>2340</v>
      </c>
      <c r="C97" s="43">
        <v>1</v>
      </c>
      <c r="D97" s="1" t="s">
        <v>65</v>
      </c>
      <c r="E97" s="1" t="s">
        <v>64</v>
      </c>
      <c r="F97" s="1" t="str">
        <f>UnitControlCenter!$B$16</f>
        <v>terawatt-hours (TWh) / year</v>
      </c>
      <c r="G97" s="1" t="s">
        <v>3771</v>
      </c>
      <c r="H97" s="1" t="s">
        <v>3772</v>
      </c>
      <c r="I97" s="1" t="s">
        <v>3765</v>
      </c>
    </row>
    <row r="98" spans="1:10" ht="225" x14ac:dyDescent="0.25">
      <c r="A98" s="2" t="s">
        <v>2464</v>
      </c>
      <c r="B98" s="2" t="s">
        <v>2341</v>
      </c>
      <c r="C98" s="43">
        <v>1</v>
      </c>
      <c r="D98" s="1" t="s">
        <v>65</v>
      </c>
      <c r="E98" s="1" t="s">
        <v>66</v>
      </c>
      <c r="F98" s="1" t="str">
        <f>UnitControlCenter!$B$21</f>
        <v>gigawatts (GW) / year</v>
      </c>
      <c r="G98" s="1" t="s">
        <v>3675</v>
      </c>
      <c r="H98" s="1" t="s">
        <v>3673</v>
      </c>
      <c r="I98" s="1" t="s">
        <v>3671</v>
      </c>
    </row>
    <row r="99" spans="1:10" ht="255" x14ac:dyDescent="0.25">
      <c r="A99" s="2" t="s">
        <v>2464</v>
      </c>
      <c r="B99" s="2" t="s">
        <v>2342</v>
      </c>
      <c r="C99" s="43">
        <v>1</v>
      </c>
      <c r="D99" s="1" t="s">
        <v>65</v>
      </c>
      <c r="E99" s="1" t="s">
        <v>64</v>
      </c>
      <c r="F99" s="1" t="str">
        <f>UnitControlCenter!$B$21</f>
        <v>gigawatts (GW) / year</v>
      </c>
      <c r="G99" s="1" t="s">
        <v>3676</v>
      </c>
      <c r="H99" s="1" t="s">
        <v>3674</v>
      </c>
      <c r="I99" s="1" t="s">
        <v>3672</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3332</v>
      </c>
      <c r="C101" s="43">
        <v>1</v>
      </c>
      <c r="D101" s="1" t="s">
        <v>63</v>
      </c>
      <c r="E101" s="1" t="s">
        <v>64</v>
      </c>
      <c r="F101" s="1" t="str">
        <f>UnitControlCenter!B18</f>
        <v>%</v>
      </c>
      <c r="G101" s="1" t="s">
        <v>3335</v>
      </c>
    </row>
    <row r="102" spans="1:10" ht="30" x14ac:dyDescent="0.25">
      <c r="A102" s="2" t="s">
        <v>2464</v>
      </c>
      <c r="B102" s="2" t="s">
        <v>3337</v>
      </c>
      <c r="C102" s="43">
        <v>1</v>
      </c>
      <c r="D102" s="1" t="s">
        <v>63</v>
      </c>
      <c r="E102" s="1" t="s">
        <v>64</v>
      </c>
      <c r="F102" s="1" t="str">
        <f>UnitControlCenter!B19</f>
        <v>metric tons CO2e / megawatt-hour (MWh)</v>
      </c>
      <c r="G102" s="1" t="s">
        <v>3336</v>
      </c>
    </row>
    <row r="103" spans="1:10" ht="30.75" thickBot="1" x14ac:dyDescent="0.3">
      <c r="A103" s="192" t="s">
        <v>2464</v>
      </c>
      <c r="B103" s="192" t="s">
        <v>3344</v>
      </c>
      <c r="C103" s="199">
        <v>1</v>
      </c>
      <c r="D103" s="193" t="s">
        <v>63</v>
      </c>
      <c r="E103" s="193" t="s">
        <v>64</v>
      </c>
      <c r="F103" s="193" t="str">
        <f>UnitControlCenter!B20</f>
        <v>kilowatt-hour / 2023 dollar</v>
      </c>
      <c r="G103" s="193" t="s">
        <v>3345</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3596</v>
      </c>
      <c r="H106" s="1" t="s">
        <v>3668</v>
      </c>
      <c r="I106" s="43" t="s">
        <v>3670</v>
      </c>
    </row>
    <row r="107" spans="1:10" ht="225" x14ac:dyDescent="0.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x14ac:dyDescent="0.3">
      <c r="A108" s="192" t="s">
        <v>3117</v>
      </c>
      <c r="B108" s="192" t="s">
        <v>2459</v>
      </c>
      <c r="C108" s="199">
        <v>1</v>
      </c>
      <c r="D108" s="193" t="s">
        <v>65</v>
      </c>
      <c r="E108" s="193" t="s">
        <v>66</v>
      </c>
      <c r="F108" s="193" t="str">
        <f>UnitControlCenter!$B$23</f>
        <v>cubic km / yr</v>
      </c>
      <c r="G108" s="193" t="s">
        <v>3597</v>
      </c>
      <c r="H108" s="1" t="s">
        <v>3667</v>
      </c>
      <c r="I108" s="43" t="s">
        <v>3669</v>
      </c>
    </row>
    <row r="109" spans="1:10" ht="409.5" x14ac:dyDescent="0.25">
      <c r="A109" s="2" t="s">
        <v>3555</v>
      </c>
      <c r="B109" s="2" t="s">
        <v>3556</v>
      </c>
      <c r="C109" s="43">
        <v>1</v>
      </c>
      <c r="D109" s="1" t="s">
        <v>65</v>
      </c>
      <c r="E109" s="1" t="s">
        <v>3562</v>
      </c>
      <c r="F109" s="1" t="str">
        <f>UnitControlCenter!$B$17</f>
        <v>terawatt-hours (TWh)</v>
      </c>
      <c r="G109" s="1" t="s">
        <v>3623</v>
      </c>
      <c r="H109" s="1" t="s">
        <v>3775</v>
      </c>
      <c r="I109" s="1" t="s">
        <v>3620</v>
      </c>
    </row>
    <row r="110" spans="1:10" ht="409.5" x14ac:dyDescent="0.2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3367</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3368</v>
      </c>
      <c r="C126" s="43">
        <v>0</v>
      </c>
      <c r="D126" s="1" t="s">
        <v>65</v>
      </c>
      <c r="E126" s="1" t="s">
        <v>66</v>
      </c>
      <c r="F126" s="1" t="str">
        <f>UnitControlCenter!$B$27</f>
        <v>thousand vehicles / year</v>
      </c>
      <c r="G126" s="1" t="s">
        <v>3369</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3274</v>
      </c>
      <c r="H133" s="1" t="s">
        <v>3273</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3275</v>
      </c>
      <c r="H135" s="1" t="s">
        <v>3273</v>
      </c>
      <c r="I135" s="1" t="s">
        <v>2602</v>
      </c>
    </row>
    <row r="136" spans="1:10" ht="30" x14ac:dyDescent="0.25">
      <c r="A136" s="2" t="s">
        <v>2855</v>
      </c>
      <c r="B136" s="2" t="s">
        <v>3281</v>
      </c>
      <c r="C136" s="43">
        <v>1</v>
      </c>
      <c r="D136" s="1" t="s">
        <v>63</v>
      </c>
      <c r="E136" s="1" t="s">
        <v>64</v>
      </c>
      <c r="F136" s="1" t="str">
        <f>UnitControlCenter!$B$30</f>
        <v>quads / year</v>
      </c>
      <c r="G136" s="1" t="s">
        <v>3282</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3283</v>
      </c>
      <c r="C141" s="43">
        <v>1</v>
      </c>
      <c r="D141" s="1" t="s">
        <v>63</v>
      </c>
      <c r="E141" s="1" t="s">
        <v>64</v>
      </c>
      <c r="F141" s="1" t="str">
        <f>UnitControlCenter!$B$30</f>
        <v>quads / year</v>
      </c>
      <c r="G141" s="1" t="s">
        <v>3284</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3285</v>
      </c>
      <c r="C144" s="43">
        <v>1</v>
      </c>
      <c r="D144" s="1" t="s">
        <v>63</v>
      </c>
      <c r="E144" s="1" t="s">
        <v>64</v>
      </c>
      <c r="F144" s="1" t="str">
        <f>UnitControlCenter!$B$30</f>
        <v>quads / year</v>
      </c>
      <c r="G144" s="1" t="s">
        <v>3286</v>
      </c>
    </row>
    <row r="145" spans="1:10" ht="150" x14ac:dyDescent="0.25">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x14ac:dyDescent="0.3">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3346</v>
      </c>
      <c r="C153" s="43">
        <v>1</v>
      </c>
      <c r="D153" s="1" t="s">
        <v>65</v>
      </c>
      <c r="E153" s="1" t="s">
        <v>66</v>
      </c>
      <c r="F153" s="1" t="str">
        <f>UnitControlCenter!$B$3</f>
        <v>million metric tons / year</v>
      </c>
      <c r="G153" s="1" t="s">
        <v>3444</v>
      </c>
      <c r="H153" s="1" t="s">
        <v>3340</v>
      </c>
      <c r="I153" s="1" t="s">
        <v>3343</v>
      </c>
    </row>
    <row r="154" spans="1:10" ht="255" x14ac:dyDescent="0.2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x14ac:dyDescent="0.3">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x14ac:dyDescent="0.25">
      <c r="A156" s="2" t="s">
        <v>3474</v>
      </c>
      <c r="B156" s="2" t="s">
        <v>3475</v>
      </c>
      <c r="C156" s="43">
        <v>1</v>
      </c>
      <c r="D156" s="1" t="s">
        <v>65</v>
      </c>
      <c r="E156" s="1" t="s">
        <v>66</v>
      </c>
      <c r="F156" s="1" t="str">
        <f>UnitControlCenter!$B$30</f>
        <v>quads / year</v>
      </c>
      <c r="G156" s="1" t="s">
        <v>2359</v>
      </c>
      <c r="H156" s="1" t="s">
        <v>2360</v>
      </c>
      <c r="I156" s="1" t="s">
        <v>2591</v>
      </c>
    </row>
    <row r="157" spans="1:10" s="2" customFormat="1" ht="30" x14ac:dyDescent="0.25">
      <c r="A157" s="2" t="s">
        <v>3474</v>
      </c>
      <c r="B157" s="2" t="s">
        <v>3476</v>
      </c>
      <c r="C157" s="43">
        <v>1</v>
      </c>
      <c r="D157" s="2" t="s">
        <v>65</v>
      </c>
      <c r="E157" s="2" t="s">
        <v>66</v>
      </c>
      <c r="F157" s="2" t="str">
        <f>UnitControlCenter!$B$30</f>
        <v>quads / year</v>
      </c>
      <c r="G157" s="2" t="s">
        <v>2377</v>
      </c>
      <c r="H157" s="2" t="s">
        <v>2361</v>
      </c>
      <c r="I157" s="2" t="s">
        <v>2362</v>
      </c>
    </row>
    <row r="158" spans="1:10" ht="90" x14ac:dyDescent="0.2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25">
      <c r="A159" s="2" t="s">
        <v>3474</v>
      </c>
      <c r="B159" s="2" t="s">
        <v>3478</v>
      </c>
      <c r="C159" s="43">
        <v>1</v>
      </c>
      <c r="D159" s="2" t="s">
        <v>63</v>
      </c>
      <c r="E159" s="2" t="s">
        <v>64</v>
      </c>
      <c r="F159" s="2" t="str">
        <f>UnitControlCenter!$B$30</f>
        <v>quads / year</v>
      </c>
      <c r="G159" s="2" t="s">
        <v>3287</v>
      </c>
    </row>
    <row r="160" spans="1:10" ht="210" x14ac:dyDescent="0.25">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x14ac:dyDescent="0.3">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x14ac:dyDescent="0.25">
      <c r="A162" s="2" t="s">
        <v>2415</v>
      </c>
      <c r="B162" s="2" t="s">
        <v>2416</v>
      </c>
      <c r="C162" s="43">
        <v>1</v>
      </c>
      <c r="D162" s="1" t="s">
        <v>65</v>
      </c>
      <c r="E162" s="1" t="s">
        <v>66</v>
      </c>
      <c r="F162" s="1" t="str">
        <f>UnitControlCenter!$B$30</f>
        <v>quads / year</v>
      </c>
      <c r="G162" s="1" t="s">
        <v>3661</v>
      </c>
      <c r="H162" s="1" t="s">
        <v>3660</v>
      </c>
      <c r="I162" s="1" t="s">
        <v>3659</v>
      </c>
    </row>
    <row r="163" spans="1:10" ht="75" x14ac:dyDescent="0.25">
      <c r="A163" s="2" t="s">
        <v>2415</v>
      </c>
      <c r="B163" s="2" t="s">
        <v>2417</v>
      </c>
      <c r="C163" s="43">
        <v>1</v>
      </c>
      <c r="D163" s="1" t="s">
        <v>65</v>
      </c>
      <c r="E163" s="1" t="s">
        <v>66</v>
      </c>
      <c r="F163" s="1" t="str">
        <f>UnitControlCenter!$B$30</f>
        <v>quads / year</v>
      </c>
      <c r="G163" s="1" t="s">
        <v>3662</v>
      </c>
      <c r="H163" s="1" t="s">
        <v>3279</v>
      </c>
      <c r="I163" s="1" t="s">
        <v>3280</v>
      </c>
    </row>
    <row r="164" spans="1:10" ht="75" x14ac:dyDescent="0.25">
      <c r="A164" s="2" t="s">
        <v>2415</v>
      </c>
      <c r="B164" s="2" t="s">
        <v>3657</v>
      </c>
      <c r="C164" s="43">
        <v>1</v>
      </c>
      <c r="D164" s="1" t="s">
        <v>65</v>
      </c>
      <c r="E164" s="1" t="s">
        <v>66</v>
      </c>
      <c r="F164" s="1" t="str">
        <f>UnitControlCenter!$B$30</f>
        <v>quads / year</v>
      </c>
      <c r="G164" s="1" t="s">
        <v>3677</v>
      </c>
      <c r="H164" s="1" t="s">
        <v>3663</v>
      </c>
      <c r="I164" s="43" t="s">
        <v>3664</v>
      </c>
    </row>
    <row r="165" spans="1:10" ht="75" x14ac:dyDescent="0.25">
      <c r="A165" s="2" t="s">
        <v>2415</v>
      </c>
      <c r="B165" s="2" t="s">
        <v>3658</v>
      </c>
      <c r="C165" s="43">
        <v>1</v>
      </c>
      <c r="D165" s="1" t="s">
        <v>65</v>
      </c>
      <c r="E165" s="1" t="s">
        <v>66</v>
      </c>
      <c r="F165" s="1" t="str">
        <f>UnitControlCenter!$B$30</f>
        <v>quads / year</v>
      </c>
      <c r="G165" s="1" t="s">
        <v>3678</v>
      </c>
      <c r="H165" s="1" t="s">
        <v>3279</v>
      </c>
      <c r="I165" s="1" t="s">
        <v>3280</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3349</v>
      </c>
      <c r="B177" s="2" t="s">
        <v>3377</v>
      </c>
      <c r="C177" s="43">
        <v>1</v>
      </c>
      <c r="D177" s="1" t="s">
        <v>65</v>
      </c>
      <c r="E177" s="1" t="s">
        <v>66</v>
      </c>
      <c r="F177" s="1" t="str">
        <f>UnitControlCenter!$B$36</f>
        <v>trillion BTU / year</v>
      </c>
      <c r="G177" s="1" t="s">
        <v>2644</v>
      </c>
      <c r="H177" s="1" t="s">
        <v>2645</v>
      </c>
      <c r="I177" s="1" t="s">
        <v>2646</v>
      </c>
    </row>
    <row r="178" spans="1:10" ht="60" x14ac:dyDescent="0.25">
      <c r="A178" s="2" t="s">
        <v>3349</v>
      </c>
      <c r="B178" s="2" t="s">
        <v>3378</v>
      </c>
      <c r="C178" s="43">
        <v>1</v>
      </c>
      <c r="D178" s="1" t="s">
        <v>65</v>
      </c>
      <c r="E178" s="1" t="s">
        <v>66</v>
      </c>
      <c r="F178" s="1" t="str">
        <f>UnitControlCenter!$B$36</f>
        <v>trillion BTU / year</v>
      </c>
      <c r="G178" s="1" t="s">
        <v>2647</v>
      </c>
      <c r="H178" s="1" t="s">
        <v>2645</v>
      </c>
      <c r="I178" s="1" t="s">
        <v>2646</v>
      </c>
    </row>
    <row r="179" spans="1:10" ht="60" x14ac:dyDescent="0.25">
      <c r="A179" s="2" t="s">
        <v>3349</v>
      </c>
      <c r="B179" s="2" t="s">
        <v>3379</v>
      </c>
      <c r="C179" s="43">
        <v>1</v>
      </c>
      <c r="D179" s="1" t="s">
        <v>65</v>
      </c>
      <c r="E179" s="1" t="s">
        <v>66</v>
      </c>
      <c r="F179" s="1" t="str">
        <f>UnitControlCenter!$B$9</f>
        <v>billion 2023 dollars / year</v>
      </c>
      <c r="G179" s="1" t="s">
        <v>2648</v>
      </c>
      <c r="H179" s="1" t="s">
        <v>2645</v>
      </c>
      <c r="I179" s="1" t="s">
        <v>2646</v>
      </c>
    </row>
    <row r="180" spans="1:10" ht="75" x14ac:dyDescent="0.25">
      <c r="A180" s="2" t="s">
        <v>3349</v>
      </c>
      <c r="B180" s="2" t="s">
        <v>3380</v>
      </c>
      <c r="C180" s="43">
        <v>1</v>
      </c>
      <c r="D180" s="1" t="s">
        <v>65</v>
      </c>
      <c r="E180" s="1" t="s">
        <v>66</v>
      </c>
      <c r="F180" s="1" t="str">
        <f>UnitControlCenter!$B$9</f>
        <v>billion 2023 dollars / year</v>
      </c>
      <c r="G180" s="1" t="s">
        <v>2649</v>
      </c>
      <c r="H180" s="1" t="s">
        <v>2645</v>
      </c>
      <c r="I180" s="1" t="s">
        <v>2646</v>
      </c>
    </row>
    <row r="181" spans="1:10" ht="60" x14ac:dyDescent="0.25">
      <c r="A181" s="2" t="s">
        <v>3349</v>
      </c>
      <c r="B181" s="2" t="s">
        <v>3381</v>
      </c>
      <c r="C181" s="43">
        <v>1</v>
      </c>
      <c r="D181" s="1" t="s">
        <v>65</v>
      </c>
      <c r="E181" s="1" t="s">
        <v>66</v>
      </c>
      <c r="F181" s="1" t="str">
        <f>UnitControlCenter!B3</f>
        <v>million metric tons / year</v>
      </c>
      <c r="G181" s="1" t="s">
        <v>2894</v>
      </c>
      <c r="H181" s="1" t="s">
        <v>2892</v>
      </c>
      <c r="I181" s="1" t="s">
        <v>2893</v>
      </c>
    </row>
    <row r="182" spans="1:10" ht="60" x14ac:dyDescent="0.25">
      <c r="A182" s="2" t="s">
        <v>3349</v>
      </c>
      <c r="B182" s="2" t="s">
        <v>3382</v>
      </c>
      <c r="C182" s="43">
        <v>1</v>
      </c>
      <c r="D182" s="1" t="s">
        <v>65</v>
      </c>
      <c r="E182" s="1" t="s">
        <v>66</v>
      </c>
      <c r="F182" s="1" t="str">
        <f>UnitControlCenter!B3</f>
        <v>million metric tons / year</v>
      </c>
      <c r="G182" s="1" t="s">
        <v>2895</v>
      </c>
      <c r="H182" s="1" t="s">
        <v>2892</v>
      </c>
      <c r="I182" s="1" t="s">
        <v>2893</v>
      </c>
    </row>
    <row r="183" spans="1:10" ht="60" x14ac:dyDescent="0.25">
      <c r="A183" s="2" t="s">
        <v>3349</v>
      </c>
      <c r="B183" s="2" t="s">
        <v>3383</v>
      </c>
      <c r="C183" s="43">
        <v>1</v>
      </c>
      <c r="D183" s="1" t="s">
        <v>65</v>
      </c>
      <c r="E183" s="1" t="s">
        <v>66</v>
      </c>
      <c r="F183" s="1" t="str">
        <f>UnitControlCenter!$B$36</f>
        <v>trillion BTU / year</v>
      </c>
      <c r="G183" s="1" t="s">
        <v>2726</v>
      </c>
      <c r="H183" s="1" t="s">
        <v>2721</v>
      </c>
      <c r="I183" s="1" t="s">
        <v>2722</v>
      </c>
    </row>
    <row r="184" spans="1:10" ht="75" x14ac:dyDescent="0.25">
      <c r="A184" s="2" t="s">
        <v>3349</v>
      </c>
      <c r="B184" s="2" t="s">
        <v>3384</v>
      </c>
      <c r="C184" s="43">
        <v>1</v>
      </c>
      <c r="D184" s="1" t="s">
        <v>65</v>
      </c>
      <c r="E184" s="1" t="s">
        <v>66</v>
      </c>
      <c r="F184" s="1" t="str">
        <f>UnitControlCenter!$B$36</f>
        <v>trillion BTU / year</v>
      </c>
      <c r="G184" s="1" t="s">
        <v>2727</v>
      </c>
      <c r="H184" s="1" t="s">
        <v>2721</v>
      </c>
      <c r="I184" s="1" t="s">
        <v>2723</v>
      </c>
    </row>
    <row r="185" spans="1:10" ht="75" x14ac:dyDescent="0.25">
      <c r="A185" s="2" t="s">
        <v>3349</v>
      </c>
      <c r="B185" s="2" t="s">
        <v>3385</v>
      </c>
      <c r="C185" s="43">
        <v>1</v>
      </c>
      <c r="D185" s="1" t="s">
        <v>65</v>
      </c>
      <c r="E185" s="1" t="s">
        <v>66</v>
      </c>
      <c r="F185" s="1" t="str">
        <f>UnitControlCenter!$B$9</f>
        <v>billion 2023 dollars / year</v>
      </c>
      <c r="G185" s="1" t="s">
        <v>2728</v>
      </c>
      <c r="H185" s="1" t="s">
        <v>2721</v>
      </c>
      <c r="I185" s="1" t="s">
        <v>2724</v>
      </c>
    </row>
    <row r="186" spans="1:10" ht="90" x14ac:dyDescent="0.25">
      <c r="A186" s="2" t="s">
        <v>3349</v>
      </c>
      <c r="B186" s="2" t="s">
        <v>3386</v>
      </c>
      <c r="C186" s="43">
        <v>1</v>
      </c>
      <c r="D186" s="1" t="s">
        <v>65</v>
      </c>
      <c r="E186" s="1" t="s">
        <v>66</v>
      </c>
      <c r="F186" s="1" t="str">
        <f>UnitControlCenter!$B$9</f>
        <v>billion 2023 dollars / year</v>
      </c>
      <c r="G186" s="1" t="s">
        <v>2729</v>
      </c>
      <c r="H186" s="1" t="s">
        <v>2721</v>
      </c>
      <c r="I186" s="1" t="s">
        <v>2725</v>
      </c>
    </row>
    <row r="187" spans="1:10" ht="105" x14ac:dyDescent="0.25">
      <c r="A187" s="2" t="s">
        <v>3349</v>
      </c>
      <c r="B187" s="2" t="s">
        <v>3387</v>
      </c>
      <c r="C187" s="43">
        <v>1</v>
      </c>
      <c r="D187" s="1" t="s">
        <v>65</v>
      </c>
      <c r="E187" s="1" t="s">
        <v>66</v>
      </c>
      <c r="F187" s="1" t="str">
        <f>UnitControlCenter!$B$30</f>
        <v>quads / year</v>
      </c>
      <c r="G187" s="1" t="s">
        <v>2755</v>
      </c>
      <c r="H187" s="1" t="s">
        <v>2757</v>
      </c>
      <c r="I187" s="1" t="s">
        <v>2758</v>
      </c>
    </row>
    <row r="188" spans="1:10" ht="120" x14ac:dyDescent="0.25">
      <c r="A188" s="2" t="s">
        <v>3349</v>
      </c>
      <c r="B188" s="2" t="s">
        <v>3388</v>
      </c>
      <c r="C188" s="43">
        <v>1</v>
      </c>
      <c r="D188" s="1" t="s">
        <v>65</v>
      </c>
      <c r="E188" s="1" t="s">
        <v>66</v>
      </c>
      <c r="F188" s="1" t="str">
        <f>UnitControlCenter!$B$30</f>
        <v>quads / year</v>
      </c>
      <c r="G188" s="1" t="s">
        <v>2756</v>
      </c>
      <c r="H188" s="1" t="s">
        <v>2757</v>
      </c>
      <c r="I188" s="1" t="s">
        <v>2758</v>
      </c>
    </row>
    <row r="189" spans="1:10" ht="105" x14ac:dyDescent="0.25">
      <c r="A189" s="2" t="s">
        <v>3349</v>
      </c>
      <c r="B189" s="2" t="s">
        <v>3724</v>
      </c>
      <c r="C189" s="43">
        <v>1</v>
      </c>
      <c r="D189" s="1" t="s">
        <v>65</v>
      </c>
      <c r="E189" s="1" t="s">
        <v>66</v>
      </c>
      <c r="F189" s="1" t="s">
        <v>353</v>
      </c>
      <c r="G189" s="1" t="s">
        <v>3770</v>
      </c>
      <c r="H189" s="1" t="s">
        <v>3774</v>
      </c>
      <c r="I189" s="1" t="s">
        <v>3725</v>
      </c>
    </row>
    <row r="190" spans="1:10" ht="225" x14ac:dyDescent="0.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x14ac:dyDescent="0.2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x14ac:dyDescent="0.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x14ac:dyDescent="0.2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x14ac:dyDescent="0.2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x14ac:dyDescent="0.2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x14ac:dyDescent="0.2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x14ac:dyDescent="0.3">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x14ac:dyDescent="0.25">
      <c r="A198" s="2" t="s">
        <v>2349</v>
      </c>
      <c r="B198" s="2" t="s">
        <v>93</v>
      </c>
      <c r="C198" s="43">
        <v>1</v>
      </c>
      <c r="D198" s="1" t="s">
        <v>65</v>
      </c>
      <c r="E198" s="1" t="s">
        <v>2355</v>
      </c>
      <c r="F198" s="1" t="str">
        <f>UnitControlCenter!$B$22</f>
        <v>2023 dollars / megawatt-hour (MWh)</v>
      </c>
      <c r="G198" s="1" t="s">
        <v>3304</v>
      </c>
      <c r="H198" s="1" t="s">
        <v>3303</v>
      </c>
      <c r="I198" s="1" t="s">
        <v>3665</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3306</v>
      </c>
      <c r="H201" s="1" t="s">
        <v>3305</v>
      </c>
      <c r="I201" s="1" t="s">
        <v>3666</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3488</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0</v>
      </c>
      <c r="D210" s="1" t="s">
        <v>63</v>
      </c>
      <c r="E210" s="1" t="s">
        <v>64</v>
      </c>
      <c r="F210" s="1" t="str">
        <f>UnitControlCenter!$B$45</f>
        <v>million 2023 dollars / megawatt (MW)</v>
      </c>
      <c r="G210" s="1" t="s">
        <v>2372</v>
      </c>
    </row>
    <row r="211" spans="1:10" ht="30" x14ac:dyDescent="0.25">
      <c r="A211" s="2" t="s">
        <v>2350</v>
      </c>
      <c r="B211" s="2" t="s">
        <v>2353</v>
      </c>
      <c r="C211" s="43">
        <v>0</v>
      </c>
      <c r="D211" s="1" t="s">
        <v>63</v>
      </c>
      <c r="E211" s="1" t="s">
        <v>64</v>
      </c>
      <c r="F211" s="1" t="str">
        <f>UnitControlCenter!$B$45</f>
        <v>million 2023 dollars / megawatt (MW)</v>
      </c>
      <c r="G211" s="1" t="s">
        <v>2373</v>
      </c>
    </row>
    <row r="212" spans="1:10" ht="30" x14ac:dyDescent="0.25">
      <c r="A212" s="2" t="s">
        <v>2350</v>
      </c>
      <c r="B212" s="2" t="s">
        <v>2354</v>
      </c>
      <c r="C212" s="43">
        <v>0</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3600</v>
      </c>
      <c r="B3" s="375" t="s">
        <v>3602</v>
      </c>
      <c r="C3" s="372"/>
      <c r="D3" s="374" t="s">
        <v>3601</v>
      </c>
    </row>
    <row r="4" spans="1:5" x14ac:dyDescent="0.25">
      <c r="A4" t="s">
        <v>2553</v>
      </c>
      <c r="B4" s="20" t="s">
        <v>2547</v>
      </c>
      <c r="C4" s="188"/>
      <c r="D4" s="376" t="s">
        <v>3604</v>
      </c>
      <c r="E4" t="s">
        <v>3607</v>
      </c>
    </row>
    <row r="5" spans="1:5" x14ac:dyDescent="0.25">
      <c r="A5" t="s">
        <v>3611</v>
      </c>
      <c r="B5" s="171" t="s">
        <v>3612</v>
      </c>
      <c r="C5" s="377"/>
      <c r="D5" s="376" t="s">
        <v>3606</v>
      </c>
      <c r="E5" t="s">
        <v>3610</v>
      </c>
    </row>
    <row r="6" spans="1:5" x14ac:dyDescent="0.25">
      <c r="A6" t="s">
        <v>3056</v>
      </c>
      <c r="B6" s="171" t="s">
        <v>3613</v>
      </c>
      <c r="C6" s="205"/>
      <c r="D6" t="s">
        <v>3617</v>
      </c>
    </row>
    <row r="7" spans="1:5" x14ac:dyDescent="0.25">
      <c r="A7" t="s">
        <v>3618</v>
      </c>
      <c r="B7" s="171" t="s">
        <v>3619</v>
      </c>
      <c r="C7" s="379"/>
      <c r="D7" s="378" t="s">
        <v>3589</v>
      </c>
    </row>
    <row r="8" spans="1:5" x14ac:dyDescent="0.25">
      <c r="A8" t="s">
        <v>2513</v>
      </c>
      <c r="B8" s="20" t="s">
        <v>2524</v>
      </c>
      <c r="C8" s="176"/>
      <c r="D8" t="s">
        <v>437</v>
      </c>
    </row>
    <row r="9" spans="1:5" x14ac:dyDescent="0.25">
      <c r="A9" t="s">
        <v>3573</v>
      </c>
      <c r="B9" s="20" t="s">
        <v>3572</v>
      </c>
      <c r="C9" s="362"/>
      <c r="D9" t="s">
        <v>3504</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3614</v>
      </c>
      <c r="C17" s="206"/>
      <c r="D17" t="s">
        <v>3506</v>
      </c>
    </row>
    <row r="18" spans="1:5" x14ac:dyDescent="0.25">
      <c r="A18" t="s">
        <v>2530</v>
      </c>
      <c r="B18" s="20" t="s">
        <v>2526</v>
      </c>
      <c r="C18" s="181"/>
      <c r="D18" t="s">
        <v>3507</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3571</v>
      </c>
      <c r="B25" s="20" t="s">
        <v>3615</v>
      </c>
      <c r="C25" s="361"/>
      <c r="D25" t="s">
        <v>3503</v>
      </c>
    </row>
    <row r="26" spans="1:5" x14ac:dyDescent="0.25">
      <c r="A26" t="s">
        <v>2514</v>
      </c>
      <c r="B26" s="171" t="s">
        <v>2519</v>
      </c>
      <c r="C26" s="174"/>
      <c r="D26" t="s">
        <v>3433</v>
      </c>
    </row>
    <row r="27" spans="1:5" x14ac:dyDescent="0.25">
      <c r="A27" t="s">
        <v>3434</v>
      </c>
      <c r="B27" s="171" t="s">
        <v>3435</v>
      </c>
      <c r="C27" s="360"/>
      <c r="D27" t="s">
        <v>3432</v>
      </c>
    </row>
    <row r="28" spans="1:5" x14ac:dyDescent="0.25">
      <c r="A28" t="s">
        <v>3058</v>
      </c>
      <c r="B28" s="17" t="s">
        <v>3616</v>
      </c>
      <c r="C28" s="207"/>
      <c r="D28" t="s">
        <v>3505</v>
      </c>
    </row>
    <row r="29" spans="1:5" x14ac:dyDescent="0.25">
      <c r="A29" t="s">
        <v>2538</v>
      </c>
      <c r="B29" s="20" t="s">
        <v>2537</v>
      </c>
      <c r="C29" s="183"/>
      <c r="D29" t="s">
        <v>444</v>
      </c>
    </row>
    <row r="30" spans="1:5" x14ac:dyDescent="0.25">
      <c r="A30" t="s">
        <v>3059</v>
      </c>
      <c r="B30" s="204" t="s">
        <v>3052</v>
      </c>
      <c r="C30" s="203"/>
      <c r="D30" t="s">
        <v>3502</v>
      </c>
    </row>
    <row r="31" spans="1:5" x14ac:dyDescent="0.25">
      <c r="A31" t="s">
        <v>2508</v>
      </c>
      <c r="B31" s="171" t="s">
        <v>2518</v>
      </c>
      <c r="C31" s="173"/>
      <c r="D31" t="s">
        <v>447</v>
      </c>
    </row>
    <row r="32" spans="1:5" x14ac:dyDescent="0.25">
      <c r="A32" t="s">
        <v>3611</v>
      </c>
      <c r="B32" s="171" t="s">
        <v>3612</v>
      </c>
      <c r="C32" s="377"/>
      <c r="D32" t="s">
        <v>3605</v>
      </c>
      <c r="E32" t="s">
        <v>3609</v>
      </c>
    </row>
    <row r="33" spans="1:5" x14ac:dyDescent="0.25">
      <c r="A33" t="s">
        <v>2553</v>
      </c>
      <c r="B33" s="20" t="s">
        <v>2547</v>
      </c>
      <c r="C33" s="188"/>
      <c r="D33" s="376" t="s">
        <v>3603</v>
      </c>
      <c r="E33" t="s">
        <v>3608</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3271</v>
      </c>
      <c r="B98" s="169"/>
      <c r="C98" s="159"/>
      <c r="D98" s="159"/>
    </row>
    <row r="99" spans="1:4" x14ac:dyDescent="0.25">
      <c r="A99" s="9" t="s">
        <v>2503</v>
      </c>
      <c r="B99" s="170" t="s">
        <v>2504</v>
      </c>
      <c r="C99" s="9" t="s">
        <v>2505</v>
      </c>
      <c r="D99" s="9" t="s">
        <v>2506</v>
      </c>
    </row>
    <row r="100" spans="1:4" x14ac:dyDescent="0.25">
      <c r="A100" t="s">
        <v>2549</v>
      </c>
      <c r="B100" s="20" t="s">
        <v>2543</v>
      </c>
      <c r="C100" s="185"/>
      <c r="D100" t="s">
        <v>3139</v>
      </c>
    </row>
    <row r="101" spans="1:4" x14ac:dyDescent="0.25">
      <c r="A101" t="s">
        <v>2521</v>
      </c>
      <c r="B101" s="171" t="s">
        <v>2522</v>
      </c>
      <c r="C101" s="175"/>
      <c r="D101" t="s">
        <v>3140</v>
      </c>
    </row>
    <row r="103" spans="1:4" x14ac:dyDescent="0.25">
      <c r="A103" s="42" t="s">
        <v>3141</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3142</v>
      </c>
    </row>
    <row r="106" spans="1:4" x14ac:dyDescent="0.25">
      <c r="A106" t="s">
        <v>2528</v>
      </c>
      <c r="B106" s="20" t="s">
        <v>2544</v>
      </c>
      <c r="C106" s="180"/>
      <c r="D106" t="s">
        <v>3143</v>
      </c>
    </row>
    <row r="107" spans="1:4" x14ac:dyDescent="0.25">
      <c r="A107" t="s">
        <v>2521</v>
      </c>
      <c r="B107" s="171" t="s">
        <v>2522</v>
      </c>
      <c r="C107" s="175"/>
      <c r="D107" t="s">
        <v>3144</v>
      </c>
    </row>
    <row r="108" spans="1:4" x14ac:dyDescent="0.25">
      <c r="A108" t="s">
        <v>2529</v>
      </c>
      <c r="B108" s="20" t="s">
        <v>2525</v>
      </c>
      <c r="C108" s="179"/>
      <c r="D108" t="s">
        <v>3145</v>
      </c>
    </row>
    <row r="110" spans="1:4" x14ac:dyDescent="0.25">
      <c r="A110" s="42" t="s">
        <v>3146</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3147</v>
      </c>
    </row>
    <row r="113" spans="1:4" x14ac:dyDescent="0.25">
      <c r="A113" t="s">
        <v>2530</v>
      </c>
      <c r="B113" s="20" t="s">
        <v>2526</v>
      </c>
      <c r="C113" s="181"/>
      <c r="D113" t="s">
        <v>3148</v>
      </c>
    </row>
    <row r="115" spans="1:4" x14ac:dyDescent="0.25">
      <c r="A115" s="42" t="s">
        <v>3149</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3150</v>
      </c>
    </row>
    <row r="118" spans="1:4" x14ac:dyDescent="0.25">
      <c r="A118" t="s">
        <v>2529</v>
      </c>
      <c r="B118" s="20" t="s">
        <v>2525</v>
      </c>
      <c r="C118" s="179"/>
      <c r="D118" t="s">
        <v>3151</v>
      </c>
    </row>
    <row r="119" spans="1:4" x14ac:dyDescent="0.25">
      <c r="A119" t="s">
        <v>2531</v>
      </c>
      <c r="B119" s="20" t="s">
        <v>2527</v>
      </c>
      <c r="C119" s="182"/>
      <c r="D119" t="s">
        <v>3152</v>
      </c>
    </row>
    <row r="120" spans="1:4" x14ac:dyDescent="0.25">
      <c r="A120" t="s">
        <v>2521</v>
      </c>
      <c r="B120" s="171" t="s">
        <v>2522</v>
      </c>
      <c r="C120" s="175"/>
      <c r="D120" t="s">
        <v>3153</v>
      </c>
    </row>
    <row r="121" spans="1:4" x14ac:dyDescent="0.25">
      <c r="A121" t="s">
        <v>2528</v>
      </c>
      <c r="B121" s="20" t="s">
        <v>2544</v>
      </c>
      <c r="C121" s="180"/>
      <c r="D121" t="s">
        <v>3154</v>
      </c>
    </row>
    <row r="122" spans="1:4" x14ac:dyDescent="0.25">
      <c r="A122" t="s">
        <v>2508</v>
      </c>
      <c r="B122" s="171" t="s">
        <v>2518</v>
      </c>
      <c r="C122" s="173"/>
      <c r="D122" t="s">
        <v>3155</v>
      </c>
    </row>
    <row r="123" spans="1:4" x14ac:dyDescent="0.25">
      <c r="A123" t="s">
        <v>2514</v>
      </c>
      <c r="B123" s="171" t="s">
        <v>2519</v>
      </c>
      <c r="C123" s="174"/>
      <c r="D123" t="s">
        <v>3156</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3522</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3530</v>
      </c>
    </row>
    <row r="250" spans="1:4" x14ac:dyDescent="0.25">
      <c r="A250" t="s">
        <v>2528</v>
      </c>
      <c r="B250" s="20" t="s">
        <v>2544</v>
      </c>
      <c r="C250" s="180"/>
      <c r="D250" t="s">
        <v>3531</v>
      </c>
    </row>
    <row r="251" spans="1:4" x14ac:dyDescent="0.25">
      <c r="A251" t="s">
        <v>2549</v>
      </c>
      <c r="B251" s="20" t="s">
        <v>2543</v>
      </c>
      <c r="C251" s="185"/>
      <c r="D251" t="s">
        <v>3532</v>
      </c>
    </row>
    <row r="252" spans="1:4" x14ac:dyDescent="0.25">
      <c r="A252" t="s">
        <v>2514</v>
      </c>
      <c r="B252" s="171" t="s">
        <v>2519</v>
      </c>
      <c r="C252" s="174"/>
      <c r="D252" t="s">
        <v>3533</v>
      </c>
    </row>
    <row r="253" spans="1:4" x14ac:dyDescent="0.25">
      <c r="A253" t="s">
        <v>2529</v>
      </c>
      <c r="B253" s="20" t="s">
        <v>2525</v>
      </c>
      <c r="C253" s="179"/>
      <c r="D253" t="s">
        <v>3534</v>
      </c>
    </row>
    <row r="254" spans="1:4" x14ac:dyDescent="0.25">
      <c r="A254" t="s">
        <v>2508</v>
      </c>
      <c r="B254" s="171" t="s">
        <v>2518</v>
      </c>
      <c r="C254" s="173"/>
      <c r="D254" t="s">
        <v>3535</v>
      </c>
    </row>
    <row r="255" spans="1:4" x14ac:dyDescent="0.25">
      <c r="A255" t="s">
        <v>2530</v>
      </c>
      <c r="B255" s="20" t="s">
        <v>2526</v>
      </c>
      <c r="C255" s="181"/>
      <c r="D255" t="s">
        <v>3536</v>
      </c>
    </row>
    <row r="256" spans="1:4" x14ac:dyDescent="0.25">
      <c r="A256" t="s">
        <v>2553</v>
      </c>
      <c r="B256" s="20" t="s">
        <v>2547</v>
      </c>
      <c r="C256" s="188"/>
      <c r="D256" t="s">
        <v>3537</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3430</v>
      </c>
      <c r="C2" s="163" t="s">
        <v>3431</v>
      </c>
    </row>
    <row r="3" spans="1:3" x14ac:dyDescent="0.25">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3580</v>
      </c>
      <c r="B2" t="s">
        <v>3795</v>
      </c>
      <c r="C2" s="370" t="s">
        <v>3599</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3574</v>
      </c>
      <c r="B1" s="366" t="s">
        <v>3575</v>
      </c>
      <c r="C1" s="366" t="s">
        <v>3576</v>
      </c>
      <c r="D1" s="366" t="s">
        <v>3577</v>
      </c>
      <c r="E1" s="366" t="s">
        <v>3578</v>
      </c>
      <c r="F1" s="367" t="s">
        <v>3579</v>
      </c>
    </row>
    <row r="2" spans="1:6" ht="30" x14ac:dyDescent="0.25">
      <c r="A2" s="1" t="s">
        <v>3580</v>
      </c>
      <c r="B2" s="1" t="s">
        <v>3137</v>
      </c>
      <c r="C2" s="1">
        <v>2030</v>
      </c>
      <c r="D2" s="5">
        <f>0.48*'EPA GHG Inventory'!Q16</f>
        <v>3161.7119999999995</v>
      </c>
      <c r="E2" s="5">
        <f>0.5*'EPA GHG Inventory'!Q16</f>
        <v>3293.45</v>
      </c>
      <c r="F2" t="s">
        <v>3138</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x14ac:dyDescent="0.25"/>
  <sheetData>
    <row r="1" spans="1:35" x14ac:dyDescent="0.25">
      <c r="A1" t="s">
        <v>3755</v>
      </c>
    </row>
    <row r="2" spans="1:35" x14ac:dyDescent="0.25">
      <c r="A2" t="s">
        <v>3756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3776</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3780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3760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3781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3761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3783</v>
      </c>
    </row>
    <row r="18" spans="1:1" x14ac:dyDescent="0.25">
      <c r="A18" t="s">
        <v>3784</v>
      </c>
    </row>
    <row r="19" spans="1:1" x14ac:dyDescent="0.25">
      <c r="A19" t="s">
        <v>3785</v>
      </c>
    </row>
    <row r="20" spans="1:1" x14ac:dyDescent="0.25">
      <c r="A20" t="s">
        <v>3786</v>
      </c>
    </row>
    <row r="21" spans="1:1" x14ac:dyDescent="0.25">
      <c r="A21" t="s">
        <v>3762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27" t="s">
        <v>477</v>
      </c>
      <c r="B2" s="427"/>
      <c r="C2" s="212"/>
      <c r="D2" s="212"/>
      <c r="E2" s="212"/>
      <c r="F2" s="212"/>
      <c r="G2" s="212"/>
      <c r="H2" s="49" t="s">
        <v>478</v>
      </c>
    </row>
    <row r="3" spans="1:8" ht="15.75" x14ac:dyDescent="0.25">
      <c r="A3" s="212" t="s">
        <v>723</v>
      </c>
      <c r="B3" s="212"/>
      <c r="C3" s="212"/>
      <c r="D3" s="212"/>
      <c r="E3" s="212"/>
      <c r="F3" s="212"/>
      <c r="G3" s="212"/>
      <c r="H3" s="49" t="s">
        <v>3407</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32" t="s">
        <v>480</v>
      </c>
      <c r="B6" s="267" t="s">
        <v>481</v>
      </c>
      <c r="C6" s="267" t="s">
        <v>482</v>
      </c>
      <c r="D6" s="267" t="s">
        <v>483</v>
      </c>
      <c r="E6" s="267" t="s">
        <v>484</v>
      </c>
      <c r="F6" s="267" t="s">
        <v>485</v>
      </c>
      <c r="G6" s="267" t="s">
        <v>486</v>
      </c>
      <c r="H6" s="267" t="s">
        <v>487</v>
      </c>
    </row>
    <row r="7" spans="1:8" ht="15.75" thickBot="1" x14ac:dyDescent="0.3">
      <c r="A7" s="433"/>
      <c r="B7" s="434" t="s">
        <v>488</v>
      </c>
      <c r="C7" s="435"/>
      <c r="D7" s="435"/>
      <c r="E7" s="435"/>
      <c r="F7" s="435"/>
      <c r="G7" s="435"/>
      <c r="H7" s="436"/>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3400</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3401</v>
      </c>
      <c r="B44" s="269" t="s">
        <v>523</v>
      </c>
      <c r="C44" s="269" t="s">
        <v>523</v>
      </c>
      <c r="D44" s="269" t="s">
        <v>523</v>
      </c>
      <c r="E44" s="269">
        <v>208.89432174184356</v>
      </c>
      <c r="F44" s="269">
        <v>105.47180460606191</v>
      </c>
      <c r="G44" s="269">
        <v>355.97410702367489</v>
      </c>
      <c r="H44" s="269">
        <v>65.111291475618813</v>
      </c>
    </row>
    <row r="45" spans="1:8" x14ac:dyDescent="0.25">
      <c r="A45" s="279" t="s">
        <v>3402</v>
      </c>
      <c r="B45" s="269" t="s">
        <v>528</v>
      </c>
      <c r="C45" s="278" t="s">
        <v>189</v>
      </c>
      <c r="D45" s="278" t="s">
        <v>189</v>
      </c>
      <c r="E45" s="278" t="s">
        <v>189</v>
      </c>
      <c r="F45" s="278" t="s">
        <v>189</v>
      </c>
      <c r="G45" s="278" t="s">
        <v>189</v>
      </c>
      <c r="H45" s="278" t="s">
        <v>189</v>
      </c>
    </row>
    <row r="46" spans="1:8" x14ac:dyDescent="0.25">
      <c r="A46" s="274" t="s">
        <v>3403</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3404</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3405</v>
      </c>
      <c r="B54" s="269">
        <v>230699.51036740557</v>
      </c>
      <c r="C54" s="278" t="s">
        <v>189</v>
      </c>
      <c r="D54" s="278" t="s">
        <v>189</v>
      </c>
      <c r="E54" s="278" t="s">
        <v>189</v>
      </c>
      <c r="F54" s="278" t="s">
        <v>189</v>
      </c>
      <c r="G54" s="278" t="s">
        <v>189</v>
      </c>
      <c r="H54" s="278" t="s">
        <v>189</v>
      </c>
    </row>
    <row r="55" spans="1:8" x14ac:dyDescent="0.25">
      <c r="A55" s="214" t="s">
        <v>3406</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37" t="s">
        <v>538</v>
      </c>
      <c r="B69" s="438"/>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3407</v>
      </c>
    </row>
    <row r="71" spans="1:10" ht="15.75" x14ac:dyDescent="0.25">
      <c r="A71" s="48"/>
      <c r="B71" s="52"/>
      <c r="C71" s="53"/>
      <c r="D71" s="53"/>
      <c r="E71" s="53"/>
      <c r="F71" s="53"/>
      <c r="G71" s="53"/>
      <c r="H71" s="49"/>
      <c r="I71" s="54"/>
      <c r="J71" s="49" t="s">
        <v>479</v>
      </c>
    </row>
    <row r="72" spans="1:10" x14ac:dyDescent="0.25">
      <c r="A72" s="439" t="s">
        <v>480</v>
      </c>
      <c r="B72" s="442" t="s">
        <v>540</v>
      </c>
      <c r="C72" s="443"/>
      <c r="D72" s="442" t="s">
        <v>541</v>
      </c>
      <c r="E72" s="444"/>
      <c r="F72" s="445"/>
      <c r="G72" s="442" t="s">
        <v>542</v>
      </c>
      <c r="H72" s="446"/>
      <c r="I72" s="446"/>
      <c r="J72" s="443"/>
    </row>
    <row r="73" spans="1:10" x14ac:dyDescent="0.25">
      <c r="A73" s="440"/>
      <c r="B73" s="447" t="s">
        <v>543</v>
      </c>
      <c r="C73" s="448"/>
      <c r="D73" s="451" t="s">
        <v>544</v>
      </c>
      <c r="E73" s="447" t="s">
        <v>482</v>
      </c>
      <c r="F73" s="448" t="s">
        <v>483</v>
      </c>
      <c r="G73" s="451" t="s">
        <v>545</v>
      </c>
      <c r="H73" s="451" t="s">
        <v>482</v>
      </c>
      <c r="I73" s="451" t="s">
        <v>483</v>
      </c>
      <c r="J73" s="263" t="s">
        <v>481</v>
      </c>
    </row>
    <row r="74" spans="1:10" x14ac:dyDescent="0.25">
      <c r="A74" s="440"/>
      <c r="B74" s="449"/>
      <c r="C74" s="450"/>
      <c r="D74" s="452"/>
      <c r="E74" s="449"/>
      <c r="F74" s="450"/>
      <c r="G74" s="453"/>
      <c r="H74" s="452"/>
      <c r="I74" s="452"/>
      <c r="J74" s="263" t="s">
        <v>546</v>
      </c>
    </row>
    <row r="75" spans="1:10" ht="15.75" thickBot="1" x14ac:dyDescent="0.3">
      <c r="A75" s="441"/>
      <c r="B75" s="266" t="s">
        <v>547</v>
      </c>
      <c r="C75" s="55" t="s">
        <v>548</v>
      </c>
      <c r="D75" s="55" t="s">
        <v>549</v>
      </c>
      <c r="E75" s="430" t="s">
        <v>550</v>
      </c>
      <c r="F75" s="431"/>
      <c r="G75" s="430" t="s">
        <v>488</v>
      </c>
      <c r="H75" s="428"/>
      <c r="I75" s="428"/>
      <c r="J75" s="429"/>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3241</v>
      </c>
      <c r="B81" s="327" t="s">
        <v>523</v>
      </c>
      <c r="C81" s="327" t="s">
        <v>552</v>
      </c>
      <c r="D81" s="327" t="s">
        <v>523</v>
      </c>
      <c r="E81" s="327" t="s">
        <v>523</v>
      </c>
      <c r="F81" s="327" t="s">
        <v>523</v>
      </c>
      <c r="G81" s="327" t="s">
        <v>523</v>
      </c>
      <c r="H81" s="327" t="s">
        <v>523</v>
      </c>
      <c r="I81" s="327" t="s">
        <v>523</v>
      </c>
      <c r="J81" s="327" t="s">
        <v>523</v>
      </c>
    </row>
    <row r="82" spans="1:10" x14ac:dyDescent="0.2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3241</v>
      </c>
      <c r="B88" s="327" t="s">
        <v>523</v>
      </c>
      <c r="C88" s="327" t="s">
        <v>552</v>
      </c>
      <c r="D88" s="327" t="s">
        <v>523</v>
      </c>
      <c r="E88" s="327" t="s">
        <v>523</v>
      </c>
      <c r="F88" s="327" t="s">
        <v>523</v>
      </c>
      <c r="G88" s="327" t="s">
        <v>523</v>
      </c>
      <c r="H88" s="327" t="s">
        <v>523</v>
      </c>
      <c r="I88" s="327" t="s">
        <v>523</v>
      </c>
      <c r="J88" s="327" t="s">
        <v>523</v>
      </c>
    </row>
    <row r="89" spans="1:10" x14ac:dyDescent="0.2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3241</v>
      </c>
      <c r="B95" s="327" t="s">
        <v>523</v>
      </c>
      <c r="C95" s="327" t="s">
        <v>552</v>
      </c>
      <c r="D95" s="327" t="s">
        <v>523</v>
      </c>
      <c r="E95" s="327" t="s">
        <v>523</v>
      </c>
      <c r="F95" s="327" t="s">
        <v>523</v>
      </c>
      <c r="G95" s="327" t="s">
        <v>523</v>
      </c>
      <c r="H95" s="327" t="s">
        <v>523</v>
      </c>
      <c r="I95" s="327" t="s">
        <v>523</v>
      </c>
      <c r="J95" s="327" t="s">
        <v>523</v>
      </c>
    </row>
    <row r="96" spans="1:10" x14ac:dyDescent="0.2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2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2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3240</v>
      </c>
      <c r="B215" s="327" t="s">
        <v>568</v>
      </c>
      <c r="C215" s="327" t="s">
        <v>552</v>
      </c>
      <c r="D215" s="327" t="s">
        <v>568</v>
      </c>
      <c r="E215" s="327" t="s">
        <v>3131</v>
      </c>
      <c r="F215" s="327" t="s">
        <v>3131</v>
      </c>
      <c r="G215" s="327" t="s">
        <v>568</v>
      </c>
      <c r="H215" s="327" t="s">
        <v>3131</v>
      </c>
      <c r="I215" s="327" t="s">
        <v>3131</v>
      </c>
    </row>
    <row r="216" spans="1:10" x14ac:dyDescent="0.2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3251</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3252</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3251</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3252</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3251</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3242</v>
      </c>
      <c r="B246" s="329" t="s">
        <v>496</v>
      </c>
      <c r="C246" s="327" t="s">
        <v>552</v>
      </c>
      <c r="D246" s="327" t="s">
        <v>496</v>
      </c>
      <c r="E246" s="327" t="s">
        <v>496</v>
      </c>
      <c r="F246" s="327" t="s">
        <v>496</v>
      </c>
      <c r="G246" s="329" t="s">
        <v>496</v>
      </c>
      <c r="H246" s="329">
        <v>1.9584458055900002E-3</v>
      </c>
      <c r="I246" s="329">
        <v>2.75126384502E-3</v>
      </c>
    </row>
    <row r="247" spans="1:9" x14ac:dyDescent="0.25">
      <c r="A247" s="283" t="s">
        <v>3252</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3253</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3242</v>
      </c>
      <c r="B255" s="329" t="s">
        <v>496</v>
      </c>
      <c r="C255" s="327" t="s">
        <v>552</v>
      </c>
      <c r="D255" s="327" t="s">
        <v>496</v>
      </c>
      <c r="E255" s="327" t="s">
        <v>496</v>
      </c>
      <c r="F255" s="327" t="s">
        <v>496</v>
      </c>
      <c r="G255" s="329" t="s">
        <v>496</v>
      </c>
      <c r="H255" s="329">
        <v>2.1488777387999999E-3</v>
      </c>
      <c r="I255" s="329">
        <v>1.21293212369E-3</v>
      </c>
    </row>
    <row r="256" spans="1:9" x14ac:dyDescent="0.25">
      <c r="A256" s="283" t="s">
        <v>3252</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3251</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3242</v>
      </c>
      <c r="B263" s="329" t="s">
        <v>496</v>
      </c>
      <c r="C263" s="327" t="s">
        <v>552</v>
      </c>
      <c r="D263" s="327" t="s">
        <v>496</v>
      </c>
      <c r="E263" s="327" t="s">
        <v>521</v>
      </c>
      <c r="F263" s="327" t="s">
        <v>521</v>
      </c>
      <c r="G263" s="329" t="s">
        <v>496</v>
      </c>
      <c r="H263" s="329" t="s">
        <v>521</v>
      </c>
      <c r="I263" s="329" t="s">
        <v>521</v>
      </c>
    </row>
    <row r="264" spans="1:9" x14ac:dyDescent="0.25">
      <c r="A264" s="283" t="s">
        <v>3252</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3242</v>
      </c>
      <c r="B278" s="329" t="s">
        <v>496</v>
      </c>
      <c r="C278" s="327" t="s">
        <v>552</v>
      </c>
      <c r="D278" s="327" t="s">
        <v>496</v>
      </c>
      <c r="E278" s="327" t="s">
        <v>521</v>
      </c>
      <c r="F278" s="327" t="s">
        <v>521</v>
      </c>
      <c r="G278" s="329" t="s">
        <v>496</v>
      </c>
      <c r="H278" s="329" t="s">
        <v>521</v>
      </c>
      <c r="I278" s="329" t="s">
        <v>521</v>
      </c>
    </row>
    <row r="279" spans="1:10" x14ac:dyDescent="0.25">
      <c r="A279" s="283" t="s">
        <v>3254</v>
      </c>
      <c r="B279" s="327" t="s">
        <v>496</v>
      </c>
      <c r="C279" s="327" t="s">
        <v>552</v>
      </c>
      <c r="D279" s="328" t="s">
        <v>189</v>
      </c>
      <c r="E279" s="328" t="s">
        <v>189</v>
      </c>
      <c r="F279" s="328" t="s">
        <v>189</v>
      </c>
      <c r="G279" s="327" t="s">
        <v>496</v>
      </c>
      <c r="H279" s="327" t="s">
        <v>494</v>
      </c>
      <c r="I279" s="327" t="s">
        <v>494</v>
      </c>
    </row>
    <row r="280" spans="1:10" x14ac:dyDescent="0.2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3256</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3242</v>
      </c>
      <c r="B286" s="329" t="s">
        <v>496</v>
      </c>
      <c r="C286" s="327" t="s">
        <v>552</v>
      </c>
      <c r="D286" s="327" t="s">
        <v>496</v>
      </c>
      <c r="E286" s="327" t="s">
        <v>521</v>
      </c>
      <c r="F286" s="327" t="s">
        <v>521</v>
      </c>
      <c r="G286" s="329" t="s">
        <v>496</v>
      </c>
      <c r="H286" s="329" t="s">
        <v>521</v>
      </c>
      <c r="I286" s="329" t="s">
        <v>521</v>
      </c>
      <c r="J286" s="57" t="s">
        <v>494</v>
      </c>
    </row>
    <row r="287" spans="1:10" x14ac:dyDescent="0.25">
      <c r="A287" s="283" t="s">
        <v>3257</v>
      </c>
      <c r="B287" s="327" t="s">
        <v>523</v>
      </c>
      <c r="C287" s="327" t="s">
        <v>552</v>
      </c>
      <c r="D287" s="328" t="s">
        <v>189</v>
      </c>
      <c r="E287" s="328" t="s">
        <v>189</v>
      </c>
      <c r="F287" s="328" t="s">
        <v>189</v>
      </c>
      <c r="G287" s="327" t="s">
        <v>523</v>
      </c>
      <c r="H287" s="327" t="s">
        <v>494</v>
      </c>
      <c r="I287" s="327" t="s">
        <v>494</v>
      </c>
      <c r="J287" s="57" t="s">
        <v>494</v>
      </c>
    </row>
    <row r="288" spans="1:10" x14ac:dyDescent="0.2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3245</v>
      </c>
      <c r="B292" s="327" t="s">
        <v>568</v>
      </c>
      <c r="C292" s="327" t="s">
        <v>552</v>
      </c>
      <c r="D292" s="327" t="s">
        <v>568</v>
      </c>
      <c r="E292" s="327" t="s">
        <v>523</v>
      </c>
      <c r="F292" s="327" t="s">
        <v>523</v>
      </c>
      <c r="G292" s="327" t="s">
        <v>568</v>
      </c>
      <c r="H292" s="327" t="s">
        <v>523</v>
      </c>
      <c r="I292" s="327" t="s">
        <v>523</v>
      </c>
      <c r="J292" s="57" t="s">
        <v>494</v>
      </c>
    </row>
    <row r="293" spans="1:10" x14ac:dyDescent="0.25">
      <c r="A293" s="291" t="s">
        <v>3247</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3245</v>
      </c>
      <c r="B298" s="329" t="s">
        <v>496</v>
      </c>
      <c r="C298" s="327" t="s">
        <v>552</v>
      </c>
      <c r="D298" s="327" t="s">
        <v>496</v>
      </c>
      <c r="E298" s="327" t="s">
        <v>523</v>
      </c>
      <c r="F298" s="327" t="s">
        <v>523</v>
      </c>
      <c r="G298" s="329" t="s">
        <v>496</v>
      </c>
      <c r="H298" s="329" t="s">
        <v>523</v>
      </c>
      <c r="I298" s="329" t="s">
        <v>523</v>
      </c>
      <c r="J298" s="57" t="s">
        <v>494</v>
      </c>
    </row>
    <row r="299" spans="1:10" x14ac:dyDescent="0.25">
      <c r="A299" s="291" t="s">
        <v>3247</v>
      </c>
      <c r="B299" s="329" t="s">
        <v>496</v>
      </c>
      <c r="C299" s="327" t="s">
        <v>552</v>
      </c>
      <c r="D299" s="327" t="s">
        <v>496</v>
      </c>
      <c r="E299" s="327" t="s">
        <v>523</v>
      </c>
      <c r="F299" s="327" t="s">
        <v>523</v>
      </c>
      <c r="G299" s="329" t="s">
        <v>496</v>
      </c>
      <c r="H299" s="329" t="s">
        <v>523</v>
      </c>
      <c r="I299" s="329" t="s">
        <v>523</v>
      </c>
      <c r="J299" s="57" t="s">
        <v>494</v>
      </c>
    </row>
    <row r="300" spans="1:10" x14ac:dyDescent="0.2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2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2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2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2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2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27" t="s">
        <v>613</v>
      </c>
      <c r="B410" s="427"/>
      <c r="C410" s="427"/>
      <c r="D410" s="427"/>
      <c r="E410" s="427"/>
      <c r="F410" s="427"/>
      <c r="G410" s="427"/>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3407</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1" t="s">
        <v>488</v>
      </c>
      <c r="C415" s="421"/>
      <c r="D415" s="422"/>
      <c r="E415" s="420" t="s">
        <v>621</v>
      </c>
      <c r="F415" s="421"/>
      <c r="G415" s="422"/>
      <c r="H415" s="420" t="s">
        <v>488</v>
      </c>
      <c r="I415" s="428"/>
      <c r="J415" s="428"/>
      <c r="K415" s="428"/>
      <c r="L415" s="428"/>
      <c r="M415" s="429"/>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3407</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1" t="s">
        <v>488</v>
      </c>
      <c r="C519" s="421"/>
      <c r="D519" s="421"/>
      <c r="E519" s="421"/>
      <c r="F519" s="421"/>
      <c r="G519" s="422"/>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3411</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3412</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3413</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3414</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3415</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3407</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13" t="s">
        <v>480</v>
      </c>
      <c r="B605" s="72" t="s">
        <v>769</v>
      </c>
      <c r="C605" s="72" t="s">
        <v>770</v>
      </c>
      <c r="D605" s="72" t="s">
        <v>771</v>
      </c>
      <c r="E605" s="72" t="s">
        <v>619</v>
      </c>
      <c r="F605" s="72" t="s">
        <v>485</v>
      </c>
      <c r="G605" s="72" t="s">
        <v>486</v>
      </c>
    </row>
    <row r="606" spans="1:7" ht="15.75" thickBot="1" x14ac:dyDescent="0.3">
      <c r="A606" s="414"/>
      <c r="B606" s="415" t="s">
        <v>488</v>
      </c>
      <c r="C606" s="416"/>
      <c r="D606" s="416"/>
      <c r="E606" s="416"/>
      <c r="F606" s="416"/>
      <c r="G606" s="417"/>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23" t="s">
        <v>795</v>
      </c>
      <c r="B633" s="423"/>
      <c r="C633" s="217"/>
      <c r="D633" s="217"/>
      <c r="E633" s="217"/>
      <c r="F633" s="217"/>
      <c r="G633" s="217"/>
      <c r="H633" s="49" t="s">
        <v>478</v>
      </c>
    </row>
    <row r="634" spans="1:8" ht="15.75" x14ac:dyDescent="0.25">
      <c r="A634" s="232" t="s">
        <v>667</v>
      </c>
      <c r="B634" s="52"/>
      <c r="C634" s="217"/>
      <c r="D634" s="217"/>
      <c r="E634" s="217"/>
      <c r="F634" s="217"/>
      <c r="G634" s="217"/>
      <c r="H634" s="49" t="s">
        <v>3407</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06" t="s">
        <v>796</v>
      </c>
      <c r="B637" s="249" t="s">
        <v>797</v>
      </c>
      <c r="C637" s="250" t="s">
        <v>482</v>
      </c>
      <c r="D637" s="250" t="s">
        <v>483</v>
      </c>
      <c r="E637" s="250" t="s">
        <v>619</v>
      </c>
      <c r="F637" s="251" t="s">
        <v>485</v>
      </c>
      <c r="G637" s="252" t="s">
        <v>486</v>
      </c>
      <c r="H637" s="251" t="s">
        <v>620</v>
      </c>
    </row>
    <row r="638" spans="1:8" ht="15.75" thickBot="1" x14ac:dyDescent="0.3">
      <c r="A638" s="407"/>
      <c r="B638" s="408" t="s">
        <v>488</v>
      </c>
      <c r="C638" s="409"/>
      <c r="D638" s="409"/>
      <c r="E638" s="409"/>
      <c r="F638" s="409"/>
      <c r="G638" s="409"/>
      <c r="H638" s="410"/>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3416</v>
      </c>
      <c r="B653" s="328" t="s">
        <v>189</v>
      </c>
      <c r="C653" s="331" t="s">
        <v>496</v>
      </c>
      <c r="D653" s="331" t="s">
        <v>496</v>
      </c>
      <c r="E653" s="331" t="s">
        <v>496</v>
      </c>
      <c r="F653" s="331" t="s">
        <v>496</v>
      </c>
      <c r="G653" s="331" t="s">
        <v>496</v>
      </c>
      <c r="H653" s="328" t="s">
        <v>189</v>
      </c>
    </row>
    <row r="654" spans="1:8" x14ac:dyDescent="0.25">
      <c r="A654" s="355" t="s">
        <v>3417</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3418</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3684</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154</v>
      </c>
      <c r="B2" s="459"/>
      <c r="C2" s="459"/>
      <c r="D2" s="459"/>
      <c r="E2" s="459"/>
    </row>
    <row r="19" spans="1:5" x14ac:dyDescent="0.25">
      <c r="A19" t="s">
        <v>155</v>
      </c>
    </row>
    <row r="20" spans="1:5" x14ac:dyDescent="0.25">
      <c r="A20">
        <v>155400</v>
      </c>
      <c r="B20" t="s">
        <v>156</v>
      </c>
    </row>
    <row r="21" spans="1:5" x14ac:dyDescent="0.25">
      <c r="A21" s="459" t="s">
        <v>157</v>
      </c>
      <c r="B21" s="459"/>
      <c r="C21" s="459"/>
      <c r="D21" s="459"/>
      <c r="E21" s="459"/>
    </row>
    <row r="38" spans="1:5" x14ac:dyDescent="0.25">
      <c r="A38" t="s">
        <v>155</v>
      </c>
    </row>
    <row r="39" spans="1:5" x14ac:dyDescent="0.25">
      <c r="A39">
        <v>100800</v>
      </c>
      <c r="B39" t="s">
        <v>156</v>
      </c>
    </row>
    <row r="40" spans="1:5" x14ac:dyDescent="0.25">
      <c r="A40" s="459" t="s">
        <v>158</v>
      </c>
      <c r="B40" s="459"/>
      <c r="C40" s="459"/>
      <c r="D40" s="459"/>
      <c r="E40" s="459"/>
    </row>
    <row r="57" spans="1:5" ht="15.75" thickBot="1" x14ac:dyDescent="0.3">
      <c r="A57" t="s">
        <v>155</v>
      </c>
    </row>
    <row r="58" spans="1:5" ht="15.75" thickBot="1" x14ac:dyDescent="0.3">
      <c r="A58" s="7">
        <v>194000</v>
      </c>
      <c r="B58" t="s">
        <v>159</v>
      </c>
    </row>
    <row r="60" spans="1:5" x14ac:dyDescent="0.25">
      <c r="A60" s="458" t="s">
        <v>160</v>
      </c>
      <c r="B60" s="458"/>
      <c r="C60" s="458"/>
      <c r="D60" s="458"/>
      <c r="E60" s="458"/>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8" t="s">
        <v>161</v>
      </c>
      <c r="B89" s="458"/>
      <c r="C89" s="458"/>
      <c r="D89" s="458"/>
      <c r="E89" s="458"/>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8" t="s">
        <v>162</v>
      </c>
      <c r="B98" s="458"/>
      <c r="C98" s="458"/>
      <c r="D98" s="458"/>
      <c r="E98" s="458"/>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8" t="s">
        <v>164</v>
      </c>
      <c r="B109" s="458"/>
      <c r="C109" s="458"/>
      <c r="D109" s="458"/>
      <c r="E109" s="458"/>
    </row>
    <row r="110" spans="1:5" ht="15.75" thickBot="1" x14ac:dyDescent="0.3"/>
    <row r="111" spans="1:5" ht="15.75" thickBot="1" x14ac:dyDescent="0.3">
      <c r="A111" s="12">
        <f>A122</f>
        <v>0.20481927710843381</v>
      </c>
      <c r="B111" t="s">
        <v>384</v>
      </c>
    </row>
    <row r="113" spans="1:12" x14ac:dyDescent="0.25">
      <c r="A113" s="458" t="s">
        <v>163</v>
      </c>
      <c r="B113" s="458"/>
      <c r="C113" s="458"/>
      <c r="D113" s="458"/>
      <c r="E113" s="458"/>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8" t="s">
        <v>385</v>
      </c>
      <c r="B124" s="458"/>
      <c r="C124" s="458"/>
      <c r="D124" s="458"/>
      <c r="E124" s="458"/>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8" t="s">
        <v>100</v>
      </c>
      <c r="B134" s="458"/>
      <c r="C134" s="458"/>
      <c r="D134" s="458"/>
      <c r="E134" s="458"/>
    </row>
    <row r="135" spans="1:12" x14ac:dyDescent="0.25">
      <c r="A135" s="19" t="s">
        <v>402</v>
      </c>
      <c r="B135" s="20"/>
      <c r="C135" s="20"/>
      <c r="D135" s="20"/>
      <c r="E135" s="20"/>
      <c r="F135" s="20"/>
      <c r="G135" s="20"/>
    </row>
    <row r="136" spans="1:12" ht="15.75" x14ac:dyDescent="0.3">
      <c r="A136" s="21"/>
      <c r="B136" s="455" t="s">
        <v>403</v>
      </c>
      <c r="C136" s="456"/>
      <c r="D136" s="456"/>
      <c r="E136" s="457"/>
      <c r="F136" s="20"/>
      <c r="G136" s="20"/>
    </row>
    <row r="137" spans="1:12" ht="15.75" x14ac:dyDescent="0.3">
      <c r="A137" s="22"/>
      <c r="B137" s="455" t="s">
        <v>404</v>
      </c>
      <c r="C137" s="457"/>
      <c r="D137" s="455" t="s">
        <v>405</v>
      </c>
      <c r="E137" s="457"/>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8" t="s">
        <v>167</v>
      </c>
      <c r="B165" s="458"/>
      <c r="C165" s="458"/>
      <c r="D165" s="458"/>
      <c r="E165" s="458"/>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8" t="s">
        <v>392</v>
      </c>
      <c r="B169" s="458"/>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8" t="s">
        <v>174</v>
      </c>
      <c r="B174" s="458"/>
      <c r="C174" s="458"/>
      <c r="D174" s="458"/>
      <c r="E174" s="458"/>
    </row>
    <row r="175" spans="1:7" ht="15.75" thickBot="1" x14ac:dyDescent="0.3">
      <c r="A175" t="s">
        <v>401</v>
      </c>
      <c r="B175" s="38">
        <v>0.1246</v>
      </c>
    </row>
    <row r="176" spans="1:7" ht="15.75" thickBot="1" x14ac:dyDescent="0.3">
      <c r="A176" t="s">
        <v>397</v>
      </c>
      <c r="B176" s="37">
        <f>1-B175</f>
        <v>0.87539999999999996</v>
      </c>
    </row>
    <row r="178" spans="1:5" x14ac:dyDescent="0.25">
      <c r="A178" s="458" t="s">
        <v>170</v>
      </c>
      <c r="B178" s="458"/>
      <c r="C178" s="458"/>
      <c r="D178" s="458"/>
      <c r="E178" s="458"/>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8" t="s">
        <v>172</v>
      </c>
      <c r="B183" s="458"/>
      <c r="C183" s="458"/>
      <c r="D183" s="458"/>
      <c r="E183" s="458"/>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8" t="s">
        <v>184</v>
      </c>
      <c r="B191" s="458"/>
      <c r="C191" s="458"/>
      <c r="D191" s="458"/>
      <c r="E191" s="458"/>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4" t="s">
        <v>2994</v>
      </c>
      <c r="C201" s="454"/>
      <c r="D201" s="454"/>
      <c r="E201" s="454"/>
      <c r="F201" s="454"/>
      <c r="G201" s="454"/>
      <c r="H201" s="454"/>
      <c r="I201" s="454"/>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4" t="s">
        <v>2994</v>
      </c>
      <c r="C209" s="454"/>
      <c r="D209" s="454"/>
      <c r="E209" s="454"/>
      <c r="F209" s="454"/>
      <c r="G209" s="454"/>
      <c r="H209" s="454"/>
      <c r="I209" s="454"/>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4" t="s">
        <v>2994</v>
      </c>
      <c r="C217" s="454"/>
      <c r="D217" s="454"/>
      <c r="E217" s="454"/>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2024-08-14T21:31:01Z</dcterms:modified>
</cp:coreProperties>
</file>