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PFUbIP\"/>
    </mc:Choice>
  </mc:AlternateContent>
  <xr:revisionPtr revIDLastSave="0" documentId="13_ncr:1_{CC61291E-8ADA-4613-B60C-04D74A959ACE}" xr6:coauthVersionLast="47" xr6:coauthVersionMax="47" xr10:uidLastSave="{00000000-0000-0000-0000-000000000000}"/>
  <bookViews>
    <workbookView xWindow="1635" yWindow="990" windowWidth="25350" windowHeight="15045" tabRatio="773" activeTab="8" xr2:uid="{0EFD7D2D-3818-4E99-A112-4A3FD8AE68FC}"/>
  </bookViews>
  <sheets>
    <sheet name="About" sheetId="1" r:id="rId1"/>
    <sheet name="EIA Requested Industry table" sheetId="19" r:id="rId2"/>
    <sheet name="Ag-Forestry" sheetId="43" r:id="rId3"/>
    <sheet name="Mobile vs Stationary" sheetId="38" r:id="rId4"/>
    <sheet name="Table 5.2_old" sheetId="40" state="hidden" r:id="rId5"/>
    <sheet name="mapping" sheetId="42" r:id="rId6"/>
    <sheet name="Table 5.2" sheetId="36" r:id="rId7"/>
    <sheet name="Table5_2_long" sheetId="39" r:id="rId8"/>
    <sheet name="Summed Data by Industry" sheetId="41" r:id="rId9"/>
    <sheet name="Raw Temperature Breakdown" sheetId="7" r:id="rId10"/>
    <sheet name="Temps Mapped to EPS Industries" sheetId="6" r:id="rId11"/>
    <sheet name="BPFUbIP-electricity" sheetId="32" r:id="rId12"/>
    <sheet name="BPFUbIP-hard-coal" sheetId="23" r:id="rId13"/>
    <sheet name="BPFUbIP-natural-gas" sheetId="24" r:id="rId14"/>
    <sheet name="BPFUbIP-biomass" sheetId="25" r:id="rId15"/>
    <sheet name="BPFUbIP-petroleum-diesel" sheetId="26" r:id="rId16"/>
    <sheet name="BPFUbIP-heat" sheetId="27" r:id="rId17"/>
    <sheet name="BPFUbIP-crude-oil" sheetId="28" r:id="rId18"/>
    <sheet name="BPFUbIP-hvy-resid-fuel-oil" sheetId="29" r:id="rId19"/>
    <sheet name="BPFUbIP-LPG" sheetId="30" r:id="rId20"/>
    <sheet name="BPFUbIP-hydrogen" sheetId="31" r:id="rId21"/>
    <sheet name="BPFUbIP-green-hydrogen" sheetId="34" r:id="rId22"/>
    <sheet name="BPFUbIP-lowcarbon-hydrogen" sheetId="35" r:id="rId23"/>
    <sheet name="BPFUbIP-fallback" sheetId="33" r:id="rId24"/>
  </sheets>
  <externalReferences>
    <externalReference r:id="rId25"/>
    <externalReference r:id="rId26"/>
    <externalReference r:id="rId27"/>
  </externalReferences>
  <definedNames>
    <definedName name="_xlnm._FilterDatabase" localSheetId="5" hidden="1">mapping!$L$1:$M$1836</definedName>
    <definedName name="_xlnm._FilterDatabase" localSheetId="7" hidden="1">Table5_2_long!$A$1:$G$4577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41" l="1"/>
  <c r="AT28" i="41"/>
  <c r="AB4" i="41"/>
  <c r="AB28" i="41"/>
  <c r="AB7" i="41"/>
  <c r="BC25" i="41"/>
  <c r="BB25" i="41"/>
  <c r="BA25" i="41"/>
  <c r="AZ25" i="41"/>
  <c r="AY25" i="41"/>
  <c r="AX25" i="41"/>
  <c r="AW25" i="41"/>
  <c r="AV25" i="41"/>
  <c r="BC24" i="41"/>
  <c r="BB24" i="41"/>
  <c r="BA24" i="41"/>
  <c r="AZ24" i="41"/>
  <c r="AY24" i="41"/>
  <c r="AX24" i="41"/>
  <c r="AW24" i="41"/>
  <c r="AV24" i="41"/>
  <c r="BC23" i="41"/>
  <c r="BB23" i="41"/>
  <c r="BA23" i="41"/>
  <c r="AZ23" i="41"/>
  <c r="AY23" i="41"/>
  <c r="AX23" i="41"/>
  <c r="AW23" i="41"/>
  <c r="AV23" i="41"/>
  <c r="BC22" i="41"/>
  <c r="BB22" i="41"/>
  <c r="BA22" i="41"/>
  <c r="AZ22" i="41"/>
  <c r="AY22" i="41"/>
  <c r="AX22" i="41"/>
  <c r="AW22" i="41"/>
  <c r="AV22" i="41"/>
  <c r="BC21" i="41"/>
  <c r="BB21" i="41"/>
  <c r="BA21" i="41"/>
  <c r="AZ21" i="41"/>
  <c r="AY21" i="41"/>
  <c r="AX21" i="41"/>
  <c r="AW21" i="41"/>
  <c r="AV21" i="41"/>
  <c r="BC20" i="41"/>
  <c r="BB20" i="41"/>
  <c r="BA20" i="41"/>
  <c r="AZ20" i="41"/>
  <c r="AY20" i="41"/>
  <c r="AX20" i="41"/>
  <c r="AW20" i="41"/>
  <c r="AV20" i="41"/>
  <c r="BC19" i="41"/>
  <c r="BB19" i="41"/>
  <c r="BA19" i="41"/>
  <c r="AZ19" i="41"/>
  <c r="AY19" i="41"/>
  <c r="AX19" i="41"/>
  <c r="AW19" i="41"/>
  <c r="AV19" i="41"/>
  <c r="BC18" i="41"/>
  <c r="BB18" i="41"/>
  <c r="BA18" i="41"/>
  <c r="AZ18" i="41"/>
  <c r="AY18" i="41"/>
  <c r="AX18" i="41"/>
  <c r="AW18" i="41"/>
  <c r="AV18" i="41"/>
  <c r="BC17" i="41"/>
  <c r="BB17" i="41"/>
  <c r="BA17" i="41"/>
  <c r="AZ17" i="41"/>
  <c r="AY17" i="41"/>
  <c r="AX17" i="41"/>
  <c r="AW17" i="41"/>
  <c r="AV17" i="41"/>
  <c r="BC16" i="41"/>
  <c r="BB16" i="41"/>
  <c r="BA16" i="41"/>
  <c r="AZ16" i="41"/>
  <c r="AY16" i="41"/>
  <c r="AX16" i="41"/>
  <c r="AW16" i="41"/>
  <c r="AV16" i="41"/>
  <c r="BC15" i="41"/>
  <c r="BB15" i="41"/>
  <c r="BA15" i="41"/>
  <c r="AZ15" i="41"/>
  <c r="AY15" i="41"/>
  <c r="AX15" i="41"/>
  <c r="AW15" i="41"/>
  <c r="AV15" i="41"/>
  <c r="BC14" i="41"/>
  <c r="BB14" i="41"/>
  <c r="BA14" i="41"/>
  <c r="AZ14" i="41"/>
  <c r="AY14" i="41"/>
  <c r="AX14" i="41"/>
  <c r="AW14" i="41"/>
  <c r="AV14" i="41"/>
  <c r="BC13" i="41"/>
  <c r="BB13" i="41"/>
  <c r="BA13" i="41"/>
  <c r="AZ13" i="41"/>
  <c r="AY13" i="41"/>
  <c r="AX13" i="41"/>
  <c r="AW13" i="41"/>
  <c r="AV13" i="41"/>
  <c r="BC12" i="41"/>
  <c r="BB12" i="41"/>
  <c r="BA12" i="41"/>
  <c r="AZ12" i="41"/>
  <c r="AY12" i="41"/>
  <c r="AX12" i="41"/>
  <c r="AW12" i="41"/>
  <c r="AV12" i="41"/>
  <c r="BC11" i="41"/>
  <c r="BB11" i="41"/>
  <c r="BA11" i="41"/>
  <c r="AZ11" i="41"/>
  <c r="AY11" i="41"/>
  <c r="AX11" i="41"/>
  <c r="AW11" i="41"/>
  <c r="AV11" i="41"/>
  <c r="BC10" i="41"/>
  <c r="BB10" i="41"/>
  <c r="BA10" i="41"/>
  <c r="AZ10" i="41"/>
  <c r="AY10" i="41"/>
  <c r="AX10" i="41"/>
  <c r="AW10" i="41"/>
  <c r="AV10" i="41"/>
  <c r="BC9" i="41"/>
  <c r="BB9" i="41"/>
  <c r="BA9" i="41"/>
  <c r="AZ9" i="41"/>
  <c r="AY9" i="41"/>
  <c r="AX9" i="41"/>
  <c r="AW9" i="41"/>
  <c r="AV9" i="41"/>
  <c r="BC8" i="41"/>
  <c r="BB8" i="41"/>
  <c r="BA8" i="41"/>
  <c r="AZ8" i="41"/>
  <c r="AY8" i="41"/>
  <c r="AX8" i="41"/>
  <c r="AW8" i="41"/>
  <c r="AV8" i="41"/>
  <c r="AT25" i="41"/>
  <c r="AS25" i="41"/>
  <c r="AR25" i="41"/>
  <c r="AQ25" i="41"/>
  <c r="AP25" i="41"/>
  <c r="AO25" i="41"/>
  <c r="AN25" i="41"/>
  <c r="AM25" i="41"/>
  <c r="AT24" i="41"/>
  <c r="AS24" i="41"/>
  <c r="AR24" i="41"/>
  <c r="AQ24" i="41"/>
  <c r="AP24" i="41"/>
  <c r="AO24" i="41"/>
  <c r="AN24" i="41"/>
  <c r="AM24" i="41"/>
  <c r="AT23" i="41"/>
  <c r="AS23" i="41"/>
  <c r="AR23" i="41"/>
  <c r="AQ23" i="41"/>
  <c r="AP23" i="41"/>
  <c r="AO23" i="41"/>
  <c r="AN23" i="41"/>
  <c r="AM23" i="41"/>
  <c r="AT22" i="41"/>
  <c r="AS22" i="41"/>
  <c r="AR22" i="41"/>
  <c r="AQ22" i="41"/>
  <c r="AP22" i="41"/>
  <c r="AO22" i="41"/>
  <c r="AN22" i="41"/>
  <c r="AM22" i="41"/>
  <c r="AT21" i="41"/>
  <c r="AS21" i="41"/>
  <c r="AR21" i="41"/>
  <c r="AQ21" i="41"/>
  <c r="AP21" i="41"/>
  <c r="AO21" i="41"/>
  <c r="AN21" i="41"/>
  <c r="AM21" i="41"/>
  <c r="AT20" i="41"/>
  <c r="AS20" i="41"/>
  <c r="AR20" i="41"/>
  <c r="AQ20" i="41"/>
  <c r="AP20" i="41"/>
  <c r="AO20" i="41"/>
  <c r="AN20" i="41"/>
  <c r="AM20" i="41"/>
  <c r="AT19" i="41"/>
  <c r="AS19" i="41"/>
  <c r="AR19" i="41"/>
  <c r="AQ19" i="41"/>
  <c r="AP19" i="41"/>
  <c r="AO19" i="41"/>
  <c r="AN19" i="41"/>
  <c r="AM19" i="41"/>
  <c r="AT18" i="41"/>
  <c r="AS18" i="41"/>
  <c r="AR18" i="41"/>
  <c r="AQ18" i="41"/>
  <c r="AP18" i="41"/>
  <c r="AO18" i="41"/>
  <c r="AN18" i="41"/>
  <c r="AM18" i="41"/>
  <c r="AT17" i="41"/>
  <c r="AS17" i="41"/>
  <c r="AR17" i="41"/>
  <c r="AQ17" i="41"/>
  <c r="AP17" i="41"/>
  <c r="AO17" i="41"/>
  <c r="AN17" i="41"/>
  <c r="AM17" i="41"/>
  <c r="AT16" i="41"/>
  <c r="AS16" i="41"/>
  <c r="AR16" i="41"/>
  <c r="AQ16" i="41"/>
  <c r="AP16" i="41"/>
  <c r="AO16" i="41"/>
  <c r="AN16" i="41"/>
  <c r="AM16" i="41"/>
  <c r="AT15" i="41"/>
  <c r="AS15" i="41"/>
  <c r="AR15" i="41"/>
  <c r="AQ15" i="41"/>
  <c r="AP15" i="41"/>
  <c r="AO15" i="41"/>
  <c r="AN15" i="41"/>
  <c r="AM15" i="41"/>
  <c r="AT14" i="41"/>
  <c r="AS14" i="41"/>
  <c r="AR14" i="41"/>
  <c r="AQ14" i="41"/>
  <c r="AP14" i="41"/>
  <c r="AO14" i="41"/>
  <c r="AN14" i="41"/>
  <c r="AM14" i="41"/>
  <c r="AT13" i="41"/>
  <c r="AS13" i="41"/>
  <c r="AR13" i="41"/>
  <c r="AQ13" i="41"/>
  <c r="AP13" i="41"/>
  <c r="AO13" i="41"/>
  <c r="AN13" i="41"/>
  <c r="AM13" i="41"/>
  <c r="AT12" i="41"/>
  <c r="AS12" i="41"/>
  <c r="AR12" i="41"/>
  <c r="AQ12" i="41"/>
  <c r="AP12" i="41"/>
  <c r="AO12" i="41"/>
  <c r="AN12" i="41"/>
  <c r="AM12" i="41"/>
  <c r="AT11" i="41"/>
  <c r="AS11" i="41"/>
  <c r="AR11" i="41"/>
  <c r="AQ11" i="41"/>
  <c r="AP11" i="41"/>
  <c r="AO11" i="41"/>
  <c r="AN11" i="41"/>
  <c r="AM11" i="41"/>
  <c r="AT10" i="41"/>
  <c r="AS10" i="41"/>
  <c r="AR10" i="41"/>
  <c r="AQ10" i="41"/>
  <c r="AP10" i="41"/>
  <c r="AO10" i="41"/>
  <c r="AN10" i="41"/>
  <c r="AM10" i="41"/>
  <c r="AT9" i="41"/>
  <c r="AS9" i="41"/>
  <c r="AR9" i="41"/>
  <c r="AQ9" i="41"/>
  <c r="AP9" i="41"/>
  <c r="AO9" i="41"/>
  <c r="AN9" i="41"/>
  <c r="AM9" i="41"/>
  <c r="AT8" i="41"/>
  <c r="AS8" i="41"/>
  <c r="AR8" i="41"/>
  <c r="AQ8" i="41"/>
  <c r="AP8" i="41"/>
  <c r="AO8" i="41"/>
  <c r="AN8" i="41"/>
  <c r="AM8" i="41"/>
  <c r="AK25" i="41"/>
  <c r="AJ25" i="41"/>
  <c r="AI25" i="41"/>
  <c r="AH25" i="41"/>
  <c r="AG25" i="41"/>
  <c r="AF25" i="41"/>
  <c r="AE25" i="41"/>
  <c r="AD25" i="41"/>
  <c r="AK24" i="41"/>
  <c r="AJ24" i="41"/>
  <c r="AI24" i="41"/>
  <c r="AH24" i="41"/>
  <c r="AG24" i="41"/>
  <c r="AF24" i="41"/>
  <c r="AE24" i="41"/>
  <c r="AD24" i="41"/>
  <c r="AK23" i="41"/>
  <c r="AJ23" i="41"/>
  <c r="AI23" i="41"/>
  <c r="AH23" i="41"/>
  <c r="AG23" i="41"/>
  <c r="AF23" i="41"/>
  <c r="AE23" i="41"/>
  <c r="AD23" i="41"/>
  <c r="AK22" i="41"/>
  <c r="AJ22" i="41"/>
  <c r="AI22" i="41"/>
  <c r="AH22" i="41"/>
  <c r="AG22" i="41"/>
  <c r="AF22" i="41"/>
  <c r="AE22" i="41"/>
  <c r="AD22" i="41"/>
  <c r="AK21" i="41"/>
  <c r="AJ21" i="41"/>
  <c r="AI21" i="41"/>
  <c r="AH21" i="41"/>
  <c r="AG21" i="41"/>
  <c r="AF21" i="41"/>
  <c r="AE21" i="41"/>
  <c r="AD21" i="41"/>
  <c r="AK20" i="41"/>
  <c r="AJ20" i="41"/>
  <c r="AI20" i="41"/>
  <c r="AH20" i="41"/>
  <c r="AG20" i="41"/>
  <c r="AF20" i="41"/>
  <c r="AE20" i="41"/>
  <c r="AD20" i="41"/>
  <c r="AK19" i="41"/>
  <c r="AJ19" i="41"/>
  <c r="AI19" i="41"/>
  <c r="AH19" i="41"/>
  <c r="AG19" i="41"/>
  <c r="AF19" i="41"/>
  <c r="AE19" i="41"/>
  <c r="AD19" i="41"/>
  <c r="AK18" i="41"/>
  <c r="AJ18" i="41"/>
  <c r="AI18" i="41"/>
  <c r="AH18" i="41"/>
  <c r="AG18" i="41"/>
  <c r="AF18" i="41"/>
  <c r="AE18" i="41"/>
  <c r="AD18" i="41"/>
  <c r="AK17" i="41"/>
  <c r="AJ17" i="41"/>
  <c r="AI17" i="41"/>
  <c r="AH17" i="41"/>
  <c r="AG17" i="41"/>
  <c r="AF17" i="41"/>
  <c r="AE17" i="41"/>
  <c r="AD17" i="41"/>
  <c r="AK16" i="41"/>
  <c r="AJ16" i="41"/>
  <c r="AI16" i="41"/>
  <c r="AH16" i="41"/>
  <c r="AG16" i="41"/>
  <c r="AF16" i="41"/>
  <c r="AE16" i="41"/>
  <c r="AD16" i="41"/>
  <c r="AK15" i="41"/>
  <c r="AJ15" i="41"/>
  <c r="AI15" i="41"/>
  <c r="AH15" i="41"/>
  <c r="AG15" i="41"/>
  <c r="AF15" i="41"/>
  <c r="AE15" i="41"/>
  <c r="AD15" i="41"/>
  <c r="AK14" i="41"/>
  <c r="AJ14" i="41"/>
  <c r="AI14" i="41"/>
  <c r="AH14" i="41"/>
  <c r="AG14" i="41"/>
  <c r="AF14" i="41"/>
  <c r="AE14" i="41"/>
  <c r="AD14" i="41"/>
  <c r="AK13" i="41"/>
  <c r="AJ13" i="41"/>
  <c r="AI13" i="41"/>
  <c r="AH13" i="41"/>
  <c r="AG13" i="41"/>
  <c r="AF13" i="41"/>
  <c r="AE13" i="41"/>
  <c r="AD13" i="41"/>
  <c r="AK12" i="41"/>
  <c r="AJ12" i="41"/>
  <c r="AI12" i="41"/>
  <c r="AH12" i="41"/>
  <c r="AG12" i="41"/>
  <c r="AF12" i="41"/>
  <c r="AE12" i="41"/>
  <c r="AD12" i="41"/>
  <c r="AK11" i="41"/>
  <c r="AJ11" i="41"/>
  <c r="AI11" i="41"/>
  <c r="AH11" i="41"/>
  <c r="AG11" i="41"/>
  <c r="AF11" i="41"/>
  <c r="AE11" i="41"/>
  <c r="AD11" i="41"/>
  <c r="AK10" i="41"/>
  <c r="AJ10" i="41"/>
  <c r="AI10" i="41"/>
  <c r="AH10" i="41"/>
  <c r="AG10" i="41"/>
  <c r="AF10" i="41"/>
  <c r="AE10" i="41"/>
  <c r="AD10" i="41"/>
  <c r="AK9" i="41"/>
  <c r="AJ9" i="41"/>
  <c r="AI9" i="41"/>
  <c r="AH9" i="41"/>
  <c r="AG9" i="41"/>
  <c r="AF9" i="41"/>
  <c r="AE9" i="41"/>
  <c r="AD9" i="41"/>
  <c r="AK8" i="41"/>
  <c r="AJ8" i="41"/>
  <c r="AI8" i="41"/>
  <c r="AH8" i="41"/>
  <c r="AG8" i="41"/>
  <c r="AF8" i="41"/>
  <c r="AE8" i="41"/>
  <c r="AD8" i="41"/>
  <c r="AB25" i="41"/>
  <c r="AA25" i="41"/>
  <c r="Z25" i="41"/>
  <c r="Y25" i="41"/>
  <c r="X25" i="41"/>
  <c r="W25" i="41"/>
  <c r="V25" i="41"/>
  <c r="U25" i="41"/>
  <c r="AB24" i="41"/>
  <c r="AA24" i="41"/>
  <c r="Z24" i="41"/>
  <c r="Y24" i="41"/>
  <c r="X24" i="41"/>
  <c r="W24" i="41"/>
  <c r="V24" i="41"/>
  <c r="U24" i="41"/>
  <c r="AB23" i="41"/>
  <c r="AA23" i="41"/>
  <c r="Z23" i="41"/>
  <c r="Y23" i="41"/>
  <c r="X23" i="41"/>
  <c r="W23" i="41"/>
  <c r="V23" i="41"/>
  <c r="U23" i="41"/>
  <c r="AB22" i="41"/>
  <c r="AA22" i="41"/>
  <c r="Z22" i="41"/>
  <c r="Y22" i="41"/>
  <c r="X22" i="41"/>
  <c r="W22" i="41"/>
  <c r="V22" i="41"/>
  <c r="U22" i="41"/>
  <c r="AB21" i="41"/>
  <c r="AA21" i="41"/>
  <c r="Z21" i="41"/>
  <c r="Y21" i="41"/>
  <c r="X21" i="41"/>
  <c r="W21" i="41"/>
  <c r="V21" i="41"/>
  <c r="U21" i="41"/>
  <c r="AB20" i="41"/>
  <c r="AA20" i="41"/>
  <c r="Z20" i="41"/>
  <c r="Y20" i="41"/>
  <c r="X20" i="41"/>
  <c r="W20" i="41"/>
  <c r="V20" i="41"/>
  <c r="U20" i="41"/>
  <c r="AB19" i="41"/>
  <c r="AA19" i="41"/>
  <c r="Z19" i="41"/>
  <c r="Y19" i="41"/>
  <c r="X19" i="41"/>
  <c r="W19" i="41"/>
  <c r="V19" i="41"/>
  <c r="U19" i="41"/>
  <c r="AB18" i="41"/>
  <c r="AA18" i="41"/>
  <c r="Z18" i="41"/>
  <c r="Y18" i="41"/>
  <c r="X18" i="41"/>
  <c r="W18" i="41"/>
  <c r="V18" i="41"/>
  <c r="U18" i="41"/>
  <c r="AB17" i="41"/>
  <c r="AA17" i="41"/>
  <c r="Z17" i="41"/>
  <c r="Y17" i="41"/>
  <c r="X17" i="41"/>
  <c r="W17" i="41"/>
  <c r="V17" i="41"/>
  <c r="U17" i="41"/>
  <c r="AB16" i="41"/>
  <c r="AA16" i="41"/>
  <c r="Z16" i="41"/>
  <c r="Y16" i="41"/>
  <c r="X16" i="41"/>
  <c r="W16" i="41"/>
  <c r="V16" i="41"/>
  <c r="U16" i="41"/>
  <c r="AB15" i="41"/>
  <c r="AA15" i="41"/>
  <c r="Z15" i="41"/>
  <c r="Y15" i="41"/>
  <c r="X15" i="41"/>
  <c r="W15" i="41"/>
  <c r="V15" i="41"/>
  <c r="U15" i="41"/>
  <c r="AB14" i="41"/>
  <c r="AA14" i="41"/>
  <c r="Z14" i="41"/>
  <c r="Y14" i="41"/>
  <c r="X14" i="41"/>
  <c r="W14" i="41"/>
  <c r="V14" i="41"/>
  <c r="U14" i="41"/>
  <c r="AB13" i="41"/>
  <c r="AA13" i="41"/>
  <c r="Z13" i="41"/>
  <c r="Y13" i="41"/>
  <c r="X13" i="41"/>
  <c r="W13" i="41"/>
  <c r="V13" i="41"/>
  <c r="U13" i="41"/>
  <c r="AB12" i="41"/>
  <c r="AA12" i="41"/>
  <c r="Z12" i="41"/>
  <c r="Y12" i="41"/>
  <c r="X12" i="41"/>
  <c r="W12" i="41"/>
  <c r="V12" i="41"/>
  <c r="U12" i="41"/>
  <c r="AB11" i="41"/>
  <c r="AA11" i="41"/>
  <c r="Z11" i="41"/>
  <c r="Y11" i="41"/>
  <c r="X11" i="41"/>
  <c r="W11" i="41"/>
  <c r="V11" i="41"/>
  <c r="U11" i="41"/>
  <c r="AB10" i="41"/>
  <c r="AA10" i="41"/>
  <c r="Z10" i="41"/>
  <c r="Y10" i="41"/>
  <c r="X10" i="41"/>
  <c r="W10" i="41"/>
  <c r="V10" i="41"/>
  <c r="U10" i="41"/>
  <c r="AB9" i="41"/>
  <c r="AA9" i="41"/>
  <c r="Z9" i="41"/>
  <c r="Y9" i="41"/>
  <c r="X9" i="41"/>
  <c r="W9" i="41"/>
  <c r="V9" i="41"/>
  <c r="U9" i="41"/>
  <c r="AB8" i="41"/>
  <c r="AA8" i="41"/>
  <c r="Z8" i="41"/>
  <c r="Y8" i="41"/>
  <c r="X8" i="41"/>
  <c r="W8" i="41"/>
  <c r="V8" i="41"/>
  <c r="U8" i="41"/>
  <c r="S25" i="41"/>
  <c r="R25" i="41"/>
  <c r="Q25" i="41"/>
  <c r="P25" i="41"/>
  <c r="O25" i="41"/>
  <c r="N25" i="41"/>
  <c r="M25" i="41"/>
  <c r="L25" i="41"/>
  <c r="S24" i="41"/>
  <c r="R24" i="41"/>
  <c r="Q24" i="41"/>
  <c r="P24" i="41"/>
  <c r="O24" i="41"/>
  <c r="N24" i="41"/>
  <c r="M24" i="41"/>
  <c r="L24" i="41"/>
  <c r="S23" i="41"/>
  <c r="R23" i="41"/>
  <c r="Q23" i="41"/>
  <c r="P23" i="41"/>
  <c r="O23" i="41"/>
  <c r="N23" i="41"/>
  <c r="M23" i="41"/>
  <c r="L23" i="41"/>
  <c r="S22" i="41"/>
  <c r="R22" i="41"/>
  <c r="Q22" i="41"/>
  <c r="P22" i="41"/>
  <c r="O22" i="41"/>
  <c r="N22" i="41"/>
  <c r="M22" i="41"/>
  <c r="L22" i="41"/>
  <c r="S21" i="41"/>
  <c r="R21" i="41"/>
  <c r="Q21" i="41"/>
  <c r="P21" i="41"/>
  <c r="O21" i="41"/>
  <c r="N21" i="41"/>
  <c r="M21" i="41"/>
  <c r="L21" i="41"/>
  <c r="S20" i="41"/>
  <c r="R20" i="41"/>
  <c r="Q20" i="41"/>
  <c r="P20" i="41"/>
  <c r="O20" i="41"/>
  <c r="N20" i="41"/>
  <c r="M20" i="41"/>
  <c r="L20" i="41"/>
  <c r="S19" i="41"/>
  <c r="R19" i="41"/>
  <c r="Q19" i="41"/>
  <c r="P19" i="41"/>
  <c r="O19" i="41"/>
  <c r="N19" i="41"/>
  <c r="M19" i="41"/>
  <c r="L19" i="41"/>
  <c r="S18" i="41"/>
  <c r="R18" i="41"/>
  <c r="Q18" i="41"/>
  <c r="P18" i="41"/>
  <c r="O18" i="41"/>
  <c r="N18" i="41"/>
  <c r="M18" i="41"/>
  <c r="L18" i="41"/>
  <c r="S17" i="41"/>
  <c r="R17" i="41"/>
  <c r="Q17" i="41"/>
  <c r="P17" i="41"/>
  <c r="O17" i="41"/>
  <c r="N17" i="41"/>
  <c r="M17" i="41"/>
  <c r="L17" i="41"/>
  <c r="S16" i="41"/>
  <c r="R16" i="41"/>
  <c r="Q16" i="41"/>
  <c r="P16" i="41"/>
  <c r="O16" i="41"/>
  <c r="N16" i="41"/>
  <c r="M16" i="41"/>
  <c r="L16" i="41"/>
  <c r="S15" i="41"/>
  <c r="R15" i="41"/>
  <c r="Q15" i="41"/>
  <c r="P15" i="41"/>
  <c r="O15" i="41"/>
  <c r="N15" i="41"/>
  <c r="M15" i="41"/>
  <c r="L15" i="41"/>
  <c r="S14" i="41"/>
  <c r="R14" i="41"/>
  <c r="Q14" i="41"/>
  <c r="P14" i="41"/>
  <c r="O14" i="41"/>
  <c r="N14" i="41"/>
  <c r="M14" i="41"/>
  <c r="L14" i="41"/>
  <c r="S13" i="41"/>
  <c r="R13" i="41"/>
  <c r="Q13" i="41"/>
  <c r="P13" i="41"/>
  <c r="O13" i="41"/>
  <c r="N13" i="41"/>
  <c r="M13" i="41"/>
  <c r="L13" i="41"/>
  <c r="S12" i="41"/>
  <c r="R12" i="41"/>
  <c r="Q12" i="41"/>
  <c r="P12" i="41"/>
  <c r="O12" i="41"/>
  <c r="N12" i="41"/>
  <c r="M12" i="41"/>
  <c r="L12" i="41"/>
  <c r="S11" i="41"/>
  <c r="R11" i="41"/>
  <c r="Q11" i="41"/>
  <c r="P11" i="41"/>
  <c r="O11" i="41"/>
  <c r="N11" i="41"/>
  <c r="M11" i="41"/>
  <c r="L11" i="41"/>
  <c r="S10" i="41"/>
  <c r="R10" i="41"/>
  <c r="Q10" i="41"/>
  <c r="P10" i="41"/>
  <c r="O10" i="41"/>
  <c r="N10" i="41"/>
  <c r="M10" i="41"/>
  <c r="L10" i="41"/>
  <c r="S9" i="41"/>
  <c r="R9" i="41"/>
  <c r="Q9" i="41"/>
  <c r="P9" i="41"/>
  <c r="O9" i="41"/>
  <c r="N9" i="41"/>
  <c r="M9" i="41"/>
  <c r="L9" i="41"/>
  <c r="S8" i="41"/>
  <c r="R8" i="41"/>
  <c r="Q8" i="41"/>
  <c r="P8" i="41"/>
  <c r="O8" i="41"/>
  <c r="N8" i="41"/>
  <c r="M8" i="41"/>
  <c r="L8" i="41"/>
  <c r="J25" i="41"/>
  <c r="I25" i="41"/>
  <c r="H25" i="41"/>
  <c r="G25" i="41"/>
  <c r="F25" i="41"/>
  <c r="E25" i="41"/>
  <c r="D25" i="41"/>
  <c r="C25" i="41"/>
  <c r="J24" i="41"/>
  <c r="I24" i="41"/>
  <c r="H24" i="41"/>
  <c r="G24" i="41"/>
  <c r="F24" i="41"/>
  <c r="E24" i="41"/>
  <c r="D24" i="41"/>
  <c r="C24" i="41"/>
  <c r="J23" i="41"/>
  <c r="I23" i="41"/>
  <c r="H23" i="41"/>
  <c r="G23" i="41"/>
  <c r="F23" i="41"/>
  <c r="E23" i="41"/>
  <c r="D23" i="41"/>
  <c r="C23" i="41"/>
  <c r="J22" i="41"/>
  <c r="I22" i="41"/>
  <c r="H22" i="41"/>
  <c r="G22" i="41"/>
  <c r="F22" i="41"/>
  <c r="E22" i="41"/>
  <c r="D22" i="41"/>
  <c r="C22" i="41"/>
  <c r="J21" i="41"/>
  <c r="I21" i="41"/>
  <c r="H21" i="41"/>
  <c r="G21" i="41"/>
  <c r="F21" i="41"/>
  <c r="E21" i="41"/>
  <c r="D21" i="41"/>
  <c r="C21" i="41"/>
  <c r="J20" i="41"/>
  <c r="I20" i="41"/>
  <c r="H20" i="41"/>
  <c r="G20" i="41"/>
  <c r="F20" i="41"/>
  <c r="E20" i="41"/>
  <c r="D20" i="41"/>
  <c r="C20" i="41"/>
  <c r="J19" i="41"/>
  <c r="I19" i="41"/>
  <c r="H19" i="41"/>
  <c r="G19" i="41"/>
  <c r="F19" i="41"/>
  <c r="E19" i="41"/>
  <c r="D19" i="41"/>
  <c r="C19" i="41"/>
  <c r="J18" i="41"/>
  <c r="I18" i="41"/>
  <c r="H18" i="41"/>
  <c r="G18" i="41"/>
  <c r="F18" i="41"/>
  <c r="E18" i="41"/>
  <c r="D18" i="41"/>
  <c r="C18" i="41"/>
  <c r="J17" i="41"/>
  <c r="I17" i="41"/>
  <c r="H17" i="41"/>
  <c r="G17" i="41"/>
  <c r="F17" i="41"/>
  <c r="E17" i="41"/>
  <c r="D17" i="41"/>
  <c r="C17" i="41"/>
  <c r="J16" i="41"/>
  <c r="I16" i="41"/>
  <c r="H16" i="41"/>
  <c r="G16" i="41"/>
  <c r="F16" i="41"/>
  <c r="E16" i="41"/>
  <c r="D16" i="41"/>
  <c r="C16" i="41"/>
  <c r="J15" i="41"/>
  <c r="I15" i="41"/>
  <c r="H15" i="41"/>
  <c r="G15" i="41"/>
  <c r="F15" i="41"/>
  <c r="E15" i="41"/>
  <c r="D15" i="41"/>
  <c r="C15" i="41"/>
  <c r="J14" i="41"/>
  <c r="I14" i="41"/>
  <c r="H14" i="41"/>
  <c r="G14" i="41"/>
  <c r="F14" i="41"/>
  <c r="E14" i="41"/>
  <c r="D14" i="41"/>
  <c r="C14" i="41"/>
  <c r="J13" i="41"/>
  <c r="I13" i="41"/>
  <c r="H13" i="41"/>
  <c r="G13" i="41"/>
  <c r="F13" i="41"/>
  <c r="E13" i="41"/>
  <c r="D13" i="41"/>
  <c r="C13" i="41"/>
  <c r="J12" i="41"/>
  <c r="I12" i="41"/>
  <c r="H12" i="41"/>
  <c r="G12" i="41"/>
  <c r="F12" i="41"/>
  <c r="E12" i="41"/>
  <c r="D12" i="41"/>
  <c r="C12" i="41"/>
  <c r="J11" i="41"/>
  <c r="I11" i="41"/>
  <c r="H11" i="41"/>
  <c r="G11" i="41"/>
  <c r="F11" i="41"/>
  <c r="E11" i="41"/>
  <c r="D11" i="41"/>
  <c r="C11" i="41"/>
  <c r="J10" i="41"/>
  <c r="I10" i="41"/>
  <c r="H10" i="41"/>
  <c r="G10" i="41"/>
  <c r="F10" i="41"/>
  <c r="E10" i="41"/>
  <c r="D10" i="41"/>
  <c r="C10" i="41"/>
  <c r="J9" i="41"/>
  <c r="I9" i="41"/>
  <c r="H9" i="41"/>
  <c r="G9" i="41"/>
  <c r="F9" i="41"/>
  <c r="E9" i="41"/>
  <c r="D9" i="41"/>
  <c r="C9" i="41"/>
  <c r="J8" i="41"/>
  <c r="I8" i="41"/>
  <c r="H8" i="41"/>
  <c r="G8" i="41"/>
  <c r="F8" i="41"/>
  <c r="E8" i="41"/>
  <c r="D8" i="41"/>
  <c r="C8" i="41"/>
  <c r="I28" i="41"/>
  <c r="H28" i="41"/>
  <c r="F28" i="41"/>
  <c r="I7" i="41"/>
  <c r="H7" i="41"/>
  <c r="F7" i="41"/>
  <c r="I6" i="41"/>
  <c r="H6" i="41"/>
  <c r="I5" i="41"/>
  <c r="H5" i="41"/>
  <c r="F5" i="41"/>
  <c r="F6" i="41"/>
  <c r="AK4" i="41"/>
  <c r="AI4" i="41"/>
  <c r="AT4" i="41"/>
  <c r="AR4" i="41"/>
  <c r="AM4" i="41"/>
  <c r="AN4" i="41"/>
  <c r="AD4" i="41"/>
  <c r="AE4" i="41"/>
  <c r="Z4" i="41"/>
  <c r="V4" i="41"/>
  <c r="U4" i="41"/>
  <c r="C35" i="43"/>
  <c r="I4" i="41" s="1"/>
  <c r="C34" i="43"/>
  <c r="D4" i="41" s="1"/>
  <c r="C33" i="43"/>
  <c r="E4" i="41" s="1"/>
  <c r="C32" i="43"/>
  <c r="F4" i="41" s="1"/>
  <c r="C31" i="43"/>
  <c r="H4" i="41" s="1"/>
  <c r="H42" i="19"/>
  <c r="AE28" i="41"/>
  <c r="BE25" i="41"/>
  <c r="BF16" i="41"/>
  <c r="BF11" i="41"/>
  <c r="BE11" i="41"/>
  <c r="BE10" i="41"/>
  <c r="BE8" i="41"/>
  <c r="AW7" i="41"/>
  <c r="AV7" i="41"/>
  <c r="AE7" i="41"/>
  <c r="AD7" i="41"/>
  <c r="BF6" i="41"/>
  <c r="AW6" i="41"/>
  <c r="AE6" i="41"/>
  <c r="AD6" i="41"/>
  <c r="AB6" i="41"/>
  <c r="O6" i="41"/>
  <c r="AI5" i="41"/>
  <c r="BF4" i="41"/>
  <c r="BE4" i="41"/>
  <c r="AP4" i="41"/>
  <c r="AG4" i="41"/>
  <c r="L4" i="41"/>
  <c r="H283" i="36"/>
  <c r="D1796" i="36"/>
  <c r="G1774" i="36"/>
  <c r="D1763" i="36"/>
  <c r="D1769" i="36"/>
  <c r="D1770" i="36"/>
  <c r="D1768" i="36"/>
  <c r="D1767" i="36"/>
  <c r="D1757" i="36"/>
  <c r="H1680" i="36"/>
  <c r="G1664" i="36"/>
  <c r="D1663" i="36"/>
  <c r="F1657" i="36"/>
  <c r="F1647" i="36"/>
  <c r="G1619" i="36"/>
  <c r="G1598" i="36"/>
  <c r="G1597" i="36"/>
  <c r="D1597" i="36"/>
  <c r="D1595" i="36"/>
  <c r="H1592" i="36"/>
  <c r="J1576" i="36"/>
  <c r="J1559" i="36"/>
  <c r="G1576" i="36"/>
  <c r="H1570" i="36"/>
  <c r="G1562" i="36"/>
  <c r="G1561" i="36"/>
  <c r="J1180" i="36"/>
  <c r="J1163" i="36"/>
  <c r="D1048" i="36"/>
  <c r="J1048" i="36"/>
  <c r="J1031" i="36"/>
  <c r="G629" i="36"/>
  <c r="G563" i="36"/>
  <c r="G476" i="36"/>
  <c r="D476" i="36"/>
  <c r="F365" i="36"/>
  <c r="G338" i="36"/>
  <c r="G337" i="36"/>
  <c r="G300" i="36"/>
  <c r="G278" i="36"/>
  <c r="G206" i="36"/>
  <c r="F58" i="36"/>
  <c r="F45" i="36"/>
  <c r="B3" i="25" l="1" a="1"/>
  <c r="B3" i="25" s="1"/>
  <c r="C3" i="25" a="1"/>
  <c r="C3" i="25" s="1"/>
  <c r="D3" i="25" a="1"/>
  <c r="D3" i="25" s="1"/>
  <c r="E3" i="25" a="1"/>
  <c r="E3" i="25" s="1"/>
  <c r="F3" i="25" a="1"/>
  <c r="F3" i="25" s="1"/>
  <c r="G3" i="25" a="1"/>
  <c r="G3" i="25" s="1"/>
  <c r="H3" i="25" a="1"/>
  <c r="H3" i="25" s="1"/>
  <c r="I3" i="25" a="1"/>
  <c r="I3" i="25" s="1"/>
  <c r="J3" i="25" a="1"/>
  <c r="J3" i="25" s="1"/>
  <c r="K3" i="25" a="1"/>
  <c r="K3" i="25" s="1"/>
  <c r="B4" i="25" a="1"/>
  <c r="B4" i="25" s="1"/>
  <c r="C4" i="25" a="1"/>
  <c r="C4" i="25" s="1"/>
  <c r="D4" i="25" a="1"/>
  <c r="D4" i="25" s="1"/>
  <c r="E4" i="25" a="1"/>
  <c r="E4" i="25" s="1"/>
  <c r="F4" i="25" a="1"/>
  <c r="F4" i="25" s="1"/>
  <c r="G4" i="25" a="1"/>
  <c r="G4" i="25" s="1"/>
  <c r="H4" i="25" a="1"/>
  <c r="H4" i="25" s="1"/>
  <c r="I4" i="25" a="1"/>
  <c r="I4" i="25" s="1"/>
  <c r="J4" i="25" a="1"/>
  <c r="J4" i="25" s="1"/>
  <c r="K4" i="25" a="1"/>
  <c r="K4" i="25" s="1"/>
  <c r="B5" i="25" a="1"/>
  <c r="B5" i="25" s="1"/>
  <c r="C5" i="25" a="1"/>
  <c r="C5" i="25" s="1"/>
  <c r="D5" i="25" a="1"/>
  <c r="D5" i="25" s="1"/>
  <c r="E5" i="25" a="1"/>
  <c r="E5" i="25" s="1"/>
  <c r="F5" i="25" a="1"/>
  <c r="F5" i="25" s="1"/>
  <c r="G5" i="25" a="1"/>
  <c r="G5" i="25" s="1"/>
  <c r="H5" i="25" a="1"/>
  <c r="H5" i="25" s="1"/>
  <c r="I5" i="25" a="1"/>
  <c r="I5" i="25" s="1"/>
  <c r="J5" i="25" a="1"/>
  <c r="J5" i="25" s="1"/>
  <c r="K5" i="25" a="1"/>
  <c r="K5" i="25" s="1"/>
  <c r="B6" i="25" a="1"/>
  <c r="B6" i="25" s="1"/>
  <c r="C6" i="25" a="1"/>
  <c r="C6" i="25" s="1"/>
  <c r="D6" i="25" a="1"/>
  <c r="D6" i="25" s="1"/>
  <c r="E6" i="25" a="1"/>
  <c r="E6" i="25" s="1"/>
  <c r="F6" i="25" a="1"/>
  <c r="F6" i="25" s="1"/>
  <c r="G6" i="25" a="1"/>
  <c r="G6" i="25" s="1"/>
  <c r="H6" i="25" a="1"/>
  <c r="H6" i="25" s="1"/>
  <c r="I6" i="25" a="1"/>
  <c r="I6" i="25" s="1"/>
  <c r="J6" i="25" a="1"/>
  <c r="J6" i="25" s="1"/>
  <c r="K6" i="25" a="1"/>
  <c r="K6" i="25" s="1"/>
  <c r="B7" i="25" a="1"/>
  <c r="B7" i="25" s="1"/>
  <c r="C7" i="25" a="1"/>
  <c r="C7" i="25" s="1"/>
  <c r="D7" i="25" a="1"/>
  <c r="D7" i="25" s="1"/>
  <c r="E7" i="25" a="1"/>
  <c r="E7" i="25" s="1"/>
  <c r="F7" i="25" a="1"/>
  <c r="F7" i="25" s="1"/>
  <c r="G7" i="25" a="1"/>
  <c r="G7" i="25" s="1"/>
  <c r="H7" i="25" a="1"/>
  <c r="H7" i="25" s="1"/>
  <c r="I7" i="25" a="1"/>
  <c r="I7" i="25" s="1"/>
  <c r="J7" i="25" a="1"/>
  <c r="J7" i="25" s="1"/>
  <c r="K7" i="25" a="1"/>
  <c r="K7" i="25" s="1"/>
  <c r="B8" i="25" a="1"/>
  <c r="B8" i="25" s="1"/>
  <c r="C8" i="25" a="1"/>
  <c r="C8" i="25" s="1"/>
  <c r="D8" i="25" a="1"/>
  <c r="D8" i="25" s="1"/>
  <c r="E8" i="25" a="1"/>
  <c r="E8" i="25" s="1"/>
  <c r="F8" i="25" a="1"/>
  <c r="F8" i="25" s="1"/>
  <c r="G8" i="25" a="1"/>
  <c r="G8" i="25" s="1"/>
  <c r="H8" i="25" a="1"/>
  <c r="H8" i="25" s="1"/>
  <c r="I8" i="25" a="1"/>
  <c r="I8" i="25" s="1"/>
  <c r="J8" i="25" a="1"/>
  <c r="J8" i="25" s="1"/>
  <c r="K8" i="25" a="1"/>
  <c r="K8" i="25" s="1"/>
  <c r="B9" i="25" a="1"/>
  <c r="B9" i="25" s="1"/>
  <c r="C9" i="25" a="1"/>
  <c r="C9" i="25" s="1"/>
  <c r="D9" i="25" a="1"/>
  <c r="D9" i="25" s="1"/>
  <c r="E9" i="25" a="1"/>
  <c r="E9" i="25" s="1"/>
  <c r="F9" i="25" a="1"/>
  <c r="F9" i="25" s="1"/>
  <c r="G9" i="25" a="1"/>
  <c r="G9" i="25" s="1"/>
  <c r="H9" i="25" a="1"/>
  <c r="H9" i="25" s="1"/>
  <c r="I9" i="25" a="1"/>
  <c r="I9" i="25" s="1"/>
  <c r="J9" i="25" a="1"/>
  <c r="J9" i="25" s="1"/>
  <c r="K9" i="25" a="1"/>
  <c r="K9" i="25" s="1"/>
  <c r="B10" i="25" a="1"/>
  <c r="B10" i="25" s="1"/>
  <c r="C10" i="25" a="1"/>
  <c r="C10" i="25" s="1"/>
  <c r="D10" i="25" a="1"/>
  <c r="D10" i="25" s="1"/>
  <c r="E10" i="25" a="1"/>
  <c r="E10" i="25" s="1"/>
  <c r="F10" i="25" a="1"/>
  <c r="F10" i="25" s="1"/>
  <c r="G10" i="25" a="1"/>
  <c r="G10" i="25" s="1"/>
  <c r="H10" i="25" a="1"/>
  <c r="H10" i="25" s="1"/>
  <c r="I10" i="25" a="1"/>
  <c r="I10" i="25" s="1"/>
  <c r="J10" i="25" a="1"/>
  <c r="J10" i="25" s="1"/>
  <c r="K10" i="25" a="1"/>
  <c r="K10" i="25" s="1"/>
  <c r="B11" i="25" a="1"/>
  <c r="B11" i="25" s="1"/>
  <c r="C11" i="25" a="1"/>
  <c r="C11" i="25" s="1"/>
  <c r="D11" i="25" a="1"/>
  <c r="D11" i="25" s="1"/>
  <c r="E11" i="25" a="1"/>
  <c r="E11" i="25" s="1"/>
  <c r="F11" i="25" a="1"/>
  <c r="F11" i="25" s="1"/>
  <c r="G11" i="25" a="1"/>
  <c r="G11" i="25" s="1"/>
  <c r="H11" i="25" a="1"/>
  <c r="H11" i="25" s="1"/>
  <c r="I11" i="25" a="1"/>
  <c r="I11" i="25" s="1"/>
  <c r="J11" i="25" a="1"/>
  <c r="J11" i="25" s="1"/>
  <c r="K11" i="25" a="1"/>
  <c r="K11" i="25" s="1"/>
  <c r="B12" i="25" a="1"/>
  <c r="B12" i="25" s="1"/>
  <c r="C12" i="25" a="1"/>
  <c r="C12" i="25" s="1"/>
  <c r="D12" i="25" a="1"/>
  <c r="D12" i="25" s="1"/>
  <c r="E12" i="25" a="1"/>
  <c r="E12" i="25" s="1"/>
  <c r="F12" i="25" a="1"/>
  <c r="F12" i="25" s="1"/>
  <c r="G12" i="25" a="1"/>
  <c r="G12" i="25" s="1"/>
  <c r="H12" i="25" a="1"/>
  <c r="H12" i="25" s="1"/>
  <c r="I12" i="25" a="1"/>
  <c r="I12" i="25" s="1"/>
  <c r="J12" i="25" a="1"/>
  <c r="J12" i="25" s="1"/>
  <c r="K12" i="25" a="1"/>
  <c r="K12" i="25" s="1"/>
  <c r="B13" i="25" a="1"/>
  <c r="B13" i="25" s="1"/>
  <c r="C13" i="25" a="1"/>
  <c r="C13" i="25" s="1"/>
  <c r="D13" i="25" a="1"/>
  <c r="D13" i="25" s="1"/>
  <c r="E13" i="25" a="1"/>
  <c r="E13" i="25" s="1"/>
  <c r="F13" i="25" a="1"/>
  <c r="F13" i="25" s="1"/>
  <c r="G13" i="25" a="1"/>
  <c r="G13" i="25" s="1"/>
  <c r="H13" i="25" a="1"/>
  <c r="H13" i="25" s="1"/>
  <c r="I13" i="25" a="1"/>
  <c r="I13" i="25" s="1"/>
  <c r="J13" i="25" a="1"/>
  <c r="J13" i="25" s="1"/>
  <c r="K13" i="25" a="1"/>
  <c r="K13" i="25" s="1"/>
  <c r="B14" i="25" a="1"/>
  <c r="B14" i="25" s="1"/>
  <c r="C14" i="25" a="1"/>
  <c r="C14" i="25" s="1"/>
  <c r="D14" i="25" a="1"/>
  <c r="D14" i="25" s="1"/>
  <c r="E14" i="25" a="1"/>
  <c r="E14" i="25" s="1"/>
  <c r="F14" i="25" a="1"/>
  <c r="F14" i="25" s="1"/>
  <c r="G14" i="25" a="1"/>
  <c r="G14" i="25" s="1"/>
  <c r="H14" i="25" a="1"/>
  <c r="H14" i="25" s="1"/>
  <c r="I14" i="25" a="1"/>
  <c r="I14" i="25" s="1"/>
  <c r="J14" i="25" a="1"/>
  <c r="J14" i="25" s="1"/>
  <c r="K14" i="25" a="1"/>
  <c r="K14" i="25" s="1"/>
  <c r="B15" i="25" a="1"/>
  <c r="B15" i="25" s="1"/>
  <c r="C15" i="25" a="1"/>
  <c r="C15" i="25" s="1"/>
  <c r="D15" i="25" a="1"/>
  <c r="D15" i="25" s="1"/>
  <c r="E15" i="25" a="1"/>
  <c r="E15" i="25" s="1"/>
  <c r="F15" i="25" a="1"/>
  <c r="F15" i="25" s="1"/>
  <c r="G15" i="25" a="1"/>
  <c r="G15" i="25" s="1"/>
  <c r="H15" i="25" a="1"/>
  <c r="H15" i="25" s="1"/>
  <c r="I15" i="25" a="1"/>
  <c r="I15" i="25" s="1"/>
  <c r="J15" i="25" a="1"/>
  <c r="J15" i="25" s="1"/>
  <c r="K15" i="25" a="1"/>
  <c r="K15" i="25" s="1"/>
  <c r="B16" i="25" a="1"/>
  <c r="B16" i="25" s="1"/>
  <c r="C16" i="25" a="1"/>
  <c r="C16" i="25" s="1"/>
  <c r="D16" i="25" a="1"/>
  <c r="D16" i="25" s="1"/>
  <c r="E16" i="25" a="1"/>
  <c r="E16" i="25" s="1"/>
  <c r="F16" i="25" a="1"/>
  <c r="F16" i="25" s="1"/>
  <c r="G16" i="25" a="1"/>
  <c r="G16" i="25" s="1"/>
  <c r="H16" i="25" a="1"/>
  <c r="H16" i="25" s="1"/>
  <c r="I16" i="25" a="1"/>
  <c r="I16" i="25" s="1"/>
  <c r="J16" i="25" a="1"/>
  <c r="J16" i="25" s="1"/>
  <c r="K16" i="25" a="1"/>
  <c r="K16" i="25" s="1"/>
  <c r="B17" i="25" a="1"/>
  <c r="B17" i="25" s="1"/>
  <c r="C17" i="25" a="1"/>
  <c r="C17" i="25" s="1"/>
  <c r="D17" i="25" a="1"/>
  <c r="D17" i="25" s="1"/>
  <c r="E17" i="25" a="1"/>
  <c r="E17" i="25" s="1"/>
  <c r="F17" i="25" a="1"/>
  <c r="F17" i="25" s="1"/>
  <c r="G17" i="25" a="1"/>
  <c r="G17" i="25" s="1"/>
  <c r="H17" i="25" a="1"/>
  <c r="H17" i="25" s="1"/>
  <c r="B16" i="30" a="1"/>
  <c r="B16" i="30" s="1"/>
  <c r="C15" i="30" a="1"/>
  <c r="C15" i="30" s="1"/>
  <c r="D14" i="30" a="1"/>
  <c r="D14" i="30" s="1"/>
  <c r="E13" i="30" a="1"/>
  <c r="E13" i="30" s="1"/>
  <c r="F12" i="30" a="1"/>
  <c r="F12" i="30" s="1"/>
  <c r="G11" i="30" a="1"/>
  <c r="G11" i="30" s="1"/>
  <c r="G10" i="30" a="1"/>
  <c r="G10" i="30" s="1"/>
  <c r="G9" i="30" a="1"/>
  <c r="G9" i="30" s="1"/>
  <c r="H8" i="30" a="1"/>
  <c r="H8" i="30" s="1"/>
  <c r="I7" i="30" a="1"/>
  <c r="I7" i="30" s="1"/>
  <c r="J6" i="30" a="1"/>
  <c r="J6" i="30" s="1"/>
  <c r="K5" i="30" a="1"/>
  <c r="K5" i="30" s="1"/>
  <c r="B5" i="30" a="1"/>
  <c r="B5" i="30" s="1"/>
  <c r="C4" i="30" a="1"/>
  <c r="C4" i="30" s="1"/>
  <c r="D3" i="30" a="1"/>
  <c r="D3" i="30" s="1"/>
  <c r="H3" i="31" a="1"/>
  <c r="H3" i="31" s="1"/>
  <c r="I4" i="31" a="1"/>
  <c r="I4" i="31" s="1"/>
  <c r="H5" i="31" a="1"/>
  <c r="H5" i="31" s="1"/>
  <c r="D23" i="31" a="1"/>
  <c r="D23" i="31" s="1"/>
  <c r="D24" i="31" a="1"/>
  <c r="D24" i="31" s="1"/>
  <c r="F25" i="31" a="1"/>
  <c r="F25" i="31" s="1"/>
  <c r="F26" i="31" a="1"/>
  <c r="F26" i="31" s="1"/>
  <c r="G3" i="34" a="1"/>
  <c r="G3" i="34" s="1"/>
  <c r="I4" i="34" a="1"/>
  <c r="I4" i="34" s="1"/>
  <c r="K5" i="34" a="1"/>
  <c r="K5" i="34" s="1"/>
  <c r="K6" i="34" a="1"/>
  <c r="K6" i="34" s="1"/>
  <c r="K7" i="34" a="1"/>
  <c r="K7" i="34" s="1"/>
  <c r="B9" i="34" a="1"/>
  <c r="B9" i="34" s="1"/>
  <c r="B10" i="34" a="1"/>
  <c r="B10" i="34" s="1"/>
  <c r="B11" i="34" a="1"/>
  <c r="B11" i="34" s="1"/>
  <c r="D12" i="34" a="1"/>
  <c r="D12" i="34" s="1"/>
  <c r="D13" i="34" a="1"/>
  <c r="D13" i="34" s="1"/>
  <c r="D14" i="34" a="1"/>
  <c r="D14" i="34" s="1"/>
  <c r="D15" i="34" a="1"/>
  <c r="D15" i="34" s="1"/>
  <c r="E16" i="34" a="1"/>
  <c r="E16" i="34" s="1"/>
  <c r="E17" i="34" a="1"/>
  <c r="E17" i="34" s="1"/>
  <c r="E18" i="34" a="1"/>
  <c r="E18" i="34" s="1"/>
  <c r="G19" i="34" a="1"/>
  <c r="G19" i="34" s="1"/>
  <c r="I20" i="34" a="1"/>
  <c r="I20" i="34" s="1"/>
  <c r="I21" i="34" a="1"/>
  <c r="I21" i="34" s="1"/>
  <c r="I22" i="34" a="1"/>
  <c r="I22" i="34" s="1"/>
  <c r="J23" i="34" a="1"/>
  <c r="J23" i="34" s="1"/>
  <c r="J24" i="34" a="1"/>
  <c r="J24" i="34" s="1"/>
  <c r="J25" i="34" a="1"/>
  <c r="J25" i="34" s="1"/>
  <c r="J23" i="24" a="1"/>
  <c r="J23" i="24" s="1"/>
  <c r="G22" i="24" a="1"/>
  <c r="G22" i="24" s="1"/>
  <c r="E21" i="24" a="1"/>
  <c r="E21" i="24" s="1"/>
  <c r="C20" i="24" a="1"/>
  <c r="C20" i="24" s="1"/>
  <c r="J18" i="24" a="1"/>
  <c r="J18" i="24" s="1"/>
  <c r="H17" i="24" a="1"/>
  <c r="H17" i="24" s="1"/>
  <c r="F16" i="24" a="1"/>
  <c r="F16" i="24" s="1"/>
  <c r="C15" i="24" a="1"/>
  <c r="C15" i="24" s="1"/>
  <c r="K13" i="24" a="1"/>
  <c r="K13" i="24" s="1"/>
  <c r="H12" i="24" a="1"/>
  <c r="H12" i="24" s="1"/>
  <c r="F11" i="24" a="1"/>
  <c r="F11" i="24" s="1"/>
  <c r="D10" i="24" a="1"/>
  <c r="D10" i="24" s="1"/>
  <c r="H8" i="24" a="1"/>
  <c r="H8" i="24" s="1"/>
  <c r="E7" i="24" a="1"/>
  <c r="E7" i="24" s="1"/>
  <c r="I5" i="24" a="1"/>
  <c r="I5" i="24" s="1"/>
  <c r="G4" i="24" a="1"/>
  <c r="G4" i="24" s="1"/>
  <c r="E3" i="24" a="1"/>
  <c r="E3" i="24" s="1"/>
  <c r="C2" i="24" a="1"/>
  <c r="C2" i="24" s="1"/>
  <c r="K25" i="23" a="1"/>
  <c r="K25" i="23" s="1"/>
  <c r="G24" i="23" a="1"/>
  <c r="G24" i="23" s="1"/>
  <c r="D23" i="23" a="1"/>
  <c r="D23" i="23" s="1"/>
  <c r="K21" i="23" a="1"/>
  <c r="K21" i="23" s="1"/>
  <c r="I20" i="23" a="1"/>
  <c r="I20" i="23" s="1"/>
  <c r="E19" i="23" a="1"/>
  <c r="E19" i="23" s="1"/>
  <c r="J17" i="23" a="1"/>
  <c r="J17" i="23" s="1"/>
  <c r="F16" i="23" a="1"/>
  <c r="F16" i="23" s="1"/>
  <c r="C15" i="23" a="1"/>
  <c r="C15" i="23" s="1"/>
  <c r="K13" i="23" a="1"/>
  <c r="K13" i="23" s="1"/>
  <c r="I12" i="23" a="1"/>
  <c r="I12" i="23" s="1"/>
  <c r="E11" i="23" a="1"/>
  <c r="E11" i="23" s="1"/>
  <c r="K9" i="23" a="1"/>
  <c r="K9" i="23" s="1"/>
  <c r="H8" i="23" a="1"/>
  <c r="H8" i="23" s="1"/>
  <c r="E7" i="23" a="1"/>
  <c r="E7" i="23" s="1"/>
  <c r="K5" i="23" a="1"/>
  <c r="K5" i="23" s="1"/>
  <c r="H4" i="23" a="1"/>
  <c r="H4" i="23" s="1"/>
  <c r="C3" i="23" a="1"/>
  <c r="C3" i="23" s="1"/>
  <c r="I17" i="25" a="1"/>
  <c r="I17" i="25" s="1"/>
  <c r="J17" i="25" a="1"/>
  <c r="J17" i="25" s="1"/>
  <c r="K17" i="25" a="1"/>
  <c r="K17" i="25" s="1"/>
  <c r="B18" i="25" a="1"/>
  <c r="B18" i="25" s="1"/>
  <c r="C18" i="25" a="1"/>
  <c r="C18" i="25" s="1"/>
  <c r="D18" i="25" a="1"/>
  <c r="D18" i="25" s="1"/>
  <c r="E18" i="25" a="1"/>
  <c r="E18" i="25" s="1"/>
  <c r="F18" i="25" a="1"/>
  <c r="F18" i="25" s="1"/>
  <c r="G18" i="25" a="1"/>
  <c r="G18" i="25" s="1"/>
  <c r="H18" i="25" a="1"/>
  <c r="H18" i="25" s="1"/>
  <c r="I18" i="25" a="1"/>
  <c r="I18" i="25" s="1"/>
  <c r="J18" i="25" a="1"/>
  <c r="J18" i="25" s="1"/>
  <c r="K18" i="25" a="1"/>
  <c r="K18" i="25" s="1"/>
  <c r="B19" i="25" a="1"/>
  <c r="B19" i="25" s="1"/>
  <c r="C19" i="25" a="1"/>
  <c r="C19" i="25" s="1"/>
  <c r="D19" i="25" a="1"/>
  <c r="D19" i="25" s="1"/>
  <c r="E19" i="25" a="1"/>
  <c r="E19" i="25" s="1"/>
  <c r="F19" i="25" a="1"/>
  <c r="F19" i="25" s="1"/>
  <c r="G19" i="25" a="1"/>
  <c r="G19" i="25" s="1"/>
  <c r="H19" i="25" a="1"/>
  <c r="H19" i="25" s="1"/>
  <c r="I19" i="25" a="1"/>
  <c r="I19" i="25" s="1"/>
  <c r="J19" i="25" a="1"/>
  <c r="J19" i="25" s="1"/>
  <c r="K19" i="25" a="1"/>
  <c r="K19" i="25" s="1"/>
  <c r="B20" i="25" a="1"/>
  <c r="B20" i="25" s="1"/>
  <c r="C20" i="25" a="1"/>
  <c r="C20" i="25" s="1"/>
  <c r="D20" i="25" a="1"/>
  <c r="D20" i="25" s="1"/>
  <c r="E20" i="25" a="1"/>
  <c r="E20" i="25" s="1"/>
  <c r="F20" i="25" a="1"/>
  <c r="F20" i="25" s="1"/>
  <c r="G20" i="25" a="1"/>
  <c r="G20" i="25" s="1"/>
  <c r="H20" i="25" a="1"/>
  <c r="H20" i="25" s="1"/>
  <c r="I20" i="25" a="1"/>
  <c r="I20" i="25" s="1"/>
  <c r="J20" i="25" a="1"/>
  <c r="J20" i="25" s="1"/>
  <c r="K20" i="25" a="1"/>
  <c r="K20" i="25" s="1"/>
  <c r="B21" i="25" a="1"/>
  <c r="B21" i="25" s="1"/>
  <c r="C21" i="25" a="1"/>
  <c r="C21" i="25" s="1"/>
  <c r="D21" i="25" a="1"/>
  <c r="D21" i="25" s="1"/>
  <c r="E21" i="25" a="1"/>
  <c r="E21" i="25" s="1"/>
  <c r="F21" i="25" a="1"/>
  <c r="F21" i="25" s="1"/>
  <c r="G21" i="25" a="1"/>
  <c r="G21" i="25" s="1"/>
  <c r="H21" i="25" a="1"/>
  <c r="H21" i="25" s="1"/>
  <c r="I21" i="25" a="1"/>
  <c r="I21" i="25" s="1"/>
  <c r="J21" i="25" a="1"/>
  <c r="J21" i="25" s="1"/>
  <c r="K21" i="25" a="1"/>
  <c r="K21" i="25" s="1"/>
  <c r="B22" i="25" a="1"/>
  <c r="B22" i="25" s="1"/>
  <c r="C22" i="25" a="1"/>
  <c r="C22" i="25" s="1"/>
  <c r="D22" i="25" a="1"/>
  <c r="D22" i="25" s="1"/>
  <c r="E22" i="25" a="1"/>
  <c r="E22" i="25" s="1"/>
  <c r="F22" i="25" a="1"/>
  <c r="F22" i="25" s="1"/>
  <c r="G22" i="25" a="1"/>
  <c r="G22" i="25" s="1"/>
  <c r="H22" i="25" a="1"/>
  <c r="H22" i="25" s="1"/>
  <c r="I22" i="25" a="1"/>
  <c r="I22" i="25" s="1"/>
  <c r="J22" i="25" a="1"/>
  <c r="J22" i="25" s="1"/>
  <c r="K22" i="25" a="1"/>
  <c r="K22" i="25" s="1"/>
  <c r="B23" i="25" a="1"/>
  <c r="B23" i="25" s="1"/>
  <c r="C23" i="25" a="1"/>
  <c r="C23" i="25" s="1"/>
  <c r="D23" i="25" a="1"/>
  <c r="D23" i="25" s="1"/>
  <c r="E23" i="25" a="1"/>
  <c r="E23" i="25" s="1"/>
  <c r="F23" i="25" a="1"/>
  <c r="F23" i="25" s="1"/>
  <c r="G23" i="25" a="1"/>
  <c r="G23" i="25" s="1"/>
  <c r="H23" i="25" a="1"/>
  <c r="H23" i="25" s="1"/>
  <c r="I23" i="25" a="1"/>
  <c r="I23" i="25" s="1"/>
  <c r="J23" i="25" a="1"/>
  <c r="J23" i="25" s="1"/>
  <c r="K23" i="25" a="1"/>
  <c r="K23" i="25" s="1"/>
  <c r="B24" i="25" a="1"/>
  <c r="B24" i="25" s="1"/>
  <c r="C24" i="25" a="1"/>
  <c r="C24" i="25" s="1"/>
  <c r="D24" i="25" a="1"/>
  <c r="D24" i="25" s="1"/>
  <c r="E24" i="25" a="1"/>
  <c r="E24" i="25" s="1"/>
  <c r="F24" i="25" a="1"/>
  <c r="F24" i="25" s="1"/>
  <c r="G24" i="25" a="1"/>
  <c r="G24" i="25" s="1"/>
  <c r="H24" i="25" a="1"/>
  <c r="H24" i="25" s="1"/>
  <c r="I24" i="25" a="1"/>
  <c r="I24" i="25" s="1"/>
  <c r="J24" i="25" a="1"/>
  <c r="J24" i="25" s="1"/>
  <c r="K24" i="25" a="1"/>
  <c r="K24" i="25" s="1"/>
  <c r="B25" i="25" a="1"/>
  <c r="B25" i="25" s="1"/>
  <c r="C25" i="25" a="1"/>
  <c r="C25" i="25" s="1"/>
  <c r="D25" i="25" a="1"/>
  <c r="D25" i="25" s="1"/>
  <c r="E25" i="25" a="1"/>
  <c r="E25" i="25" s="1"/>
  <c r="F25" i="25" a="1"/>
  <c r="F25" i="25" s="1"/>
  <c r="G25" i="25" a="1"/>
  <c r="G25" i="25" s="1"/>
  <c r="H25" i="25" a="1"/>
  <c r="H25" i="25" s="1"/>
  <c r="I25" i="25" a="1"/>
  <c r="I25" i="25" s="1"/>
  <c r="J25" i="25" a="1"/>
  <c r="J25" i="25" s="1"/>
  <c r="K25" i="25" a="1"/>
  <c r="K25" i="25" s="1"/>
  <c r="B26" i="25" a="1"/>
  <c r="B26" i="25" s="1"/>
  <c r="C26" i="25" a="1"/>
  <c r="C26" i="25" s="1"/>
  <c r="D26" i="25" a="1"/>
  <c r="D26" i="25" s="1"/>
  <c r="E26" i="25" a="1"/>
  <c r="E26" i="25" s="1"/>
  <c r="F26" i="25" a="1"/>
  <c r="F26" i="25" s="1"/>
  <c r="G26" i="25" a="1"/>
  <c r="G26" i="25" s="1"/>
  <c r="H26" i="25" a="1"/>
  <c r="H26" i="25" s="1"/>
  <c r="I26" i="25" a="1"/>
  <c r="I26" i="25" s="1"/>
  <c r="J26" i="25" a="1"/>
  <c r="J26" i="25" s="1"/>
  <c r="K26" i="25" a="1"/>
  <c r="K26" i="25" s="1"/>
  <c r="K26" i="26" a="1"/>
  <c r="K26" i="26" s="1"/>
  <c r="J26" i="26" a="1"/>
  <c r="J26" i="26" s="1"/>
  <c r="I26" i="26" a="1"/>
  <c r="I26" i="26" s="1"/>
  <c r="H26" i="26" a="1"/>
  <c r="H26" i="26" s="1"/>
  <c r="G26" i="26" a="1"/>
  <c r="G26" i="26" s="1"/>
  <c r="F26" i="26" a="1"/>
  <c r="F26" i="26" s="1"/>
  <c r="E26" i="26" a="1"/>
  <c r="E26" i="26" s="1"/>
  <c r="D26" i="26" a="1"/>
  <c r="D26" i="26" s="1"/>
  <c r="C26" i="26" a="1"/>
  <c r="C26" i="26" s="1"/>
  <c r="B26" i="26" a="1"/>
  <c r="B26" i="26" s="1"/>
  <c r="K25" i="26" a="1"/>
  <c r="K25" i="26" s="1"/>
  <c r="J25" i="26" a="1"/>
  <c r="J25" i="26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K24" i="26" a="1"/>
  <c r="K24" i="26" s="1"/>
  <c r="J24" i="26" a="1"/>
  <c r="J24" i="26" s="1"/>
  <c r="I24" i="26" a="1"/>
  <c r="I24" i="26" s="1"/>
  <c r="H24" i="26" a="1"/>
  <c r="H24" i="26" s="1"/>
  <c r="G24" i="26" a="1"/>
  <c r="G24" i="26" s="1"/>
  <c r="F24" i="26" a="1"/>
  <c r="F24" i="26" s="1"/>
  <c r="E24" i="26" a="1"/>
  <c r="E24" i="26" s="1"/>
  <c r="D24" i="26" a="1"/>
  <c r="D24" i="26" s="1"/>
  <c r="C24" i="26" a="1"/>
  <c r="C24" i="26" s="1"/>
  <c r="B24" i="26" a="1"/>
  <c r="B24" i="26" s="1"/>
  <c r="K23" i="26" a="1"/>
  <c r="K23" i="26" s="1"/>
  <c r="J23" i="26" a="1"/>
  <c r="J23" i="26" s="1"/>
  <c r="I23" i="26" a="1"/>
  <c r="I23" i="26" s="1"/>
  <c r="H23" i="26" a="1"/>
  <c r="H23" i="26" s="1"/>
  <c r="G23" i="26" a="1"/>
  <c r="G23" i="26" s="1"/>
  <c r="F23" i="26" a="1"/>
  <c r="F23" i="26" s="1"/>
  <c r="E23" i="26" a="1"/>
  <c r="E23" i="26" s="1"/>
  <c r="D23" i="26" a="1"/>
  <c r="D23" i="26" s="1"/>
  <c r="C23" i="26" a="1"/>
  <c r="C23" i="26" s="1"/>
  <c r="B23" i="26" a="1"/>
  <c r="B23" i="26" s="1"/>
  <c r="K22" i="26" a="1"/>
  <c r="K22" i="26" s="1"/>
  <c r="J22" i="26" a="1"/>
  <c r="J22" i="26" s="1"/>
  <c r="I22" i="26" a="1"/>
  <c r="I22" i="26" s="1"/>
  <c r="H22" i="26" a="1"/>
  <c r="H22" i="26" s="1"/>
  <c r="G22" i="26" a="1"/>
  <c r="G22" i="26" s="1"/>
  <c r="F22" i="26" a="1"/>
  <c r="F22" i="26" s="1"/>
  <c r="E22" i="26" a="1"/>
  <c r="E22" i="26" s="1"/>
  <c r="D22" i="26" a="1"/>
  <c r="D22" i="26" s="1"/>
  <c r="C22" i="26" a="1"/>
  <c r="C22" i="26" s="1"/>
  <c r="B22" i="26" a="1"/>
  <c r="B22" i="26" s="1"/>
  <c r="K21" i="26" a="1"/>
  <c r="K21" i="26" s="1"/>
  <c r="J21" i="26" a="1"/>
  <c r="J21" i="26" s="1"/>
  <c r="I21" i="26" a="1"/>
  <c r="I21" i="26" s="1"/>
  <c r="H21" i="26" a="1"/>
  <c r="H21" i="26" s="1"/>
  <c r="F23" i="29" a="1"/>
  <c r="F23" i="29" s="1"/>
  <c r="C24" i="29" a="1"/>
  <c r="C24" i="29" s="1"/>
  <c r="I16" i="30" a="1"/>
  <c r="I16" i="30" s="1"/>
  <c r="J15" i="30" a="1"/>
  <c r="J15" i="30" s="1"/>
  <c r="K14" i="30" a="1"/>
  <c r="K14" i="30" s="1"/>
  <c r="K13" i="30" a="1"/>
  <c r="K13" i="30" s="1"/>
  <c r="K12" i="30" a="1"/>
  <c r="K12" i="30" s="1"/>
  <c r="K11" i="30" a="1"/>
  <c r="K11" i="30" s="1"/>
  <c r="B11" i="30" a="1"/>
  <c r="B11" i="30" s="1"/>
  <c r="C10" i="30" a="1"/>
  <c r="C10" i="30" s="1"/>
  <c r="D9" i="30" a="1"/>
  <c r="D9" i="30" s="1"/>
  <c r="F8" i="30" a="1"/>
  <c r="F8" i="30" s="1"/>
  <c r="G7" i="30" a="1"/>
  <c r="G7" i="30" s="1"/>
  <c r="H6" i="30" a="1"/>
  <c r="H6" i="30" s="1"/>
  <c r="G5" i="30" a="1"/>
  <c r="G5" i="30" s="1"/>
  <c r="H4" i="30" a="1"/>
  <c r="H4" i="30" s="1"/>
  <c r="I3" i="30" a="1"/>
  <c r="I3" i="30" s="1"/>
  <c r="C3" i="31" a="1"/>
  <c r="C3" i="31" s="1"/>
  <c r="B4" i="31" a="1"/>
  <c r="B4" i="31" s="1"/>
  <c r="B5" i="31" a="1"/>
  <c r="B5" i="31" s="1"/>
  <c r="G22" i="31" a="1"/>
  <c r="G22" i="31" s="1"/>
  <c r="G23" i="31" a="1"/>
  <c r="G23" i="31" s="1"/>
  <c r="G24" i="31" a="1"/>
  <c r="G24" i="31" s="1"/>
  <c r="G25" i="31" a="1"/>
  <c r="G25" i="31" s="1"/>
  <c r="G26" i="31" a="1"/>
  <c r="G26" i="31" s="1"/>
  <c r="F3" i="34" a="1"/>
  <c r="F3" i="34" s="1"/>
  <c r="F4" i="34" a="1"/>
  <c r="F4" i="34" s="1"/>
  <c r="F5" i="34" a="1"/>
  <c r="F5" i="34" s="1"/>
  <c r="F6" i="34" a="1"/>
  <c r="F6" i="34" s="1"/>
  <c r="H7" i="34" a="1"/>
  <c r="H7" i="34" s="1"/>
  <c r="H8" i="34" a="1"/>
  <c r="H8" i="34" s="1"/>
  <c r="H9" i="34" a="1"/>
  <c r="H9" i="34" s="1"/>
  <c r="H10" i="34" a="1"/>
  <c r="H10" i="34" s="1"/>
  <c r="G11" i="34" a="1"/>
  <c r="G11" i="34" s="1"/>
  <c r="G12" i="34" a="1"/>
  <c r="G12" i="34" s="1"/>
  <c r="H13" i="34" a="1"/>
  <c r="H13" i="34" s="1"/>
  <c r="H14" i="34" a="1"/>
  <c r="H14" i="34" s="1"/>
  <c r="H15" i="34" a="1"/>
  <c r="H15" i="34" s="1"/>
  <c r="H16" i="34" a="1"/>
  <c r="H16" i="34" s="1"/>
  <c r="H17" i="34" a="1"/>
  <c r="H17" i="34" s="1"/>
  <c r="I18" i="34" a="1"/>
  <c r="I18" i="34" s="1"/>
  <c r="J19" i="34" a="1"/>
  <c r="J19" i="34" s="1"/>
  <c r="J20" i="34" a="1"/>
  <c r="J20" i="34" s="1"/>
  <c r="J21" i="34" a="1"/>
  <c r="J21" i="34" s="1"/>
  <c r="J22" i="34" a="1"/>
  <c r="J22" i="34" s="1"/>
  <c r="I23" i="34" a="1"/>
  <c r="I23" i="34" s="1"/>
  <c r="I24" i="34" a="1"/>
  <c r="I24" i="34" s="1"/>
  <c r="I25" i="34" a="1"/>
  <c r="I25" i="34" s="1"/>
  <c r="B24" i="24" a="1"/>
  <c r="B24" i="24" s="1"/>
  <c r="I22" i="24" a="1"/>
  <c r="I22" i="24" s="1"/>
  <c r="G21" i="24" a="1"/>
  <c r="G21" i="24" s="1"/>
  <c r="D20" i="24" a="1"/>
  <c r="D20" i="24" s="1"/>
  <c r="B19" i="24" a="1"/>
  <c r="B19" i="24" s="1"/>
  <c r="J17" i="24" a="1"/>
  <c r="J17" i="24" s="1"/>
  <c r="H16" i="24" a="1"/>
  <c r="H16" i="24" s="1"/>
  <c r="F15" i="24" a="1"/>
  <c r="F15" i="24" s="1"/>
  <c r="D14" i="24" a="1"/>
  <c r="D14" i="24" s="1"/>
  <c r="C13" i="24" a="1"/>
  <c r="C13" i="24" s="1"/>
  <c r="K11" i="24" a="1"/>
  <c r="K11" i="24" s="1"/>
  <c r="I10" i="24" a="1"/>
  <c r="I10" i="24" s="1"/>
  <c r="F9" i="24" a="1"/>
  <c r="F9" i="24" s="1"/>
  <c r="D8" i="24" a="1"/>
  <c r="D8" i="24" s="1"/>
  <c r="B7" i="24" a="1"/>
  <c r="B7" i="24" s="1"/>
  <c r="J5" i="24" a="1"/>
  <c r="J5" i="24" s="1"/>
  <c r="I4" i="24" a="1"/>
  <c r="I4" i="24" s="1"/>
  <c r="G3" i="24" a="1"/>
  <c r="G3" i="24" s="1"/>
  <c r="E2" i="24" a="1"/>
  <c r="E2" i="24" s="1"/>
  <c r="E26" i="23" a="1"/>
  <c r="E26" i="23" s="1"/>
  <c r="D25" i="23" a="1"/>
  <c r="D25" i="23" s="1"/>
  <c r="B24" i="23" a="1"/>
  <c r="B24" i="23" s="1"/>
  <c r="K22" i="23" a="1"/>
  <c r="K22" i="23" s="1"/>
  <c r="I21" i="23" a="1"/>
  <c r="I21" i="23" s="1"/>
  <c r="H20" i="23" a="1"/>
  <c r="H20" i="23" s="1"/>
  <c r="G19" i="23" a="1"/>
  <c r="G19" i="23" s="1"/>
  <c r="E18" i="23" a="1"/>
  <c r="E18" i="23" s="1"/>
  <c r="C17" i="23" a="1"/>
  <c r="C17" i="23" s="1"/>
  <c r="J15" i="23" a="1"/>
  <c r="J15" i="23" s="1"/>
  <c r="I14" i="23" a="1"/>
  <c r="I14" i="23" s="1"/>
  <c r="G13" i="23" a="1"/>
  <c r="G13" i="23" s="1"/>
  <c r="D12" i="23" a="1"/>
  <c r="D12" i="23" s="1"/>
  <c r="B11" i="23" a="1"/>
  <c r="B11" i="23" s="1"/>
  <c r="J9" i="23" a="1"/>
  <c r="J9" i="23" s="1"/>
  <c r="I8" i="23" a="1"/>
  <c r="I8" i="23" s="1"/>
  <c r="H7" i="23" a="1"/>
  <c r="H7" i="23" s="1"/>
  <c r="G6" i="23" a="1"/>
  <c r="G6" i="23" s="1"/>
  <c r="E5" i="23" a="1"/>
  <c r="E5" i="23" s="1"/>
  <c r="C4" i="23" a="1"/>
  <c r="C4" i="23" s="1"/>
  <c r="G21" i="26" a="1"/>
  <c r="G21" i="26" s="1"/>
  <c r="F21" i="26" a="1"/>
  <c r="F21" i="26" s="1"/>
  <c r="E21" i="26" a="1"/>
  <c r="E21" i="26" s="1"/>
  <c r="D21" i="26" a="1"/>
  <c r="D21" i="26" s="1"/>
  <c r="C21" i="26" a="1"/>
  <c r="C21" i="26" s="1"/>
  <c r="B21" i="26" a="1"/>
  <c r="B21" i="26" s="1"/>
  <c r="K20" i="26" a="1"/>
  <c r="K20" i="26" s="1"/>
  <c r="J20" i="26" a="1"/>
  <c r="J20" i="26" s="1"/>
  <c r="I20" i="26" a="1"/>
  <c r="I20" i="26" s="1"/>
  <c r="H20" i="26" a="1"/>
  <c r="H20" i="26" s="1"/>
  <c r="G20" i="26" a="1"/>
  <c r="G20" i="26" s="1"/>
  <c r="F20" i="26" a="1"/>
  <c r="F20" i="26" s="1"/>
  <c r="E20" i="26" a="1"/>
  <c r="E20" i="26" s="1"/>
  <c r="D20" i="26" a="1"/>
  <c r="D20" i="26" s="1"/>
  <c r="C20" i="26" a="1"/>
  <c r="C20" i="26" s="1"/>
  <c r="B20" i="26" a="1"/>
  <c r="B20" i="26" s="1"/>
  <c r="K19" i="26" a="1"/>
  <c r="K19" i="26" s="1"/>
  <c r="J19" i="26" a="1"/>
  <c r="J19" i="26" s="1"/>
  <c r="I19" i="26" a="1"/>
  <c r="I19" i="26" s="1"/>
  <c r="H19" i="26" a="1"/>
  <c r="H19" i="26" s="1"/>
  <c r="G19" i="26" a="1"/>
  <c r="G19" i="26" s="1"/>
  <c r="F19" i="26" a="1"/>
  <c r="F19" i="26" s="1"/>
  <c r="E19" i="26" a="1"/>
  <c r="E19" i="26" s="1"/>
  <c r="D19" i="26" a="1"/>
  <c r="D19" i="26" s="1"/>
  <c r="C19" i="26" a="1"/>
  <c r="C19" i="26" s="1"/>
  <c r="B19" i="26" a="1"/>
  <c r="B19" i="26" s="1"/>
  <c r="K18" i="26" a="1"/>
  <c r="K18" i="26" s="1"/>
  <c r="J18" i="26" a="1"/>
  <c r="J18" i="26" s="1"/>
  <c r="I18" i="26" a="1"/>
  <c r="I18" i="26" s="1"/>
  <c r="H18" i="26" a="1"/>
  <c r="H18" i="26" s="1"/>
  <c r="G18" i="26" a="1"/>
  <c r="G18" i="26" s="1"/>
  <c r="F18" i="26" a="1"/>
  <c r="F18" i="26" s="1"/>
  <c r="E18" i="26" a="1"/>
  <c r="E18" i="26" s="1"/>
  <c r="D18" i="26" a="1"/>
  <c r="D18" i="26" s="1"/>
  <c r="C18" i="26" a="1"/>
  <c r="C18" i="26" s="1"/>
  <c r="B18" i="26" a="1"/>
  <c r="B18" i="26" s="1"/>
  <c r="K17" i="26" a="1"/>
  <c r="K17" i="26" s="1"/>
  <c r="J17" i="26" a="1"/>
  <c r="J17" i="26" s="1"/>
  <c r="I17" i="26" a="1"/>
  <c r="I17" i="26" s="1"/>
  <c r="H17" i="26" a="1"/>
  <c r="H17" i="26" s="1"/>
  <c r="G17" i="26" a="1"/>
  <c r="G17" i="26" s="1"/>
  <c r="F17" i="26" a="1"/>
  <c r="F17" i="26" s="1"/>
  <c r="E17" i="26" a="1"/>
  <c r="E17" i="26" s="1"/>
  <c r="D17" i="26" a="1"/>
  <c r="D17" i="26" s="1"/>
  <c r="C17" i="26" a="1"/>
  <c r="C17" i="26" s="1"/>
  <c r="B17" i="26" a="1"/>
  <c r="B17" i="26" s="1"/>
  <c r="K16" i="26" a="1"/>
  <c r="K16" i="26" s="1"/>
  <c r="J16" i="26" a="1"/>
  <c r="J16" i="26" s="1"/>
  <c r="I16" i="26" a="1"/>
  <c r="I16" i="26" s="1"/>
  <c r="H16" i="26" a="1"/>
  <c r="H16" i="26" s="1"/>
  <c r="G16" i="26" a="1"/>
  <c r="G16" i="26" s="1"/>
  <c r="F16" i="26" a="1"/>
  <c r="F16" i="26" s="1"/>
  <c r="E16" i="26" a="1"/>
  <c r="E16" i="26" s="1"/>
  <c r="D16" i="26" a="1"/>
  <c r="D16" i="26" s="1"/>
  <c r="C16" i="26" a="1"/>
  <c r="C16" i="26" s="1"/>
  <c r="B16" i="26" a="1"/>
  <c r="B16" i="26" s="1"/>
  <c r="K15" i="26" a="1"/>
  <c r="K15" i="26" s="1"/>
  <c r="J15" i="26" a="1"/>
  <c r="J15" i="26" s="1"/>
  <c r="I15" i="26" a="1"/>
  <c r="I15" i="26" s="1"/>
  <c r="H15" i="26" a="1"/>
  <c r="H15" i="26" s="1"/>
  <c r="G15" i="26" a="1"/>
  <c r="G15" i="26" s="1"/>
  <c r="F15" i="26" a="1"/>
  <c r="F15" i="26" s="1"/>
  <c r="E15" i="26" a="1"/>
  <c r="E15" i="26" s="1"/>
  <c r="D15" i="26" a="1"/>
  <c r="D15" i="26" s="1"/>
  <c r="C15" i="26" a="1"/>
  <c r="C15" i="26" s="1"/>
  <c r="B15" i="26" a="1"/>
  <c r="B15" i="26" s="1"/>
  <c r="K14" i="26" a="1"/>
  <c r="K14" i="26" s="1"/>
  <c r="J14" i="26" a="1"/>
  <c r="J14" i="26" s="1"/>
  <c r="I14" i="26" a="1"/>
  <c r="I14" i="26" s="1"/>
  <c r="H14" i="26" a="1"/>
  <c r="H14" i="26" s="1"/>
  <c r="G14" i="26" a="1"/>
  <c r="G14" i="26" s="1"/>
  <c r="F14" i="26" a="1"/>
  <c r="F14" i="26" s="1"/>
  <c r="E14" i="26" a="1"/>
  <c r="E14" i="26" s="1"/>
  <c r="D14" i="26" a="1"/>
  <c r="D14" i="26" s="1"/>
  <c r="C14" i="26" a="1"/>
  <c r="C14" i="26" s="1"/>
  <c r="B14" i="26" a="1"/>
  <c r="B14" i="26" s="1"/>
  <c r="K13" i="26" a="1"/>
  <c r="K13" i="26" s="1"/>
  <c r="J13" i="26" a="1"/>
  <c r="J13" i="26" s="1"/>
  <c r="I13" i="26" a="1"/>
  <c r="I13" i="26" s="1"/>
  <c r="H13" i="26" a="1"/>
  <c r="H13" i="26" s="1"/>
  <c r="G13" i="26" a="1"/>
  <c r="G13" i="26" s="1"/>
  <c r="F13" i="26" a="1"/>
  <c r="F13" i="26" s="1"/>
  <c r="E13" i="26" a="1"/>
  <c r="E13" i="26" s="1"/>
  <c r="D13" i="26" a="1"/>
  <c r="D13" i="26" s="1"/>
  <c r="C13" i="26" a="1"/>
  <c r="C13" i="26" s="1"/>
  <c r="B13" i="26" a="1"/>
  <c r="B13" i="26" s="1"/>
  <c r="K12" i="26" a="1"/>
  <c r="K12" i="26" s="1"/>
  <c r="J12" i="26" a="1"/>
  <c r="J12" i="26" s="1"/>
  <c r="I12" i="26" a="1"/>
  <c r="I12" i="26" s="1"/>
  <c r="H12" i="26" a="1"/>
  <c r="H12" i="26" s="1"/>
  <c r="G12" i="26" a="1"/>
  <c r="G12" i="26" s="1"/>
  <c r="F12" i="26" a="1"/>
  <c r="F12" i="26" s="1"/>
  <c r="E12" i="26" a="1"/>
  <c r="E12" i="26" s="1"/>
  <c r="D12" i="26" a="1"/>
  <c r="D12" i="26" s="1"/>
  <c r="C12" i="26" a="1"/>
  <c r="C12" i="26" s="1"/>
  <c r="B12" i="26" a="1"/>
  <c r="B12" i="26" s="1"/>
  <c r="K11" i="26" a="1"/>
  <c r="K11" i="26" s="1"/>
  <c r="J11" i="26" a="1"/>
  <c r="J11" i="26" s="1"/>
  <c r="I11" i="26" a="1"/>
  <c r="I11" i="26" s="1"/>
  <c r="H11" i="26" a="1"/>
  <c r="H11" i="26" s="1"/>
  <c r="G11" i="26" a="1"/>
  <c r="G11" i="26" s="1"/>
  <c r="F11" i="26" a="1"/>
  <c r="F11" i="26" s="1"/>
  <c r="E11" i="26" a="1"/>
  <c r="E11" i="26" s="1"/>
  <c r="D11" i="26" a="1"/>
  <c r="D11" i="26" s="1"/>
  <c r="C11" i="26" a="1"/>
  <c r="C11" i="26" s="1"/>
  <c r="B11" i="26" a="1"/>
  <c r="B11" i="26" s="1"/>
  <c r="K10" i="26" a="1"/>
  <c r="K10" i="26" s="1"/>
  <c r="J10" i="26" a="1"/>
  <c r="J10" i="26" s="1"/>
  <c r="I10" i="26" a="1"/>
  <c r="I10" i="26" s="1"/>
  <c r="H10" i="26" a="1"/>
  <c r="H10" i="26" s="1"/>
  <c r="G10" i="26" a="1"/>
  <c r="G10" i="26" s="1"/>
  <c r="F10" i="26" a="1"/>
  <c r="F10" i="26" s="1"/>
  <c r="E10" i="26" a="1"/>
  <c r="E10" i="26" s="1"/>
  <c r="D10" i="26" a="1"/>
  <c r="D10" i="26" s="1"/>
  <c r="C10" i="26" a="1"/>
  <c r="C10" i="26" s="1"/>
  <c r="B10" i="26" a="1"/>
  <c r="B10" i="26" s="1"/>
  <c r="K9" i="26" a="1"/>
  <c r="K9" i="26" s="1"/>
  <c r="J9" i="26" a="1"/>
  <c r="J9" i="26" s="1"/>
  <c r="I9" i="26" a="1"/>
  <c r="I9" i="26" s="1"/>
  <c r="H9" i="26" a="1"/>
  <c r="H9" i="26" s="1"/>
  <c r="G9" i="26" a="1"/>
  <c r="G9" i="26" s="1"/>
  <c r="F9" i="26" a="1"/>
  <c r="F9" i="26" s="1"/>
  <c r="E9" i="26" a="1"/>
  <c r="E9" i="26" s="1"/>
  <c r="D9" i="26" a="1"/>
  <c r="D9" i="26" s="1"/>
  <c r="C9" i="26" a="1"/>
  <c r="C9" i="26" s="1"/>
  <c r="B9" i="26" a="1"/>
  <c r="B9" i="26" s="1"/>
  <c r="K8" i="26" a="1"/>
  <c r="K8" i="26" s="1"/>
  <c r="J8" i="26" a="1"/>
  <c r="J8" i="26" s="1"/>
  <c r="I8" i="26" a="1"/>
  <c r="I8" i="26" s="1"/>
  <c r="H8" i="26" a="1"/>
  <c r="H8" i="26" s="1"/>
  <c r="G8" i="26" a="1"/>
  <c r="G8" i="26" s="1"/>
  <c r="F8" i="26" a="1"/>
  <c r="F8" i="26" s="1"/>
  <c r="E8" i="26" a="1"/>
  <c r="E8" i="26" s="1"/>
  <c r="D8" i="26" a="1"/>
  <c r="D8" i="26" s="1"/>
  <c r="C8" i="26" a="1"/>
  <c r="C8" i="26" s="1"/>
  <c r="B8" i="26" a="1"/>
  <c r="B8" i="26" s="1"/>
  <c r="K7" i="26" a="1"/>
  <c r="K7" i="26" s="1"/>
  <c r="J7" i="26" a="1"/>
  <c r="J7" i="26" s="1"/>
  <c r="I7" i="26" a="1"/>
  <c r="I7" i="26" s="1"/>
  <c r="H7" i="26" a="1"/>
  <c r="H7" i="26" s="1"/>
  <c r="G7" i="26" a="1"/>
  <c r="G7" i="26" s="1"/>
  <c r="F7" i="26" a="1"/>
  <c r="F7" i="26" s="1"/>
  <c r="E7" i="26" a="1"/>
  <c r="E7" i="26" s="1"/>
  <c r="D7" i="26" a="1"/>
  <c r="D7" i="26" s="1"/>
  <c r="C7" i="26" a="1"/>
  <c r="C7" i="26" s="1"/>
  <c r="B7" i="26" a="1"/>
  <c r="B7" i="26" s="1"/>
  <c r="K6" i="26" a="1"/>
  <c r="K6" i="26" s="1"/>
  <c r="K23" i="29" a="1"/>
  <c r="K23" i="29" s="1"/>
  <c r="K16" i="30" a="1"/>
  <c r="K16" i="30" s="1"/>
  <c r="C16" i="30" a="1"/>
  <c r="C16" i="30" s="1"/>
  <c r="D15" i="30" a="1"/>
  <c r="D15" i="30" s="1"/>
  <c r="E14" i="30" a="1"/>
  <c r="E14" i="30" s="1"/>
  <c r="F13" i="30" a="1"/>
  <c r="F13" i="30" s="1"/>
  <c r="G12" i="30" a="1"/>
  <c r="G12" i="30" s="1"/>
  <c r="H11" i="30" a="1"/>
  <c r="H11" i="30" s="1"/>
  <c r="I10" i="30" a="1"/>
  <c r="I10" i="30" s="1"/>
  <c r="K9" i="30" a="1"/>
  <c r="K9" i="30" s="1"/>
  <c r="B9" i="30" a="1"/>
  <c r="B9" i="30" s="1"/>
  <c r="C8" i="30" a="1"/>
  <c r="C8" i="30" s="1"/>
  <c r="D7" i="30" a="1"/>
  <c r="D7" i="30" s="1"/>
  <c r="C6" i="30" a="1"/>
  <c r="C6" i="30" s="1"/>
  <c r="D5" i="30" a="1"/>
  <c r="D5" i="30" s="1"/>
  <c r="E4" i="30" a="1"/>
  <c r="E4" i="30" s="1"/>
  <c r="F3" i="30" a="1"/>
  <c r="F3" i="30" s="1"/>
  <c r="D3" i="31" a="1"/>
  <c r="D3" i="31" s="1"/>
  <c r="C4" i="31" a="1"/>
  <c r="C4" i="31" s="1"/>
  <c r="K4" i="31" a="1"/>
  <c r="K4" i="31" s="1"/>
  <c r="H22" i="31" a="1"/>
  <c r="H22" i="31" s="1"/>
  <c r="H23" i="31" a="1"/>
  <c r="H23" i="31" s="1"/>
  <c r="H24" i="31" a="1"/>
  <c r="H24" i="31" s="1"/>
  <c r="H25" i="31" a="1"/>
  <c r="H25" i="31" s="1"/>
  <c r="H26" i="31" a="1"/>
  <c r="H26" i="31" s="1"/>
  <c r="H3" i="34" a="1"/>
  <c r="H3" i="34" s="1"/>
  <c r="G4" i="34" a="1"/>
  <c r="G4" i="34" s="1"/>
  <c r="G5" i="34" a="1"/>
  <c r="G5" i="34" s="1"/>
  <c r="H6" i="34" a="1"/>
  <c r="H6" i="34" s="1"/>
  <c r="I7" i="34" a="1"/>
  <c r="I7" i="34" s="1"/>
  <c r="I8" i="34" a="1"/>
  <c r="I8" i="34" s="1"/>
  <c r="I9" i="34" a="1"/>
  <c r="I9" i="34" s="1"/>
  <c r="I10" i="34" a="1"/>
  <c r="I10" i="34" s="1"/>
  <c r="H11" i="34" a="1"/>
  <c r="H11" i="34" s="1"/>
  <c r="H12" i="34" a="1"/>
  <c r="H12" i="34" s="1"/>
  <c r="G13" i="34" a="1"/>
  <c r="G13" i="34" s="1"/>
  <c r="G14" i="34" a="1"/>
  <c r="G14" i="34" s="1"/>
  <c r="G15" i="34" a="1"/>
  <c r="G15" i="34" s="1"/>
  <c r="G16" i="34" a="1"/>
  <c r="G16" i="34" s="1"/>
  <c r="G17" i="34" a="1"/>
  <c r="G17" i="34" s="1"/>
  <c r="F18" i="34" a="1"/>
  <c r="F18" i="34" s="1"/>
  <c r="F19" i="34" a="1"/>
  <c r="F19" i="34" s="1"/>
  <c r="F20" i="34" a="1"/>
  <c r="F20" i="34" s="1"/>
  <c r="G21" i="34" a="1"/>
  <c r="G21" i="34" s="1"/>
  <c r="G22" i="34" a="1"/>
  <c r="G22" i="34" s="1"/>
  <c r="G23" i="34" a="1"/>
  <c r="G23" i="34" s="1"/>
  <c r="G24" i="34" a="1"/>
  <c r="G24" i="34" s="1"/>
  <c r="G25" i="34" a="1"/>
  <c r="G25" i="34" s="1"/>
  <c r="F24" i="24" a="1"/>
  <c r="F24" i="24" s="1"/>
  <c r="E23" i="24" a="1"/>
  <c r="E23" i="24" s="1"/>
  <c r="D22" i="24" a="1"/>
  <c r="D22" i="24" s="1"/>
  <c r="B21" i="24" a="1"/>
  <c r="B21" i="24" s="1"/>
  <c r="J19" i="24" a="1"/>
  <c r="J19" i="24" s="1"/>
  <c r="H18" i="24" a="1"/>
  <c r="H18" i="24" s="1"/>
  <c r="F17" i="24" a="1"/>
  <c r="F17" i="24" s="1"/>
  <c r="C16" i="24" a="1"/>
  <c r="C16" i="24" s="1"/>
  <c r="K14" i="24" a="1"/>
  <c r="K14" i="24" s="1"/>
  <c r="I13" i="24" a="1"/>
  <c r="I13" i="24" s="1"/>
  <c r="G12" i="24" a="1"/>
  <c r="G12" i="24" s="1"/>
  <c r="E11" i="24" a="1"/>
  <c r="E11" i="24" s="1"/>
  <c r="B10" i="24" a="1"/>
  <c r="B10" i="24" s="1"/>
  <c r="I8" i="24" a="1"/>
  <c r="I8" i="24" s="1"/>
  <c r="G7" i="24" a="1"/>
  <c r="G7" i="24" s="1"/>
  <c r="E6" i="24" a="1"/>
  <c r="E6" i="24" s="1"/>
  <c r="C5" i="24" a="1"/>
  <c r="C5" i="24" s="1"/>
  <c r="H3" i="24" a="1"/>
  <c r="H3" i="24" s="1"/>
  <c r="G2" i="24" a="1"/>
  <c r="G2" i="24" s="1"/>
  <c r="C26" i="23" a="1"/>
  <c r="C26" i="23" s="1"/>
  <c r="K24" i="23" a="1"/>
  <c r="K24" i="23" s="1"/>
  <c r="I23" i="23" a="1"/>
  <c r="I23" i="23" s="1"/>
  <c r="G22" i="23" a="1"/>
  <c r="G22" i="23" s="1"/>
  <c r="E21" i="23" a="1"/>
  <c r="E21" i="23" s="1"/>
  <c r="C20" i="23" a="1"/>
  <c r="C20" i="23" s="1"/>
  <c r="J18" i="23" a="1"/>
  <c r="J18" i="23" s="1"/>
  <c r="G17" i="23" a="1"/>
  <c r="G17" i="23" s="1"/>
  <c r="E16" i="23" a="1"/>
  <c r="E16" i="23" s="1"/>
  <c r="D15" i="23" a="1"/>
  <c r="D15" i="23" s="1"/>
  <c r="B14" i="23" a="1"/>
  <c r="B14" i="23" s="1"/>
  <c r="J12" i="23" a="1"/>
  <c r="J12" i="23" s="1"/>
  <c r="H11" i="23" a="1"/>
  <c r="H11" i="23" s="1"/>
  <c r="G10" i="23" a="1"/>
  <c r="G10" i="23" s="1"/>
  <c r="E9" i="23" a="1"/>
  <c r="E9" i="23" s="1"/>
  <c r="C8" i="23" a="1"/>
  <c r="C8" i="23" s="1"/>
  <c r="J6" i="23" a="1"/>
  <c r="J6" i="23" s="1"/>
  <c r="H5" i="23" a="1"/>
  <c r="H5" i="23" s="1"/>
  <c r="E4" i="23" a="1"/>
  <c r="E4" i="23" s="1"/>
  <c r="D3" i="23" a="1"/>
  <c r="D3" i="23" s="1"/>
  <c r="J6" i="26" a="1"/>
  <c r="J6" i="26" s="1"/>
  <c r="I6" i="26" a="1"/>
  <c r="I6" i="26" s="1"/>
  <c r="H6" i="26" a="1"/>
  <c r="H6" i="26" s="1"/>
  <c r="G6" i="26" a="1"/>
  <c r="G6" i="26" s="1"/>
  <c r="F6" i="26" a="1"/>
  <c r="F6" i="26" s="1"/>
  <c r="E6" i="26" a="1"/>
  <c r="E6" i="26" s="1"/>
  <c r="D6" i="26" a="1"/>
  <c r="D6" i="26" s="1"/>
  <c r="C6" i="26" a="1"/>
  <c r="C6" i="26" s="1"/>
  <c r="B6" i="26" a="1"/>
  <c r="B6" i="26" s="1"/>
  <c r="K5" i="26" a="1"/>
  <c r="K5" i="26" s="1"/>
  <c r="J5" i="26" a="1"/>
  <c r="J5" i="26" s="1"/>
  <c r="I5" i="26" a="1"/>
  <c r="I5" i="26" s="1"/>
  <c r="H5" i="26" a="1"/>
  <c r="H5" i="26" s="1"/>
  <c r="G5" i="26" a="1"/>
  <c r="G5" i="26" s="1"/>
  <c r="F5" i="26" a="1"/>
  <c r="F5" i="26" s="1"/>
  <c r="E5" i="26" a="1"/>
  <c r="E5" i="26" s="1"/>
  <c r="D5" i="26" a="1"/>
  <c r="D5" i="26" s="1"/>
  <c r="C5" i="26" a="1"/>
  <c r="C5" i="26" s="1"/>
  <c r="B5" i="26" a="1"/>
  <c r="B5" i="26" s="1"/>
  <c r="K4" i="26" a="1"/>
  <c r="K4" i="26" s="1"/>
  <c r="J4" i="26" a="1"/>
  <c r="J4" i="26" s="1"/>
  <c r="I4" i="26" a="1"/>
  <c r="I4" i="26" s="1"/>
  <c r="H4" i="26" a="1"/>
  <c r="H4" i="26" s="1"/>
  <c r="G4" i="26" a="1"/>
  <c r="G4" i="26" s="1"/>
  <c r="F4" i="26" a="1"/>
  <c r="F4" i="26" s="1"/>
  <c r="E4" i="26" a="1"/>
  <c r="E4" i="26" s="1"/>
  <c r="D4" i="26" a="1"/>
  <c r="D4" i="26" s="1"/>
  <c r="C4" i="26" a="1"/>
  <c r="C4" i="26" s="1"/>
  <c r="B4" i="26" a="1"/>
  <c r="B4" i="26" s="1"/>
  <c r="K3" i="26" a="1"/>
  <c r="K3" i="26" s="1"/>
  <c r="J3" i="26" a="1"/>
  <c r="J3" i="26" s="1"/>
  <c r="I3" i="26" a="1"/>
  <c r="I3" i="26" s="1"/>
  <c r="H3" i="26" a="1"/>
  <c r="H3" i="26" s="1"/>
  <c r="G3" i="26" a="1"/>
  <c r="G3" i="26" s="1"/>
  <c r="F3" i="26" a="1"/>
  <c r="F3" i="26" s="1"/>
  <c r="E3" i="26" a="1"/>
  <c r="E3" i="26" s="1"/>
  <c r="D3" i="26" a="1"/>
  <c r="D3" i="26" s="1"/>
  <c r="C3" i="26" a="1"/>
  <c r="C3" i="26" s="1"/>
  <c r="B3" i="26" a="1"/>
  <c r="B3" i="26" s="1"/>
  <c r="B3" i="27" a="1"/>
  <c r="B3" i="27" s="1"/>
  <c r="C3" i="27" a="1"/>
  <c r="C3" i="27" s="1"/>
  <c r="D3" i="27" a="1"/>
  <c r="D3" i="27" s="1"/>
  <c r="E3" i="27" a="1"/>
  <c r="E3" i="27" s="1"/>
  <c r="F3" i="27" a="1"/>
  <c r="F3" i="27" s="1"/>
  <c r="G3" i="27" a="1"/>
  <c r="G3" i="27" s="1"/>
  <c r="H3" i="27" a="1"/>
  <c r="H3" i="27" s="1"/>
  <c r="I3" i="27" a="1"/>
  <c r="I3" i="27" s="1"/>
  <c r="J3" i="27" a="1"/>
  <c r="J3" i="27" s="1"/>
  <c r="K3" i="27" a="1"/>
  <c r="K3" i="27" s="1"/>
  <c r="B4" i="27" a="1"/>
  <c r="B4" i="27" s="1"/>
  <c r="C4" i="27" a="1"/>
  <c r="C4" i="27" s="1"/>
  <c r="D4" i="27" a="1"/>
  <c r="D4" i="27" s="1"/>
  <c r="E4" i="27" a="1"/>
  <c r="E4" i="27" s="1"/>
  <c r="F4" i="27" a="1"/>
  <c r="F4" i="27" s="1"/>
  <c r="G4" i="27" a="1"/>
  <c r="G4" i="27" s="1"/>
  <c r="H4" i="27" a="1"/>
  <c r="H4" i="27" s="1"/>
  <c r="I4" i="27" a="1"/>
  <c r="I4" i="27" s="1"/>
  <c r="J4" i="27" a="1"/>
  <c r="J4" i="27" s="1"/>
  <c r="K4" i="27" a="1"/>
  <c r="K4" i="27" s="1"/>
  <c r="B5" i="27" a="1"/>
  <c r="B5" i="27" s="1"/>
  <c r="C5" i="27" a="1"/>
  <c r="C5" i="27" s="1"/>
  <c r="D5" i="27" a="1"/>
  <c r="D5" i="27" s="1"/>
  <c r="E5" i="27" a="1"/>
  <c r="E5" i="27" s="1"/>
  <c r="F5" i="27" a="1"/>
  <c r="F5" i="27" s="1"/>
  <c r="G5" i="27" a="1"/>
  <c r="G5" i="27" s="1"/>
  <c r="H5" i="27" a="1"/>
  <c r="H5" i="27" s="1"/>
  <c r="I5" i="27" a="1"/>
  <c r="I5" i="27" s="1"/>
  <c r="J5" i="27" a="1"/>
  <c r="J5" i="27" s="1"/>
  <c r="K5" i="27" a="1"/>
  <c r="K5" i="27" s="1"/>
  <c r="B6" i="27" a="1"/>
  <c r="B6" i="27" s="1"/>
  <c r="C6" i="27" a="1"/>
  <c r="C6" i="27" s="1"/>
  <c r="D6" i="27" a="1"/>
  <c r="D6" i="27" s="1"/>
  <c r="E6" i="27" a="1"/>
  <c r="E6" i="27" s="1"/>
  <c r="F6" i="27" a="1"/>
  <c r="F6" i="27" s="1"/>
  <c r="G6" i="27" a="1"/>
  <c r="G6" i="27" s="1"/>
  <c r="H6" i="27" a="1"/>
  <c r="H6" i="27" s="1"/>
  <c r="I6" i="27" a="1"/>
  <c r="I6" i="27" s="1"/>
  <c r="J6" i="27" a="1"/>
  <c r="J6" i="27" s="1"/>
  <c r="K6" i="27" a="1"/>
  <c r="K6" i="27" s="1"/>
  <c r="B7" i="27" a="1"/>
  <c r="B7" i="27" s="1"/>
  <c r="C7" i="27" a="1"/>
  <c r="C7" i="27" s="1"/>
  <c r="D7" i="27" a="1"/>
  <c r="D7" i="27" s="1"/>
  <c r="E7" i="27" a="1"/>
  <c r="E7" i="27" s="1"/>
  <c r="F7" i="27" a="1"/>
  <c r="F7" i="27" s="1"/>
  <c r="G7" i="27" a="1"/>
  <c r="G7" i="27" s="1"/>
  <c r="H7" i="27" a="1"/>
  <c r="H7" i="27" s="1"/>
  <c r="I7" i="27" a="1"/>
  <c r="I7" i="27" s="1"/>
  <c r="J7" i="27" a="1"/>
  <c r="J7" i="27" s="1"/>
  <c r="K7" i="27" a="1"/>
  <c r="K7" i="27" s="1"/>
  <c r="B8" i="27" a="1"/>
  <c r="B8" i="27" s="1"/>
  <c r="C8" i="27" a="1"/>
  <c r="C8" i="27" s="1"/>
  <c r="D8" i="27" a="1"/>
  <c r="D8" i="27" s="1"/>
  <c r="E8" i="27" a="1"/>
  <c r="E8" i="27" s="1"/>
  <c r="F8" i="27" a="1"/>
  <c r="F8" i="27" s="1"/>
  <c r="G8" i="27" a="1"/>
  <c r="G8" i="27" s="1"/>
  <c r="H8" i="27" a="1"/>
  <c r="H8" i="27" s="1"/>
  <c r="I8" i="27" a="1"/>
  <c r="I8" i="27" s="1"/>
  <c r="J8" i="27" a="1"/>
  <c r="J8" i="27" s="1"/>
  <c r="K8" i="27" a="1"/>
  <c r="K8" i="27" s="1"/>
  <c r="B9" i="27" a="1"/>
  <c r="B9" i="27" s="1"/>
  <c r="C9" i="27" a="1"/>
  <c r="C9" i="27" s="1"/>
  <c r="D9" i="27" a="1"/>
  <c r="D9" i="27" s="1"/>
  <c r="E9" i="27" a="1"/>
  <c r="E9" i="27" s="1"/>
  <c r="F9" i="27" a="1"/>
  <c r="F9" i="27" s="1"/>
  <c r="G9" i="27" a="1"/>
  <c r="G9" i="27" s="1"/>
  <c r="H9" i="27" a="1"/>
  <c r="H9" i="27" s="1"/>
  <c r="I9" i="27" a="1"/>
  <c r="I9" i="27" s="1"/>
  <c r="J9" i="27" a="1"/>
  <c r="J9" i="27" s="1"/>
  <c r="K9" i="27" a="1"/>
  <c r="K9" i="27" s="1"/>
  <c r="B10" i="27" a="1"/>
  <c r="B10" i="27" s="1"/>
  <c r="C10" i="27" a="1"/>
  <c r="C10" i="27" s="1"/>
  <c r="D10" i="27" a="1"/>
  <c r="D10" i="27" s="1"/>
  <c r="E10" i="27" a="1"/>
  <c r="E10" i="27" s="1"/>
  <c r="F10" i="27" a="1"/>
  <c r="F10" i="27" s="1"/>
  <c r="G10" i="27" a="1"/>
  <c r="G10" i="27" s="1"/>
  <c r="H10" i="27" a="1"/>
  <c r="H10" i="27" s="1"/>
  <c r="I10" i="27" a="1"/>
  <c r="I10" i="27" s="1"/>
  <c r="J10" i="27" a="1"/>
  <c r="J10" i="27" s="1"/>
  <c r="K10" i="27" a="1"/>
  <c r="K10" i="27" s="1"/>
  <c r="B11" i="27" a="1"/>
  <c r="B11" i="27" s="1"/>
  <c r="C11" i="27" a="1"/>
  <c r="C11" i="27" s="1"/>
  <c r="D11" i="27" a="1"/>
  <c r="D11" i="27" s="1"/>
  <c r="E11" i="27" a="1"/>
  <c r="E11" i="27" s="1"/>
  <c r="F11" i="27" a="1"/>
  <c r="F11" i="27" s="1"/>
  <c r="G11" i="27" a="1"/>
  <c r="G11" i="27" s="1"/>
  <c r="H11" i="27" a="1"/>
  <c r="H11" i="27" s="1"/>
  <c r="I11" i="27" a="1"/>
  <c r="I11" i="27" s="1"/>
  <c r="J11" i="27" a="1"/>
  <c r="J11" i="27" s="1"/>
  <c r="K11" i="27" a="1"/>
  <c r="K11" i="27" s="1"/>
  <c r="B12" i="27" a="1"/>
  <c r="B12" i="27" s="1"/>
  <c r="C12" i="27" a="1"/>
  <c r="C12" i="27" s="1"/>
  <c r="D12" i="27" a="1"/>
  <c r="D12" i="27" s="1"/>
  <c r="E12" i="27" a="1"/>
  <c r="E12" i="27" s="1"/>
  <c r="F12" i="27" a="1"/>
  <c r="F12" i="27" s="1"/>
  <c r="G12" i="27" a="1"/>
  <c r="G12" i="27" s="1"/>
  <c r="H12" i="27" a="1"/>
  <c r="H12" i="27" s="1"/>
  <c r="I12" i="27" a="1"/>
  <c r="I12" i="27" s="1"/>
  <c r="J12" i="27" a="1"/>
  <c r="J12" i="27" s="1"/>
  <c r="K12" i="27" a="1"/>
  <c r="K12" i="27" s="1"/>
  <c r="B13" i="27" a="1"/>
  <c r="B13" i="27" s="1"/>
  <c r="C13" i="27" a="1"/>
  <c r="C13" i="27" s="1"/>
  <c r="D13" i="27" a="1"/>
  <c r="D13" i="27" s="1"/>
  <c r="E13" i="27" a="1"/>
  <c r="E13" i="27" s="1"/>
  <c r="F13" i="27" a="1"/>
  <c r="F13" i="27" s="1"/>
  <c r="G13" i="27" a="1"/>
  <c r="G13" i="27" s="1"/>
  <c r="H13" i="27" a="1"/>
  <c r="H13" i="27" s="1"/>
  <c r="J18" i="28" a="1"/>
  <c r="J18" i="28" s="1"/>
  <c r="C23" i="29" a="1"/>
  <c r="C23" i="29" s="1"/>
  <c r="I23" i="29" a="1"/>
  <c r="I23" i="29" s="1"/>
  <c r="F24" i="29" a="1"/>
  <c r="F24" i="29" s="1"/>
  <c r="F16" i="30" a="1"/>
  <c r="F16" i="30" s="1"/>
  <c r="H15" i="30" a="1"/>
  <c r="H15" i="30" s="1"/>
  <c r="H14" i="30" a="1"/>
  <c r="H14" i="30" s="1"/>
  <c r="I13" i="30" a="1"/>
  <c r="I13" i="30" s="1"/>
  <c r="J12" i="30" a="1"/>
  <c r="J12" i="30" s="1"/>
  <c r="B12" i="30" a="1"/>
  <c r="B12" i="30" s="1"/>
  <c r="C11" i="30" a="1"/>
  <c r="C11" i="30" s="1"/>
  <c r="D10" i="30" a="1"/>
  <c r="D10" i="30" s="1"/>
  <c r="E9" i="30" a="1"/>
  <c r="E9" i="30" s="1"/>
  <c r="E8" i="30" a="1"/>
  <c r="E8" i="30" s="1"/>
  <c r="F7" i="30" a="1"/>
  <c r="F7" i="30" s="1"/>
  <c r="G6" i="30" a="1"/>
  <c r="G6" i="30" s="1"/>
  <c r="H5" i="30" a="1"/>
  <c r="H5" i="30" s="1"/>
  <c r="G4" i="30" a="1"/>
  <c r="G4" i="30" s="1"/>
  <c r="G3" i="30" a="1"/>
  <c r="G3" i="30" s="1"/>
  <c r="F3" i="31" a="1"/>
  <c r="F3" i="31" s="1"/>
  <c r="E4" i="31" a="1"/>
  <c r="E4" i="31" s="1"/>
  <c r="D5" i="31" a="1"/>
  <c r="D5" i="31" s="1"/>
  <c r="J22" i="31" a="1"/>
  <c r="J22" i="31" s="1"/>
  <c r="J23" i="31" a="1"/>
  <c r="J23" i="31" s="1"/>
  <c r="J24" i="31" a="1"/>
  <c r="J24" i="31" s="1"/>
  <c r="B26" i="31" a="1"/>
  <c r="B26" i="31" s="1"/>
  <c r="B3" i="34" a="1"/>
  <c r="B3" i="34" s="1"/>
  <c r="C4" i="34" a="1"/>
  <c r="C4" i="34" s="1"/>
  <c r="C5" i="34" a="1"/>
  <c r="C5" i="34" s="1"/>
  <c r="C6" i="34" a="1"/>
  <c r="C6" i="34" s="1"/>
  <c r="C7" i="34" a="1"/>
  <c r="C7" i="34" s="1"/>
  <c r="C8" i="34" a="1"/>
  <c r="C8" i="34" s="1"/>
  <c r="E9" i="34" a="1"/>
  <c r="E9" i="34" s="1"/>
  <c r="G10" i="34" a="1"/>
  <c r="G10" i="34" s="1"/>
  <c r="I11" i="34" a="1"/>
  <c r="I11" i="34" s="1"/>
  <c r="I12" i="34" a="1"/>
  <c r="I12" i="34" s="1"/>
  <c r="I13" i="34" a="1"/>
  <c r="I13" i="34" s="1"/>
  <c r="I14" i="34" a="1"/>
  <c r="I14" i="34" s="1"/>
  <c r="I15" i="34" a="1"/>
  <c r="I15" i="34" s="1"/>
  <c r="J16" i="34" a="1"/>
  <c r="J16" i="34" s="1"/>
  <c r="B18" i="34" a="1"/>
  <c r="B18" i="34" s="1"/>
  <c r="B19" i="34" a="1"/>
  <c r="B19" i="34" s="1"/>
  <c r="B20" i="34" a="1"/>
  <c r="B20" i="34" s="1"/>
  <c r="B21" i="34" a="1"/>
  <c r="B21" i="34" s="1"/>
  <c r="B22" i="34" a="1"/>
  <c r="B22" i="34" s="1"/>
  <c r="C23" i="34" a="1"/>
  <c r="C23" i="34" s="1"/>
  <c r="C24" i="34" a="1"/>
  <c r="C24" i="34" s="1"/>
  <c r="D25" i="34" a="1"/>
  <c r="D25" i="34" s="1"/>
  <c r="I24" i="24" a="1"/>
  <c r="I24" i="24" s="1"/>
  <c r="G23" i="24" a="1"/>
  <c r="G23" i="24" s="1"/>
  <c r="E22" i="24" a="1"/>
  <c r="E22" i="24" s="1"/>
  <c r="C21" i="24" a="1"/>
  <c r="C21" i="24" s="1"/>
  <c r="I19" i="24" a="1"/>
  <c r="I19" i="24" s="1"/>
  <c r="D18" i="24" a="1"/>
  <c r="D18" i="24" s="1"/>
  <c r="J16" i="24" a="1"/>
  <c r="J16" i="24" s="1"/>
  <c r="H15" i="24" a="1"/>
  <c r="H15" i="24" s="1"/>
  <c r="E14" i="24" a="1"/>
  <c r="E14" i="24" s="1"/>
  <c r="B13" i="24" a="1"/>
  <c r="B13" i="24" s="1"/>
  <c r="I11" i="24" a="1"/>
  <c r="I11" i="24" s="1"/>
  <c r="F10" i="24" a="1"/>
  <c r="F10" i="24" s="1"/>
  <c r="C9" i="24" a="1"/>
  <c r="C9" i="24" s="1"/>
  <c r="K7" i="24" a="1"/>
  <c r="K7" i="24" s="1"/>
  <c r="I6" i="24" a="1"/>
  <c r="I6" i="24" s="1"/>
  <c r="G5" i="24" a="1"/>
  <c r="G5" i="24" s="1"/>
  <c r="D4" i="24" a="1"/>
  <c r="D4" i="24" s="1"/>
  <c r="K2" i="24" a="1"/>
  <c r="K2" i="24" s="1"/>
  <c r="G26" i="23" a="1"/>
  <c r="G26" i="23" s="1"/>
  <c r="C25" i="23" a="1"/>
  <c r="C25" i="23" s="1"/>
  <c r="H23" i="23" a="1"/>
  <c r="H23" i="23" s="1"/>
  <c r="F22" i="23" a="1"/>
  <c r="F22" i="23" s="1"/>
  <c r="C21" i="23" a="1"/>
  <c r="C21" i="23" s="1"/>
  <c r="J19" i="23" a="1"/>
  <c r="J19" i="23" s="1"/>
  <c r="G18" i="23" a="1"/>
  <c r="G18" i="23" s="1"/>
  <c r="D17" i="23" a="1"/>
  <c r="D17" i="23" s="1"/>
  <c r="K15" i="23" a="1"/>
  <c r="K15" i="23" s="1"/>
  <c r="H14" i="23" a="1"/>
  <c r="H14" i="23" s="1"/>
  <c r="C13" i="23" a="1"/>
  <c r="C13" i="23" s="1"/>
  <c r="I11" i="23" a="1"/>
  <c r="I11" i="23" s="1"/>
  <c r="F10" i="23" a="1"/>
  <c r="F10" i="23" s="1"/>
  <c r="B9" i="23" a="1"/>
  <c r="B9" i="23" s="1"/>
  <c r="I7" i="23" a="1"/>
  <c r="I7" i="23" s="1"/>
  <c r="F6" i="23" a="1"/>
  <c r="F6" i="23" s="1"/>
  <c r="C5" i="23" a="1"/>
  <c r="C5" i="23" s="1"/>
  <c r="J3" i="23" a="1"/>
  <c r="J3" i="23" s="1"/>
  <c r="I13" i="27" a="1"/>
  <c r="I13" i="27" s="1"/>
  <c r="J13" i="27" a="1"/>
  <c r="J13" i="27" s="1"/>
  <c r="K13" i="27" a="1"/>
  <c r="K13" i="27" s="1"/>
  <c r="B14" i="27" a="1"/>
  <c r="B14" i="27" s="1"/>
  <c r="C14" i="27" a="1"/>
  <c r="C14" i="27" s="1"/>
  <c r="D14" i="27" a="1"/>
  <c r="D14" i="27" s="1"/>
  <c r="E14" i="27" a="1"/>
  <c r="E14" i="27" s="1"/>
  <c r="F14" i="27" a="1"/>
  <c r="F14" i="27" s="1"/>
  <c r="G14" i="27" a="1"/>
  <c r="G14" i="27" s="1"/>
  <c r="H14" i="27" a="1"/>
  <c r="H14" i="27" s="1"/>
  <c r="I14" i="27" a="1"/>
  <c r="I14" i="27" s="1"/>
  <c r="J14" i="27" a="1"/>
  <c r="J14" i="27" s="1"/>
  <c r="K14" i="27" a="1"/>
  <c r="K14" i="27" s="1"/>
  <c r="B15" i="27" a="1"/>
  <c r="B15" i="27" s="1"/>
  <c r="C15" i="27" a="1"/>
  <c r="C15" i="27" s="1"/>
  <c r="D15" i="27" a="1"/>
  <c r="D15" i="27" s="1"/>
  <c r="E15" i="27" a="1"/>
  <c r="E15" i="27" s="1"/>
  <c r="F15" i="27" a="1"/>
  <c r="F15" i="27" s="1"/>
  <c r="G15" i="27" a="1"/>
  <c r="G15" i="27" s="1"/>
  <c r="H15" i="27" a="1"/>
  <c r="H15" i="27" s="1"/>
  <c r="I15" i="27" a="1"/>
  <c r="I15" i="27" s="1"/>
  <c r="J15" i="27" a="1"/>
  <c r="J15" i="27" s="1"/>
  <c r="K15" i="27" a="1"/>
  <c r="K15" i="27" s="1"/>
  <c r="B16" i="27" a="1"/>
  <c r="B16" i="27" s="1"/>
  <c r="C16" i="27" a="1"/>
  <c r="C16" i="27" s="1"/>
  <c r="D16" i="27" a="1"/>
  <c r="D16" i="27" s="1"/>
  <c r="E16" i="27" a="1"/>
  <c r="E16" i="27" s="1"/>
  <c r="F16" i="27" a="1"/>
  <c r="F16" i="27" s="1"/>
  <c r="G16" i="27" a="1"/>
  <c r="G16" i="27" s="1"/>
  <c r="H16" i="27" a="1"/>
  <c r="H16" i="27" s="1"/>
  <c r="I16" i="27" a="1"/>
  <c r="I16" i="27" s="1"/>
  <c r="J16" i="27" a="1"/>
  <c r="J16" i="27" s="1"/>
  <c r="K16" i="27" a="1"/>
  <c r="K16" i="27" s="1"/>
  <c r="B17" i="27" a="1"/>
  <c r="B17" i="27" s="1"/>
  <c r="C17" i="27" a="1"/>
  <c r="C17" i="27" s="1"/>
  <c r="D17" i="27" a="1"/>
  <c r="D17" i="27" s="1"/>
  <c r="E17" i="27" a="1"/>
  <c r="E17" i="27" s="1"/>
  <c r="F17" i="27" a="1"/>
  <c r="F17" i="27" s="1"/>
  <c r="G17" i="27" a="1"/>
  <c r="G17" i="27" s="1"/>
  <c r="H17" i="27" a="1"/>
  <c r="H17" i="27" s="1"/>
  <c r="I17" i="27" a="1"/>
  <c r="I17" i="27" s="1"/>
  <c r="J17" i="27" a="1"/>
  <c r="J17" i="27" s="1"/>
  <c r="K17" i="27" a="1"/>
  <c r="K17" i="27" s="1"/>
  <c r="B18" i="27" a="1"/>
  <c r="B18" i="27" s="1"/>
  <c r="C18" i="27" a="1"/>
  <c r="C18" i="27" s="1"/>
  <c r="D18" i="27" a="1"/>
  <c r="D18" i="27" s="1"/>
  <c r="E18" i="27" a="1"/>
  <c r="E18" i="27" s="1"/>
  <c r="F18" i="27" a="1"/>
  <c r="F18" i="27" s="1"/>
  <c r="G18" i="27" a="1"/>
  <c r="G18" i="27" s="1"/>
  <c r="H18" i="27" a="1"/>
  <c r="H18" i="27" s="1"/>
  <c r="I18" i="27" a="1"/>
  <c r="I18" i="27" s="1"/>
  <c r="J18" i="27" a="1"/>
  <c r="J18" i="27" s="1"/>
  <c r="K18" i="27" a="1"/>
  <c r="K18" i="27" s="1"/>
  <c r="B19" i="27" a="1"/>
  <c r="B19" i="27" s="1"/>
  <c r="C19" i="27" a="1"/>
  <c r="C19" i="27" s="1"/>
  <c r="D19" i="27" a="1"/>
  <c r="D19" i="27" s="1"/>
  <c r="E19" i="27" a="1"/>
  <c r="E19" i="27" s="1"/>
  <c r="F19" i="27" a="1"/>
  <c r="F19" i="27" s="1"/>
  <c r="G19" i="27" a="1"/>
  <c r="G19" i="27" s="1"/>
  <c r="H19" i="27" a="1"/>
  <c r="H19" i="27" s="1"/>
  <c r="I19" i="27" a="1"/>
  <c r="I19" i="27" s="1"/>
  <c r="J19" i="27" a="1"/>
  <c r="J19" i="27" s="1"/>
  <c r="K19" i="27" a="1"/>
  <c r="K19" i="27" s="1"/>
  <c r="B20" i="27" a="1"/>
  <c r="B20" i="27" s="1"/>
  <c r="C20" i="27" a="1"/>
  <c r="C20" i="27" s="1"/>
  <c r="D20" i="27" a="1"/>
  <c r="D20" i="27" s="1"/>
  <c r="E20" i="27" a="1"/>
  <c r="E20" i="27" s="1"/>
  <c r="F20" i="27" a="1"/>
  <c r="F20" i="27" s="1"/>
  <c r="G20" i="27" a="1"/>
  <c r="G20" i="27" s="1"/>
  <c r="H20" i="27" a="1"/>
  <c r="H20" i="27" s="1"/>
  <c r="I20" i="27" a="1"/>
  <c r="I20" i="27" s="1"/>
  <c r="J20" i="27" a="1"/>
  <c r="J20" i="27" s="1"/>
  <c r="K20" i="27" a="1"/>
  <c r="K20" i="27" s="1"/>
  <c r="B21" i="27" a="1"/>
  <c r="B21" i="27" s="1"/>
  <c r="C21" i="27" a="1"/>
  <c r="C21" i="27" s="1"/>
  <c r="D21" i="27" a="1"/>
  <c r="D21" i="27" s="1"/>
  <c r="E21" i="27" a="1"/>
  <c r="E21" i="27" s="1"/>
  <c r="F21" i="27" a="1"/>
  <c r="F21" i="27" s="1"/>
  <c r="G21" i="27" a="1"/>
  <c r="G21" i="27" s="1"/>
  <c r="H21" i="27" a="1"/>
  <c r="H21" i="27" s="1"/>
  <c r="I21" i="27" a="1"/>
  <c r="I21" i="27" s="1"/>
  <c r="J21" i="27" a="1"/>
  <c r="J21" i="27" s="1"/>
  <c r="K21" i="27" a="1"/>
  <c r="K21" i="27" s="1"/>
  <c r="B22" i="27" a="1"/>
  <c r="B22" i="27" s="1"/>
  <c r="C22" i="27" a="1"/>
  <c r="C22" i="27" s="1"/>
  <c r="D22" i="27" a="1"/>
  <c r="D22" i="27" s="1"/>
  <c r="E22" i="27" a="1"/>
  <c r="E22" i="27" s="1"/>
  <c r="F22" i="27" a="1"/>
  <c r="F22" i="27" s="1"/>
  <c r="G22" i="27" a="1"/>
  <c r="G22" i="27" s="1"/>
  <c r="H22" i="27" a="1"/>
  <c r="H22" i="27" s="1"/>
  <c r="I22" i="27" a="1"/>
  <c r="I22" i="27" s="1"/>
  <c r="J22" i="27" a="1"/>
  <c r="J22" i="27" s="1"/>
  <c r="K22" i="27" a="1"/>
  <c r="K22" i="27" s="1"/>
  <c r="B23" i="27" a="1"/>
  <c r="B23" i="27" s="1"/>
  <c r="C23" i="27" a="1"/>
  <c r="C23" i="27" s="1"/>
  <c r="D23" i="27" a="1"/>
  <c r="D23" i="27" s="1"/>
  <c r="E23" i="27" a="1"/>
  <c r="E23" i="27" s="1"/>
  <c r="F23" i="27" a="1"/>
  <c r="F23" i="27" s="1"/>
  <c r="G23" i="27" a="1"/>
  <c r="G23" i="27" s="1"/>
  <c r="H23" i="27" a="1"/>
  <c r="H23" i="27" s="1"/>
  <c r="I23" i="27" a="1"/>
  <c r="I23" i="27" s="1"/>
  <c r="J23" i="27" a="1"/>
  <c r="J23" i="27" s="1"/>
  <c r="K23" i="27" a="1"/>
  <c r="K23" i="27" s="1"/>
  <c r="B24" i="27" a="1"/>
  <c r="B24" i="27" s="1"/>
  <c r="C24" i="27" a="1"/>
  <c r="C24" i="27" s="1"/>
  <c r="D24" i="27" a="1"/>
  <c r="D24" i="27" s="1"/>
  <c r="E24" i="27" a="1"/>
  <c r="E24" i="27" s="1"/>
  <c r="F24" i="27" a="1"/>
  <c r="F24" i="27" s="1"/>
  <c r="G24" i="27" a="1"/>
  <c r="G24" i="27" s="1"/>
  <c r="H24" i="27" a="1"/>
  <c r="H24" i="27" s="1"/>
  <c r="I24" i="27" a="1"/>
  <c r="I24" i="27" s="1"/>
  <c r="J24" i="27" a="1"/>
  <c r="J24" i="27" s="1"/>
  <c r="K24" i="27" a="1"/>
  <c r="K24" i="27" s="1"/>
  <c r="B25" i="27" a="1"/>
  <c r="B25" i="27" s="1"/>
  <c r="C25" i="27" a="1"/>
  <c r="C25" i="27" s="1"/>
  <c r="D25" i="27" a="1"/>
  <c r="D25" i="27" s="1"/>
  <c r="E25" i="27" a="1"/>
  <c r="E25" i="27" s="1"/>
  <c r="F25" i="27" a="1"/>
  <c r="F25" i="27" s="1"/>
  <c r="G25" i="27" a="1"/>
  <c r="G25" i="27" s="1"/>
  <c r="H25" i="27" a="1"/>
  <c r="H25" i="27" s="1"/>
  <c r="I25" i="27" a="1"/>
  <c r="I25" i="27" s="1"/>
  <c r="J25" i="27" a="1"/>
  <c r="J25" i="27" s="1"/>
  <c r="K25" i="27" a="1"/>
  <c r="K25" i="27" s="1"/>
  <c r="B26" i="27" a="1"/>
  <c r="B26" i="27" s="1"/>
  <c r="C26" i="27" a="1"/>
  <c r="C26" i="27" s="1"/>
  <c r="D26" i="27" a="1"/>
  <c r="D26" i="27" s="1"/>
  <c r="E26" i="27" a="1"/>
  <c r="E26" i="27" s="1"/>
  <c r="F26" i="27" a="1"/>
  <c r="F26" i="27" s="1"/>
  <c r="G26" i="27" a="1"/>
  <c r="G26" i="27" s="1"/>
  <c r="H26" i="27" a="1"/>
  <c r="H26" i="27" s="1"/>
  <c r="I26" i="27" a="1"/>
  <c r="I26" i="27" s="1"/>
  <c r="J26" i="27" a="1"/>
  <c r="J26" i="27" s="1"/>
  <c r="K26" i="27" a="1"/>
  <c r="K26" i="27" s="1"/>
  <c r="B3" i="28" a="1"/>
  <c r="B3" i="28" s="1"/>
  <c r="C3" i="28" a="1"/>
  <c r="C3" i="28" s="1"/>
  <c r="D3" i="28" a="1"/>
  <c r="D3" i="28" s="1"/>
  <c r="E3" i="28" a="1"/>
  <c r="E3" i="28" s="1"/>
  <c r="F3" i="28" a="1"/>
  <c r="F3" i="28" s="1"/>
  <c r="G3" i="28" a="1"/>
  <c r="G3" i="28" s="1"/>
  <c r="H3" i="28" a="1"/>
  <c r="H3" i="28" s="1"/>
  <c r="I3" i="28" a="1"/>
  <c r="I3" i="28" s="1"/>
  <c r="J3" i="28" a="1"/>
  <c r="J3" i="28" s="1"/>
  <c r="K3" i="28" a="1"/>
  <c r="K3" i="28" s="1"/>
  <c r="B4" i="28" a="1"/>
  <c r="B4" i="28" s="1"/>
  <c r="C4" i="28" a="1"/>
  <c r="C4" i="28" s="1"/>
  <c r="D4" i="28" a="1"/>
  <c r="D4" i="28" s="1"/>
  <c r="E4" i="28" a="1"/>
  <c r="E4" i="28" s="1"/>
  <c r="B16" i="28" a="1"/>
  <c r="B16" i="28" s="1"/>
  <c r="D16" i="28" a="1"/>
  <c r="D16" i="28" s="1"/>
  <c r="F16" i="28" a="1"/>
  <c r="F16" i="28" s="1"/>
  <c r="H16" i="28" a="1"/>
  <c r="H16" i="28" s="1"/>
  <c r="J16" i="28" a="1"/>
  <c r="J16" i="28" s="1"/>
  <c r="B17" i="28" a="1"/>
  <c r="B17" i="28" s="1"/>
  <c r="D17" i="28" a="1"/>
  <c r="D17" i="28" s="1"/>
  <c r="F17" i="28" a="1"/>
  <c r="F17" i="28" s="1"/>
  <c r="G17" i="28" a="1"/>
  <c r="G17" i="28" s="1"/>
  <c r="I17" i="28" a="1"/>
  <c r="I17" i="28" s="1"/>
  <c r="J17" i="28" a="1"/>
  <c r="J17" i="28" s="1"/>
  <c r="B18" i="28" a="1"/>
  <c r="B18" i="28" s="1"/>
  <c r="D18" i="28" a="1"/>
  <c r="D18" i="28" s="1"/>
  <c r="F18" i="28" a="1"/>
  <c r="F18" i="28" s="1"/>
  <c r="H18" i="28" a="1"/>
  <c r="H18" i="28" s="1"/>
  <c r="K18" i="28" a="1"/>
  <c r="K18" i="28" s="1"/>
  <c r="D23" i="29" a="1"/>
  <c r="D23" i="29" s="1"/>
  <c r="J23" i="29" a="1"/>
  <c r="J23" i="29" s="1"/>
  <c r="C17" i="30" a="1"/>
  <c r="C17" i="30" s="1"/>
  <c r="E16" i="30" a="1"/>
  <c r="E16" i="30" s="1"/>
  <c r="G15" i="30" a="1"/>
  <c r="G15" i="30" s="1"/>
  <c r="J14" i="30" a="1"/>
  <c r="J14" i="30" s="1"/>
  <c r="B14" i="30" a="1"/>
  <c r="B14" i="30" s="1"/>
  <c r="D13" i="30" a="1"/>
  <c r="D13" i="30" s="1"/>
  <c r="E12" i="30" a="1"/>
  <c r="E12" i="30" s="1"/>
  <c r="F11" i="30" a="1"/>
  <c r="F11" i="30" s="1"/>
  <c r="H10" i="30" a="1"/>
  <c r="H10" i="30" s="1"/>
  <c r="I9" i="30" a="1"/>
  <c r="I9" i="30" s="1"/>
  <c r="J8" i="30" a="1"/>
  <c r="J8" i="30" s="1"/>
  <c r="K7" i="30" a="1"/>
  <c r="K7" i="30" s="1"/>
  <c r="C7" i="30" a="1"/>
  <c r="C7" i="30" s="1"/>
  <c r="E6" i="30" a="1"/>
  <c r="E6" i="30" s="1"/>
  <c r="I5" i="30" a="1"/>
  <c r="I5" i="30" s="1"/>
  <c r="K4" i="30" a="1"/>
  <c r="K4" i="30" s="1"/>
  <c r="B4" i="30" a="1"/>
  <c r="B4" i="30" s="1"/>
  <c r="C3" i="30" a="1"/>
  <c r="C3" i="30" s="1"/>
  <c r="I3" i="31" a="1"/>
  <c r="I3" i="31" s="1"/>
  <c r="G4" i="31" a="1"/>
  <c r="G4" i="31" s="1"/>
  <c r="F5" i="31" a="1"/>
  <c r="F5" i="31" s="1"/>
  <c r="B23" i="31" a="1"/>
  <c r="B23" i="31" s="1"/>
  <c r="B24" i="31" a="1"/>
  <c r="B24" i="31" s="1"/>
  <c r="B25" i="31" a="1"/>
  <c r="B25" i="31" s="1"/>
  <c r="J25" i="31" a="1"/>
  <c r="J25" i="31" s="1"/>
  <c r="K26" i="31" a="1"/>
  <c r="K26" i="31" s="1"/>
  <c r="K3" i="34" a="1"/>
  <c r="K3" i="34" s="1"/>
  <c r="J4" i="34" a="1"/>
  <c r="J4" i="34" s="1"/>
  <c r="H5" i="34" a="1"/>
  <c r="H5" i="34" s="1"/>
  <c r="G6" i="34" a="1"/>
  <c r="G6" i="34" s="1"/>
  <c r="G7" i="34" a="1"/>
  <c r="G7" i="34" s="1"/>
  <c r="G8" i="34" a="1"/>
  <c r="G8" i="34" s="1"/>
  <c r="F9" i="34" a="1"/>
  <c r="F9" i="34" s="1"/>
  <c r="D10" i="34" a="1"/>
  <c r="D10" i="34" s="1"/>
  <c r="D11" i="34" a="1"/>
  <c r="D11" i="34" s="1"/>
  <c r="C12" i="34" a="1"/>
  <c r="C12" i="34" s="1"/>
  <c r="C13" i="34" a="1"/>
  <c r="C13" i="34" s="1"/>
  <c r="B14" i="34" a="1"/>
  <c r="B14" i="34" s="1"/>
  <c r="B15" i="34" a="1"/>
  <c r="B15" i="34" s="1"/>
  <c r="B16" i="34" a="1"/>
  <c r="B16" i="34" s="1"/>
  <c r="B17" i="34" a="1"/>
  <c r="B17" i="34" s="1"/>
  <c r="J17" i="34" a="1"/>
  <c r="J17" i="34" s="1"/>
  <c r="J18" i="34" a="1"/>
  <c r="J18" i="34" s="1"/>
  <c r="I19" i="34" a="1"/>
  <c r="I19" i="34" s="1"/>
  <c r="G20" i="34" a="1"/>
  <c r="G20" i="34" s="1"/>
  <c r="E21" i="34" a="1"/>
  <c r="E21" i="34" s="1"/>
  <c r="D22" i="34" a="1"/>
  <c r="D22" i="34" s="1"/>
  <c r="D23" i="34" a="1"/>
  <c r="D23" i="34" s="1"/>
  <c r="D24" i="34" a="1"/>
  <c r="D24" i="34" s="1"/>
  <c r="C25" i="34" a="1"/>
  <c r="C25" i="34" s="1"/>
  <c r="J24" i="24" a="1"/>
  <c r="J24" i="24" s="1"/>
  <c r="H23" i="24" a="1"/>
  <c r="H23" i="24" s="1"/>
  <c r="H22" i="24" a="1"/>
  <c r="H22" i="24" s="1"/>
  <c r="I21" i="24" a="1"/>
  <c r="I21" i="24" s="1"/>
  <c r="H20" i="24" a="1"/>
  <c r="H20" i="24" s="1"/>
  <c r="K19" i="24" a="1"/>
  <c r="K19" i="24" s="1"/>
  <c r="I18" i="24" a="1"/>
  <c r="I18" i="24" s="1"/>
  <c r="G17" i="24" a="1"/>
  <c r="G17" i="24" s="1"/>
  <c r="E16" i="24" a="1"/>
  <c r="E16" i="24" s="1"/>
  <c r="D15" i="24" a="1"/>
  <c r="D15" i="24" s="1"/>
  <c r="B14" i="24" a="1"/>
  <c r="B14" i="24" s="1"/>
  <c r="K12" i="24" a="1"/>
  <c r="K12" i="24" s="1"/>
  <c r="J11" i="24" a="1"/>
  <c r="J11" i="24" s="1"/>
  <c r="H10" i="24" a="1"/>
  <c r="H10" i="24" s="1"/>
  <c r="G9" i="24" a="1"/>
  <c r="G9" i="24" s="1"/>
  <c r="G8" i="24" a="1"/>
  <c r="G8" i="24" s="1"/>
  <c r="F7" i="24" a="1"/>
  <c r="F7" i="24" s="1"/>
  <c r="G6" i="24" a="1"/>
  <c r="G6" i="24" s="1"/>
  <c r="F5" i="24" a="1"/>
  <c r="F5" i="24" s="1"/>
  <c r="E4" i="24" a="1"/>
  <c r="E4" i="24" s="1"/>
  <c r="C3" i="24" a="1"/>
  <c r="C3" i="24" s="1"/>
  <c r="K26" i="23" a="1"/>
  <c r="K26" i="23" s="1"/>
  <c r="I25" i="23" a="1"/>
  <c r="I25" i="23" s="1"/>
  <c r="I24" i="23" a="1"/>
  <c r="I24" i="23" s="1"/>
  <c r="G23" i="23" a="1"/>
  <c r="G23" i="23" s="1"/>
  <c r="E22" i="23" a="1"/>
  <c r="E22" i="23" s="1"/>
  <c r="D21" i="23" a="1"/>
  <c r="D21" i="23" s="1"/>
  <c r="B20" i="23" a="1"/>
  <c r="B20" i="23" s="1"/>
  <c r="B19" i="23" a="1"/>
  <c r="B19" i="23" s="1"/>
  <c r="C18" i="23" a="1"/>
  <c r="C18" i="23" s="1"/>
  <c r="B17" i="23" a="1"/>
  <c r="B17" i="23" s="1"/>
  <c r="B16" i="23" a="1"/>
  <c r="B16" i="23" s="1"/>
  <c r="J14" i="23" a="1"/>
  <c r="J14" i="23" s="1"/>
  <c r="H13" i="23" a="1"/>
  <c r="H13" i="23" s="1"/>
  <c r="G12" i="23" a="1"/>
  <c r="G12" i="23" s="1"/>
  <c r="F11" i="23" a="1"/>
  <c r="F11" i="23" s="1"/>
  <c r="E10" i="23" a="1"/>
  <c r="E10" i="23" s="1"/>
  <c r="D9" i="23" a="1"/>
  <c r="D9" i="23" s="1"/>
  <c r="B8" i="23" a="1"/>
  <c r="B8" i="23" s="1"/>
  <c r="K6" i="23" a="1"/>
  <c r="K6" i="23" s="1"/>
  <c r="J5" i="23" a="1"/>
  <c r="J5" i="23" s="1"/>
  <c r="J4" i="23" a="1"/>
  <c r="J4" i="23" s="1"/>
  <c r="I3" i="23" a="1"/>
  <c r="I3" i="23" s="1"/>
  <c r="F4" i="28" a="1"/>
  <c r="F4" i="28" s="1"/>
  <c r="G4" i="28" a="1"/>
  <c r="G4" i="28" s="1"/>
  <c r="H4" i="28" a="1"/>
  <c r="H4" i="28" s="1"/>
  <c r="I4" i="28" a="1"/>
  <c r="I4" i="28" s="1"/>
  <c r="J4" i="28" a="1"/>
  <c r="J4" i="28" s="1"/>
  <c r="K4" i="28" a="1"/>
  <c r="K4" i="28" s="1"/>
  <c r="B5" i="28" a="1"/>
  <c r="B5" i="28" s="1"/>
  <c r="C5" i="28" a="1"/>
  <c r="C5" i="28" s="1"/>
  <c r="D5" i="28" a="1"/>
  <c r="D5" i="28" s="1"/>
  <c r="E5" i="28" a="1"/>
  <c r="E5" i="28" s="1"/>
  <c r="F5" i="28" a="1"/>
  <c r="F5" i="28" s="1"/>
  <c r="G5" i="28" a="1"/>
  <c r="G5" i="28" s="1"/>
  <c r="H5" i="28" a="1"/>
  <c r="H5" i="28" s="1"/>
  <c r="I5" i="28" a="1"/>
  <c r="I5" i="28" s="1"/>
  <c r="J5" i="28" a="1"/>
  <c r="J5" i="28" s="1"/>
  <c r="K5" i="28" a="1"/>
  <c r="K5" i="28" s="1"/>
  <c r="B6" i="28" a="1"/>
  <c r="B6" i="28" s="1"/>
  <c r="C6" i="28" a="1"/>
  <c r="C6" i="28" s="1"/>
  <c r="D6" i="28" a="1"/>
  <c r="D6" i="28" s="1"/>
  <c r="E6" i="28" a="1"/>
  <c r="E6" i="28" s="1"/>
  <c r="F6" i="28" a="1"/>
  <c r="F6" i="28" s="1"/>
  <c r="G6" i="28" a="1"/>
  <c r="G6" i="28" s="1"/>
  <c r="H6" i="28" a="1"/>
  <c r="H6" i="28" s="1"/>
  <c r="I6" i="28" a="1"/>
  <c r="I6" i="28" s="1"/>
  <c r="J6" i="28" a="1"/>
  <c r="J6" i="28" s="1"/>
  <c r="K6" i="28" a="1"/>
  <c r="K6" i="28" s="1"/>
  <c r="B7" i="28" a="1"/>
  <c r="B7" i="28" s="1"/>
  <c r="C7" i="28" a="1"/>
  <c r="C7" i="28" s="1"/>
  <c r="D7" i="28" a="1"/>
  <c r="D7" i="28" s="1"/>
  <c r="E7" i="28" a="1"/>
  <c r="E7" i="28" s="1"/>
  <c r="F7" i="28" a="1"/>
  <c r="F7" i="28" s="1"/>
  <c r="G7" i="28" a="1"/>
  <c r="G7" i="28" s="1"/>
  <c r="H7" i="28" a="1"/>
  <c r="H7" i="28" s="1"/>
  <c r="I7" i="28" a="1"/>
  <c r="I7" i="28" s="1"/>
  <c r="J7" i="28" a="1"/>
  <c r="J7" i="28" s="1"/>
  <c r="K7" i="28" a="1"/>
  <c r="K7" i="28" s="1"/>
  <c r="B8" i="28" a="1"/>
  <c r="B8" i="28" s="1"/>
  <c r="C8" i="28" a="1"/>
  <c r="C8" i="28" s="1"/>
  <c r="D8" i="28" a="1"/>
  <c r="D8" i="28" s="1"/>
  <c r="E8" i="28" a="1"/>
  <c r="E8" i="28" s="1"/>
  <c r="F8" i="28" a="1"/>
  <c r="F8" i="28" s="1"/>
  <c r="G8" i="28" a="1"/>
  <c r="G8" i="28" s="1"/>
  <c r="H8" i="28" a="1"/>
  <c r="H8" i="28" s="1"/>
  <c r="I8" i="28" a="1"/>
  <c r="I8" i="28" s="1"/>
  <c r="J8" i="28" a="1"/>
  <c r="J8" i="28" s="1"/>
  <c r="K8" i="28" a="1"/>
  <c r="K8" i="28" s="1"/>
  <c r="B9" i="28" a="1"/>
  <c r="B9" i="28" s="1"/>
  <c r="C9" i="28" a="1"/>
  <c r="C9" i="28" s="1"/>
  <c r="D9" i="28" a="1"/>
  <c r="D9" i="28" s="1"/>
  <c r="E9" i="28" a="1"/>
  <c r="E9" i="28" s="1"/>
  <c r="F9" i="28" a="1"/>
  <c r="F9" i="28" s="1"/>
  <c r="G9" i="28" a="1"/>
  <c r="G9" i="28" s="1"/>
  <c r="H9" i="28" a="1"/>
  <c r="H9" i="28" s="1"/>
  <c r="I9" i="28" a="1"/>
  <c r="I9" i="28" s="1"/>
  <c r="J9" i="28" a="1"/>
  <c r="J9" i="28" s="1"/>
  <c r="K9" i="28" a="1"/>
  <c r="K9" i="28" s="1"/>
  <c r="B10" i="28" a="1"/>
  <c r="B10" i="28" s="1"/>
  <c r="C10" i="28" a="1"/>
  <c r="C10" i="28" s="1"/>
  <c r="D10" i="28" a="1"/>
  <c r="D10" i="28" s="1"/>
  <c r="E10" i="28" a="1"/>
  <c r="E10" i="28" s="1"/>
  <c r="F10" i="28" a="1"/>
  <c r="F10" i="28" s="1"/>
  <c r="G10" i="28" a="1"/>
  <c r="G10" i="28" s="1"/>
  <c r="H10" i="28" a="1"/>
  <c r="H10" i="28" s="1"/>
  <c r="I10" i="28" a="1"/>
  <c r="I10" i="28" s="1"/>
  <c r="J10" i="28" a="1"/>
  <c r="J10" i="28" s="1"/>
  <c r="K10" i="28" a="1"/>
  <c r="K10" i="28" s="1"/>
  <c r="B11" i="28" a="1"/>
  <c r="B11" i="28" s="1"/>
  <c r="C11" i="28" a="1"/>
  <c r="C11" i="28" s="1"/>
  <c r="D11" i="28" a="1"/>
  <c r="D11" i="28" s="1"/>
  <c r="E11" i="28" a="1"/>
  <c r="E11" i="28" s="1"/>
  <c r="F11" i="28" a="1"/>
  <c r="F11" i="28" s="1"/>
  <c r="G11" i="28" a="1"/>
  <c r="G11" i="28" s="1"/>
  <c r="H11" i="28" a="1"/>
  <c r="H11" i="28" s="1"/>
  <c r="I11" i="28" a="1"/>
  <c r="I11" i="28" s="1"/>
  <c r="J11" i="28" a="1"/>
  <c r="J11" i="28" s="1"/>
  <c r="K11" i="28" a="1"/>
  <c r="K11" i="28" s="1"/>
  <c r="B12" i="28" a="1"/>
  <c r="B12" i="28" s="1"/>
  <c r="C12" i="28" a="1"/>
  <c r="C12" i="28" s="1"/>
  <c r="D12" i="28" a="1"/>
  <c r="D12" i="28" s="1"/>
  <c r="E12" i="28" a="1"/>
  <c r="E12" i="28" s="1"/>
  <c r="F12" i="28" a="1"/>
  <c r="F12" i="28" s="1"/>
  <c r="G12" i="28" a="1"/>
  <c r="G12" i="28" s="1"/>
  <c r="H12" i="28" a="1"/>
  <c r="H12" i="28" s="1"/>
  <c r="I12" i="28" a="1"/>
  <c r="I12" i="28" s="1"/>
  <c r="J12" i="28" a="1"/>
  <c r="J12" i="28" s="1"/>
  <c r="K12" i="28" a="1"/>
  <c r="K12" i="28" s="1"/>
  <c r="B13" i="28" a="1"/>
  <c r="B13" i="28" s="1"/>
  <c r="C13" i="28" a="1"/>
  <c r="C13" i="28" s="1"/>
  <c r="D13" i="28" a="1"/>
  <c r="D13" i="28" s="1"/>
  <c r="E13" i="28" a="1"/>
  <c r="E13" i="28" s="1"/>
  <c r="F13" i="28" a="1"/>
  <c r="F13" i="28" s="1"/>
  <c r="G13" i="28" a="1"/>
  <c r="G13" i="28" s="1"/>
  <c r="H13" i="28" a="1"/>
  <c r="H13" i="28" s="1"/>
  <c r="I13" i="28" a="1"/>
  <c r="I13" i="28" s="1"/>
  <c r="J13" i="28" a="1"/>
  <c r="J13" i="28" s="1"/>
  <c r="K13" i="28" a="1"/>
  <c r="K13" i="28" s="1"/>
  <c r="B14" i="28" a="1"/>
  <c r="B14" i="28" s="1"/>
  <c r="C14" i="28" a="1"/>
  <c r="C14" i="28" s="1"/>
  <c r="D14" i="28" a="1"/>
  <c r="D14" i="28" s="1"/>
  <c r="E14" i="28" a="1"/>
  <c r="E14" i="28" s="1"/>
  <c r="F14" i="28" a="1"/>
  <c r="F14" i="28" s="1"/>
  <c r="G14" i="28" a="1"/>
  <c r="G14" i="28" s="1"/>
  <c r="H14" i="28" a="1"/>
  <c r="H14" i="28" s="1"/>
  <c r="I14" i="28" a="1"/>
  <c r="I14" i="28" s="1"/>
  <c r="J14" i="28" a="1"/>
  <c r="J14" i="28" s="1"/>
  <c r="K14" i="28" a="1"/>
  <c r="K14" i="28" s="1"/>
  <c r="B15" i="28" a="1"/>
  <c r="B15" i="28" s="1"/>
  <c r="C15" i="28" a="1"/>
  <c r="C15" i="28" s="1"/>
  <c r="D15" i="28" a="1"/>
  <c r="D15" i="28" s="1"/>
  <c r="E15" i="28" a="1"/>
  <c r="E15" i="28" s="1"/>
  <c r="F15" i="28" a="1"/>
  <c r="F15" i="28" s="1"/>
  <c r="G15" i="28" a="1"/>
  <c r="G15" i="28" s="1"/>
  <c r="H15" i="28" a="1"/>
  <c r="H15" i="28" s="1"/>
  <c r="I15" i="28" a="1"/>
  <c r="I15" i="28" s="1"/>
  <c r="J15" i="28" a="1"/>
  <c r="J15" i="28" s="1"/>
  <c r="K15" i="28" a="1"/>
  <c r="K15" i="28" s="1"/>
  <c r="C16" i="28" a="1"/>
  <c r="C16" i="28" s="1"/>
  <c r="E16" i="28" a="1"/>
  <c r="E16" i="28" s="1"/>
  <c r="G16" i="28" a="1"/>
  <c r="G16" i="28" s="1"/>
  <c r="I16" i="28" a="1"/>
  <c r="I16" i="28" s="1"/>
  <c r="K16" i="28" a="1"/>
  <c r="K16" i="28" s="1"/>
  <c r="C17" i="28" a="1"/>
  <c r="C17" i="28" s="1"/>
  <c r="E17" i="28" a="1"/>
  <c r="E17" i="28" s="1"/>
  <c r="H17" i="28" a="1"/>
  <c r="H17" i="28" s="1"/>
  <c r="K17" i="28" a="1"/>
  <c r="K17" i="28" s="1"/>
  <c r="C18" i="28" a="1"/>
  <c r="C18" i="28" s="1"/>
  <c r="E18" i="28" a="1"/>
  <c r="E18" i="28" s="1"/>
  <c r="G18" i="28" a="1"/>
  <c r="G18" i="28" s="1"/>
  <c r="I18" i="28" a="1"/>
  <c r="I18" i="28" s="1"/>
  <c r="B19" i="28" a="1"/>
  <c r="B19" i="28" s="1"/>
  <c r="G23" i="29" a="1"/>
  <c r="G23" i="29" s="1"/>
  <c r="D24" i="29" a="1"/>
  <c r="D24" i="29" s="1"/>
  <c r="H16" i="30" a="1"/>
  <c r="H16" i="30" s="1"/>
  <c r="I15" i="30" a="1"/>
  <c r="I15" i="30" s="1"/>
  <c r="I14" i="30" a="1"/>
  <c r="I14" i="30" s="1"/>
  <c r="H13" i="30" a="1"/>
  <c r="H13" i="30" s="1"/>
  <c r="I12" i="30" a="1"/>
  <c r="I12" i="30" s="1"/>
  <c r="J11" i="30" a="1"/>
  <c r="J11" i="30" s="1"/>
  <c r="K10" i="30" a="1"/>
  <c r="K10" i="30" s="1"/>
  <c r="B10" i="30" a="1"/>
  <c r="B10" i="30" s="1"/>
  <c r="C9" i="30" a="1"/>
  <c r="C9" i="30" s="1"/>
  <c r="D8" i="30" a="1"/>
  <c r="D8" i="30" s="1"/>
  <c r="E7" i="30" a="1"/>
  <c r="E7" i="30" s="1"/>
  <c r="F6" i="30" a="1"/>
  <c r="F6" i="30" s="1"/>
  <c r="F5" i="30" a="1"/>
  <c r="F5" i="30" s="1"/>
  <c r="F4" i="30" a="1"/>
  <c r="F4" i="30" s="1"/>
  <c r="H3" i="30" a="1"/>
  <c r="H3" i="30" s="1"/>
  <c r="E3" i="31" a="1"/>
  <c r="E3" i="31" s="1"/>
  <c r="D4" i="31" a="1"/>
  <c r="D4" i="31" s="1"/>
  <c r="C5" i="31" a="1"/>
  <c r="C5" i="31" s="1"/>
  <c r="I22" i="31" a="1"/>
  <c r="I22" i="31" s="1"/>
  <c r="I23" i="31" a="1"/>
  <c r="I23" i="31" s="1"/>
  <c r="I24" i="31" a="1"/>
  <c r="I24" i="31" s="1"/>
  <c r="I25" i="31" a="1"/>
  <c r="I25" i="31" s="1"/>
  <c r="I26" i="31" a="1"/>
  <c r="I26" i="31" s="1"/>
  <c r="I3" i="34" a="1"/>
  <c r="I3" i="34" s="1"/>
  <c r="H4" i="34" a="1"/>
  <c r="H4" i="34" s="1"/>
  <c r="J5" i="34" a="1"/>
  <c r="J5" i="34" s="1"/>
  <c r="J6" i="34" a="1"/>
  <c r="J6" i="34" s="1"/>
  <c r="J7" i="34" a="1"/>
  <c r="J7" i="34" s="1"/>
  <c r="J8" i="34" a="1"/>
  <c r="J8" i="34" s="1"/>
  <c r="J9" i="34" a="1"/>
  <c r="J9" i="34" s="1"/>
  <c r="J10" i="34" a="1"/>
  <c r="J10" i="34" s="1"/>
  <c r="J11" i="34" a="1"/>
  <c r="J11" i="34" s="1"/>
  <c r="J12" i="34" a="1"/>
  <c r="J12" i="34" s="1"/>
  <c r="J13" i="34" a="1"/>
  <c r="J13" i="34" s="1"/>
  <c r="J14" i="34" a="1"/>
  <c r="J14" i="34" s="1"/>
  <c r="J15" i="34" a="1"/>
  <c r="J15" i="34" s="1"/>
  <c r="K16" i="34" a="1"/>
  <c r="K16" i="34" s="1"/>
  <c r="K17" i="34" a="1"/>
  <c r="K17" i="34" s="1"/>
  <c r="K18" i="34" a="1"/>
  <c r="K18" i="34" s="1"/>
  <c r="K19" i="34" a="1"/>
  <c r="K19" i="34" s="1"/>
  <c r="K20" i="34" a="1"/>
  <c r="K20" i="34" s="1"/>
  <c r="K21" i="34" a="1"/>
  <c r="K21" i="34" s="1"/>
  <c r="K22" i="34" a="1"/>
  <c r="K22" i="34" s="1"/>
  <c r="K23" i="34" a="1"/>
  <c r="K23" i="34" s="1"/>
  <c r="K24" i="34" a="1"/>
  <c r="K24" i="34" s="1"/>
  <c r="K24" i="24" a="1"/>
  <c r="K24" i="24" s="1"/>
  <c r="I23" i="24" a="1"/>
  <c r="I23" i="24" s="1"/>
  <c r="F22" i="24" a="1"/>
  <c r="F22" i="24" s="1"/>
  <c r="D21" i="24" a="1"/>
  <c r="D21" i="24" s="1"/>
  <c r="B20" i="24" a="1"/>
  <c r="B20" i="24" s="1"/>
  <c r="K18" i="24" a="1"/>
  <c r="K18" i="24" s="1"/>
  <c r="I17" i="24" a="1"/>
  <c r="I17" i="24" s="1"/>
  <c r="G16" i="24" a="1"/>
  <c r="G16" i="24" s="1"/>
  <c r="E15" i="24" a="1"/>
  <c r="E15" i="24" s="1"/>
  <c r="C14" i="24" a="1"/>
  <c r="C14" i="24" s="1"/>
  <c r="J12" i="24" a="1"/>
  <c r="J12" i="24" s="1"/>
  <c r="H11" i="24" a="1"/>
  <c r="H11" i="24" s="1"/>
  <c r="G10" i="24" a="1"/>
  <c r="G10" i="24" s="1"/>
  <c r="D9" i="24" a="1"/>
  <c r="D9" i="24" s="1"/>
  <c r="B8" i="24" a="1"/>
  <c r="B8" i="24" s="1"/>
  <c r="J6" i="24" a="1"/>
  <c r="J6" i="24" s="1"/>
  <c r="H5" i="24" a="1"/>
  <c r="H5" i="24" s="1"/>
  <c r="F4" i="24" a="1"/>
  <c r="F4" i="24" s="1"/>
  <c r="D3" i="24" a="1"/>
  <c r="D3" i="24" s="1"/>
  <c r="B2" i="24" a="1"/>
  <c r="B2" i="24" s="1"/>
  <c r="J25" i="23" a="1"/>
  <c r="J25" i="23" s="1"/>
  <c r="H24" i="23" a="1"/>
  <c r="H24" i="23" s="1"/>
  <c r="F23" i="23" a="1"/>
  <c r="F23" i="23" s="1"/>
  <c r="D22" i="23" a="1"/>
  <c r="D22" i="23" s="1"/>
  <c r="K20" i="23" a="1"/>
  <c r="K20" i="23" s="1"/>
  <c r="I19" i="23" a="1"/>
  <c r="I19" i="23" s="1"/>
  <c r="H18" i="23" a="1"/>
  <c r="H18" i="23" s="1"/>
  <c r="F17" i="23" a="1"/>
  <c r="F17" i="23" s="1"/>
  <c r="D16" i="23" a="1"/>
  <c r="D16" i="23" s="1"/>
  <c r="K14" i="23" a="1"/>
  <c r="K14" i="23" s="1"/>
  <c r="I13" i="23" a="1"/>
  <c r="I13" i="23" s="1"/>
  <c r="F12" i="23" a="1"/>
  <c r="F12" i="23" s="1"/>
  <c r="D11" i="23" a="1"/>
  <c r="D11" i="23" s="1"/>
  <c r="B10" i="23" a="1"/>
  <c r="B10" i="23" s="1"/>
  <c r="J8" i="23" a="1"/>
  <c r="J8" i="23" s="1"/>
  <c r="G7" i="23" a="1"/>
  <c r="G7" i="23" s="1"/>
  <c r="E6" i="23" a="1"/>
  <c r="E6" i="23" s="1"/>
  <c r="D5" i="23" a="1"/>
  <c r="D5" i="23" s="1"/>
  <c r="B4" i="23" a="1"/>
  <c r="B4" i="23" s="1"/>
  <c r="C19" i="28" a="1"/>
  <c r="C19" i="28" s="1"/>
  <c r="D19" i="28" a="1"/>
  <c r="D19" i="28" s="1"/>
  <c r="E19" i="28" a="1"/>
  <c r="E19" i="28" s="1"/>
  <c r="F19" i="28" a="1"/>
  <c r="F19" i="28" s="1"/>
  <c r="G19" i="28" a="1"/>
  <c r="G19" i="28" s="1"/>
  <c r="H19" i="28" a="1"/>
  <c r="H19" i="28" s="1"/>
  <c r="I19" i="28" a="1"/>
  <c r="I19" i="28" s="1"/>
  <c r="J19" i="28" a="1"/>
  <c r="J19" i="28" s="1"/>
  <c r="K19" i="28" a="1"/>
  <c r="K19" i="28" s="1"/>
  <c r="B20" i="28" a="1"/>
  <c r="B20" i="28" s="1"/>
  <c r="C20" i="28" a="1"/>
  <c r="C20" i="28" s="1"/>
  <c r="D20" i="28" a="1"/>
  <c r="D20" i="28" s="1"/>
  <c r="E20" i="28" a="1"/>
  <c r="E20" i="28" s="1"/>
  <c r="F20" i="28" a="1"/>
  <c r="F20" i="28" s="1"/>
  <c r="G20" i="28" a="1"/>
  <c r="G20" i="28" s="1"/>
  <c r="H20" i="28" a="1"/>
  <c r="H20" i="28" s="1"/>
  <c r="I20" i="28" a="1"/>
  <c r="I20" i="28" s="1"/>
  <c r="J20" i="28" a="1"/>
  <c r="J20" i="28" s="1"/>
  <c r="K20" i="28" a="1"/>
  <c r="K20" i="28" s="1"/>
  <c r="B21" i="28" a="1"/>
  <c r="B21" i="28" s="1"/>
  <c r="C21" i="28" a="1"/>
  <c r="C21" i="28" s="1"/>
  <c r="D21" i="28" a="1"/>
  <c r="D21" i="28" s="1"/>
  <c r="E21" i="28" a="1"/>
  <c r="E21" i="28" s="1"/>
  <c r="F21" i="28" a="1"/>
  <c r="F21" i="28" s="1"/>
  <c r="G21" i="28" a="1"/>
  <c r="G21" i="28" s="1"/>
  <c r="H21" i="28" a="1"/>
  <c r="H21" i="28" s="1"/>
  <c r="I21" i="28" a="1"/>
  <c r="I21" i="28" s="1"/>
  <c r="J21" i="28" a="1"/>
  <c r="J21" i="28" s="1"/>
  <c r="K21" i="28" a="1"/>
  <c r="K21" i="28" s="1"/>
  <c r="B22" i="28" a="1"/>
  <c r="B22" i="28" s="1"/>
  <c r="C22" i="28" a="1"/>
  <c r="C22" i="28" s="1"/>
  <c r="D22" i="28" a="1"/>
  <c r="D22" i="28" s="1"/>
  <c r="E22" i="28" a="1"/>
  <c r="E22" i="28" s="1"/>
  <c r="F22" i="28" a="1"/>
  <c r="F22" i="28" s="1"/>
  <c r="G22" i="28" a="1"/>
  <c r="G22" i="28" s="1"/>
  <c r="H22" i="28" a="1"/>
  <c r="H22" i="28" s="1"/>
  <c r="I22" i="28" a="1"/>
  <c r="I22" i="28" s="1"/>
  <c r="J22" i="28" a="1"/>
  <c r="J22" i="28" s="1"/>
  <c r="K22" i="28" a="1"/>
  <c r="K22" i="28" s="1"/>
  <c r="B23" i="28" a="1"/>
  <c r="B23" i="28" s="1"/>
  <c r="C23" i="28" a="1"/>
  <c r="C23" i="28" s="1"/>
  <c r="D23" i="28" a="1"/>
  <c r="D23" i="28" s="1"/>
  <c r="E23" i="28" a="1"/>
  <c r="E23" i="28" s="1"/>
  <c r="F23" i="28" a="1"/>
  <c r="F23" i="28" s="1"/>
  <c r="G23" i="28" a="1"/>
  <c r="G23" i="28" s="1"/>
  <c r="H23" i="28" a="1"/>
  <c r="H23" i="28" s="1"/>
  <c r="I23" i="28" a="1"/>
  <c r="I23" i="28" s="1"/>
  <c r="J23" i="28" a="1"/>
  <c r="J23" i="28" s="1"/>
  <c r="K23" i="28" a="1"/>
  <c r="K23" i="28" s="1"/>
  <c r="B24" i="28" a="1"/>
  <c r="B24" i="28" s="1"/>
  <c r="C24" i="28" a="1"/>
  <c r="C24" i="28" s="1"/>
  <c r="D24" i="28" a="1"/>
  <c r="D24" i="28" s="1"/>
  <c r="E24" i="28" a="1"/>
  <c r="E24" i="28" s="1"/>
  <c r="F24" i="28" a="1"/>
  <c r="F24" i="28" s="1"/>
  <c r="G24" i="28" a="1"/>
  <c r="G24" i="28" s="1"/>
  <c r="H24" i="28" a="1"/>
  <c r="H24" i="28" s="1"/>
  <c r="I24" i="28" a="1"/>
  <c r="I24" i="28" s="1"/>
  <c r="J24" i="28" a="1"/>
  <c r="J24" i="28" s="1"/>
  <c r="K24" i="28" a="1"/>
  <c r="K24" i="28" s="1"/>
  <c r="B25" i="28" a="1"/>
  <c r="B25" i="28" s="1"/>
  <c r="C25" i="28" a="1"/>
  <c r="C25" i="28" s="1"/>
  <c r="D25" i="28" a="1"/>
  <c r="D25" i="28" s="1"/>
  <c r="E25" i="28" a="1"/>
  <c r="E25" i="28" s="1"/>
  <c r="F25" i="28" a="1"/>
  <c r="F25" i="28" s="1"/>
  <c r="G25" i="28" a="1"/>
  <c r="G25" i="28" s="1"/>
  <c r="H25" i="28" a="1"/>
  <c r="H25" i="28" s="1"/>
  <c r="I25" i="28" a="1"/>
  <c r="I25" i="28" s="1"/>
  <c r="J25" i="28" a="1"/>
  <c r="J25" i="28" s="1"/>
  <c r="K25" i="28" a="1"/>
  <c r="K25" i="28" s="1"/>
  <c r="B26" i="28" a="1"/>
  <c r="B26" i="28" s="1"/>
  <c r="C26" i="28" a="1"/>
  <c r="C26" i="28" s="1"/>
  <c r="D26" i="28" a="1"/>
  <c r="D26" i="28" s="1"/>
  <c r="E26" i="28" a="1"/>
  <c r="E26" i="28" s="1"/>
  <c r="F26" i="28" a="1"/>
  <c r="F26" i="28" s="1"/>
  <c r="G26" i="28" a="1"/>
  <c r="G26" i="28" s="1"/>
  <c r="H26" i="28" a="1"/>
  <c r="H26" i="28" s="1"/>
  <c r="I26" i="28" a="1"/>
  <c r="I26" i="28" s="1"/>
  <c r="J26" i="28" a="1"/>
  <c r="J26" i="28" s="1"/>
  <c r="K26" i="28" a="1"/>
  <c r="K26" i="28" s="1"/>
  <c r="B3" i="29" a="1"/>
  <c r="B3" i="29" s="1"/>
  <c r="C3" i="29" a="1"/>
  <c r="C3" i="29" s="1"/>
  <c r="D3" i="29" a="1"/>
  <c r="D3" i="29" s="1"/>
  <c r="E3" i="29" a="1"/>
  <c r="E3" i="29" s="1"/>
  <c r="F3" i="29" a="1"/>
  <c r="F3" i="29" s="1"/>
  <c r="G3" i="29" a="1"/>
  <c r="G3" i="29" s="1"/>
  <c r="H3" i="29" a="1"/>
  <c r="H3" i="29" s="1"/>
  <c r="I3" i="29" a="1"/>
  <c r="I3" i="29" s="1"/>
  <c r="J3" i="29" a="1"/>
  <c r="J3" i="29" s="1"/>
  <c r="K3" i="29" a="1"/>
  <c r="K3" i="29" s="1"/>
  <c r="B4" i="29" a="1"/>
  <c r="B4" i="29" s="1"/>
  <c r="C4" i="29" a="1"/>
  <c r="C4" i="29" s="1"/>
  <c r="D4" i="29" a="1"/>
  <c r="D4" i="29" s="1"/>
  <c r="E4" i="29" a="1"/>
  <c r="E4" i="29" s="1"/>
  <c r="F4" i="29" a="1"/>
  <c r="F4" i="29" s="1"/>
  <c r="G4" i="29" a="1"/>
  <c r="G4" i="29" s="1"/>
  <c r="H4" i="29" a="1"/>
  <c r="H4" i="29" s="1"/>
  <c r="I4" i="29" a="1"/>
  <c r="I4" i="29" s="1"/>
  <c r="J4" i="29" a="1"/>
  <c r="J4" i="29" s="1"/>
  <c r="K4" i="29" a="1"/>
  <c r="K4" i="29" s="1"/>
  <c r="B5" i="29" a="1"/>
  <c r="B5" i="29" s="1"/>
  <c r="C5" i="29" a="1"/>
  <c r="C5" i="29" s="1"/>
  <c r="D5" i="29" a="1"/>
  <c r="D5" i="29" s="1"/>
  <c r="E5" i="29" a="1"/>
  <c r="E5" i="29" s="1"/>
  <c r="F5" i="29" a="1"/>
  <c r="F5" i="29" s="1"/>
  <c r="G5" i="29" a="1"/>
  <c r="G5" i="29" s="1"/>
  <c r="H5" i="29" a="1"/>
  <c r="H5" i="29" s="1"/>
  <c r="I5" i="29" a="1"/>
  <c r="I5" i="29" s="1"/>
  <c r="J5" i="29" a="1"/>
  <c r="J5" i="29" s="1"/>
  <c r="K5" i="29" a="1"/>
  <c r="K5" i="29" s="1"/>
  <c r="B6" i="29" a="1"/>
  <c r="B6" i="29" s="1"/>
  <c r="C6" i="29" a="1"/>
  <c r="C6" i="29" s="1"/>
  <c r="D6" i="29" a="1"/>
  <c r="D6" i="29" s="1"/>
  <c r="E6" i="29" a="1"/>
  <c r="E6" i="29" s="1"/>
  <c r="F6" i="29" a="1"/>
  <c r="F6" i="29" s="1"/>
  <c r="G6" i="29" a="1"/>
  <c r="G6" i="29" s="1"/>
  <c r="H6" i="29" a="1"/>
  <c r="H6" i="29" s="1"/>
  <c r="I6" i="29" a="1"/>
  <c r="I6" i="29" s="1"/>
  <c r="J6" i="29" a="1"/>
  <c r="J6" i="29" s="1"/>
  <c r="K6" i="29" a="1"/>
  <c r="K6" i="29" s="1"/>
  <c r="B7" i="29" a="1"/>
  <c r="B7" i="29" s="1"/>
  <c r="C7" i="29" a="1"/>
  <c r="C7" i="29" s="1"/>
  <c r="D7" i="29" a="1"/>
  <c r="D7" i="29" s="1"/>
  <c r="E7" i="29" a="1"/>
  <c r="E7" i="29" s="1"/>
  <c r="F7" i="29" a="1"/>
  <c r="F7" i="29" s="1"/>
  <c r="G7" i="29" a="1"/>
  <c r="G7" i="29" s="1"/>
  <c r="H7" i="29" a="1"/>
  <c r="H7" i="29" s="1"/>
  <c r="I7" i="29" a="1"/>
  <c r="I7" i="29" s="1"/>
  <c r="J7" i="29" a="1"/>
  <c r="J7" i="29" s="1"/>
  <c r="K7" i="29" a="1"/>
  <c r="K7" i="29" s="1"/>
  <c r="B8" i="29" a="1"/>
  <c r="B8" i="29" s="1"/>
  <c r="C8" i="29" a="1"/>
  <c r="C8" i="29" s="1"/>
  <c r="D8" i="29" a="1"/>
  <c r="D8" i="29" s="1"/>
  <c r="E8" i="29" a="1"/>
  <c r="E8" i="29" s="1"/>
  <c r="F8" i="29" a="1"/>
  <c r="F8" i="29" s="1"/>
  <c r="G8" i="29" a="1"/>
  <c r="G8" i="29" s="1"/>
  <c r="H8" i="29" a="1"/>
  <c r="H8" i="29" s="1"/>
  <c r="I8" i="29" a="1"/>
  <c r="I8" i="29" s="1"/>
  <c r="J8" i="29" a="1"/>
  <c r="J8" i="29" s="1"/>
  <c r="K8" i="29" a="1"/>
  <c r="K8" i="29" s="1"/>
  <c r="B9" i="29" a="1"/>
  <c r="B9" i="29" s="1"/>
  <c r="C9" i="29" a="1"/>
  <c r="C9" i="29" s="1"/>
  <c r="D9" i="29" a="1"/>
  <c r="D9" i="29" s="1"/>
  <c r="E9" i="29" a="1"/>
  <c r="E9" i="29" s="1"/>
  <c r="F9" i="29" a="1"/>
  <c r="F9" i="29" s="1"/>
  <c r="G9" i="29" a="1"/>
  <c r="G9" i="29" s="1"/>
  <c r="H9" i="29" a="1"/>
  <c r="H9" i="29" s="1"/>
  <c r="I9" i="29" a="1"/>
  <c r="I9" i="29" s="1"/>
  <c r="K22" i="29" a="1"/>
  <c r="K22" i="29" s="1"/>
  <c r="E23" i="29" a="1"/>
  <c r="E23" i="29" s="1"/>
  <c r="B24" i="29" a="1"/>
  <c r="B24" i="29" s="1"/>
  <c r="J16" i="30" a="1"/>
  <c r="J16" i="30" s="1"/>
  <c r="K15" i="30" a="1"/>
  <c r="K15" i="30" s="1"/>
  <c r="B15" i="30" a="1"/>
  <c r="B15" i="30" s="1"/>
  <c r="C14" i="30" a="1"/>
  <c r="C14" i="30" s="1"/>
  <c r="B13" i="30" a="1"/>
  <c r="B13" i="30" s="1"/>
  <c r="C12" i="30" a="1"/>
  <c r="C12" i="30" s="1"/>
  <c r="D11" i="30" a="1"/>
  <c r="D11" i="30" s="1"/>
  <c r="E10" i="30" a="1"/>
  <c r="E10" i="30" s="1"/>
  <c r="F9" i="30" a="1"/>
  <c r="F9" i="30" s="1"/>
  <c r="G8" i="30" a="1"/>
  <c r="G8" i="30" s="1"/>
  <c r="H7" i="30" a="1"/>
  <c r="H7" i="30" s="1"/>
  <c r="I6" i="30" a="1"/>
  <c r="I6" i="30" s="1"/>
  <c r="J5" i="30" a="1"/>
  <c r="J5" i="30" s="1"/>
  <c r="J4" i="30" a="1"/>
  <c r="J4" i="30" s="1"/>
  <c r="J3" i="30" a="1"/>
  <c r="J3" i="30" s="1"/>
  <c r="B3" i="31" a="1"/>
  <c r="B3" i="31" s="1"/>
  <c r="K3" i="31" a="1"/>
  <c r="K3" i="31" s="1"/>
  <c r="J4" i="31" a="1"/>
  <c r="J4" i="31" s="1"/>
  <c r="I5" i="31" a="1"/>
  <c r="I5" i="31" s="1"/>
  <c r="F23" i="31" a="1"/>
  <c r="F23" i="31" s="1"/>
  <c r="F24" i="31" a="1"/>
  <c r="F24" i="31" s="1"/>
  <c r="E25" i="31" a="1"/>
  <c r="E25" i="31" s="1"/>
  <c r="E26" i="31" a="1"/>
  <c r="E26" i="31" s="1"/>
  <c r="E3" i="34" a="1"/>
  <c r="E3" i="34" s="1"/>
  <c r="E4" i="34" a="1"/>
  <c r="E4" i="34" s="1"/>
  <c r="D5" i="34" a="1"/>
  <c r="D5" i="34" s="1"/>
  <c r="D6" i="34" a="1"/>
  <c r="D6" i="34" s="1"/>
  <c r="D7" i="34" a="1"/>
  <c r="D7" i="34" s="1"/>
  <c r="D8" i="34" a="1"/>
  <c r="D8" i="34" s="1"/>
  <c r="C9" i="34" a="1"/>
  <c r="C9" i="34" s="1"/>
  <c r="E10" i="34" a="1"/>
  <c r="E10" i="34" s="1"/>
  <c r="E11" i="34" a="1"/>
  <c r="E11" i="34" s="1"/>
  <c r="E12" i="34" a="1"/>
  <c r="E12" i="34" s="1"/>
  <c r="E13" i="34" a="1"/>
  <c r="E13" i="34" s="1"/>
  <c r="E14" i="34" a="1"/>
  <c r="E14" i="34" s="1"/>
  <c r="E15" i="34" a="1"/>
  <c r="E15" i="34" s="1"/>
  <c r="D16" i="34" a="1"/>
  <c r="D16" i="34" s="1"/>
  <c r="D17" i="34" a="1"/>
  <c r="D17" i="34" s="1"/>
  <c r="D18" i="34" a="1"/>
  <c r="D18" i="34" s="1"/>
  <c r="D19" i="34" a="1"/>
  <c r="D19" i="34" s="1"/>
  <c r="E20" i="34" a="1"/>
  <c r="E20" i="34" s="1"/>
  <c r="F21" i="34" a="1"/>
  <c r="F21" i="34" s="1"/>
  <c r="F22" i="34" a="1"/>
  <c r="F22" i="34" s="1"/>
  <c r="F23" i="34" a="1"/>
  <c r="F23" i="34" s="1"/>
  <c r="F24" i="34" a="1"/>
  <c r="F24" i="34" s="1"/>
  <c r="F25" i="34" a="1"/>
  <c r="F25" i="34" s="1"/>
  <c r="G24" i="24" a="1"/>
  <c r="G24" i="24" s="1"/>
  <c r="D23" i="24" a="1"/>
  <c r="D23" i="24" s="1"/>
  <c r="B22" i="24" a="1"/>
  <c r="B22" i="24" s="1"/>
  <c r="J20" i="24" a="1"/>
  <c r="J20" i="24" s="1"/>
  <c r="F19" i="24" a="1"/>
  <c r="F19" i="24" s="1"/>
  <c r="E18" i="24" a="1"/>
  <c r="E18" i="24" s="1"/>
  <c r="C17" i="24" a="1"/>
  <c r="C17" i="24" s="1"/>
  <c r="K15" i="24" a="1"/>
  <c r="K15" i="24" s="1"/>
  <c r="I14" i="24" a="1"/>
  <c r="I14" i="24" s="1"/>
  <c r="G13" i="24" a="1"/>
  <c r="G13" i="24" s="1"/>
  <c r="E12" i="24" a="1"/>
  <c r="E12" i="24" s="1"/>
  <c r="C11" i="24" a="1"/>
  <c r="C11" i="24" s="1"/>
  <c r="C10" i="24" a="1"/>
  <c r="C10" i="24" s="1"/>
  <c r="B9" i="24" a="1"/>
  <c r="B9" i="24" s="1"/>
  <c r="J7" i="24" a="1"/>
  <c r="J7" i="24" s="1"/>
  <c r="H6" i="24" a="1"/>
  <c r="H6" i="24" s="1"/>
  <c r="E5" i="24" a="1"/>
  <c r="E5" i="24" s="1"/>
  <c r="C4" i="24" a="1"/>
  <c r="C4" i="24" s="1"/>
  <c r="B3" i="24" a="1"/>
  <c r="B3" i="24" s="1"/>
  <c r="J26" i="23" a="1"/>
  <c r="J26" i="23" s="1"/>
  <c r="G25" i="23" a="1"/>
  <c r="G25" i="23" s="1"/>
  <c r="E24" i="23" a="1"/>
  <c r="E24" i="23" s="1"/>
  <c r="C23" i="23" a="1"/>
  <c r="C23" i="23" s="1"/>
  <c r="B22" i="23" a="1"/>
  <c r="B22" i="23" s="1"/>
  <c r="J20" i="23" a="1"/>
  <c r="J20" i="23" s="1"/>
  <c r="H19" i="23" a="1"/>
  <c r="H19" i="23" s="1"/>
  <c r="F18" i="23" a="1"/>
  <c r="F18" i="23" s="1"/>
  <c r="E17" i="23" a="1"/>
  <c r="E17" i="23" s="1"/>
  <c r="C16" i="23" a="1"/>
  <c r="C16" i="23" s="1"/>
  <c r="B15" i="23" a="1"/>
  <c r="B15" i="23" s="1"/>
  <c r="J13" i="23" a="1"/>
  <c r="J13" i="23" s="1"/>
  <c r="H12" i="23" a="1"/>
  <c r="H12" i="23" s="1"/>
  <c r="G11" i="23" a="1"/>
  <c r="G11" i="23" s="1"/>
  <c r="D10" i="23" a="1"/>
  <c r="D10" i="23" s="1"/>
  <c r="C9" i="23" a="1"/>
  <c r="C9" i="23" s="1"/>
  <c r="K7" i="23" a="1"/>
  <c r="K7" i="23" s="1"/>
  <c r="H6" i="23" a="1"/>
  <c r="H6" i="23" s="1"/>
  <c r="F5" i="23" a="1"/>
  <c r="F5" i="23" s="1"/>
  <c r="D4" i="23" a="1"/>
  <c r="D4" i="23" s="1"/>
  <c r="B3" i="23" a="1"/>
  <c r="B3" i="23" s="1"/>
  <c r="J9" i="29" a="1"/>
  <c r="J9" i="29" s="1"/>
  <c r="K9" i="29" a="1"/>
  <c r="K9" i="29" s="1"/>
  <c r="B10" i="29" a="1"/>
  <c r="B10" i="29" s="1"/>
  <c r="C10" i="29" a="1"/>
  <c r="C10" i="29" s="1"/>
  <c r="D10" i="29" a="1"/>
  <c r="D10" i="29" s="1"/>
  <c r="E10" i="29" a="1"/>
  <c r="E10" i="29" s="1"/>
  <c r="F10" i="29" a="1"/>
  <c r="F10" i="29" s="1"/>
  <c r="G10" i="29" a="1"/>
  <c r="G10" i="29" s="1"/>
  <c r="H10" i="29" a="1"/>
  <c r="H10" i="29" s="1"/>
  <c r="I10" i="29" a="1"/>
  <c r="I10" i="29" s="1"/>
  <c r="J10" i="29" a="1"/>
  <c r="J10" i="29" s="1"/>
  <c r="K10" i="29" a="1"/>
  <c r="K10" i="29" s="1"/>
  <c r="B11" i="29" a="1"/>
  <c r="B11" i="29" s="1"/>
  <c r="C11" i="29" a="1"/>
  <c r="C11" i="29" s="1"/>
  <c r="D11" i="29" a="1"/>
  <c r="D11" i="29" s="1"/>
  <c r="E11" i="29" a="1"/>
  <c r="E11" i="29" s="1"/>
  <c r="F11" i="29" a="1"/>
  <c r="F11" i="29" s="1"/>
  <c r="G11" i="29" a="1"/>
  <c r="G11" i="29" s="1"/>
  <c r="H11" i="29" a="1"/>
  <c r="H11" i="29" s="1"/>
  <c r="I11" i="29" a="1"/>
  <c r="I11" i="29" s="1"/>
  <c r="J11" i="29" a="1"/>
  <c r="J11" i="29" s="1"/>
  <c r="K11" i="29" a="1"/>
  <c r="K11" i="29" s="1"/>
  <c r="B12" i="29" a="1"/>
  <c r="B12" i="29" s="1"/>
  <c r="C12" i="29" a="1"/>
  <c r="C12" i="29" s="1"/>
  <c r="D12" i="29" a="1"/>
  <c r="D12" i="29" s="1"/>
  <c r="E12" i="29" a="1"/>
  <c r="E12" i="29" s="1"/>
  <c r="F12" i="29" a="1"/>
  <c r="F12" i="29" s="1"/>
  <c r="G12" i="29" a="1"/>
  <c r="G12" i="29" s="1"/>
  <c r="H12" i="29" a="1"/>
  <c r="H12" i="29" s="1"/>
  <c r="I12" i="29" a="1"/>
  <c r="I12" i="29" s="1"/>
  <c r="J12" i="29" a="1"/>
  <c r="J12" i="29" s="1"/>
  <c r="K12" i="29" a="1"/>
  <c r="K12" i="29" s="1"/>
  <c r="B13" i="29" a="1"/>
  <c r="B13" i="29" s="1"/>
  <c r="C13" i="29" a="1"/>
  <c r="C13" i="29" s="1"/>
  <c r="D13" i="29" a="1"/>
  <c r="D13" i="29" s="1"/>
  <c r="E13" i="29" a="1"/>
  <c r="E13" i="29" s="1"/>
  <c r="F13" i="29" a="1"/>
  <c r="F13" i="29" s="1"/>
  <c r="G13" i="29" a="1"/>
  <c r="G13" i="29" s="1"/>
  <c r="H13" i="29" a="1"/>
  <c r="H13" i="29" s="1"/>
  <c r="I13" i="29" a="1"/>
  <c r="I13" i="29" s="1"/>
  <c r="J13" i="29" a="1"/>
  <c r="J13" i="29" s="1"/>
  <c r="K13" i="29" a="1"/>
  <c r="K13" i="29" s="1"/>
  <c r="B14" i="29" a="1"/>
  <c r="B14" i="29" s="1"/>
  <c r="C14" i="29" a="1"/>
  <c r="C14" i="29" s="1"/>
  <c r="D14" i="29" a="1"/>
  <c r="D14" i="29" s="1"/>
  <c r="E14" i="29" a="1"/>
  <c r="E14" i="29" s="1"/>
  <c r="F14" i="29" a="1"/>
  <c r="F14" i="29" s="1"/>
  <c r="G14" i="29" a="1"/>
  <c r="G14" i="29" s="1"/>
  <c r="H14" i="29" a="1"/>
  <c r="H14" i="29" s="1"/>
  <c r="I14" i="29" a="1"/>
  <c r="I14" i="29" s="1"/>
  <c r="J14" i="29" a="1"/>
  <c r="J14" i="29" s="1"/>
  <c r="K14" i="29" a="1"/>
  <c r="K14" i="29" s="1"/>
  <c r="B15" i="29" a="1"/>
  <c r="B15" i="29" s="1"/>
  <c r="C15" i="29" a="1"/>
  <c r="C15" i="29" s="1"/>
  <c r="D15" i="29" a="1"/>
  <c r="D15" i="29" s="1"/>
  <c r="E15" i="29" a="1"/>
  <c r="E15" i="29" s="1"/>
  <c r="F15" i="29" a="1"/>
  <c r="F15" i="29" s="1"/>
  <c r="G15" i="29" a="1"/>
  <c r="G15" i="29" s="1"/>
  <c r="H15" i="29" a="1"/>
  <c r="H15" i="29" s="1"/>
  <c r="I15" i="29" a="1"/>
  <c r="I15" i="29" s="1"/>
  <c r="J15" i="29" a="1"/>
  <c r="J15" i="29" s="1"/>
  <c r="K15" i="29" a="1"/>
  <c r="K15" i="29" s="1"/>
  <c r="B16" i="29" a="1"/>
  <c r="B16" i="29" s="1"/>
  <c r="C16" i="29" a="1"/>
  <c r="C16" i="29" s="1"/>
  <c r="D16" i="29" a="1"/>
  <c r="D16" i="29" s="1"/>
  <c r="E16" i="29" a="1"/>
  <c r="E16" i="29" s="1"/>
  <c r="F16" i="29" a="1"/>
  <c r="F16" i="29" s="1"/>
  <c r="G16" i="29" a="1"/>
  <c r="G16" i="29" s="1"/>
  <c r="H16" i="29" a="1"/>
  <c r="H16" i="29" s="1"/>
  <c r="I16" i="29" a="1"/>
  <c r="I16" i="29" s="1"/>
  <c r="J16" i="29" a="1"/>
  <c r="J16" i="29" s="1"/>
  <c r="K16" i="29" a="1"/>
  <c r="K16" i="29" s="1"/>
  <c r="B17" i="29" a="1"/>
  <c r="B17" i="29" s="1"/>
  <c r="C17" i="29" a="1"/>
  <c r="C17" i="29" s="1"/>
  <c r="D17" i="29" a="1"/>
  <c r="D17" i="29" s="1"/>
  <c r="E17" i="29" a="1"/>
  <c r="E17" i="29" s="1"/>
  <c r="F17" i="29" a="1"/>
  <c r="F17" i="29" s="1"/>
  <c r="G17" i="29" a="1"/>
  <c r="G17" i="29" s="1"/>
  <c r="H17" i="29" a="1"/>
  <c r="H17" i="29" s="1"/>
  <c r="I17" i="29" a="1"/>
  <c r="I17" i="29" s="1"/>
  <c r="J17" i="29" a="1"/>
  <c r="J17" i="29" s="1"/>
  <c r="K17" i="29" a="1"/>
  <c r="K17" i="29" s="1"/>
  <c r="B18" i="29" a="1"/>
  <c r="B18" i="29" s="1"/>
  <c r="C18" i="29" a="1"/>
  <c r="C18" i="29" s="1"/>
  <c r="D18" i="29" a="1"/>
  <c r="D18" i="29" s="1"/>
  <c r="E18" i="29" a="1"/>
  <c r="E18" i="29" s="1"/>
  <c r="F18" i="29" a="1"/>
  <c r="F18" i="29" s="1"/>
  <c r="G18" i="29" a="1"/>
  <c r="G18" i="29" s="1"/>
  <c r="H18" i="29" a="1"/>
  <c r="H18" i="29" s="1"/>
  <c r="I18" i="29" a="1"/>
  <c r="I18" i="29" s="1"/>
  <c r="J18" i="29" a="1"/>
  <c r="J18" i="29" s="1"/>
  <c r="K18" i="29" a="1"/>
  <c r="K18" i="29" s="1"/>
  <c r="B19" i="29" a="1"/>
  <c r="B19" i="29" s="1"/>
  <c r="C19" i="29" a="1"/>
  <c r="C19" i="29" s="1"/>
  <c r="D19" i="29" a="1"/>
  <c r="D19" i="29" s="1"/>
  <c r="E19" i="29" a="1"/>
  <c r="E19" i="29" s="1"/>
  <c r="F19" i="29" a="1"/>
  <c r="F19" i="29" s="1"/>
  <c r="G19" i="29" a="1"/>
  <c r="G19" i="29" s="1"/>
  <c r="H19" i="29" a="1"/>
  <c r="H19" i="29" s="1"/>
  <c r="I19" i="29" a="1"/>
  <c r="I19" i="29" s="1"/>
  <c r="J19" i="29" a="1"/>
  <c r="J19" i="29" s="1"/>
  <c r="K19" i="29" a="1"/>
  <c r="K19" i="29" s="1"/>
  <c r="B20" i="29" a="1"/>
  <c r="B20" i="29" s="1"/>
  <c r="C20" i="29" a="1"/>
  <c r="C20" i="29" s="1"/>
  <c r="D20" i="29" a="1"/>
  <c r="D20" i="29" s="1"/>
  <c r="E20" i="29" a="1"/>
  <c r="E20" i="29" s="1"/>
  <c r="F20" i="29" a="1"/>
  <c r="F20" i="29" s="1"/>
  <c r="G20" i="29" a="1"/>
  <c r="G20" i="29" s="1"/>
  <c r="H20" i="29" a="1"/>
  <c r="H20" i="29" s="1"/>
  <c r="I20" i="29" a="1"/>
  <c r="I20" i="29" s="1"/>
  <c r="J20" i="29" a="1"/>
  <c r="J20" i="29" s="1"/>
  <c r="K20" i="29" a="1"/>
  <c r="K20" i="29" s="1"/>
  <c r="B21" i="29" a="1"/>
  <c r="B21" i="29" s="1"/>
  <c r="C21" i="29" a="1"/>
  <c r="C21" i="29" s="1"/>
  <c r="D21" i="29" a="1"/>
  <c r="D21" i="29" s="1"/>
  <c r="E21" i="29" a="1"/>
  <c r="E21" i="29" s="1"/>
  <c r="F21" i="29" a="1"/>
  <c r="F21" i="29" s="1"/>
  <c r="G21" i="29" a="1"/>
  <c r="G21" i="29" s="1"/>
  <c r="H21" i="29" a="1"/>
  <c r="H21" i="29" s="1"/>
  <c r="I21" i="29" a="1"/>
  <c r="I21" i="29" s="1"/>
  <c r="J21" i="29" a="1"/>
  <c r="J21" i="29" s="1"/>
  <c r="K21" i="29" a="1"/>
  <c r="K21" i="29" s="1"/>
  <c r="B22" i="29" a="1"/>
  <c r="B22" i="29" s="1"/>
  <c r="C22" i="29" a="1"/>
  <c r="C22" i="29" s="1"/>
  <c r="D22" i="29" a="1"/>
  <c r="D22" i="29" s="1"/>
  <c r="E22" i="29" a="1"/>
  <c r="E22" i="29" s="1"/>
  <c r="F22" i="29" a="1"/>
  <c r="F22" i="29" s="1"/>
  <c r="G22" i="29" a="1"/>
  <c r="G22" i="29" s="1"/>
  <c r="H22" i="29" a="1"/>
  <c r="H22" i="29" s="1"/>
  <c r="I22" i="29" a="1"/>
  <c r="I22" i="29" s="1"/>
  <c r="J22" i="29" a="1"/>
  <c r="J22" i="29" s="1"/>
  <c r="B23" i="29" a="1"/>
  <c r="B23" i="29" s="1"/>
  <c r="H23" i="29" a="1"/>
  <c r="H23" i="29" s="1"/>
  <c r="E24" i="29" a="1"/>
  <c r="E24" i="29" s="1"/>
  <c r="G16" i="30" a="1"/>
  <c r="G16" i="30" s="1"/>
  <c r="F15" i="30" a="1"/>
  <c r="F15" i="30" s="1"/>
  <c r="F14" i="30" a="1"/>
  <c r="F14" i="30" s="1"/>
  <c r="G13" i="30" a="1"/>
  <c r="G13" i="30" s="1"/>
  <c r="H12" i="30" a="1"/>
  <c r="H12" i="30" s="1"/>
  <c r="I11" i="30" a="1"/>
  <c r="I11" i="30" s="1"/>
  <c r="J10" i="30" a="1"/>
  <c r="J10" i="30" s="1"/>
  <c r="J9" i="30" a="1"/>
  <c r="J9" i="30" s="1"/>
  <c r="K8" i="30" a="1"/>
  <c r="K8" i="30" s="1"/>
  <c r="B8" i="30" a="1"/>
  <c r="B8" i="30" s="1"/>
  <c r="K6" i="30" a="1"/>
  <c r="K6" i="30" s="1"/>
  <c r="B6" i="30" a="1"/>
  <c r="B6" i="30" s="1"/>
  <c r="C5" i="30" a="1"/>
  <c r="C5" i="30" s="1"/>
  <c r="D4" i="30" a="1"/>
  <c r="D4" i="30" s="1"/>
  <c r="E3" i="30" a="1"/>
  <c r="E3" i="30" s="1"/>
  <c r="G3" i="31" a="1"/>
  <c r="G3" i="31" s="1"/>
  <c r="F4" i="31" a="1"/>
  <c r="F4" i="31" s="1"/>
  <c r="E5" i="31" a="1"/>
  <c r="E5" i="31" s="1"/>
  <c r="K22" i="31" a="1"/>
  <c r="K22" i="31" s="1"/>
  <c r="K23" i="31" a="1"/>
  <c r="K23" i="31" s="1"/>
  <c r="C25" i="31" a="1"/>
  <c r="C25" i="31" s="1"/>
  <c r="C26" i="31" a="1"/>
  <c r="C26" i="31" s="1"/>
  <c r="C3" i="34" a="1"/>
  <c r="C3" i="34" s="1"/>
  <c r="B4" i="34" a="1"/>
  <c r="B4" i="34" s="1"/>
  <c r="B5" i="34" a="1"/>
  <c r="B5" i="34" s="1"/>
  <c r="B6" i="34" a="1"/>
  <c r="B6" i="34" s="1"/>
  <c r="B7" i="34" a="1"/>
  <c r="B7" i="34" s="1"/>
  <c r="B8" i="34" a="1"/>
  <c r="B8" i="34" s="1"/>
  <c r="K8" i="34" a="1"/>
  <c r="K8" i="34" s="1"/>
  <c r="K9" i="34" a="1"/>
  <c r="K9" i="34" s="1"/>
  <c r="K10" i="34" a="1"/>
  <c r="K10" i="34" s="1"/>
  <c r="K11" i="34" a="1"/>
  <c r="K11" i="34" s="1"/>
  <c r="K12" i="34" a="1"/>
  <c r="K12" i="34" s="1"/>
  <c r="C14" i="34" a="1"/>
  <c r="C14" i="34" s="1"/>
  <c r="C15" i="34" a="1"/>
  <c r="C15" i="34" s="1"/>
  <c r="C16" i="34" a="1"/>
  <c r="C16" i="34" s="1"/>
  <c r="C17" i="34" a="1"/>
  <c r="C17" i="34" s="1"/>
  <c r="C18" i="34" a="1"/>
  <c r="C18" i="34" s="1"/>
  <c r="C19" i="34" a="1"/>
  <c r="C19" i="34" s="1"/>
  <c r="C20" i="34" a="1"/>
  <c r="C20" i="34" s="1"/>
  <c r="D21" i="34" a="1"/>
  <c r="D21" i="34" s="1"/>
  <c r="E22" i="34" a="1"/>
  <c r="E22" i="34" s="1"/>
  <c r="E23" i="34" a="1"/>
  <c r="E23" i="34" s="1"/>
  <c r="E24" i="34" a="1"/>
  <c r="E24" i="34" s="1"/>
  <c r="E25" i="34" a="1"/>
  <c r="E25" i="34" s="1"/>
  <c r="H24" i="24" a="1"/>
  <c r="H24" i="24" s="1"/>
  <c r="F23" i="24" a="1"/>
  <c r="F23" i="24" s="1"/>
  <c r="C22" i="24" a="1"/>
  <c r="C22" i="24" s="1"/>
  <c r="I20" i="24" a="1"/>
  <c r="I20" i="24" s="1"/>
  <c r="H19" i="24" a="1"/>
  <c r="H19" i="24" s="1"/>
  <c r="F18" i="24" a="1"/>
  <c r="F18" i="24" s="1"/>
  <c r="B17" i="24" a="1"/>
  <c r="B17" i="24" s="1"/>
  <c r="J15" i="24" a="1"/>
  <c r="J15" i="24" s="1"/>
  <c r="G14" i="24" a="1"/>
  <c r="G14" i="24" s="1"/>
  <c r="E13" i="24" a="1"/>
  <c r="E13" i="24" s="1"/>
  <c r="C12" i="24" a="1"/>
  <c r="C12" i="24" s="1"/>
  <c r="K10" i="24" a="1"/>
  <c r="K10" i="24" s="1"/>
  <c r="I9" i="24" a="1"/>
  <c r="I9" i="24" s="1"/>
  <c r="F8" i="24" a="1"/>
  <c r="F8" i="24" s="1"/>
  <c r="C7" i="24" a="1"/>
  <c r="C7" i="24" s="1"/>
  <c r="K5" i="24" a="1"/>
  <c r="K5" i="24" s="1"/>
  <c r="H4" i="24" a="1"/>
  <c r="H4" i="24" s="1"/>
  <c r="F3" i="24" a="1"/>
  <c r="F3" i="24" s="1"/>
  <c r="D2" i="24" a="1"/>
  <c r="D2" i="24" s="1"/>
  <c r="B26" i="23" a="1"/>
  <c r="B26" i="23" s="1"/>
  <c r="J24" i="23" a="1"/>
  <c r="J24" i="23" s="1"/>
  <c r="K23" i="23" a="1"/>
  <c r="K23" i="23" s="1"/>
  <c r="I22" i="23" a="1"/>
  <c r="I22" i="23" s="1"/>
  <c r="G21" i="23" a="1"/>
  <c r="G21" i="23" s="1"/>
  <c r="E20" i="23" a="1"/>
  <c r="E20" i="23" s="1"/>
  <c r="C19" i="23" a="1"/>
  <c r="C19" i="23" s="1"/>
  <c r="K17" i="23" a="1"/>
  <c r="K17" i="23" s="1"/>
  <c r="I16" i="23" a="1"/>
  <c r="I16" i="23" s="1"/>
  <c r="F15" i="23" a="1"/>
  <c r="F15" i="23" s="1"/>
  <c r="D14" i="23" a="1"/>
  <c r="D14" i="23" s="1"/>
  <c r="B13" i="23" a="1"/>
  <c r="B13" i="23" s="1"/>
  <c r="K11" i="23" a="1"/>
  <c r="K11" i="23" s="1"/>
  <c r="I10" i="23" a="1"/>
  <c r="I10" i="23" s="1"/>
  <c r="H9" i="23" a="1"/>
  <c r="H9" i="23" s="1"/>
  <c r="F8" i="23" a="1"/>
  <c r="F8" i="23" s="1"/>
  <c r="D7" i="23" a="1"/>
  <c r="D7" i="23" s="1"/>
  <c r="C6" i="23" a="1"/>
  <c r="C6" i="23" s="1"/>
  <c r="K4" i="23" a="1"/>
  <c r="K4" i="23" s="1"/>
  <c r="H3" i="23" a="1"/>
  <c r="H3" i="23" s="1"/>
  <c r="G24" i="29" a="1"/>
  <c r="G24" i="29" s="1"/>
  <c r="H24" i="29" a="1"/>
  <c r="H24" i="29" s="1"/>
  <c r="I24" i="29" a="1"/>
  <c r="I24" i="29" s="1"/>
  <c r="J24" i="29" a="1"/>
  <c r="J24" i="29" s="1"/>
  <c r="K24" i="29" a="1"/>
  <c r="K24" i="29" s="1"/>
  <c r="B25" i="29" a="1"/>
  <c r="B25" i="29" s="1"/>
  <c r="C25" i="29" a="1"/>
  <c r="C25" i="29" s="1"/>
  <c r="D25" i="29" a="1"/>
  <c r="D25" i="29" s="1"/>
  <c r="E25" i="29" a="1"/>
  <c r="E25" i="29" s="1"/>
  <c r="F25" i="29" a="1"/>
  <c r="F25" i="29" s="1"/>
  <c r="G25" i="29" a="1"/>
  <c r="G25" i="29" s="1"/>
  <c r="H25" i="29" a="1"/>
  <c r="H25" i="29" s="1"/>
  <c r="I25" i="29" a="1"/>
  <c r="I25" i="29" s="1"/>
  <c r="J25" i="29" a="1"/>
  <c r="J25" i="29" s="1"/>
  <c r="K25" i="29" a="1"/>
  <c r="K25" i="29" s="1"/>
  <c r="B26" i="29" a="1"/>
  <c r="B26" i="29" s="1"/>
  <c r="C26" i="29" a="1"/>
  <c r="C26" i="29" s="1"/>
  <c r="D26" i="29" a="1"/>
  <c r="D26" i="29" s="1"/>
  <c r="E26" i="29" a="1"/>
  <c r="E26" i="29" s="1"/>
  <c r="F26" i="29" a="1"/>
  <c r="F26" i="29" s="1"/>
  <c r="G26" i="29" a="1"/>
  <c r="G26" i="29" s="1"/>
  <c r="H26" i="29" a="1"/>
  <c r="H26" i="29" s="1"/>
  <c r="I26" i="29" a="1"/>
  <c r="I26" i="29" s="1"/>
  <c r="J26" i="29" a="1"/>
  <c r="J26" i="29" s="1"/>
  <c r="K26" i="29" a="1"/>
  <c r="K26" i="29" s="1"/>
  <c r="K26" i="30" a="1"/>
  <c r="K26" i="30" s="1"/>
  <c r="J26" i="30" a="1"/>
  <c r="J26" i="30" s="1"/>
  <c r="I26" i="30" a="1"/>
  <c r="I26" i="30" s="1"/>
  <c r="H26" i="30" a="1"/>
  <c r="H26" i="30" s="1"/>
  <c r="G26" i="30" a="1"/>
  <c r="G26" i="30" s="1"/>
  <c r="F26" i="30" a="1"/>
  <c r="F26" i="30" s="1"/>
  <c r="E26" i="30" a="1"/>
  <c r="E26" i="30" s="1"/>
  <c r="D26" i="30" a="1"/>
  <c r="D26" i="30" s="1"/>
  <c r="C26" i="30" a="1"/>
  <c r="C26" i="30" s="1"/>
  <c r="B26" i="30" a="1"/>
  <c r="B26" i="30" s="1"/>
  <c r="K25" i="30" a="1"/>
  <c r="K25" i="30" s="1"/>
  <c r="J25" i="30" a="1"/>
  <c r="J25" i="30" s="1"/>
  <c r="I25" i="30" a="1"/>
  <c r="I25" i="30" s="1"/>
  <c r="H25" i="30" a="1"/>
  <c r="H25" i="30" s="1"/>
  <c r="G25" i="30" a="1"/>
  <c r="G25" i="30" s="1"/>
  <c r="F25" i="30" a="1"/>
  <c r="F25" i="30" s="1"/>
  <c r="E25" i="30" a="1"/>
  <c r="E25" i="30" s="1"/>
  <c r="D25" i="30" a="1"/>
  <c r="D25" i="30" s="1"/>
  <c r="C25" i="30" a="1"/>
  <c r="C25" i="30" s="1"/>
  <c r="B25" i="30" a="1"/>
  <c r="B25" i="30" s="1"/>
  <c r="K24" i="30" a="1"/>
  <c r="K24" i="30" s="1"/>
  <c r="J24" i="30" a="1"/>
  <c r="J24" i="30" s="1"/>
  <c r="I24" i="30" a="1"/>
  <c r="I24" i="30" s="1"/>
  <c r="H24" i="30" a="1"/>
  <c r="H24" i="30" s="1"/>
  <c r="G24" i="30" a="1"/>
  <c r="G24" i="30" s="1"/>
  <c r="F24" i="30" a="1"/>
  <c r="F24" i="30" s="1"/>
  <c r="E24" i="30" a="1"/>
  <c r="E24" i="30" s="1"/>
  <c r="D24" i="30" a="1"/>
  <c r="D24" i="30" s="1"/>
  <c r="C24" i="30" a="1"/>
  <c r="C24" i="30" s="1"/>
  <c r="B24" i="30" a="1"/>
  <c r="B24" i="30" s="1"/>
  <c r="K23" i="30" a="1"/>
  <c r="K23" i="30" s="1"/>
  <c r="J23" i="30" a="1"/>
  <c r="J23" i="30" s="1"/>
  <c r="I23" i="30" a="1"/>
  <c r="I23" i="30" s="1"/>
  <c r="H23" i="30" a="1"/>
  <c r="H23" i="30" s="1"/>
  <c r="G23" i="30" a="1"/>
  <c r="G23" i="30" s="1"/>
  <c r="F23" i="30" a="1"/>
  <c r="F23" i="30" s="1"/>
  <c r="E23" i="30" a="1"/>
  <c r="E23" i="30" s="1"/>
  <c r="D23" i="30" a="1"/>
  <c r="D23" i="30" s="1"/>
  <c r="C23" i="30" a="1"/>
  <c r="C23" i="30" s="1"/>
  <c r="B23" i="30" a="1"/>
  <c r="B23" i="30" s="1"/>
  <c r="K22" i="30" a="1"/>
  <c r="K22" i="30" s="1"/>
  <c r="J22" i="30" a="1"/>
  <c r="J22" i="30" s="1"/>
  <c r="I22" i="30" a="1"/>
  <c r="I22" i="30" s="1"/>
  <c r="H22" i="30" a="1"/>
  <c r="H22" i="30" s="1"/>
  <c r="G22" i="30" a="1"/>
  <c r="G22" i="30" s="1"/>
  <c r="F22" i="30" a="1"/>
  <c r="F22" i="30" s="1"/>
  <c r="E22" i="30" a="1"/>
  <c r="E22" i="30" s="1"/>
  <c r="D22" i="30" a="1"/>
  <c r="D22" i="30" s="1"/>
  <c r="C22" i="30" a="1"/>
  <c r="C22" i="30" s="1"/>
  <c r="B22" i="30" a="1"/>
  <c r="B22" i="30" s="1"/>
  <c r="K21" i="30" a="1"/>
  <c r="K21" i="30" s="1"/>
  <c r="J21" i="30" a="1"/>
  <c r="J21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K20" i="30" a="1"/>
  <c r="K20" i="30" s="1"/>
  <c r="J20" i="30" a="1"/>
  <c r="J20" i="30" s="1"/>
  <c r="I20" i="30" a="1"/>
  <c r="I20" i="30" s="1"/>
  <c r="H20" i="30" a="1"/>
  <c r="H20" i="30" s="1"/>
  <c r="G20" i="30" a="1"/>
  <c r="G20" i="30" s="1"/>
  <c r="F20" i="30" a="1"/>
  <c r="F20" i="30" s="1"/>
  <c r="E20" i="30" a="1"/>
  <c r="E20" i="30" s="1"/>
  <c r="D20" i="30" a="1"/>
  <c r="D20" i="30" s="1"/>
  <c r="C20" i="30" a="1"/>
  <c r="C20" i="30" s="1"/>
  <c r="B20" i="30" a="1"/>
  <c r="B20" i="30" s="1"/>
  <c r="K19" i="30" a="1"/>
  <c r="K19" i="30" s="1"/>
  <c r="J19" i="30" a="1"/>
  <c r="J19" i="30" s="1"/>
  <c r="I19" i="30" a="1"/>
  <c r="I19" i="30" s="1"/>
  <c r="H19" i="30" a="1"/>
  <c r="H19" i="30" s="1"/>
  <c r="G19" i="30" a="1"/>
  <c r="G19" i="30" s="1"/>
  <c r="F19" i="30" a="1"/>
  <c r="F19" i="30" s="1"/>
  <c r="E19" i="30" a="1"/>
  <c r="E19" i="30" s="1"/>
  <c r="D19" i="30" a="1"/>
  <c r="D19" i="30" s="1"/>
  <c r="C19" i="30" a="1"/>
  <c r="C19" i="30" s="1"/>
  <c r="B19" i="30" a="1"/>
  <c r="B19" i="30" s="1"/>
  <c r="K18" i="30" a="1"/>
  <c r="K18" i="30" s="1"/>
  <c r="J18" i="30" a="1"/>
  <c r="J18" i="30" s="1"/>
  <c r="I18" i="30" a="1"/>
  <c r="I18" i="30" s="1"/>
  <c r="H18" i="30" a="1"/>
  <c r="H18" i="30" s="1"/>
  <c r="G18" i="30" a="1"/>
  <c r="G18" i="30" s="1"/>
  <c r="F18" i="30" a="1"/>
  <c r="F18" i="30" s="1"/>
  <c r="E18" i="30" a="1"/>
  <c r="E18" i="30" s="1"/>
  <c r="D18" i="30" a="1"/>
  <c r="D18" i="30" s="1"/>
  <c r="C18" i="30" a="1"/>
  <c r="C18" i="30" s="1"/>
  <c r="B18" i="30" a="1"/>
  <c r="B18" i="30" s="1"/>
  <c r="K17" i="30" a="1"/>
  <c r="K17" i="30" s="1"/>
  <c r="J17" i="30" a="1"/>
  <c r="J17" i="30" s="1"/>
  <c r="I17" i="30" a="1"/>
  <c r="I17" i="30" s="1"/>
  <c r="H17" i="30" a="1"/>
  <c r="H17" i="30" s="1"/>
  <c r="G17" i="30" a="1"/>
  <c r="G17" i="30" s="1"/>
  <c r="F17" i="30" a="1"/>
  <c r="F17" i="30" s="1"/>
  <c r="E17" i="30" a="1"/>
  <c r="E17" i="30" s="1"/>
  <c r="D17" i="30" a="1"/>
  <c r="D17" i="30" s="1"/>
  <c r="B17" i="30" a="1"/>
  <c r="B17" i="30" s="1"/>
  <c r="D16" i="30" a="1"/>
  <c r="D16" i="30" s="1"/>
  <c r="E15" i="30" a="1"/>
  <c r="E15" i="30" s="1"/>
  <c r="G14" i="30" a="1"/>
  <c r="G14" i="30" s="1"/>
  <c r="J13" i="30" a="1"/>
  <c r="J13" i="30" s="1"/>
  <c r="C13" i="30" a="1"/>
  <c r="C13" i="30" s="1"/>
  <c r="D12" i="30" a="1"/>
  <c r="D12" i="30" s="1"/>
  <c r="E11" i="30" a="1"/>
  <c r="E11" i="30" s="1"/>
  <c r="F10" i="30" a="1"/>
  <c r="F10" i="30" s="1"/>
  <c r="H9" i="30" a="1"/>
  <c r="H9" i="30" s="1"/>
  <c r="I8" i="30" a="1"/>
  <c r="I8" i="30" s="1"/>
  <c r="J7" i="30" a="1"/>
  <c r="J7" i="30" s="1"/>
  <c r="B7" i="30" a="1"/>
  <c r="B7" i="30" s="1"/>
  <c r="D6" i="30" a="1"/>
  <c r="D6" i="30" s="1"/>
  <c r="E5" i="30" a="1"/>
  <c r="E5" i="30" s="1"/>
  <c r="I4" i="30" a="1"/>
  <c r="I4" i="30" s="1"/>
  <c r="K3" i="30" a="1"/>
  <c r="K3" i="30" s="1"/>
  <c r="B3" i="30" a="1"/>
  <c r="B3" i="30" s="1"/>
  <c r="J3" i="31" a="1"/>
  <c r="J3" i="31" s="1"/>
  <c r="H4" i="31" a="1"/>
  <c r="H4" i="31" s="1"/>
  <c r="G5" i="31" a="1"/>
  <c r="G5" i="31" s="1"/>
  <c r="C23" i="31" a="1"/>
  <c r="C23" i="31" s="1"/>
  <c r="C24" i="31" a="1"/>
  <c r="C24" i="31" s="1"/>
  <c r="K24" i="31" a="1"/>
  <c r="K24" i="31" s="1"/>
  <c r="K25" i="31" a="1"/>
  <c r="K25" i="31" s="1"/>
  <c r="J26" i="31" a="1"/>
  <c r="J26" i="31" s="1"/>
  <c r="J3" i="34" a="1"/>
  <c r="J3" i="34" s="1"/>
  <c r="K4" i="34" a="1"/>
  <c r="K4" i="34" s="1"/>
  <c r="I5" i="34" a="1"/>
  <c r="I5" i="34" s="1"/>
  <c r="I6" i="34" a="1"/>
  <c r="I6" i="34" s="1"/>
  <c r="F7" i="34" a="1"/>
  <c r="F7" i="34" s="1"/>
  <c r="F8" i="34" a="1"/>
  <c r="F8" i="34" s="1"/>
  <c r="D9" i="34" a="1"/>
  <c r="D9" i="34" s="1"/>
  <c r="C10" i="34" a="1"/>
  <c r="C10" i="34" s="1"/>
  <c r="C11" i="34" a="1"/>
  <c r="C11" i="34" s="1"/>
  <c r="B12" i="34" a="1"/>
  <c r="B12" i="34" s="1"/>
  <c r="B13" i="34" a="1"/>
  <c r="B13" i="34" s="1"/>
  <c r="K13" i="34" a="1"/>
  <c r="K13" i="34" s="1"/>
  <c r="K14" i="34" a="1"/>
  <c r="K14" i="34" s="1"/>
  <c r="K15" i="34" a="1"/>
  <c r="K15" i="34" s="1"/>
  <c r="I16" i="34" a="1"/>
  <c r="I16" i="34" s="1"/>
  <c r="I17" i="34" a="1"/>
  <c r="I17" i="34" s="1"/>
  <c r="H18" i="34" a="1"/>
  <c r="H18" i="34" s="1"/>
  <c r="E19" i="34" a="1"/>
  <c r="E19" i="34" s="1"/>
  <c r="D20" i="34" a="1"/>
  <c r="D20" i="34" s="1"/>
  <c r="C21" i="34" a="1"/>
  <c r="C21" i="34" s="1"/>
  <c r="C22" i="34" a="1"/>
  <c r="C22" i="34" s="1"/>
  <c r="B23" i="34" a="1"/>
  <c r="B23" i="34" s="1"/>
  <c r="B24" i="34" a="1"/>
  <c r="B24" i="34" s="1"/>
  <c r="B25" i="34" a="1"/>
  <c r="B25" i="34" s="1"/>
  <c r="B25" i="24" a="1"/>
  <c r="B25" i="24" s="1"/>
  <c r="K23" i="24" a="1"/>
  <c r="K23" i="24" s="1"/>
  <c r="K22" i="24" a="1"/>
  <c r="K22" i="24" s="1"/>
  <c r="F21" i="24" a="1"/>
  <c r="F21" i="24" s="1"/>
  <c r="E20" i="24" a="1"/>
  <c r="E20" i="24" s="1"/>
  <c r="D19" i="24" a="1"/>
  <c r="D19" i="24" s="1"/>
  <c r="B18" i="24" a="1"/>
  <c r="B18" i="24" s="1"/>
  <c r="E17" i="24" a="1"/>
  <c r="E17" i="24" s="1"/>
  <c r="D16" i="24" a="1"/>
  <c r="D16" i="24" s="1"/>
  <c r="B15" i="24" a="1"/>
  <c r="B15" i="24" s="1"/>
  <c r="J13" i="24" a="1"/>
  <c r="J13" i="24" s="1"/>
  <c r="I12" i="24" a="1"/>
  <c r="I12" i="24" s="1"/>
  <c r="G11" i="24" a="1"/>
  <c r="G11" i="24" s="1"/>
  <c r="E10" i="24" a="1"/>
  <c r="E10" i="24" s="1"/>
  <c r="E9" i="24" a="1"/>
  <c r="E9" i="24" s="1"/>
  <c r="C8" i="24" a="1"/>
  <c r="C8" i="24" s="1"/>
  <c r="K6" i="24" a="1"/>
  <c r="K6" i="24" s="1"/>
  <c r="B6" i="24" a="1"/>
  <c r="B6" i="24" s="1"/>
  <c r="B5" i="24" a="1"/>
  <c r="B5" i="24" s="1"/>
  <c r="K3" i="24" a="1"/>
  <c r="K3" i="24" s="1"/>
  <c r="J2" i="24" a="1"/>
  <c r="J2" i="24" s="1"/>
  <c r="I26" i="23" a="1"/>
  <c r="I26" i="23" s="1"/>
  <c r="H25" i="23" a="1"/>
  <c r="H25" i="23" s="1"/>
  <c r="F24" i="23" a="1"/>
  <c r="F24" i="23" s="1"/>
  <c r="E23" i="23" a="1"/>
  <c r="E23" i="23" s="1"/>
  <c r="C22" i="23" a="1"/>
  <c r="C22" i="23" s="1"/>
  <c r="B21" i="23" a="1"/>
  <c r="B21" i="23" s="1"/>
  <c r="K19" i="23" a="1"/>
  <c r="K19" i="23" s="1"/>
  <c r="I18" i="23" a="1"/>
  <c r="I18" i="23" s="1"/>
  <c r="H17" i="23" a="1"/>
  <c r="H17" i="23" s="1"/>
  <c r="G16" i="23" a="1"/>
  <c r="G16" i="23" s="1"/>
  <c r="G15" i="23" a="1"/>
  <c r="G15" i="23" s="1"/>
  <c r="F14" i="23" a="1"/>
  <c r="F14" i="23" s="1"/>
  <c r="F13" i="23" a="1"/>
  <c r="F13" i="23" s="1"/>
  <c r="E12" i="23" a="1"/>
  <c r="E12" i="23" s="1"/>
  <c r="C11" i="23" a="1"/>
  <c r="C11" i="23" s="1"/>
  <c r="C10" i="23" a="1"/>
  <c r="C10" i="23" s="1"/>
  <c r="K8" i="23" a="1"/>
  <c r="K8" i="23" s="1"/>
  <c r="J7" i="23" a="1"/>
  <c r="J7" i="23" s="1"/>
  <c r="I6" i="23" a="1"/>
  <c r="I6" i="23" s="1"/>
  <c r="G5" i="23" a="1"/>
  <c r="G5" i="23" s="1"/>
  <c r="F4" i="23" a="1"/>
  <c r="F4" i="23" s="1"/>
  <c r="G3" i="23" a="1"/>
  <c r="G3" i="23" s="1"/>
  <c r="J5" i="31" a="1"/>
  <c r="J5" i="31" s="1"/>
  <c r="K5" i="31" a="1"/>
  <c r="K5" i="31" s="1"/>
  <c r="B6" i="31" a="1"/>
  <c r="B6" i="31" s="1"/>
  <c r="C6" i="31" a="1"/>
  <c r="C6" i="31" s="1"/>
  <c r="D6" i="31" a="1"/>
  <c r="D6" i="31" s="1"/>
  <c r="E6" i="31" a="1"/>
  <c r="E6" i="31" s="1"/>
  <c r="F6" i="31" a="1"/>
  <c r="F6" i="31" s="1"/>
  <c r="G6" i="31" a="1"/>
  <c r="G6" i="31" s="1"/>
  <c r="H6" i="31" a="1"/>
  <c r="H6" i="31" s="1"/>
  <c r="I6" i="31" a="1"/>
  <c r="I6" i="31" s="1"/>
  <c r="J6" i="31" a="1"/>
  <c r="J6" i="31" s="1"/>
  <c r="K6" i="31" a="1"/>
  <c r="K6" i="31" s="1"/>
  <c r="B7" i="31" a="1"/>
  <c r="B7" i="31" s="1"/>
  <c r="C7" i="31" a="1"/>
  <c r="C7" i="31" s="1"/>
  <c r="D7" i="31" a="1"/>
  <c r="D7" i="31" s="1"/>
  <c r="E7" i="31" a="1"/>
  <c r="E7" i="31" s="1"/>
  <c r="F7" i="31" a="1"/>
  <c r="F7" i="31" s="1"/>
  <c r="G7" i="31" a="1"/>
  <c r="G7" i="31" s="1"/>
  <c r="H7" i="31" a="1"/>
  <c r="H7" i="31" s="1"/>
  <c r="I7" i="31" a="1"/>
  <c r="I7" i="31" s="1"/>
  <c r="J7" i="31" a="1"/>
  <c r="J7" i="31" s="1"/>
  <c r="K7" i="31" a="1"/>
  <c r="K7" i="31" s="1"/>
  <c r="B8" i="31" a="1"/>
  <c r="B8" i="31" s="1"/>
  <c r="C8" i="31" a="1"/>
  <c r="C8" i="31" s="1"/>
  <c r="D8" i="31" a="1"/>
  <c r="D8" i="31" s="1"/>
  <c r="E8" i="31" a="1"/>
  <c r="E8" i="31" s="1"/>
  <c r="F8" i="31" a="1"/>
  <c r="F8" i="31" s="1"/>
  <c r="G8" i="31" a="1"/>
  <c r="G8" i="31" s="1"/>
  <c r="H8" i="31" a="1"/>
  <c r="H8" i="31" s="1"/>
  <c r="I8" i="31" a="1"/>
  <c r="I8" i="31" s="1"/>
  <c r="J8" i="31" a="1"/>
  <c r="J8" i="31" s="1"/>
  <c r="K8" i="31" a="1"/>
  <c r="K8" i="31" s="1"/>
  <c r="B9" i="31" a="1"/>
  <c r="B9" i="31" s="1"/>
  <c r="C9" i="31" a="1"/>
  <c r="C9" i="31" s="1"/>
  <c r="D9" i="31" a="1"/>
  <c r="D9" i="31" s="1"/>
  <c r="E9" i="31" a="1"/>
  <c r="E9" i="31" s="1"/>
  <c r="F9" i="31" a="1"/>
  <c r="F9" i="31" s="1"/>
  <c r="G9" i="31" a="1"/>
  <c r="G9" i="31" s="1"/>
  <c r="H9" i="31" a="1"/>
  <c r="H9" i="31" s="1"/>
  <c r="I9" i="31" a="1"/>
  <c r="I9" i="31" s="1"/>
  <c r="J9" i="31" a="1"/>
  <c r="J9" i="31" s="1"/>
  <c r="K9" i="31" a="1"/>
  <c r="K9" i="31" s="1"/>
  <c r="B10" i="31" a="1"/>
  <c r="B10" i="31" s="1"/>
  <c r="C10" i="31" a="1"/>
  <c r="C10" i="31" s="1"/>
  <c r="D10" i="31" a="1"/>
  <c r="D10" i="31" s="1"/>
  <c r="E10" i="31" a="1"/>
  <c r="E10" i="31" s="1"/>
  <c r="F10" i="31" a="1"/>
  <c r="F10" i="31" s="1"/>
  <c r="G10" i="31" a="1"/>
  <c r="G10" i="31" s="1"/>
  <c r="H10" i="31" a="1"/>
  <c r="H10" i="31" s="1"/>
  <c r="I10" i="31" a="1"/>
  <c r="I10" i="31" s="1"/>
  <c r="J10" i="31" a="1"/>
  <c r="J10" i="31" s="1"/>
  <c r="K10" i="31" a="1"/>
  <c r="K10" i="31" s="1"/>
  <c r="B11" i="31" a="1"/>
  <c r="B11" i="31" s="1"/>
  <c r="C11" i="31" a="1"/>
  <c r="C11" i="31" s="1"/>
  <c r="D11" i="31" a="1"/>
  <c r="D11" i="31" s="1"/>
  <c r="E11" i="31" a="1"/>
  <c r="E11" i="31" s="1"/>
  <c r="F11" i="31" a="1"/>
  <c r="F11" i="31" s="1"/>
  <c r="G11" i="31" a="1"/>
  <c r="G11" i="31" s="1"/>
  <c r="H11" i="31" a="1"/>
  <c r="H11" i="31" s="1"/>
  <c r="I11" i="31" a="1"/>
  <c r="I11" i="31" s="1"/>
  <c r="J11" i="31" a="1"/>
  <c r="J11" i="31" s="1"/>
  <c r="K11" i="31" a="1"/>
  <c r="K11" i="31" s="1"/>
  <c r="B12" i="31" a="1"/>
  <c r="B12" i="31" s="1"/>
  <c r="C12" i="31" a="1"/>
  <c r="C12" i="31" s="1"/>
  <c r="D12" i="31" a="1"/>
  <c r="D12" i="31" s="1"/>
  <c r="E12" i="31" a="1"/>
  <c r="E12" i="31" s="1"/>
  <c r="F12" i="31" a="1"/>
  <c r="F12" i="31" s="1"/>
  <c r="G12" i="31" a="1"/>
  <c r="G12" i="31" s="1"/>
  <c r="H12" i="31" a="1"/>
  <c r="H12" i="31" s="1"/>
  <c r="I12" i="31" a="1"/>
  <c r="I12" i="31" s="1"/>
  <c r="J12" i="31" a="1"/>
  <c r="J12" i="31" s="1"/>
  <c r="K12" i="31" a="1"/>
  <c r="K12" i="31" s="1"/>
  <c r="B13" i="31" a="1"/>
  <c r="B13" i="31" s="1"/>
  <c r="C13" i="31" a="1"/>
  <c r="C13" i="31" s="1"/>
  <c r="D13" i="31" a="1"/>
  <c r="D13" i="31" s="1"/>
  <c r="E13" i="31" a="1"/>
  <c r="E13" i="31" s="1"/>
  <c r="F13" i="31" a="1"/>
  <c r="F13" i="31" s="1"/>
  <c r="G13" i="31" a="1"/>
  <c r="G13" i="31" s="1"/>
  <c r="H13" i="31" a="1"/>
  <c r="H13" i="31" s="1"/>
  <c r="I13" i="31" a="1"/>
  <c r="I13" i="31" s="1"/>
  <c r="J13" i="31" a="1"/>
  <c r="J13" i="31" s="1"/>
  <c r="K13" i="31" a="1"/>
  <c r="K13" i="31" s="1"/>
  <c r="B14" i="31" a="1"/>
  <c r="B14" i="31" s="1"/>
  <c r="C14" i="31" a="1"/>
  <c r="C14" i="31" s="1"/>
  <c r="D14" i="31" a="1"/>
  <c r="D14" i="31" s="1"/>
  <c r="E14" i="31" a="1"/>
  <c r="E14" i="31" s="1"/>
  <c r="F14" i="31" a="1"/>
  <c r="F14" i="31" s="1"/>
  <c r="G14" i="31" a="1"/>
  <c r="G14" i="31" s="1"/>
  <c r="H14" i="31" a="1"/>
  <c r="H14" i="31" s="1"/>
  <c r="I14" i="31" a="1"/>
  <c r="I14" i="31" s="1"/>
  <c r="J14" i="31" a="1"/>
  <c r="J14" i="31" s="1"/>
  <c r="K14" i="31" a="1"/>
  <c r="K14" i="31" s="1"/>
  <c r="B15" i="31" a="1"/>
  <c r="B15" i="31" s="1"/>
  <c r="C15" i="31" a="1"/>
  <c r="C15" i="31" s="1"/>
  <c r="D15" i="31" a="1"/>
  <c r="D15" i="31" s="1"/>
  <c r="E15" i="31" a="1"/>
  <c r="E15" i="31" s="1"/>
  <c r="F15" i="31" a="1"/>
  <c r="F15" i="31" s="1"/>
  <c r="G15" i="31" a="1"/>
  <c r="G15" i="31" s="1"/>
  <c r="H15" i="31" a="1"/>
  <c r="H15" i="31" s="1"/>
  <c r="I15" i="31" a="1"/>
  <c r="I15" i="31" s="1"/>
  <c r="J15" i="31" a="1"/>
  <c r="J15" i="31" s="1"/>
  <c r="K15" i="31" a="1"/>
  <c r="K15" i="31" s="1"/>
  <c r="B16" i="31" a="1"/>
  <c r="B16" i="31" s="1"/>
  <c r="C16" i="31" a="1"/>
  <c r="C16" i="31" s="1"/>
  <c r="D16" i="31" a="1"/>
  <c r="D16" i="31" s="1"/>
  <c r="E16" i="31" a="1"/>
  <c r="E16" i="31" s="1"/>
  <c r="F16" i="31" a="1"/>
  <c r="F16" i="31" s="1"/>
  <c r="G16" i="31" a="1"/>
  <c r="G16" i="31" s="1"/>
  <c r="H16" i="31" a="1"/>
  <c r="H16" i="31" s="1"/>
  <c r="I16" i="31" a="1"/>
  <c r="I16" i="31" s="1"/>
  <c r="J16" i="31" a="1"/>
  <c r="J16" i="31" s="1"/>
  <c r="K16" i="31" a="1"/>
  <c r="K16" i="31" s="1"/>
  <c r="B17" i="31" a="1"/>
  <c r="B17" i="31" s="1"/>
  <c r="C17" i="31" a="1"/>
  <c r="C17" i="31" s="1"/>
  <c r="D17" i="31" a="1"/>
  <c r="D17" i="31" s="1"/>
  <c r="E17" i="31" a="1"/>
  <c r="E17" i="31" s="1"/>
  <c r="F17" i="31" a="1"/>
  <c r="F17" i="31" s="1"/>
  <c r="G17" i="31" a="1"/>
  <c r="G17" i="31" s="1"/>
  <c r="H17" i="31" a="1"/>
  <c r="H17" i="31" s="1"/>
  <c r="I17" i="31" a="1"/>
  <c r="I17" i="31" s="1"/>
  <c r="J17" i="31" a="1"/>
  <c r="J17" i="31" s="1"/>
  <c r="K17" i="31" a="1"/>
  <c r="K17" i="31" s="1"/>
  <c r="B18" i="31" a="1"/>
  <c r="B18" i="31" s="1"/>
  <c r="C18" i="31" a="1"/>
  <c r="C18" i="31" s="1"/>
  <c r="D18" i="31" a="1"/>
  <c r="D18" i="31" s="1"/>
  <c r="E18" i="31" a="1"/>
  <c r="E18" i="31" s="1"/>
  <c r="F18" i="31" a="1"/>
  <c r="F18" i="31" s="1"/>
  <c r="G18" i="31" a="1"/>
  <c r="G18" i="31" s="1"/>
  <c r="H18" i="31" a="1"/>
  <c r="H18" i="31" s="1"/>
  <c r="I18" i="31" a="1"/>
  <c r="I18" i="31" s="1"/>
  <c r="J18" i="31" a="1"/>
  <c r="J18" i="31" s="1"/>
  <c r="K18" i="31" a="1"/>
  <c r="K18" i="31" s="1"/>
  <c r="B19" i="31" a="1"/>
  <c r="B19" i="31" s="1"/>
  <c r="C19" i="31" a="1"/>
  <c r="C19" i="31" s="1"/>
  <c r="D19" i="31" a="1"/>
  <c r="D19" i="31" s="1"/>
  <c r="E19" i="31" a="1"/>
  <c r="E19" i="31" s="1"/>
  <c r="F19" i="31" a="1"/>
  <c r="F19" i="31" s="1"/>
  <c r="G19" i="31" a="1"/>
  <c r="G19" i="31" s="1"/>
  <c r="H19" i="31" a="1"/>
  <c r="H19" i="31" s="1"/>
  <c r="I19" i="31" a="1"/>
  <c r="I19" i="31" s="1"/>
  <c r="J19" i="31" a="1"/>
  <c r="J19" i="31" s="1"/>
  <c r="K19" i="31" a="1"/>
  <c r="K19" i="31" s="1"/>
  <c r="B20" i="31" a="1"/>
  <c r="B20" i="31" s="1"/>
  <c r="C20" i="31" a="1"/>
  <c r="C20" i="31" s="1"/>
  <c r="D20" i="31" a="1"/>
  <c r="D20" i="31" s="1"/>
  <c r="E20" i="31" a="1"/>
  <c r="E20" i="31" s="1"/>
  <c r="F20" i="31" a="1"/>
  <c r="F20" i="31" s="1"/>
  <c r="G20" i="31" a="1"/>
  <c r="G20" i="31" s="1"/>
  <c r="H20" i="31" a="1"/>
  <c r="H20" i="31" s="1"/>
  <c r="I20" i="31" a="1"/>
  <c r="I20" i="31" s="1"/>
  <c r="J20" i="31" a="1"/>
  <c r="J20" i="31" s="1"/>
  <c r="K20" i="31" a="1"/>
  <c r="K20" i="31" s="1"/>
  <c r="B21" i="31" a="1"/>
  <c r="B21" i="31" s="1"/>
  <c r="C21" i="31" a="1"/>
  <c r="C21" i="31" s="1"/>
  <c r="D21" i="31" a="1"/>
  <c r="D21" i="31" s="1"/>
  <c r="E21" i="31" a="1"/>
  <c r="E21" i="31" s="1"/>
  <c r="F21" i="31" a="1"/>
  <c r="F21" i="31" s="1"/>
  <c r="G21" i="31" a="1"/>
  <c r="G21" i="31" s="1"/>
  <c r="H21" i="31" a="1"/>
  <c r="H21" i="31" s="1"/>
  <c r="I21" i="31" a="1"/>
  <c r="I21" i="31" s="1"/>
  <c r="J21" i="31" a="1"/>
  <c r="J21" i="31" s="1"/>
  <c r="K21" i="31" a="1"/>
  <c r="K21" i="31" s="1"/>
  <c r="B22" i="31" a="1"/>
  <c r="B22" i="31" s="1"/>
  <c r="C22" i="31" a="1"/>
  <c r="C22" i="31" s="1"/>
  <c r="D22" i="31" a="1"/>
  <c r="D22" i="31" s="1"/>
  <c r="E22" i="31" a="1"/>
  <c r="E22" i="31" s="1"/>
  <c r="F22" i="31" a="1"/>
  <c r="F22" i="31" s="1"/>
  <c r="E23" i="31" a="1"/>
  <c r="E23" i="31" s="1"/>
  <c r="E24" i="31" a="1"/>
  <c r="E24" i="31" s="1"/>
  <c r="D25" i="31" a="1"/>
  <c r="D25" i="31" s="1"/>
  <c r="D26" i="31" a="1"/>
  <c r="D26" i="31" s="1"/>
  <c r="D3" i="34" a="1"/>
  <c r="D3" i="34" s="1"/>
  <c r="D4" i="34" a="1"/>
  <c r="D4" i="34" s="1"/>
  <c r="E5" i="34" a="1"/>
  <c r="E5" i="34" s="1"/>
  <c r="E6" i="34" a="1"/>
  <c r="E6" i="34" s="1"/>
  <c r="E7" i="34" a="1"/>
  <c r="E7" i="34" s="1"/>
  <c r="E8" i="34" a="1"/>
  <c r="E8" i="34" s="1"/>
  <c r="G9" i="34" a="1"/>
  <c r="G9" i="34" s="1"/>
  <c r="F10" i="34" a="1"/>
  <c r="F10" i="34" s="1"/>
  <c r="F11" i="34" a="1"/>
  <c r="F11" i="34" s="1"/>
  <c r="F12" i="34" a="1"/>
  <c r="F12" i="34" s="1"/>
  <c r="F13" i="34" a="1"/>
  <c r="F13" i="34" s="1"/>
  <c r="F14" i="34" a="1"/>
  <c r="F14" i="34" s="1"/>
  <c r="F15" i="34" a="1"/>
  <c r="F15" i="34" s="1"/>
  <c r="F16" i="34" a="1"/>
  <c r="F16" i="34" s="1"/>
  <c r="F17" i="34" a="1"/>
  <c r="F17" i="34" s="1"/>
  <c r="G18" i="34" a="1"/>
  <c r="G18" i="34" s="1"/>
  <c r="H19" i="34" a="1"/>
  <c r="H19" i="34" s="1"/>
  <c r="H20" i="34" a="1"/>
  <c r="H20" i="34" s="1"/>
  <c r="H21" i="34" a="1"/>
  <c r="H21" i="34" s="1"/>
  <c r="H22" i="34" a="1"/>
  <c r="H22" i="34" s="1"/>
  <c r="H23" i="34" a="1"/>
  <c r="H23" i="34" s="1"/>
  <c r="H24" i="34" a="1"/>
  <c r="H24" i="34" s="1"/>
  <c r="H25" i="34" a="1"/>
  <c r="H25" i="34" s="1"/>
  <c r="E24" i="24" a="1"/>
  <c r="E24" i="24" s="1"/>
  <c r="C23" i="24" a="1"/>
  <c r="C23" i="24" s="1"/>
  <c r="K21" i="24" a="1"/>
  <c r="K21" i="24" s="1"/>
  <c r="K20" i="24" a="1"/>
  <c r="K20" i="24" s="1"/>
  <c r="G19" i="24" a="1"/>
  <c r="G19" i="24" s="1"/>
  <c r="G18" i="24" a="1"/>
  <c r="G18" i="24" s="1"/>
  <c r="D17" i="24" a="1"/>
  <c r="D17" i="24" s="1"/>
  <c r="B16" i="24" a="1"/>
  <c r="B16" i="24" s="1"/>
  <c r="J14" i="24" a="1"/>
  <c r="J14" i="24" s="1"/>
  <c r="H13" i="24" a="1"/>
  <c r="H13" i="24" s="1"/>
  <c r="F12" i="24" a="1"/>
  <c r="F12" i="24" s="1"/>
  <c r="D11" i="24" a="1"/>
  <c r="D11" i="24" s="1"/>
  <c r="K9" i="24" a="1"/>
  <c r="K9" i="24" s="1"/>
  <c r="K8" i="24" a="1"/>
  <c r="K8" i="24" s="1"/>
  <c r="H7" i="24" a="1"/>
  <c r="H7" i="24" s="1"/>
  <c r="D6" i="24" a="1"/>
  <c r="D6" i="24" s="1"/>
  <c r="K4" i="24" a="1"/>
  <c r="K4" i="24" s="1"/>
  <c r="I3" i="24" a="1"/>
  <c r="I3" i="24" s="1"/>
  <c r="F2" i="24" a="1"/>
  <c r="F2" i="24" s="1"/>
  <c r="D26" i="23" a="1"/>
  <c r="D26" i="23" s="1"/>
  <c r="B25" i="23" a="1"/>
  <c r="B25" i="23" s="1"/>
  <c r="J23" i="23" a="1"/>
  <c r="J23" i="23" s="1"/>
  <c r="H22" i="23" a="1"/>
  <c r="H22" i="23" s="1"/>
  <c r="F21" i="23" a="1"/>
  <c r="F21" i="23" s="1"/>
  <c r="D20" i="23" a="1"/>
  <c r="D20" i="23" s="1"/>
  <c r="K18" i="23" a="1"/>
  <c r="K18" i="23" s="1"/>
  <c r="I17" i="23" a="1"/>
  <c r="I17" i="23" s="1"/>
  <c r="H16" i="23" a="1"/>
  <c r="H16" i="23" s="1"/>
  <c r="E15" i="23" a="1"/>
  <c r="E15" i="23" s="1"/>
  <c r="C14" i="23" a="1"/>
  <c r="C14" i="23" s="1"/>
  <c r="K12" i="23" a="1"/>
  <c r="K12" i="23" s="1"/>
  <c r="J11" i="23" a="1"/>
  <c r="J11" i="23" s="1"/>
  <c r="H10" i="23" a="1"/>
  <c r="H10" i="23" s="1"/>
  <c r="F9" i="23" a="1"/>
  <c r="F9" i="23" s="1"/>
  <c r="D8" i="23" a="1"/>
  <c r="D8" i="23" s="1"/>
  <c r="B7" i="23" a="1"/>
  <c r="B7" i="23" s="1"/>
  <c r="I5" i="23" a="1"/>
  <c r="I5" i="23" s="1"/>
  <c r="G4" i="23" a="1"/>
  <c r="G4" i="23" s="1"/>
  <c r="E3" i="23" a="1"/>
  <c r="E3" i="23" s="1"/>
  <c r="K25" i="34" a="1"/>
  <c r="K25" i="34" s="1"/>
  <c r="B26" i="34" a="1"/>
  <c r="B26" i="34" s="1"/>
  <c r="C26" i="34" a="1"/>
  <c r="C26" i="34" s="1"/>
  <c r="D26" i="34" a="1"/>
  <c r="D26" i="34" s="1"/>
  <c r="E26" i="34" a="1"/>
  <c r="E26" i="34" s="1"/>
  <c r="F26" i="34" a="1"/>
  <c r="F26" i="34" s="1"/>
  <c r="G26" i="34" a="1"/>
  <c r="G26" i="34" s="1"/>
  <c r="H26" i="34" a="1"/>
  <c r="H26" i="34" s="1"/>
  <c r="I26" i="34" a="1"/>
  <c r="I26" i="34" s="1"/>
  <c r="J26" i="34" a="1"/>
  <c r="J26" i="34" s="1"/>
  <c r="K26" i="34" a="1"/>
  <c r="K26" i="34" s="1"/>
  <c r="B3" i="35" a="1"/>
  <c r="B3" i="35" s="1"/>
  <c r="C3" i="35" a="1"/>
  <c r="C3" i="35" s="1"/>
  <c r="D3" i="35" a="1"/>
  <c r="D3" i="35" s="1"/>
  <c r="E3" i="35" a="1"/>
  <c r="E3" i="35" s="1"/>
  <c r="F3" i="35" a="1"/>
  <c r="F3" i="35" s="1"/>
  <c r="G3" i="35" a="1"/>
  <c r="G3" i="35" s="1"/>
  <c r="H3" i="35" a="1"/>
  <c r="H3" i="35" s="1"/>
  <c r="I3" i="35" a="1"/>
  <c r="I3" i="35" s="1"/>
  <c r="J3" i="35" a="1"/>
  <c r="J3" i="35" s="1"/>
  <c r="K3" i="35" a="1"/>
  <c r="K3" i="35" s="1"/>
  <c r="B4" i="35" a="1"/>
  <c r="B4" i="35" s="1"/>
  <c r="C4" i="35" a="1"/>
  <c r="C4" i="35" s="1"/>
  <c r="D4" i="35" a="1"/>
  <c r="D4" i="35" s="1"/>
  <c r="E4" i="35" a="1"/>
  <c r="E4" i="35" s="1"/>
  <c r="F4" i="35" a="1"/>
  <c r="F4" i="35" s="1"/>
  <c r="G4" i="35" a="1"/>
  <c r="G4" i="35" s="1"/>
  <c r="H4" i="35" a="1"/>
  <c r="H4" i="35" s="1"/>
  <c r="I4" i="35" a="1"/>
  <c r="I4" i="35" s="1"/>
  <c r="J4" i="35" a="1"/>
  <c r="J4" i="35" s="1"/>
  <c r="K4" i="35" a="1"/>
  <c r="K4" i="35" s="1"/>
  <c r="B5" i="35" a="1"/>
  <c r="B5" i="35" s="1"/>
  <c r="C5" i="35" a="1"/>
  <c r="C5" i="35" s="1"/>
  <c r="D5" i="35" a="1"/>
  <c r="D5" i="35" s="1"/>
  <c r="E5" i="35" a="1"/>
  <c r="E5" i="35" s="1"/>
  <c r="F5" i="35" a="1"/>
  <c r="F5" i="35" s="1"/>
  <c r="G5" i="35" a="1"/>
  <c r="G5" i="35" s="1"/>
  <c r="H5" i="35" a="1"/>
  <c r="H5" i="35" s="1"/>
  <c r="I5" i="35" a="1"/>
  <c r="I5" i="35" s="1"/>
  <c r="J5" i="35" a="1"/>
  <c r="J5" i="35" s="1"/>
  <c r="K5" i="35" a="1"/>
  <c r="K5" i="35" s="1"/>
  <c r="B6" i="35" a="1"/>
  <c r="B6" i="35" s="1"/>
  <c r="C6" i="35" a="1"/>
  <c r="C6" i="35" s="1"/>
  <c r="D6" i="35" a="1"/>
  <c r="D6" i="35" s="1"/>
  <c r="E6" i="35" a="1"/>
  <c r="E6" i="35" s="1"/>
  <c r="F6" i="35" a="1"/>
  <c r="F6" i="35" s="1"/>
  <c r="G6" i="35" a="1"/>
  <c r="G6" i="35" s="1"/>
  <c r="H6" i="35" a="1"/>
  <c r="H6" i="35" s="1"/>
  <c r="I6" i="35" a="1"/>
  <c r="I6" i="35" s="1"/>
  <c r="J6" i="35" a="1"/>
  <c r="J6" i="35" s="1"/>
  <c r="K6" i="35" a="1"/>
  <c r="K6" i="35" s="1"/>
  <c r="B7" i="35" a="1"/>
  <c r="B7" i="35" s="1"/>
  <c r="C7" i="35" a="1"/>
  <c r="C7" i="35" s="1"/>
  <c r="D7" i="35" a="1"/>
  <c r="D7" i="35" s="1"/>
  <c r="E7" i="35" a="1"/>
  <c r="E7" i="35" s="1"/>
  <c r="F7" i="35" a="1"/>
  <c r="F7" i="35" s="1"/>
  <c r="G7" i="35" a="1"/>
  <c r="G7" i="35" s="1"/>
  <c r="H7" i="35" a="1"/>
  <c r="H7" i="35" s="1"/>
  <c r="I7" i="35" a="1"/>
  <c r="I7" i="35" s="1"/>
  <c r="J7" i="35" a="1"/>
  <c r="J7" i="35" s="1"/>
  <c r="K7" i="35" a="1"/>
  <c r="K7" i="35" s="1"/>
  <c r="B8" i="35" a="1"/>
  <c r="B8" i="35" s="1"/>
  <c r="C8" i="35" a="1"/>
  <c r="C8" i="35" s="1"/>
  <c r="D8" i="35" a="1"/>
  <c r="D8" i="35" s="1"/>
  <c r="E8" i="35" a="1"/>
  <c r="E8" i="35" s="1"/>
  <c r="F8" i="35" a="1"/>
  <c r="F8" i="35" s="1"/>
  <c r="G8" i="35" a="1"/>
  <c r="G8" i="35" s="1"/>
  <c r="H8" i="35" a="1"/>
  <c r="H8" i="35" s="1"/>
  <c r="I8" i="35" a="1"/>
  <c r="I8" i="35" s="1"/>
  <c r="J8" i="35" a="1"/>
  <c r="J8" i="35" s="1"/>
  <c r="K8" i="35" a="1"/>
  <c r="K8" i="35" s="1"/>
  <c r="B9" i="35" a="1"/>
  <c r="B9" i="35" s="1"/>
  <c r="C9" i="35" a="1"/>
  <c r="C9" i="35" s="1"/>
  <c r="D9" i="35" a="1"/>
  <c r="D9" i="35" s="1"/>
  <c r="E9" i="35" a="1"/>
  <c r="E9" i="35" s="1"/>
  <c r="F9" i="35" a="1"/>
  <c r="F9" i="35" s="1"/>
  <c r="G9" i="35" a="1"/>
  <c r="G9" i="35" s="1"/>
  <c r="H9" i="35" a="1"/>
  <c r="H9" i="35" s="1"/>
  <c r="I9" i="35" a="1"/>
  <c r="I9" i="35" s="1"/>
  <c r="J9" i="35" a="1"/>
  <c r="J9" i="35" s="1"/>
  <c r="K9" i="35" a="1"/>
  <c r="K9" i="35" s="1"/>
  <c r="B10" i="35" a="1"/>
  <c r="B10" i="35" s="1"/>
  <c r="C10" i="35" a="1"/>
  <c r="C10" i="35" s="1"/>
  <c r="D10" i="35" a="1"/>
  <c r="D10" i="35" s="1"/>
  <c r="E10" i="35" a="1"/>
  <c r="E10" i="35" s="1"/>
  <c r="F10" i="35" a="1"/>
  <c r="F10" i="35" s="1"/>
  <c r="G10" i="35" a="1"/>
  <c r="G10" i="35" s="1"/>
  <c r="H10" i="35" a="1"/>
  <c r="H10" i="35" s="1"/>
  <c r="I10" i="35" a="1"/>
  <c r="I10" i="35" s="1"/>
  <c r="J10" i="35" a="1"/>
  <c r="J10" i="35" s="1"/>
  <c r="K10" i="35" a="1"/>
  <c r="K10" i="35" s="1"/>
  <c r="B11" i="35" a="1"/>
  <c r="B11" i="35" s="1"/>
  <c r="C11" i="35" a="1"/>
  <c r="C11" i="35" s="1"/>
  <c r="D11" i="35" a="1"/>
  <c r="D11" i="35" s="1"/>
  <c r="E11" i="35" a="1"/>
  <c r="E11" i="35" s="1"/>
  <c r="F11" i="35" a="1"/>
  <c r="F11" i="35" s="1"/>
  <c r="G11" i="35" a="1"/>
  <c r="G11" i="35" s="1"/>
  <c r="H11" i="35" a="1"/>
  <c r="H11" i="35" s="1"/>
  <c r="I11" i="35" a="1"/>
  <c r="I11" i="35" s="1"/>
  <c r="J11" i="35" a="1"/>
  <c r="J11" i="35" s="1"/>
  <c r="K11" i="35" a="1"/>
  <c r="K11" i="35" s="1"/>
  <c r="B12" i="35" a="1"/>
  <c r="B12" i="35" s="1"/>
  <c r="C12" i="35" a="1"/>
  <c r="C12" i="35" s="1"/>
  <c r="D12" i="35" a="1"/>
  <c r="D12" i="35" s="1"/>
  <c r="E12" i="35" a="1"/>
  <c r="E12" i="35" s="1"/>
  <c r="F12" i="35" a="1"/>
  <c r="F12" i="35" s="1"/>
  <c r="G12" i="35" a="1"/>
  <c r="G12" i="35" s="1"/>
  <c r="H12" i="35" a="1"/>
  <c r="H12" i="35" s="1"/>
  <c r="I12" i="35" a="1"/>
  <c r="I12" i="35" s="1"/>
  <c r="J12" i="35" a="1"/>
  <c r="J12" i="35" s="1"/>
  <c r="K12" i="35" a="1"/>
  <c r="K12" i="35" s="1"/>
  <c r="B13" i="35" a="1"/>
  <c r="B13" i="35" s="1"/>
  <c r="C13" i="35" a="1"/>
  <c r="C13" i="35" s="1"/>
  <c r="D13" i="35" a="1"/>
  <c r="D13" i="35" s="1"/>
  <c r="E13" i="35" a="1"/>
  <c r="E13" i="35" s="1"/>
  <c r="F13" i="35" a="1"/>
  <c r="F13" i="35" s="1"/>
  <c r="G13" i="35" a="1"/>
  <c r="G13" i="35" s="1"/>
  <c r="H13" i="35" a="1"/>
  <c r="H13" i="35" s="1"/>
  <c r="I13" i="35" a="1"/>
  <c r="I13" i="35" s="1"/>
  <c r="J13" i="35" a="1"/>
  <c r="J13" i="35" s="1"/>
  <c r="K13" i="35" a="1"/>
  <c r="K13" i="35" s="1"/>
  <c r="B14" i="35" a="1"/>
  <c r="B14" i="35" s="1"/>
  <c r="C14" i="35" a="1"/>
  <c r="C14" i="35" s="1"/>
  <c r="D14" i="35" a="1"/>
  <c r="D14" i="35" s="1"/>
  <c r="E14" i="35" a="1"/>
  <c r="E14" i="35" s="1"/>
  <c r="F14" i="35" a="1"/>
  <c r="F14" i="35" s="1"/>
  <c r="G14" i="35" a="1"/>
  <c r="G14" i="35" s="1"/>
  <c r="H14" i="35" a="1"/>
  <c r="H14" i="35" s="1"/>
  <c r="I14" i="35" a="1"/>
  <c r="I14" i="35" s="1"/>
  <c r="J14" i="35" a="1"/>
  <c r="J14" i="35" s="1"/>
  <c r="K14" i="35" a="1"/>
  <c r="K14" i="35" s="1"/>
  <c r="B15" i="35" a="1"/>
  <c r="B15" i="35" s="1"/>
  <c r="C15" i="35" a="1"/>
  <c r="C15" i="35" s="1"/>
  <c r="D15" i="35" a="1"/>
  <c r="D15" i="35" s="1"/>
  <c r="E15" i="35" a="1"/>
  <c r="E15" i="35" s="1"/>
  <c r="F15" i="35" a="1"/>
  <c r="F15" i="35" s="1"/>
  <c r="G15" i="35" a="1"/>
  <c r="G15" i="35" s="1"/>
  <c r="H15" i="35" a="1"/>
  <c r="H15" i="35" s="1"/>
  <c r="I15" i="35" a="1"/>
  <c r="I15" i="35" s="1"/>
  <c r="J15" i="35" a="1"/>
  <c r="J15" i="35" s="1"/>
  <c r="K15" i="35" a="1"/>
  <c r="K15" i="35" s="1"/>
  <c r="B16" i="35" a="1"/>
  <c r="B16" i="35" s="1"/>
  <c r="C16" i="35" a="1"/>
  <c r="C16" i="35" s="1"/>
  <c r="D16" i="35" a="1"/>
  <c r="D16" i="35" s="1"/>
  <c r="E16" i="35" a="1"/>
  <c r="E16" i="35" s="1"/>
  <c r="F16" i="35" a="1"/>
  <c r="F16" i="35" s="1"/>
  <c r="G16" i="35" a="1"/>
  <c r="G16" i="35" s="1"/>
  <c r="H2" i="29" a="1"/>
  <c r="H2" i="29" s="1"/>
  <c r="F2" i="29" a="1"/>
  <c r="F2" i="29" s="1"/>
  <c r="D2" i="29" a="1"/>
  <c r="D2" i="29" s="1"/>
  <c r="B2" i="29" a="1"/>
  <c r="B2" i="29" s="1"/>
  <c r="J2" i="28" a="1"/>
  <c r="J2" i="28" s="1"/>
  <c r="H2" i="28" a="1"/>
  <c r="H2" i="28" s="1"/>
  <c r="F2" i="28" a="1"/>
  <c r="F2" i="28" s="1"/>
  <c r="D2" i="28" a="1"/>
  <c r="D2" i="28" s="1"/>
  <c r="B2" i="28" a="1"/>
  <c r="B2" i="28" s="1"/>
  <c r="J2" i="27" a="1"/>
  <c r="J2" i="27" s="1"/>
  <c r="H2" i="27" a="1"/>
  <c r="H2" i="27" s="1"/>
  <c r="F2" i="27" a="1"/>
  <c r="F2" i="27" s="1"/>
  <c r="D2" i="27" a="1"/>
  <c r="D2" i="27" s="1"/>
  <c r="B2" i="27" a="1"/>
  <c r="B2" i="27" s="1"/>
  <c r="J2" i="26" a="1"/>
  <c r="J2" i="26" s="1"/>
  <c r="H2" i="26" a="1"/>
  <c r="H2" i="26" s="1"/>
  <c r="F2" i="26" a="1"/>
  <c r="F2" i="26" s="1"/>
  <c r="D2" i="26" a="1"/>
  <c r="D2" i="26" s="1"/>
  <c r="B2" i="26" a="1"/>
  <c r="B2" i="26" s="1"/>
  <c r="J2" i="25" a="1"/>
  <c r="J2" i="25" s="1"/>
  <c r="H2" i="25" a="1"/>
  <c r="H2" i="25" s="1"/>
  <c r="F2" i="25" a="1"/>
  <c r="F2" i="25" s="1"/>
  <c r="D2" i="25" a="1"/>
  <c r="D2" i="25" s="1"/>
  <c r="B2" i="25" a="1"/>
  <c r="B2" i="25" s="1"/>
  <c r="J26" i="24" a="1"/>
  <c r="J26" i="24" s="1"/>
  <c r="G26" i="24" a="1"/>
  <c r="G26" i="24" s="1"/>
  <c r="E26" i="24" a="1"/>
  <c r="E26" i="24" s="1"/>
  <c r="C26" i="24" a="1"/>
  <c r="C26" i="24" s="1"/>
  <c r="K25" i="24" a="1"/>
  <c r="K25" i="24" s="1"/>
  <c r="I25" i="24" a="1"/>
  <c r="I25" i="24" s="1"/>
  <c r="G25" i="24" a="1"/>
  <c r="G25" i="24" s="1"/>
  <c r="E25" i="24" a="1"/>
  <c r="E25" i="24" s="1"/>
  <c r="C25" i="24" a="1"/>
  <c r="C25" i="24" s="1"/>
  <c r="C24" i="24" a="1"/>
  <c r="C24" i="24" s="1"/>
  <c r="J22" i="24" a="1"/>
  <c r="J22" i="24" s="1"/>
  <c r="H21" i="24" a="1"/>
  <c r="H21" i="24" s="1"/>
  <c r="F20" i="24" a="1"/>
  <c r="F20" i="24" s="1"/>
  <c r="C19" i="24" a="1"/>
  <c r="C19" i="24" s="1"/>
  <c r="K17" i="24" a="1"/>
  <c r="K17" i="24" s="1"/>
  <c r="I16" i="24" a="1"/>
  <c r="I16" i="24" s="1"/>
  <c r="G15" i="24" a="1"/>
  <c r="G15" i="24" s="1"/>
  <c r="F14" i="24" a="1"/>
  <c r="F14" i="24" s="1"/>
  <c r="D13" i="24" a="1"/>
  <c r="D13" i="24" s="1"/>
  <c r="B12" i="24" a="1"/>
  <c r="B12" i="24" s="1"/>
  <c r="J10" i="24" a="1"/>
  <c r="J10" i="24" s="1"/>
  <c r="H9" i="24" a="1"/>
  <c r="H9" i="24" s="1"/>
  <c r="E8" i="24" a="1"/>
  <c r="E8" i="24" s="1"/>
  <c r="D7" i="24" a="1"/>
  <c r="D7" i="24" s="1"/>
  <c r="C6" i="24" a="1"/>
  <c r="C6" i="24" s="1"/>
  <c r="J4" i="24" a="1"/>
  <c r="J4" i="24" s="1"/>
  <c r="J3" i="24" a="1"/>
  <c r="J3" i="24" s="1"/>
  <c r="H2" i="24" a="1"/>
  <c r="H2" i="24" s="1"/>
  <c r="F26" i="23" a="1"/>
  <c r="F26" i="23" s="1"/>
  <c r="E25" i="23" a="1"/>
  <c r="E25" i="23" s="1"/>
  <c r="C24" i="23" a="1"/>
  <c r="C24" i="23" s="1"/>
  <c r="J22" i="23" a="1"/>
  <c r="J22" i="23" s="1"/>
  <c r="H21" i="23" a="1"/>
  <c r="H21" i="23" s="1"/>
  <c r="F20" i="23" a="1"/>
  <c r="F20" i="23" s="1"/>
  <c r="F19" i="23" a="1"/>
  <c r="F19" i="23" s="1"/>
  <c r="D18" i="23" a="1"/>
  <c r="D18" i="23" s="1"/>
  <c r="K16" i="23" a="1"/>
  <c r="K16" i="23" s="1"/>
  <c r="I15" i="23" a="1"/>
  <c r="I15" i="23" s="1"/>
  <c r="G14" i="23" a="1"/>
  <c r="G14" i="23" s="1"/>
  <c r="E13" i="23" a="1"/>
  <c r="E13" i="23" s="1"/>
  <c r="C12" i="23" a="1"/>
  <c r="C12" i="23" s="1"/>
  <c r="K10" i="23" a="1"/>
  <c r="K10" i="23" s="1"/>
  <c r="I9" i="23" a="1"/>
  <c r="I9" i="23" s="1"/>
  <c r="G8" i="23" a="1"/>
  <c r="G8" i="23" s="1"/>
  <c r="F7" i="23" a="1"/>
  <c r="F7" i="23" s="1"/>
  <c r="D6" i="23" a="1"/>
  <c r="D6" i="23" s="1"/>
  <c r="B5" i="23" a="1"/>
  <c r="B5" i="23" s="1"/>
  <c r="K3" i="23" a="1"/>
  <c r="K3" i="23" s="1"/>
  <c r="H16" i="35" a="1"/>
  <c r="H16" i="35" s="1"/>
  <c r="I16" i="35" a="1"/>
  <c r="I16" i="35" s="1"/>
  <c r="J16" i="35" a="1"/>
  <c r="J16" i="35" s="1"/>
  <c r="K16" i="35" a="1"/>
  <c r="K16" i="35" s="1"/>
  <c r="B17" i="35" a="1"/>
  <c r="B17" i="35" s="1"/>
  <c r="C17" i="35" a="1"/>
  <c r="C17" i="35" s="1"/>
  <c r="D17" i="35" a="1"/>
  <c r="D17" i="35" s="1"/>
  <c r="E17" i="35" a="1"/>
  <c r="E17" i="35" s="1"/>
  <c r="F17" i="35" a="1"/>
  <c r="F17" i="35" s="1"/>
  <c r="G17" i="35" a="1"/>
  <c r="G17" i="35" s="1"/>
  <c r="H17" i="35" a="1"/>
  <c r="H17" i="35" s="1"/>
  <c r="I17" i="35" a="1"/>
  <c r="I17" i="35" s="1"/>
  <c r="J17" i="35" a="1"/>
  <c r="J17" i="35" s="1"/>
  <c r="K17" i="35" a="1"/>
  <c r="K17" i="35" s="1"/>
  <c r="B18" i="35" a="1"/>
  <c r="B18" i="35" s="1"/>
  <c r="C18" i="35" a="1"/>
  <c r="C18" i="35" s="1"/>
  <c r="D18" i="35" a="1"/>
  <c r="D18" i="35" s="1"/>
  <c r="E18" i="35" a="1"/>
  <c r="E18" i="35" s="1"/>
  <c r="F18" i="35" a="1"/>
  <c r="F18" i="35" s="1"/>
  <c r="G18" i="35" a="1"/>
  <c r="G18" i="35" s="1"/>
  <c r="H18" i="35" a="1"/>
  <c r="H18" i="35" s="1"/>
  <c r="I18" i="35" a="1"/>
  <c r="I18" i="35" s="1"/>
  <c r="J18" i="35" a="1"/>
  <c r="J18" i="35" s="1"/>
  <c r="K18" i="35" a="1"/>
  <c r="K18" i="35" s="1"/>
  <c r="B19" i="35" a="1"/>
  <c r="B19" i="35" s="1"/>
  <c r="C19" i="35" a="1"/>
  <c r="C19" i="35" s="1"/>
  <c r="D19" i="35" a="1"/>
  <c r="D19" i="35" s="1"/>
  <c r="E19" i="35" a="1"/>
  <c r="E19" i="35" s="1"/>
  <c r="F19" i="35" a="1"/>
  <c r="F19" i="35" s="1"/>
  <c r="G19" i="35" a="1"/>
  <c r="G19" i="35" s="1"/>
  <c r="H19" i="35" a="1"/>
  <c r="H19" i="35" s="1"/>
  <c r="I19" i="35" a="1"/>
  <c r="I19" i="35" s="1"/>
  <c r="J19" i="35" a="1"/>
  <c r="J19" i="35" s="1"/>
  <c r="K19" i="35" a="1"/>
  <c r="K19" i="35" s="1"/>
  <c r="B20" i="35" a="1"/>
  <c r="B20" i="35" s="1"/>
  <c r="C20" i="35" a="1"/>
  <c r="C20" i="35" s="1"/>
  <c r="D20" i="35" a="1"/>
  <c r="D20" i="35" s="1"/>
  <c r="E20" i="35" a="1"/>
  <c r="E20" i="35" s="1"/>
  <c r="F20" i="35" a="1"/>
  <c r="F20" i="35" s="1"/>
  <c r="G20" i="35" a="1"/>
  <c r="G20" i="35" s="1"/>
  <c r="H20" i="35" a="1"/>
  <c r="H20" i="35" s="1"/>
  <c r="I20" i="35" a="1"/>
  <c r="I20" i="35" s="1"/>
  <c r="J20" i="35" a="1"/>
  <c r="J20" i="35" s="1"/>
  <c r="K20" i="35" a="1"/>
  <c r="K20" i="35" s="1"/>
  <c r="B21" i="35" a="1"/>
  <c r="B21" i="35" s="1"/>
  <c r="C21" i="35" a="1"/>
  <c r="C21" i="35" s="1"/>
  <c r="D21" i="35" a="1"/>
  <c r="D21" i="35" s="1"/>
  <c r="E21" i="35" a="1"/>
  <c r="E21" i="35" s="1"/>
  <c r="F21" i="35" a="1"/>
  <c r="F21" i="35" s="1"/>
  <c r="G21" i="35" a="1"/>
  <c r="G21" i="35" s="1"/>
  <c r="H21" i="35" a="1"/>
  <c r="H21" i="35" s="1"/>
  <c r="I21" i="35" a="1"/>
  <c r="I21" i="35" s="1"/>
  <c r="J21" i="35" a="1"/>
  <c r="J21" i="35" s="1"/>
  <c r="K21" i="35" a="1"/>
  <c r="K21" i="35" s="1"/>
  <c r="B22" i="35" a="1"/>
  <c r="B22" i="35" s="1"/>
  <c r="C22" i="35" a="1"/>
  <c r="C22" i="35" s="1"/>
  <c r="D22" i="35" a="1"/>
  <c r="D22" i="35" s="1"/>
  <c r="E22" i="35" a="1"/>
  <c r="E22" i="35" s="1"/>
  <c r="F22" i="35" a="1"/>
  <c r="F22" i="35" s="1"/>
  <c r="G22" i="35" a="1"/>
  <c r="G22" i="35" s="1"/>
  <c r="H22" i="35" a="1"/>
  <c r="H22" i="35" s="1"/>
  <c r="I22" i="35" a="1"/>
  <c r="I22" i="35" s="1"/>
  <c r="J22" i="35" a="1"/>
  <c r="J22" i="35" s="1"/>
  <c r="K22" i="35" a="1"/>
  <c r="K22" i="35" s="1"/>
  <c r="B23" i="35" a="1"/>
  <c r="B23" i="35" s="1"/>
  <c r="C23" i="35" a="1"/>
  <c r="C23" i="35" s="1"/>
  <c r="D23" i="35" a="1"/>
  <c r="D23" i="35" s="1"/>
  <c r="E23" i="35" a="1"/>
  <c r="E23" i="35" s="1"/>
  <c r="F23" i="35" a="1"/>
  <c r="F23" i="35" s="1"/>
  <c r="G23" i="35" a="1"/>
  <c r="G23" i="35" s="1"/>
  <c r="H23" i="35" a="1"/>
  <c r="H23" i="35" s="1"/>
  <c r="I23" i="35" a="1"/>
  <c r="I23" i="35" s="1"/>
  <c r="J23" i="35" a="1"/>
  <c r="J23" i="35" s="1"/>
  <c r="K23" i="35" a="1"/>
  <c r="K23" i="35" s="1"/>
  <c r="B24" i="35" a="1"/>
  <c r="B24" i="35" s="1"/>
  <c r="C24" i="35" a="1"/>
  <c r="C24" i="35" s="1"/>
  <c r="D24" i="35" a="1"/>
  <c r="D24" i="35" s="1"/>
  <c r="E24" i="35" a="1"/>
  <c r="E24" i="35" s="1"/>
  <c r="F24" i="35" a="1"/>
  <c r="F24" i="35" s="1"/>
  <c r="G24" i="35" a="1"/>
  <c r="G24" i="35" s="1"/>
  <c r="H24" i="35" a="1"/>
  <c r="H24" i="35" s="1"/>
  <c r="I24" i="35" a="1"/>
  <c r="I24" i="35" s="1"/>
  <c r="J24" i="35" a="1"/>
  <c r="J24" i="35" s="1"/>
  <c r="K24" i="35" a="1"/>
  <c r="K24" i="35" s="1"/>
  <c r="B25" i="35" a="1"/>
  <c r="B25" i="35" s="1"/>
  <c r="C25" i="35" a="1"/>
  <c r="C25" i="35" s="1"/>
  <c r="D25" i="35" a="1"/>
  <c r="D25" i="35" s="1"/>
  <c r="E25" i="35" a="1"/>
  <c r="E25" i="35" s="1"/>
  <c r="F25" i="35" a="1"/>
  <c r="F25" i="35" s="1"/>
  <c r="G25" i="35" a="1"/>
  <c r="G25" i="35" s="1"/>
  <c r="H25" i="35" a="1"/>
  <c r="H25" i="35" s="1"/>
  <c r="I25" i="35" a="1"/>
  <c r="I25" i="35" s="1"/>
  <c r="J25" i="35" a="1"/>
  <c r="J25" i="35" s="1"/>
  <c r="K25" i="35" a="1"/>
  <c r="K25" i="35" s="1"/>
  <c r="B26" i="35" a="1"/>
  <c r="B26" i="35" s="1"/>
  <c r="C26" i="35" a="1"/>
  <c r="C26" i="35" s="1"/>
  <c r="D26" i="35" a="1"/>
  <c r="D26" i="35" s="1"/>
  <c r="E26" i="35" a="1"/>
  <c r="E26" i="35" s="1"/>
  <c r="F26" i="35" a="1"/>
  <c r="F26" i="35" s="1"/>
  <c r="G26" i="35" a="1"/>
  <c r="G26" i="35" s="1"/>
  <c r="H26" i="35" a="1"/>
  <c r="H26" i="35" s="1"/>
  <c r="I26" i="35" a="1"/>
  <c r="I26" i="35" s="1"/>
  <c r="J26" i="35" a="1"/>
  <c r="J26" i="35" s="1"/>
  <c r="K26" i="35" a="1"/>
  <c r="K26" i="35" s="1"/>
  <c r="K2" i="35" a="1"/>
  <c r="K2" i="35" s="1"/>
  <c r="J2" i="35" a="1"/>
  <c r="J2" i="35" s="1"/>
  <c r="I2" i="35" a="1"/>
  <c r="I2" i="35" s="1"/>
  <c r="H2" i="35" a="1"/>
  <c r="H2" i="35" s="1"/>
  <c r="G2" i="35" a="1"/>
  <c r="G2" i="35" s="1"/>
  <c r="F2" i="35" a="1"/>
  <c r="F2" i="35" s="1"/>
  <c r="E2" i="35" a="1"/>
  <c r="E2" i="35" s="1"/>
  <c r="D2" i="35" a="1"/>
  <c r="D2" i="35" s="1"/>
  <c r="C2" i="35" a="1"/>
  <c r="C2" i="35" s="1"/>
  <c r="B2" i="35" a="1"/>
  <c r="B2" i="35" s="1"/>
  <c r="K2" i="34" a="1"/>
  <c r="K2" i="34" s="1"/>
  <c r="J2" i="34" a="1"/>
  <c r="J2" i="34" s="1"/>
  <c r="I2" i="34" a="1"/>
  <c r="I2" i="34" s="1"/>
  <c r="H2" i="34" a="1"/>
  <c r="H2" i="34" s="1"/>
  <c r="G2" i="34" a="1"/>
  <c r="G2" i="34" s="1"/>
  <c r="F2" i="34" a="1"/>
  <c r="F2" i="34" s="1"/>
  <c r="E2" i="34" a="1"/>
  <c r="E2" i="34" s="1"/>
  <c r="D2" i="34" a="1"/>
  <c r="D2" i="34" s="1"/>
  <c r="C2" i="34" a="1"/>
  <c r="C2" i="34" s="1"/>
  <c r="B2" i="34" a="1"/>
  <c r="B2" i="34" s="1"/>
  <c r="K2" i="31" a="1"/>
  <c r="K2" i="31" s="1"/>
  <c r="J2" i="31" a="1"/>
  <c r="J2" i="31" s="1"/>
  <c r="I2" i="31" a="1"/>
  <c r="I2" i="31" s="1"/>
  <c r="H2" i="31" a="1"/>
  <c r="H2" i="31" s="1"/>
  <c r="G2" i="31" a="1"/>
  <c r="G2" i="31" s="1"/>
  <c r="F2" i="31" a="1"/>
  <c r="F2" i="31" s="1"/>
  <c r="E2" i="31" a="1"/>
  <c r="E2" i="31" s="1"/>
  <c r="D2" i="31" a="1"/>
  <c r="D2" i="31" s="1"/>
  <c r="C2" i="31" a="1"/>
  <c r="C2" i="31" s="1"/>
  <c r="B2" i="31" a="1"/>
  <c r="B2" i="31" s="1"/>
  <c r="K2" i="30" a="1"/>
  <c r="K2" i="30" s="1"/>
  <c r="J2" i="30" a="1"/>
  <c r="J2" i="30" s="1"/>
  <c r="I2" i="30" a="1"/>
  <c r="I2" i="30" s="1"/>
  <c r="H2" i="30" a="1"/>
  <c r="H2" i="30" s="1"/>
  <c r="G2" i="30" a="1"/>
  <c r="G2" i="30" s="1"/>
  <c r="F2" i="30" a="1"/>
  <c r="F2" i="30" s="1"/>
  <c r="E2" i="30" a="1"/>
  <c r="E2" i="30" s="1"/>
  <c r="D2" i="30" a="1"/>
  <c r="D2" i="30" s="1"/>
  <c r="C2" i="30" a="1"/>
  <c r="C2" i="30" s="1"/>
  <c r="B2" i="30" a="1"/>
  <c r="B2" i="30" s="1"/>
  <c r="K2" i="29" a="1"/>
  <c r="K2" i="29" s="1"/>
  <c r="J2" i="29" a="1"/>
  <c r="J2" i="29" s="1"/>
  <c r="I2" i="29" a="1"/>
  <c r="I2" i="29" s="1"/>
  <c r="G2" i="29" a="1"/>
  <c r="G2" i="29" s="1"/>
  <c r="E2" i="29" a="1"/>
  <c r="E2" i="29" s="1"/>
  <c r="C2" i="29" a="1"/>
  <c r="C2" i="29" s="1"/>
  <c r="K2" i="28" a="1"/>
  <c r="K2" i="28" s="1"/>
  <c r="I2" i="28" a="1"/>
  <c r="I2" i="28" s="1"/>
  <c r="G2" i="28" a="1"/>
  <c r="G2" i="28" s="1"/>
  <c r="E2" i="28" a="1"/>
  <c r="E2" i="28" s="1"/>
  <c r="C2" i="28" a="1"/>
  <c r="C2" i="28" s="1"/>
  <c r="K2" i="27" a="1"/>
  <c r="K2" i="27" s="1"/>
  <c r="I2" i="27" a="1"/>
  <c r="I2" i="27" s="1"/>
  <c r="G2" i="27" a="1"/>
  <c r="G2" i="27" s="1"/>
  <c r="E2" i="27" a="1"/>
  <c r="E2" i="27" s="1"/>
  <c r="C2" i="27" a="1"/>
  <c r="C2" i="27" s="1"/>
  <c r="K2" i="26" a="1"/>
  <c r="K2" i="26" s="1"/>
  <c r="I2" i="26" a="1"/>
  <c r="I2" i="26" s="1"/>
  <c r="G2" i="26" a="1"/>
  <c r="G2" i="26" s="1"/>
  <c r="E2" i="26" a="1"/>
  <c r="E2" i="26" s="1"/>
  <c r="C2" i="26" a="1"/>
  <c r="C2" i="26" s="1"/>
  <c r="K2" i="25" a="1"/>
  <c r="K2" i="25" s="1"/>
  <c r="I2" i="25" a="1"/>
  <c r="I2" i="25" s="1"/>
  <c r="G2" i="25" a="1"/>
  <c r="G2" i="25" s="1"/>
  <c r="E2" i="25" a="1"/>
  <c r="E2" i="25" s="1"/>
  <c r="C2" i="25" a="1"/>
  <c r="C2" i="25" s="1"/>
  <c r="K26" i="24" a="1"/>
  <c r="K26" i="24" s="1"/>
  <c r="I26" i="24" a="1"/>
  <c r="I26" i="24" s="1"/>
  <c r="H26" i="24" a="1"/>
  <c r="H26" i="24" s="1"/>
  <c r="F26" i="24" a="1"/>
  <c r="F26" i="24" s="1"/>
  <c r="D26" i="24" a="1"/>
  <c r="D26" i="24" s="1"/>
  <c r="B26" i="24" a="1"/>
  <c r="B26" i="24" s="1"/>
  <c r="J25" i="24" a="1"/>
  <c r="J25" i="24" s="1"/>
  <c r="H25" i="24" a="1"/>
  <c r="H25" i="24" s="1"/>
  <c r="F25" i="24" a="1"/>
  <c r="F25" i="24" s="1"/>
  <c r="D25" i="24" a="1"/>
  <c r="D25" i="24" s="1"/>
  <c r="D24" i="24" a="1"/>
  <c r="D24" i="24" s="1"/>
  <c r="B23" i="24" a="1"/>
  <c r="B23" i="24" s="1"/>
  <c r="J21" i="24" a="1"/>
  <c r="J21" i="24" s="1"/>
  <c r="G20" i="24" a="1"/>
  <c r="G20" i="24" s="1"/>
  <c r="E19" i="24" a="1"/>
  <c r="E19" i="24" s="1"/>
  <c r="C18" i="24" a="1"/>
  <c r="C18" i="24" s="1"/>
  <c r="K16" i="24" a="1"/>
  <c r="K16" i="24" s="1"/>
  <c r="I15" i="24" a="1"/>
  <c r="I15" i="24" s="1"/>
  <c r="H14" i="24" a="1"/>
  <c r="H14" i="24" s="1"/>
  <c r="F13" i="24" a="1"/>
  <c r="F13" i="24" s="1"/>
  <c r="D12" i="24" a="1"/>
  <c r="D12" i="24" s="1"/>
  <c r="B11" i="24" a="1"/>
  <c r="B11" i="24" s="1"/>
  <c r="J9" i="24" a="1"/>
  <c r="J9" i="24" s="1"/>
  <c r="J8" i="24" a="1"/>
  <c r="J8" i="24" s="1"/>
  <c r="I7" i="24" a="1"/>
  <c r="I7" i="24" s="1"/>
  <c r="F6" i="24" a="1"/>
  <c r="F6" i="24" s="1"/>
  <c r="D5" i="24" a="1"/>
  <c r="D5" i="24" s="1"/>
  <c r="B4" i="24" a="1"/>
  <c r="B4" i="24" s="1"/>
  <c r="I2" i="24" a="1"/>
  <c r="I2" i="24" s="1"/>
  <c r="H26" i="23" a="1"/>
  <c r="H26" i="23" s="1"/>
  <c r="F25" i="23" a="1"/>
  <c r="F25" i="23" s="1"/>
  <c r="D24" i="23" a="1"/>
  <c r="D24" i="23" s="1"/>
  <c r="B23" i="23" a="1"/>
  <c r="B23" i="23" s="1"/>
  <c r="J21" i="23" a="1"/>
  <c r="J21" i="23" s="1"/>
  <c r="G20" i="23" a="1"/>
  <c r="G20" i="23" s="1"/>
  <c r="D19" i="23" a="1"/>
  <c r="D19" i="23" s="1"/>
  <c r="B18" i="23" a="1"/>
  <c r="B18" i="23" s="1"/>
  <c r="J16" i="23" a="1"/>
  <c r="J16" i="23" s="1"/>
  <c r="H15" i="23" a="1"/>
  <c r="H15" i="23" s="1"/>
  <c r="E14" i="23" a="1"/>
  <c r="E14" i="23" s="1"/>
  <c r="D13" i="23" a="1"/>
  <c r="D13" i="23" s="1"/>
  <c r="B12" i="23" a="1"/>
  <c r="B12" i="23" s="1"/>
  <c r="J10" i="23" a="1"/>
  <c r="J10" i="23" s="1"/>
  <c r="G9" i="23" a="1"/>
  <c r="G9" i="23" s="1"/>
  <c r="E8" i="23" a="1"/>
  <c r="E8" i="23" s="1"/>
  <c r="C7" i="23" a="1"/>
  <c r="C7" i="23" s="1"/>
  <c r="B6" i="23" a="1"/>
  <c r="B6" i="23" s="1"/>
  <c r="I4" i="23" a="1"/>
  <c r="I4" i="23" s="1"/>
  <c r="F3" i="23" a="1"/>
  <c r="F3" i="23" s="1"/>
  <c r="F47" i="36"/>
  <c r="F48" i="36"/>
  <c r="C6" i="33" l="1"/>
  <c r="C5" i="33"/>
  <c r="B10" i="33"/>
  <c r="C4" i="33"/>
  <c r="J4" i="33"/>
  <c r="F9" i="33"/>
  <c r="F8" i="33" s="1"/>
  <c r="E5" i="33"/>
  <c r="E4" i="33"/>
  <c r="B4" i="33"/>
  <c r="H6" i="33"/>
  <c r="G4" i="33"/>
  <c r="D4" i="33"/>
  <c r="K4" i="33"/>
  <c r="F4" i="33"/>
  <c r="B9" i="33"/>
  <c r="B8" i="33" s="1"/>
  <c r="J6" i="33"/>
  <c r="D9" i="33"/>
  <c r="D8" i="33" s="1"/>
  <c r="K6" i="33"/>
  <c r="H9" i="33"/>
  <c r="H8" i="33" s="1"/>
  <c r="G5" i="33"/>
  <c r="G6" i="33"/>
  <c r="K5" i="33"/>
  <c r="I5" i="33"/>
  <c r="F6" i="33"/>
  <c r="D6" i="33"/>
  <c r="B6" i="33"/>
  <c r="J5" i="33"/>
  <c r="H5" i="33"/>
  <c r="F5" i="33"/>
  <c r="D5" i="33"/>
  <c r="B5" i="33"/>
  <c r="H4" i="33"/>
  <c r="K10" i="33"/>
  <c r="J10" i="33"/>
  <c r="I10" i="33"/>
  <c r="H10" i="33"/>
  <c r="G10" i="33"/>
  <c r="F10" i="33"/>
  <c r="E10" i="33"/>
  <c r="D10" i="33"/>
  <c r="C10" i="33"/>
  <c r="K9" i="33"/>
  <c r="K8" i="33" s="1"/>
  <c r="J9" i="33"/>
  <c r="J8" i="33" s="1"/>
  <c r="I9" i="33"/>
  <c r="I8" i="33" s="1"/>
  <c r="G9" i="33"/>
  <c r="G8" i="33" s="1"/>
  <c r="E9" i="33"/>
  <c r="E8" i="33" s="1"/>
  <c r="C9" i="33"/>
  <c r="C8" i="33" s="1"/>
  <c r="E6" i="33"/>
  <c r="I4" i="33"/>
  <c r="I6" i="33"/>
  <c r="P30" i="38"/>
  <c r="O30" i="38"/>
  <c r="N30" i="38"/>
  <c r="M30" i="38"/>
  <c r="L30" i="38"/>
  <c r="K30" i="38"/>
  <c r="J30" i="38"/>
  <c r="I30" i="38"/>
  <c r="H30" i="38"/>
  <c r="G30" i="38"/>
  <c r="P29" i="38"/>
  <c r="O29" i="38"/>
  <c r="N29" i="38"/>
  <c r="M29" i="38"/>
  <c r="L29" i="38"/>
  <c r="K29" i="38"/>
  <c r="J29" i="38"/>
  <c r="I29" i="38"/>
  <c r="H29" i="38"/>
  <c r="G29" i="38"/>
  <c r="P28" i="38"/>
  <c r="O28" i="38"/>
  <c r="N28" i="38"/>
  <c r="M28" i="38"/>
  <c r="L28" i="38"/>
  <c r="K28" i="38"/>
  <c r="J28" i="38"/>
  <c r="I28" i="38"/>
  <c r="H28" i="38"/>
  <c r="G28" i="38"/>
  <c r="F30" i="38"/>
  <c r="F29" i="38"/>
  <c r="F28" i="38"/>
  <c r="L185" i="19"/>
  <c r="H186" i="19"/>
  <c r="G2" i="19"/>
  <c r="H1586" i="36" l="1"/>
  <c r="H1585" i="36"/>
  <c r="H1038" i="36"/>
  <c r="H1035" i="36"/>
  <c r="H46" i="36"/>
  <c r="H43" i="36"/>
  <c r="G1676" i="36"/>
  <c r="G1656" i="36"/>
  <c r="G1587" i="36"/>
  <c r="G1568" i="36"/>
  <c r="G1040" i="36"/>
  <c r="G198" i="36"/>
  <c r="G196" i="36"/>
  <c r="F1590" i="36"/>
  <c r="F1585" i="36"/>
  <c r="F1062" i="36"/>
  <c r="F708" i="36"/>
  <c r="D1040" i="36"/>
  <c r="D354" i="36"/>
  <c r="G1610" i="36"/>
  <c r="D1612" i="36"/>
  <c r="F4" i="6" l="1"/>
  <c r="G4" i="6"/>
  <c r="H4" i="6"/>
  <c r="F6" i="6"/>
  <c r="G6" i="6"/>
  <c r="H6" i="6"/>
  <c r="H24" i="6"/>
  <c r="F25" i="6"/>
  <c r="G25" i="6"/>
  <c r="H25" i="6"/>
  <c r="F26" i="6"/>
  <c r="G26" i="6"/>
  <c r="H26" i="6"/>
  <c r="F27" i="6"/>
  <c r="G27" i="6"/>
  <c r="H27" i="6"/>
  <c r="H3" i="6"/>
  <c r="G3" i="6"/>
  <c r="F3" i="6"/>
  <c r="C15" i="6"/>
  <c r="G15" i="6" s="1"/>
  <c r="D15" i="6"/>
  <c r="E15" i="6"/>
  <c r="B15" i="6"/>
  <c r="F15" i="6" s="1"/>
  <c r="C22" i="6"/>
  <c r="G22" i="6" s="1"/>
  <c r="D22" i="6"/>
  <c r="E22" i="6"/>
  <c r="C23" i="6"/>
  <c r="G23" i="6" s="1"/>
  <c r="D23" i="6"/>
  <c r="E23" i="6"/>
  <c r="B23" i="6"/>
  <c r="F23" i="6" s="1"/>
  <c r="B22" i="6"/>
  <c r="C24" i="6"/>
  <c r="G24" i="6" s="1"/>
  <c r="D24" i="6"/>
  <c r="E24" i="6"/>
  <c r="C19" i="6"/>
  <c r="G19" i="6" s="1"/>
  <c r="D19" i="6"/>
  <c r="H19" i="6" s="1"/>
  <c r="E19" i="6"/>
  <c r="C20" i="6"/>
  <c r="G20" i="6" s="1"/>
  <c r="D20" i="6"/>
  <c r="E20" i="6"/>
  <c r="C21" i="6"/>
  <c r="G21" i="6" s="1"/>
  <c r="D21" i="6"/>
  <c r="E21" i="6"/>
  <c r="B24" i="6"/>
  <c r="B21" i="6"/>
  <c r="B20" i="6"/>
  <c r="F20" i="6" s="1"/>
  <c r="B19" i="6"/>
  <c r="F19" i="6" s="1"/>
  <c r="B18" i="6"/>
  <c r="C18" i="6"/>
  <c r="G18" i="6" s="1"/>
  <c r="D18" i="6"/>
  <c r="H18" i="6" s="1"/>
  <c r="E18" i="6"/>
  <c r="C17" i="6"/>
  <c r="G17" i="6" s="1"/>
  <c r="D17" i="6"/>
  <c r="E17" i="6"/>
  <c r="B17" i="6"/>
  <c r="F17" i="6" s="1"/>
  <c r="C16" i="6"/>
  <c r="G16" i="6" s="1"/>
  <c r="D16" i="6"/>
  <c r="H16" i="6" s="1"/>
  <c r="E16" i="6"/>
  <c r="B16" i="6"/>
  <c r="B14" i="6"/>
  <c r="C8" i="6"/>
  <c r="G8" i="6" s="1"/>
  <c r="D8" i="6"/>
  <c r="E8" i="6"/>
  <c r="H8" i="6" s="1"/>
  <c r="C9" i="6"/>
  <c r="G9" i="6" s="1"/>
  <c r="D9" i="6"/>
  <c r="E9" i="6"/>
  <c r="C10" i="6"/>
  <c r="G10" i="6" s="1"/>
  <c r="D10" i="6"/>
  <c r="E10" i="6"/>
  <c r="C11" i="6"/>
  <c r="G11" i="6" s="1"/>
  <c r="D11" i="6"/>
  <c r="E11" i="6"/>
  <c r="C12" i="6"/>
  <c r="G12" i="6" s="1"/>
  <c r="D12" i="6"/>
  <c r="E12" i="6"/>
  <c r="C13" i="6"/>
  <c r="G13" i="6" s="1"/>
  <c r="D13" i="6"/>
  <c r="E13" i="6"/>
  <c r="C14" i="6"/>
  <c r="F14" i="6" s="1"/>
  <c r="D14" i="6"/>
  <c r="E14" i="6"/>
  <c r="B12" i="6"/>
  <c r="F12" i="6" s="1"/>
  <c r="B13" i="6"/>
  <c r="B11" i="6"/>
  <c r="B10" i="6"/>
  <c r="B9" i="6"/>
  <c r="B8" i="6"/>
  <c r="F8" i="6" s="1"/>
  <c r="C7" i="6"/>
  <c r="G7" i="6" s="1"/>
  <c r="D7" i="6"/>
  <c r="E7" i="6"/>
  <c r="B7" i="6"/>
  <c r="C5" i="6"/>
  <c r="G5" i="6" s="1"/>
  <c r="D5" i="6"/>
  <c r="E5" i="6"/>
  <c r="B5" i="6"/>
  <c r="F5" i="6" s="1"/>
  <c r="C2" i="32" l="1" a="1"/>
  <c r="C2" i="32" s="1"/>
  <c r="H20" i="6"/>
  <c r="F22" i="6"/>
  <c r="F24" i="6"/>
  <c r="F13" i="6"/>
  <c r="F16" i="6"/>
  <c r="F7" i="6"/>
  <c r="H7" i="6"/>
  <c r="H9" i="6"/>
  <c r="H22" i="6"/>
  <c r="H14" i="6"/>
  <c r="H11" i="6"/>
  <c r="F18" i="6"/>
  <c r="H5" i="6"/>
  <c r="H13" i="6"/>
  <c r="H17" i="6"/>
  <c r="F21" i="6"/>
  <c r="H15" i="6"/>
  <c r="F10" i="6"/>
  <c r="F11" i="6"/>
  <c r="H10" i="6"/>
  <c r="H23" i="6"/>
  <c r="H12" i="6"/>
  <c r="H21" i="6"/>
  <c r="G14" i="6"/>
  <c r="F9" i="6"/>
  <c r="D11" i="32" l="1" a="1"/>
  <c r="D11" i="32" s="1"/>
  <c r="F18" i="32" a="1"/>
  <c r="F18" i="32" s="1"/>
  <c r="K2" i="23" a="1"/>
  <c r="K2" i="23" s="1"/>
  <c r="C19" i="32" a="1"/>
  <c r="C19" i="32" s="1"/>
  <c r="K6" i="32" a="1"/>
  <c r="K6" i="32" s="1"/>
  <c r="E17" i="32" a="1"/>
  <c r="E17" i="32" s="1"/>
  <c r="D22" i="32" a="1"/>
  <c r="D22" i="32" s="1"/>
  <c r="E26" i="32" a="1"/>
  <c r="E26" i="32" s="1"/>
  <c r="C17" i="32" a="1"/>
  <c r="C17" i="32" s="1"/>
  <c r="E15" i="32" a="1"/>
  <c r="E15" i="32" s="1"/>
  <c r="E23" i="32" a="1"/>
  <c r="E23" i="32" s="1"/>
  <c r="B15" i="32" a="1"/>
  <c r="B15" i="32" s="1"/>
  <c r="C13" i="32" a="1"/>
  <c r="C13" i="32" s="1"/>
  <c r="K10" i="32" a="1"/>
  <c r="K10" i="32" s="1"/>
  <c r="F16" i="32" a="1"/>
  <c r="F16" i="32" s="1"/>
  <c r="C24" i="32" a="1"/>
  <c r="C24" i="32" s="1"/>
  <c r="B20" i="32" a="1"/>
  <c r="B20" i="32" s="1"/>
  <c r="C12" i="32" a="1"/>
  <c r="C12" i="32" s="1"/>
  <c r="J12" i="32" a="1"/>
  <c r="J12" i="32" s="1"/>
  <c r="B26" i="32" a="1"/>
  <c r="B26" i="32" s="1"/>
  <c r="B11" i="32" a="1"/>
  <c r="B11" i="32" s="1"/>
  <c r="H2" i="32" a="1"/>
  <c r="H2" i="32" s="1"/>
  <c r="B25" i="32" a="1"/>
  <c r="B25" i="32" s="1"/>
  <c r="F25" i="32" a="1"/>
  <c r="F25" i="32" s="1"/>
  <c r="I2" i="32" a="1"/>
  <c r="I2" i="32" s="1"/>
  <c r="K12" i="32" a="1"/>
  <c r="K12" i="32" s="1"/>
  <c r="K25" i="32" a="1"/>
  <c r="K25" i="32" s="1"/>
  <c r="G2" i="32" a="1"/>
  <c r="G2" i="32" s="1"/>
  <c r="G25" i="32" a="1"/>
  <c r="G25" i="32" s="1"/>
  <c r="F2" i="32" a="1"/>
  <c r="F2" i="32" s="1"/>
  <c r="J6" i="32" a="1"/>
  <c r="J6" i="32" s="1"/>
  <c r="H3" i="32" a="1"/>
  <c r="H3" i="32" s="1"/>
  <c r="B23" i="32" a="1"/>
  <c r="B23" i="32" s="1"/>
  <c r="I2" i="23" a="1"/>
  <c r="I2" i="23" s="1"/>
  <c r="I17" i="32" a="1"/>
  <c r="I17" i="32" s="1"/>
  <c r="F12" i="32" a="1"/>
  <c r="F12" i="32" s="1"/>
  <c r="J2" i="23" a="1"/>
  <c r="J2" i="23" s="1"/>
  <c r="G2" i="23" a="1"/>
  <c r="G2" i="23" s="1"/>
  <c r="J4" i="32" a="1"/>
  <c r="J4" i="32" s="1"/>
  <c r="C7" i="32" a="1"/>
  <c r="C7" i="32" s="1"/>
  <c r="K20" i="32" a="1"/>
  <c r="K20" i="32" s="1"/>
  <c r="E6" i="32" a="1"/>
  <c r="E6" i="32" s="1"/>
  <c r="C5" i="32" a="1"/>
  <c r="C5" i="32" s="1"/>
  <c r="I3" i="32" a="1"/>
  <c r="I3" i="32" s="1"/>
  <c r="J14" i="32" a="1"/>
  <c r="J14" i="32" s="1"/>
  <c r="H10" i="32" a="1"/>
  <c r="H10" i="32" s="1"/>
  <c r="H7" i="32" a="1"/>
  <c r="H7" i="32" s="1"/>
  <c r="E10" i="32" a="1"/>
  <c r="E10" i="32" s="1"/>
  <c r="C9" i="32" a="1"/>
  <c r="C9" i="32" s="1"/>
  <c r="C8" i="32" a="1"/>
  <c r="C8" i="32" s="1"/>
  <c r="K18" i="32" a="1"/>
  <c r="K18" i="32" s="1"/>
  <c r="H17" i="32" a="1"/>
  <c r="H17" i="32" s="1"/>
  <c r="H4" i="32" a="1"/>
  <c r="H4" i="32" s="1"/>
  <c r="E11" i="32" a="1"/>
  <c r="E11" i="32" s="1"/>
  <c r="C11" i="32" a="1"/>
  <c r="C11" i="32" s="1"/>
  <c r="D9" i="32" a="1"/>
  <c r="D9" i="32" s="1"/>
  <c r="E8" i="32" a="1"/>
  <c r="E8" i="32" s="1"/>
  <c r="I18" i="32" a="1"/>
  <c r="I18" i="32" s="1"/>
  <c r="K21" i="32" a="1"/>
  <c r="K21" i="32" s="1"/>
  <c r="H26" i="32" a="1"/>
  <c r="H26" i="32" s="1"/>
  <c r="J3" i="32" a="1"/>
  <c r="J3" i="32" s="1"/>
  <c r="E12" i="32" a="1"/>
  <c r="E12" i="32" s="1"/>
  <c r="E14" i="32" a="1"/>
  <c r="E14" i="32" s="1"/>
  <c r="I6" i="32" a="1"/>
  <c r="I6" i="32" s="1"/>
  <c r="G21" i="32" a="1"/>
  <c r="G21" i="32" s="1"/>
  <c r="G7" i="32" a="1"/>
  <c r="G7" i="32" s="1"/>
  <c r="D25" i="32" a="1"/>
  <c r="D25" i="32" s="1"/>
  <c r="J9" i="32" a="1"/>
  <c r="J9" i="32" s="1"/>
  <c r="G3" i="32" a="1"/>
  <c r="G3" i="32" s="1"/>
  <c r="H23" i="32" a="1"/>
  <c r="H23" i="32" s="1"/>
  <c r="H20" i="32" a="1"/>
  <c r="H20" i="32" s="1"/>
  <c r="F20" i="32" a="1"/>
  <c r="F20" i="32" s="1"/>
  <c r="J19" i="32" a="1"/>
  <c r="J19" i="32" s="1"/>
  <c r="H19" i="32" a="1"/>
  <c r="H19" i="32" s="1"/>
  <c r="K17" i="32" a="1"/>
  <c r="K17" i="32" s="1"/>
  <c r="J11" i="32" a="1"/>
  <c r="J11" i="32" s="1"/>
  <c r="B9" i="32" a="1"/>
  <c r="B9" i="32" s="1"/>
  <c r="F11" i="32" a="1"/>
  <c r="F11" i="32" s="1"/>
  <c r="G5" i="32" a="1"/>
  <c r="G5" i="32" s="1"/>
  <c r="D7" i="32" a="1"/>
  <c r="D7" i="32" s="1"/>
  <c r="D23" i="32" a="1"/>
  <c r="D23" i="32" s="1"/>
  <c r="I12" i="32" a="1"/>
  <c r="I12" i="32" s="1"/>
  <c r="K16" i="32" a="1"/>
  <c r="K16" i="32" s="1"/>
  <c r="I20" i="32" a="1"/>
  <c r="I20" i="32" s="1"/>
  <c r="G22" i="32" a="1"/>
  <c r="G22" i="32" s="1"/>
  <c r="E21" i="32" a="1"/>
  <c r="E21" i="32" s="1"/>
  <c r="E2" i="23" a="1"/>
  <c r="E2" i="23" s="1"/>
  <c r="E25" i="32" a="1"/>
  <c r="E25" i="32" s="1"/>
  <c r="C25" i="32" a="1"/>
  <c r="C25" i="32" s="1"/>
  <c r="F19" i="32" a="1"/>
  <c r="F19" i="32" s="1"/>
  <c r="C22" i="32" a="1"/>
  <c r="C22" i="32" s="1"/>
  <c r="C16" i="32" a="1"/>
  <c r="C16" i="32" s="1"/>
  <c r="D14" i="32" a="1"/>
  <c r="D14" i="32" s="1"/>
  <c r="E5" i="32" a="1"/>
  <c r="E5" i="32" s="1"/>
  <c r="H24" i="32" a="1"/>
  <c r="H24" i="32" s="1"/>
  <c r="I14" i="32" a="1"/>
  <c r="I14" i="32" s="1"/>
  <c r="I13" i="32" a="1"/>
  <c r="I13" i="32" s="1"/>
  <c r="I5" i="32" a="1"/>
  <c r="I5" i="32" s="1"/>
  <c r="J25" i="32" a="1"/>
  <c r="J25" i="32" s="1"/>
  <c r="J17" i="32" a="1"/>
  <c r="J17" i="32" s="1"/>
  <c r="E22" i="32" a="1"/>
  <c r="E22" i="32" s="1"/>
  <c r="J24" i="32" a="1"/>
  <c r="J24" i="32" s="1"/>
  <c r="I15" i="32" a="1"/>
  <c r="I15" i="32" s="1"/>
  <c r="K15" i="32" a="1"/>
  <c r="K15" i="32" s="1"/>
  <c r="B2" i="23" a="1"/>
  <c r="B2" i="23" s="1"/>
  <c r="C2" i="23" a="1"/>
  <c r="C2" i="23" s="1"/>
  <c r="H11" i="32" a="1"/>
  <c r="H11" i="32" s="1"/>
  <c r="B8" i="32" a="1"/>
  <c r="B8" i="32" s="1"/>
  <c r="D2" i="23" a="1"/>
  <c r="D2" i="23" s="1"/>
  <c r="D21" i="32" a="1"/>
  <c r="D21" i="32" s="1"/>
  <c r="D4" i="32" a="1"/>
  <c r="D4" i="32" s="1"/>
  <c r="D17" i="32" a="1"/>
  <c r="D17" i="32" s="1"/>
  <c r="D15" i="32" a="1"/>
  <c r="D15" i="32" s="1"/>
  <c r="D6" i="32" a="1"/>
  <c r="D6" i="32" s="1"/>
  <c r="I24" i="32" a="1"/>
  <c r="I24" i="32" s="1"/>
  <c r="H14" i="32" a="1"/>
  <c r="H14" i="32" s="1"/>
  <c r="G13" i="32" a="1"/>
  <c r="G13" i="32" s="1"/>
  <c r="B7" i="32" a="1"/>
  <c r="B7" i="32" s="1"/>
  <c r="C18" i="32" a="1"/>
  <c r="C18" i="32" s="1"/>
  <c r="K23" i="32" a="1"/>
  <c r="K23" i="32" s="1"/>
  <c r="D10" i="32" a="1"/>
  <c r="D10" i="32" s="1"/>
  <c r="G16" i="32" a="1"/>
  <c r="G16" i="32" s="1"/>
  <c r="I21" i="32" a="1"/>
  <c r="I21" i="32" s="1"/>
  <c r="K9" i="32" a="1"/>
  <c r="K9" i="32" s="1"/>
  <c r="G24" i="32" a="1"/>
  <c r="G24" i="32" s="1"/>
  <c r="B5" i="32" a="1"/>
  <c r="B5" i="32" s="1"/>
  <c r="E2" i="32" a="1"/>
  <c r="E2" i="32" s="1"/>
  <c r="D26" i="32" a="1"/>
  <c r="D26" i="32" s="1"/>
  <c r="B14" i="32" a="1"/>
  <c r="B14" i="32" s="1"/>
  <c r="F26" i="32" a="1"/>
  <c r="F26" i="32" s="1"/>
  <c r="K4" i="32" a="1"/>
  <c r="K4" i="32" s="1"/>
  <c r="G9" i="32" a="1"/>
  <c r="G9" i="32" s="1"/>
  <c r="G15" i="32" a="1"/>
  <c r="G15" i="32" s="1"/>
  <c r="C26" i="32" a="1"/>
  <c r="C26" i="32" s="1"/>
  <c r="H18" i="32" a="1"/>
  <c r="H18" i="32" s="1"/>
  <c r="G23" i="32" a="1"/>
  <c r="G23" i="32" s="1"/>
  <c r="G12" i="32" a="1"/>
  <c r="G12" i="32" s="1"/>
  <c r="B24" i="32" a="1"/>
  <c r="B24" i="32" s="1"/>
  <c r="K3" i="32" a="1"/>
  <c r="K3" i="32" s="1"/>
  <c r="D5" i="32" a="1"/>
  <c r="D5" i="32" s="1"/>
  <c r="J23" i="32" a="1"/>
  <c r="J23" i="32" s="1"/>
  <c r="B6" i="32" a="1"/>
  <c r="B6" i="32" s="1"/>
  <c r="H21" i="32" a="1"/>
  <c r="H21" i="32" s="1"/>
  <c r="J7" i="32" a="1"/>
  <c r="J7" i="32" s="1"/>
  <c r="F3" i="32" a="1"/>
  <c r="F3" i="32" s="1"/>
  <c r="E16" i="32" a="1"/>
  <c r="E16" i="32" s="1"/>
  <c r="B21" i="32" a="1"/>
  <c r="B21" i="32" s="1"/>
  <c r="J5" i="32" a="1"/>
  <c r="J5" i="32" s="1"/>
  <c r="I9" i="32" a="1"/>
  <c r="I9" i="32" s="1"/>
  <c r="K24" i="32" a="1"/>
  <c r="K24" i="32" s="1"/>
  <c r="I23" i="32" a="1"/>
  <c r="I23" i="32" s="1"/>
  <c r="J13" i="32" a="1"/>
  <c r="J13" i="32" s="1"/>
  <c r="B19" i="32" a="1"/>
  <c r="B19" i="32" s="1"/>
  <c r="B4" i="32" a="1"/>
  <c r="B4" i="32" s="1"/>
  <c r="D3" i="32" a="1"/>
  <c r="D3" i="32" s="1"/>
  <c r="H16" i="32" a="1"/>
  <c r="H16" i="32" s="1"/>
  <c r="F5" i="32" a="1"/>
  <c r="F5" i="32" s="1"/>
  <c r="H22" i="32" a="1"/>
  <c r="H22" i="32" s="1"/>
  <c r="J16" i="32" a="1"/>
  <c r="J16" i="32" s="1"/>
  <c r="H2" i="23" a="1"/>
  <c r="H2" i="23" s="1"/>
  <c r="E13" i="32" a="1"/>
  <c r="E13" i="32" s="1"/>
  <c r="F13" i="32" a="1"/>
  <c r="F13" i="32" s="1"/>
  <c r="J26" i="32" a="1"/>
  <c r="J26" i="32" s="1"/>
  <c r="F6" i="32" a="1"/>
  <c r="F6" i="32" s="1"/>
  <c r="G11" i="32" a="1"/>
  <c r="G11" i="32" s="1"/>
  <c r="E4" i="32" a="1"/>
  <c r="E4" i="32" s="1"/>
  <c r="J10" i="32" a="1"/>
  <c r="J10" i="32" s="1"/>
  <c r="I19" i="32" a="1"/>
  <c r="I19" i="32" s="1"/>
  <c r="G8" i="32" a="1"/>
  <c r="G8" i="32" s="1"/>
  <c r="F8" i="32" a="1"/>
  <c r="F8" i="32" s="1"/>
  <c r="I22" i="32" a="1"/>
  <c r="I22" i="32" s="1"/>
  <c r="E18" i="32" a="1"/>
  <c r="E18" i="32" s="1"/>
  <c r="K2" i="32" a="1"/>
  <c r="K2" i="32" s="1"/>
  <c r="G19" i="32" a="1"/>
  <c r="G19" i="32" s="1"/>
  <c r="K11" i="32" a="1"/>
  <c r="K11" i="32" s="1"/>
  <c r="B10" i="32" a="1"/>
  <c r="B10" i="32" s="1"/>
  <c r="C23" i="32" a="1"/>
  <c r="C23" i="32" s="1"/>
  <c r="D13" i="32" a="1"/>
  <c r="D13" i="32" s="1"/>
  <c r="F14" i="32" a="1"/>
  <c r="F14" i="32" s="1"/>
  <c r="F7" i="32" a="1"/>
  <c r="F7" i="32" s="1"/>
  <c r="B13" i="32" a="1"/>
  <c r="B13" i="32" s="1"/>
  <c r="J18" i="32" a="1"/>
  <c r="J18" i="32" s="1"/>
  <c r="H25" i="32" a="1"/>
  <c r="H25" i="32" s="1"/>
  <c r="G14" i="32" a="1"/>
  <c r="G14" i="32" s="1"/>
  <c r="F17" i="32" a="1"/>
  <c r="F17" i="32" s="1"/>
  <c r="D24" i="32" a="1"/>
  <c r="D24" i="32" s="1"/>
  <c r="G4" i="32" a="1"/>
  <c r="G4" i="32" s="1"/>
  <c r="H9" i="32" a="1"/>
  <c r="H9" i="32" s="1"/>
  <c r="E7" i="32" a="1"/>
  <c r="E7" i="32" s="1"/>
  <c r="D18" i="32" a="1"/>
  <c r="D18" i="32" s="1"/>
  <c r="D16" i="32" a="1"/>
  <c r="D16" i="32" s="1"/>
  <c r="I25" i="32" a="1"/>
  <c r="I25" i="32" s="1"/>
  <c r="K13" i="32" a="1"/>
  <c r="K13" i="32" s="1"/>
  <c r="B2" i="32" a="1"/>
  <c r="B2" i="32" s="1"/>
  <c r="G26" i="32" a="1"/>
  <c r="G26" i="32" s="1"/>
  <c r="K22" i="32" a="1"/>
  <c r="K22" i="32" s="1"/>
  <c r="G6" i="32" a="1"/>
  <c r="G6" i="32" s="1"/>
  <c r="K8" i="32" a="1"/>
  <c r="K8" i="32" s="1"/>
  <c r="H8" i="32" a="1"/>
  <c r="H8" i="32" s="1"/>
  <c r="D19" i="32" a="1"/>
  <c r="D19" i="32" s="1"/>
  <c r="E20" i="32" a="1"/>
  <c r="E20" i="32" s="1"/>
  <c r="C15" i="32" a="1"/>
  <c r="C15" i="32" s="1"/>
  <c r="D2" i="32" a="1"/>
  <c r="D2" i="32" s="1"/>
  <c r="F15" i="32" a="1"/>
  <c r="F15" i="32" s="1"/>
  <c r="K7" i="32" a="1"/>
  <c r="K7" i="32" s="1"/>
  <c r="E3" i="32" a="1"/>
  <c r="E3" i="32" s="1"/>
  <c r="J22" i="32" a="1"/>
  <c r="J22" i="32" s="1"/>
  <c r="H6" i="32" a="1"/>
  <c r="H6" i="32" s="1"/>
  <c r="E19" i="32" a="1"/>
  <c r="E19" i="32" s="1"/>
  <c r="C21" i="32" a="1"/>
  <c r="C21" i="32" s="1"/>
  <c r="K14" i="32" a="1"/>
  <c r="K14" i="32" s="1"/>
  <c r="C10" i="32" a="1"/>
  <c r="C10" i="32" s="1"/>
  <c r="F10" i="32" a="1"/>
  <c r="F10" i="32" s="1"/>
  <c r="B22" i="32" a="1"/>
  <c r="B22" i="32" s="1"/>
  <c r="I10" i="32" a="1"/>
  <c r="I10" i="32" s="1"/>
  <c r="C3" i="32" a="1"/>
  <c r="C3" i="32" s="1"/>
  <c r="F23" i="32" a="1"/>
  <c r="F23" i="32" s="1"/>
  <c r="I8" i="32" a="1"/>
  <c r="I8" i="32" s="1"/>
  <c r="K19" i="32" a="1"/>
  <c r="K19" i="32" s="1"/>
  <c r="B12" i="32" a="1"/>
  <c r="B12" i="32" s="1"/>
  <c r="K26" i="32" a="1"/>
  <c r="K26" i="32" s="1"/>
  <c r="H12" i="32" a="1"/>
  <c r="H12" i="32" s="1"/>
  <c r="D12" i="32" a="1"/>
  <c r="D12" i="32" s="1"/>
  <c r="F24" i="32" a="1"/>
  <c r="F24" i="32" s="1"/>
  <c r="H13" i="32" a="1"/>
  <c r="H13" i="32" s="1"/>
  <c r="J15" i="32" a="1"/>
  <c r="J15" i="32" s="1"/>
  <c r="F21" i="32" a="1"/>
  <c r="F21" i="32" s="1"/>
  <c r="B16" i="32" a="1"/>
  <c r="B16" i="32" s="1"/>
  <c r="I7" i="32" a="1"/>
  <c r="I7" i="32" s="1"/>
  <c r="G17" i="32" a="1"/>
  <c r="G17" i="32" s="1"/>
  <c r="G10" i="32" a="1"/>
  <c r="G10" i="32" s="1"/>
  <c r="I4" i="32" a="1"/>
  <c r="I4" i="32" s="1"/>
  <c r="F4" i="32" a="1"/>
  <c r="F4" i="32" s="1"/>
  <c r="I26" i="32" a="1"/>
  <c r="I26" i="32" s="1"/>
  <c r="J2" i="32" a="1"/>
  <c r="J2" i="32" s="1"/>
  <c r="C6" i="32" a="1"/>
  <c r="C6" i="32" s="1"/>
  <c r="D8" i="32" a="1"/>
  <c r="D8" i="32" s="1"/>
  <c r="J21" i="32" a="1"/>
  <c r="J21" i="32" s="1"/>
  <c r="E9" i="32" a="1"/>
  <c r="E9" i="32" s="1"/>
  <c r="J8" i="32" a="1"/>
  <c r="J8" i="32" s="1"/>
  <c r="I11" i="32" a="1"/>
  <c r="I11" i="32" s="1"/>
  <c r="C14" i="32" a="1"/>
  <c r="C14" i="32" s="1"/>
  <c r="B3" i="32" a="1"/>
  <c r="B3" i="32" s="1"/>
  <c r="I16" i="32" a="1"/>
  <c r="I16" i="32" s="1"/>
  <c r="D20" i="32" a="1"/>
  <c r="D20" i="32" s="1"/>
  <c r="G20" i="32" a="1"/>
  <c r="G20" i="32" s="1"/>
  <c r="K5" i="32" a="1"/>
  <c r="K5" i="32" s="1"/>
  <c r="J20" i="32" a="1"/>
  <c r="J20" i="32" s="1"/>
  <c r="B17" i="32" a="1"/>
  <c r="B17" i="32" s="1"/>
  <c r="H5" i="32" a="1"/>
  <c r="H5" i="32" s="1"/>
  <c r="B18" i="32" a="1"/>
  <c r="B18" i="32" s="1"/>
  <c r="F2" i="23" a="1"/>
  <c r="F2" i="23" s="1"/>
  <c r="C20" i="32" a="1"/>
  <c r="C20" i="32" s="1"/>
  <c r="F9" i="32" a="1"/>
  <c r="F9" i="32" s="1"/>
  <c r="G18" i="32" a="1"/>
  <c r="G18" i="32" s="1"/>
  <c r="E24" i="32" a="1"/>
  <c r="E24" i="32" s="1"/>
  <c r="C4" i="32" a="1"/>
  <c r="C4" i="32" s="1"/>
  <c r="F22" i="32" a="1"/>
  <c r="F22" i="32" s="1"/>
  <c r="H15" i="32" a="1"/>
  <c r="H15" i="32" s="1"/>
  <c r="E3" i="33" l="1"/>
  <c r="H2" i="33"/>
  <c r="J3" i="33"/>
  <c r="I2" i="33"/>
  <c r="G2" i="33"/>
  <c r="F2" i="33"/>
  <c r="I3" i="33"/>
  <c r="G3" i="33"/>
  <c r="B3" i="33"/>
  <c r="C3" i="33"/>
  <c r="D3" i="33"/>
  <c r="K2" i="33"/>
  <c r="E2" i="33"/>
  <c r="H3" i="33"/>
  <c r="B2" i="33"/>
  <c r="D2" i="33"/>
  <c r="K3" i="33"/>
  <c r="C2" i="33"/>
  <c r="J2" i="33"/>
  <c r="F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C4" authorId="0" shapeId="0" xr:uid="{018B49E2-0368-4CE8-A1FE-55275458385D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  <comment ref="J4" authorId="0" shapeId="0" xr:uid="{BBAEF1F0-17BE-4263-9D90-478BE75C5C31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tc={C7C95271-66A2-484C-9350-F44A93A4DA52}</author>
  </authors>
  <commentList>
    <comment ref="D9" authorId="0" shapeId="0" xr:uid="{C7C95271-66A2-484C-9350-F44A93A4DA5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1% to 0% so figures add up to 100% (eliminating rounding error)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<sst xmlns="http://schemas.openxmlformats.org/spreadsheetml/2006/main" count="42151" uniqueCount="791">
  <si>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</si>
  <si>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</si>
  <si>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</si>
  <si>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</si>
  <si>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</si>
  <si>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</si>
  <si>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</si>
  <si>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</si>
  <si>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</si>
  <si>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</si>
  <si>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</si>
  <si>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</si>
  <si>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</si>
  <si>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</si>
  <si>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</si>
  <si>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</si>
  <si>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</si>
  <si>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</si>
  <si>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</si>
  <si>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</si>
  <si>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</si>
  <si>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</si>
  <si>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</si>
  <si>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</si>
  <si>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</si>
  <si>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</si>
  <si>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</si>
  <si>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</si>
  <si>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</si>
  <si>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</si>
  <si>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</si>
  <si>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</si>
  <si>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</si>
  <si>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</si>
  <si>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</si>
  <si>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</si>
  <si>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</si>
  <si>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</si>
  <si>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</si>
  <si>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</si>
  <si>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</si>
  <si>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</si>
  <si>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</si>
  <si>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</si>
  <si>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</si>
  <si>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</si>
  <si>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</si>
  <si>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</si>
  <si>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</si>
  <si>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</si>
  <si>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</si>
  <si>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</si>
  <si>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</si>
  <si>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</si>
  <si>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</si>
  <si>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</si>
  <si>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</si>
  <si>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</si>
  <si>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</si>
  <si>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</si>
  <si>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</si>
  <si>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</si>
  <si>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</si>
  <si>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</si>
  <si>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</si>
  <si>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</si>
  <si>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</si>
  <si>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</si>
  <si>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</si>
  <si>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</si>
  <si>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</si>
  <si>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</si>
  <si>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</si>
  <si>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</si>
  <si>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</si>
  <si>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</si>
  <si>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</si>
  <si>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</si>
  <si>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</si>
  <si>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</si>
  <si>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</si>
  <si>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</si>
  <si>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</si>
  <si>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</si>
  <si>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</si>
  <si>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</si>
  <si>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</si>
  <si>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</si>
  <si>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</si>
  <si>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</si>
  <si>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</si>
  <si>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</si>
  <si>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</si>
  <si>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</si>
  <si>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</si>
  <si>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</si>
  <si>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</si>
  <si>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</si>
  <si>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</si>
  <si>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</si>
  <si>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</si>
  <si>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</si>
  <si>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</si>
  <si>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</si>
  <si>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</si>
  <si>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</si>
  <si>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</si>
  <si>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</si>
  <si>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</si>
  <si>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</si>
  <si>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</si>
  <si>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</si>
  <si>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</si>
  <si>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</si>
  <si>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</si>
  <si>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</si>
  <si>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</si>
  <si>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</si>
  <si>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</si>
  <si>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</si>
  <si>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</si>
  <si>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</si>
  <si>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</si>
  <si>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</si>
  <si>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</si>
  <si>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</si>
  <si>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</si>
  <si>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</si>
  <si>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</si>
  <si>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</si>
  <si>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</si>
  <si>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</si>
  <si>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</si>
  <si>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</si>
  <si>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</si>
  <si>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</si>
  <si>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</si>
  <si>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</si>
  <si>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</si>
  <si>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</si>
  <si>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</si>
  <si>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</si>
  <si>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</si>
  <si>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</si>
  <si>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</si>
  <si>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</si>
  <si>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</si>
  <si>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</si>
  <si>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</si>
  <si>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</si>
  <si>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Nonboiler low temp</t>
  </si>
  <si>
    <t>Nonboiler med temp</t>
  </si>
  <si>
    <t>Nonboiler high temp</t>
  </si>
  <si>
    <t>Cooling</t>
  </si>
  <si>
    <t>Machine Drive</t>
  </si>
  <si>
    <t>&lt;100°C</t>
  </si>
  <si>
    <t>100-400°C</t>
  </si>
  <si>
    <t>400-1000°C</t>
  </si>
  <si>
    <t>&gt;1000°C</t>
  </si>
  <si>
    <t>Notes</t>
  </si>
  <si>
    <t>*assumes 100% low-temp demand</t>
  </si>
  <si>
    <t>*uses chemicals data</t>
  </si>
  <si>
    <t>*uses machinery and equipment data</t>
  </si>
  <si>
    <t>Useful Energy Demand by Temperature by Industry in the European Union in 2015</t>
  </si>
  <si>
    <t>Combustion heating</t>
  </si>
  <si>
    <t>Electric other</t>
  </si>
  <si>
    <t>Electric thermal</t>
  </si>
  <si>
    <t>Secondary Aluminum</t>
  </si>
  <si>
    <t>Other Non-Ferrous Metals</t>
  </si>
  <si>
    <t>Textiles</t>
  </si>
  <si>
    <t>Primary Aluminum</t>
  </si>
  <si>
    <t>Wood and Wood Products</t>
  </si>
  <si>
    <t>Secondary Steel</t>
  </si>
  <si>
    <t>Transport Equipment</t>
  </si>
  <si>
    <t>Ceramic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</si>
  <si>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</si>
  <si>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</si>
  <si>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</si>
  <si>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</si>
  <si>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</si>
  <si>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</si>
  <si>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</si>
  <si>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</si>
  <si>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</si>
  <si>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</si>
  <si>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</si>
  <si>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</si>
  <si>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</si>
  <si>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</si>
  <si>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</si>
  <si>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</si>
  <si>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</si>
  <si>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</si>
  <si>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</si>
  <si>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</si>
  <si>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</si>
  <si>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</si>
  <si>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</si>
  <si>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</si>
  <si>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</si>
  <si>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</si>
  <si>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</si>
  <si>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</si>
  <si>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</si>
  <si>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</si>
  <si>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</si>
  <si>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</si>
  <si>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</si>
  <si>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</si>
  <si>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</si>
  <si>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</si>
  <si>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</si>
  <si>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</si>
  <si>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</si>
  <si>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</si>
  <si>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</si>
  <si>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</si>
  <si>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</si>
  <si>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</si>
  <si>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</si>
  <si>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</si>
  <si>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</si>
  <si>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</si>
  <si>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</si>
  <si>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</si>
  <si>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</si>
  <si>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</si>
  <si>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</si>
  <si>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</si>
  <si>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</si>
  <si>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</si>
  <si>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</si>
  <si>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</si>
  <si>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</si>
  <si>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</si>
  <si>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</si>
  <si>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</si>
  <si>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</si>
  <si>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</si>
  <si>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</si>
  <si>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</si>
  <si>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</si>
  <si>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</si>
  <si>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</si>
  <si>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</si>
  <si>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</si>
  <si>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</si>
  <si>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</si>
  <si>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</si>
  <si>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</si>
  <si>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</si>
  <si>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</si>
  <si>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</si>
  <si>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</si>
  <si>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</si>
  <si>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</si>
  <si>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</si>
  <si>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</si>
  <si>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</si>
  <si>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</si>
  <si>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</si>
  <si>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</si>
  <si>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</si>
  <si>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</si>
  <si>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</si>
  <si>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</si>
  <si>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</si>
  <si>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</si>
  <si>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</si>
  <si>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</si>
  <si>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</si>
  <si>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</si>
  <si>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</si>
  <si>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</si>
  <si>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</si>
  <si>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</si>
  <si>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</si>
  <si>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</si>
  <si>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</si>
  <si>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</si>
  <si>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</si>
  <si>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</si>
  <si>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</si>
  <si>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</si>
  <si>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</si>
  <si>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</si>
  <si>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</si>
  <si>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</si>
  <si>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</si>
  <si>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</si>
  <si>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</si>
  <si>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</si>
  <si>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</si>
  <si>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</si>
  <si>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</si>
  <si>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</si>
  <si>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</si>
  <si>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</si>
  <si>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</si>
  <si>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</si>
  <si>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</si>
  <si>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</si>
  <si>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</si>
  <si>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</si>
  <si>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</si>
  <si>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</si>
  <si>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</si>
  <si>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</si>
  <si>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</si>
  <si>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</si>
  <si>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</si>
  <si>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</si>
  <si>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</si>
  <si>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</si>
  <si>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</si>
  <si>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</si>
  <si>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</si>
  <si>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</si>
  <si>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</si>
  <si>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</si>
  <si>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</si>
  <si>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</si>
  <si>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</si>
  <si>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</si>
  <si>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</si>
  <si>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</si>
  <si>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</si>
  <si>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</si>
  <si>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</si>
  <si>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</si>
  <si>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</si>
  <si>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</si>
  <si>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</si>
  <si>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</si>
  <si>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</si>
  <si>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</si>
  <si>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</si>
  <si>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</si>
  <si>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</si>
  <si>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</si>
  <si>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</si>
  <si>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</si>
  <si>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</si>
  <si>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</si>
  <si>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</si>
  <si>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</si>
  <si>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</si>
  <si>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</si>
  <si>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</si>
  <si>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</si>
  <si>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</si>
  <si>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</si>
  <si>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</si>
  <si>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</si>
  <si>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</si>
  <si>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</si>
  <si>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</si>
  <si>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</si>
  <si>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</si>
  <si>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</si>
  <si>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</si>
  <si>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</si>
  <si>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</si>
  <si>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</si>
  <si>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</si>
  <si>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</si>
  <si>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</si>
  <si>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</si>
  <si>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</si>
  <si>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</si>
  <si>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</si>
  <si>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</si>
  <si>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</si>
  <si>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</si>
  <si>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</si>
  <si>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</si>
  <si>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</si>
  <si>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</si>
  <si>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</si>
  <si>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</si>
  <si>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</si>
  <si>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</si>
  <si>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</si>
  <si>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</si>
  <si>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</si>
  <si>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</si>
  <si>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</si>
  <si>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</si>
  <si>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</si>
  <si>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</si>
  <si>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</si>
  <si>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</si>
  <si>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</si>
  <si>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</si>
  <si>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</si>
  <si>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</si>
  <si>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</si>
  <si>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</si>
  <si>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</si>
  <si>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</si>
  <si>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</si>
  <si>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</si>
  <si>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</si>
  <si>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</si>
  <si>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</si>
  <si>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</si>
  <si>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</si>
  <si>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</si>
  <si>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</si>
  <si>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</si>
  <si>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</si>
  <si>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</si>
  <si>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</si>
  <si>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</si>
  <si>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</si>
  <si>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</si>
  <si>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</si>
  <si>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</si>
  <si>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</si>
  <si>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</si>
  <si>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</si>
  <si>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</si>
  <si>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</si>
  <si>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</si>
  <si>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</si>
  <si>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</si>
  <si>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</si>
  <si>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</si>
  <si>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</si>
  <si>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</si>
  <si>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</si>
  <si>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</si>
  <si>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</si>
  <si>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</si>
  <si>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</si>
  <si>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</si>
  <si>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</si>
  <si>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</si>
  <si>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</si>
  <si>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</si>
  <si>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</si>
  <si>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</si>
  <si>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</si>
  <si>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</si>
  <si>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*since we are looking only at thermal fuels, we use primary steel, not secondary steel</t>
  </si>
  <si>
    <t>*since we are looking only at thermal fuels, we use other nonferrous metals, not aluminum</t>
  </si>
  <si>
    <t>Thermal Fuels Only</t>
  </si>
  <si>
    <t>*uses cement data</t>
  </si>
  <si>
    <t>Data from Madeddu et al.</t>
  </si>
  <si>
    <t>Mapped Onto Three Temp Categories</t>
  </si>
  <si>
    <t>low (&lt;165°C)</t>
  </si>
  <si>
    <t>med (165-400°C)</t>
  </si>
  <si>
    <t>high (&gt;400°C)</t>
  </si>
  <si>
    <t>Nonboiler heat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</si>
  <si>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</si>
  <si>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</si>
  <si>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</si>
  <si>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</si>
  <si>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</si>
  <si>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</si>
  <si>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</si>
  <si>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</si>
  <si>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</si>
  <si>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</si>
  <si>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</si>
  <si>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</si>
  <si>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</si>
  <si>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</si>
  <si>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</si>
  <si>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</si>
  <si>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</si>
  <si>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</si>
  <si>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</si>
  <si>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</si>
  <si>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</si>
  <si>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</si>
  <si>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</si>
  <si>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</si>
  <si>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We define temperature categories as: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</si>
  <si>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</si>
  <si>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</si>
  <si>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</si>
  <si>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</si>
  <si>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</si>
  <si>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</si>
  <si>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</si>
  <si>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</si>
  <si>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</si>
  <si>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</si>
  <si>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</si>
  <si>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</si>
  <si>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</si>
  <si>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</si>
  <si>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</si>
  <si>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</si>
  <si>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</si>
  <si>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</si>
  <si>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</si>
  <si>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</si>
  <si>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</si>
  <si>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</si>
  <si>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</si>
  <si>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</si>
  <si>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</si>
  <si>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</si>
  <si>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</si>
  <si>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</si>
  <si>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</si>
  <si>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</si>
  <si>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</si>
  <si>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</si>
  <si>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</si>
  <si>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</si>
  <si>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</si>
  <si>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</si>
  <si>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</si>
  <si>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</si>
  <si>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</si>
  <si>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</si>
  <si>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</si>
  <si>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</si>
  <si>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</si>
  <si>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</si>
  <si>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</si>
  <si>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</si>
  <si>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</si>
  <si>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</si>
  <si>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</si>
  <si>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</si>
  <si>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</si>
  <si>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</si>
  <si>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</si>
  <si>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</si>
  <si>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</si>
  <si>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</si>
  <si>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</si>
  <si>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</si>
  <si>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</si>
  <si>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</si>
  <si>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</si>
  <si>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</si>
  <si>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</si>
  <si>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</si>
  <si>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</si>
  <si>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</si>
  <si>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</si>
  <si>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</si>
  <si>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</si>
  <si>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</si>
  <si>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</si>
  <si>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</si>
  <si>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</si>
  <si>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</si>
  <si>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</si>
  <si>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</si>
  <si>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</si>
  <si>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</si>
  <si>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</si>
  <si>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</si>
  <si>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</si>
  <si>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</si>
  <si>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</si>
  <si>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</si>
  <si>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</si>
  <si>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</si>
  <si>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</si>
  <si>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</si>
  <si>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</si>
  <si>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</si>
  <si>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</si>
  <si>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</si>
  <si>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</si>
  <si>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</si>
  <si>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</si>
  <si>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</si>
  <si>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</si>
  <si>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</si>
  <si>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</si>
  <si>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</si>
  <si>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</si>
  <si>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</si>
  <si>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</si>
  <si>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</si>
  <si>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</si>
  <si>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</si>
  <si>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</si>
  <si>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</si>
  <si>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</si>
  <si>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</si>
  <si>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</si>
  <si>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</si>
  <si>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</si>
  <si>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</si>
  <si>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</si>
  <si>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</si>
  <si>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</si>
  <si>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</si>
  <si>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</si>
  <si>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</si>
  <si>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</si>
  <si>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</si>
  <si>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</si>
  <si>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</si>
  <si>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</si>
  <si>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2022 Manufacturing Energy Consumption Survey</t>
  </si>
  <si>
    <t>agricultural energy use</t>
  </si>
  <si>
    <t>mobile</t>
  </si>
  <si>
    <t>H2 wholesale dispensing</t>
  </si>
  <si>
    <t>hydrogen</t>
  </si>
  <si>
    <t>elect_td_ind</t>
  </si>
  <si>
    <t>electricity</t>
  </si>
  <si>
    <t>refined liquids industrial</t>
  </si>
  <si>
    <t>refined liquids</t>
  </si>
  <si>
    <t>stationary</t>
  </si>
  <si>
    <t>delivered biomass</t>
  </si>
  <si>
    <t>biomass</t>
  </si>
  <si>
    <t>delivered coal</t>
  </si>
  <si>
    <t>coal</t>
  </si>
  <si>
    <t>wholesale gas</t>
  </si>
  <si>
    <t>gas</t>
  </si>
  <si>
    <t>construction energy use</t>
  </si>
  <si>
    <t>construction feedstocks</t>
  </si>
  <si>
    <t>mining energy use</t>
  </si>
  <si>
    <t>EJ</t>
  </si>
  <si>
    <t>% mobile</t>
  </si>
  <si>
    <t>GCAM Data - USA, Energy Innovation Internal Global Emissions Baseline</t>
  </si>
  <si>
    <t>Other</t>
  </si>
  <si>
    <t>HGL</t>
  </si>
  <si>
    <t>Natural_gas</t>
  </si>
  <si>
    <t>Distillate_and_diesel</t>
  </si>
  <si>
    <t>Residual_fuel_oil</t>
  </si>
  <si>
    <t>Net_electricity</t>
  </si>
  <si>
    <t>NAICS_code</t>
  </si>
  <si>
    <t>Consumption</t>
  </si>
  <si>
    <t>Fuel</t>
  </si>
  <si>
    <t>EndUse</t>
  </si>
  <si>
    <t xml:space="preserve">Released: February 2021 </t>
  </si>
  <si>
    <t>Next MECS will be fielded in 2022.</t>
  </si>
  <si>
    <t>Table 5.2    End Uses of Fuel Consumption, 2018;</t>
  </si>
  <si>
    <t xml:space="preserve">                        Level: National Data; </t>
  </si>
  <si>
    <t xml:space="preserve">                        Row: End Uses within NAICS Codes;</t>
  </si>
  <si>
    <t xml:space="preserve">                        Column: Energy Sources, including Net Electricity;</t>
  </si>
  <si>
    <t xml:space="preserve">                        Unit: Trillion Btu.</t>
  </si>
  <si>
    <t>Fuel Oil</t>
  </si>
  <si>
    <t>(excluding Coal</t>
  </si>
  <si>
    <t>Code(a)</t>
  </si>
  <si>
    <t>End Use</t>
  </si>
  <si>
    <t>Electricity(b)</t>
  </si>
  <si>
    <t>Diesel Fuel(c)</t>
  </si>
  <si>
    <t>Gas(d)</t>
  </si>
  <si>
    <t>natural gasoline)(e)</t>
  </si>
  <si>
    <t>Coke and Breeze)</t>
  </si>
  <si>
    <t>Other(f)</t>
  </si>
  <si>
    <t>ALL MANUFACTURING INDUSTRIES</t>
  </si>
  <si>
    <t>TOTAL FUEL CONSUMPTION</t>
  </si>
  <si>
    <t>Indirect Uses-Boiler Fuel</t>
  </si>
  <si>
    <t>Direct Uses-Total Process</t>
  </si>
  <si>
    <t>Direct Uses-Total Nonprocess</t>
  </si>
  <si>
    <t xml:space="preserve">  Facility HVAC (g)</t>
  </si>
  <si>
    <t>End Use Not Reported</t>
  </si>
  <si>
    <t>FOOD</t>
  </si>
  <si>
    <t xml:space="preserve">  Grain and Oilseed Milling</t>
  </si>
  <si>
    <t xml:space="preserve">  Wet Corn Milling</t>
  </si>
  <si>
    <t xml:space="preserve">  Sugar</t>
  </si>
  <si>
    <t xml:space="preserve">  Fruit and Vegetable Preserving and Specialty Foods</t>
  </si>
  <si>
    <t xml:space="preserve">  Dairy Products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</si>
  <si>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</si>
  <si>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</si>
  <si>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</si>
  <si>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</si>
  <si>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</si>
  <si>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</si>
  <si>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</si>
  <si>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 Veneer, Plywood, and Engineered Woods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</si>
  <si>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</si>
  <si>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</si>
  <si>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</si>
  <si>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</si>
  <si>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322121</t>
  </si>
  <si>
    <t xml:space="preserve">  Paper Mills, except Newsprint</t>
  </si>
  <si>
    <t xml:space="preserve">      322122</t>
  </si>
  <si>
    <t xml:space="preserve">  Newsprint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</si>
  <si>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</si>
  <si>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</si>
  <si>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</si>
  <si>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</si>
  <si>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</si>
  <si>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</si>
  <si>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Products</t>
  </si>
  <si>
    <t xml:space="preserve">  Other Petroleum and Coal Products</t>
  </si>
  <si>
    <t>CHEMICALS</t>
  </si>
  <si>
    <t xml:space="preserve">  Industrial Gases</t>
  </si>
  <si>
    <t xml:space="preserve">  Other Basic Inorganic Chemicals</t>
  </si>
  <si>
    <t xml:space="preserve">  Ethyl Alcohol</t>
  </si>
  <si>
    <t xml:space="preserve">  Cyclic Crudes, Intermediate and Gum and Wood Chemicals</t>
  </si>
  <si>
    <t xml:space="preserve">  Other Basic Organic Chemicals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</si>
  <si>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</si>
  <si>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</si>
  <si>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</si>
  <si>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</si>
  <si>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</si>
  <si>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</si>
  <si>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</si>
  <si>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Film, Paper, Plate, and Chemicals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</si>
  <si>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</si>
  <si>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</si>
  <si>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</si>
  <si>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</si>
  <si>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</si>
  <si>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</si>
  <si>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</si>
  <si>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</si>
  <si>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</si>
  <si>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</si>
  <si>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</si>
  <si>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</si>
  <si>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</si>
  <si>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</si>
  <si>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</si>
  <si>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Metals, except Aluminum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</si>
  <si>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</si>
  <si>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</si>
  <si>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</si>
  <si>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</si>
  <si>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</si>
  <si>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</si>
  <si>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</si>
  <si>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</si>
  <si>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ELEC. EQUIP., APPLIANCES, COMPONENTS</t>
  </si>
  <si>
    <t>TRANSPORTATION EQUIPMENT</t>
  </si>
  <si>
    <t xml:space="preserve">      336111</t>
  </si>
  <si>
    <t xml:space="preserve">  Automobiles</t>
  </si>
  <si>
    <t xml:space="preserve">      336112</t>
  </si>
  <si>
    <t xml:space="preserve">  Light Trucks and Utility Vehicles</t>
  </si>
  <si>
    <t xml:space="preserve">  Aerospace Products</t>
  </si>
  <si>
    <t>FURNITURE AND RELATED PRODUCTS</t>
  </si>
  <si>
    <t>MISCELLANEOUS</t>
  </si>
  <si>
    <t>Facility HVAC</t>
  </si>
  <si>
    <t>Facility Lighting</t>
  </si>
  <si>
    <t>Conventional Boiler Use</t>
  </si>
  <si>
    <t>CHP and/or Cogeneration Process</t>
  </si>
  <si>
    <t>Process Heating</t>
  </si>
  <si>
    <t>Process Cooling and Refrigeration</t>
  </si>
  <si>
    <t>Electro-Chemical Processes</t>
  </si>
  <si>
    <t>Other Process Use</t>
  </si>
  <si>
    <t>Facility HVACg</t>
  </si>
  <si>
    <t>Other Facility Support</t>
  </si>
  <si>
    <t>Onsite Transportation</t>
  </si>
  <si>
    <t>Conventional Electricity Generation</t>
  </si>
  <si>
    <t>Other Nonprocess Use</t>
  </si>
  <si>
    <t>Indirect Uses—Boiler Fuel</t>
  </si>
  <si>
    <t>Direct Uses—Total Process</t>
  </si>
  <si>
    <t>Direct Uses—Total Nonprocess</t>
  </si>
  <si>
    <t>Other Nonprocess</t>
  </si>
  <si>
    <t>Industrial Process</t>
  </si>
  <si>
    <t>electric space heating</t>
  </si>
  <si>
    <t>vacuum pumps</t>
  </si>
  <si>
    <t>milk cooling</t>
  </si>
  <si>
    <t>water heating</t>
  </si>
  <si>
    <t>lighting</t>
  </si>
  <si>
    <t>ventilation</t>
  </si>
  <si>
    <t>Energy use by equipment category on dairy farms</t>
  </si>
  <si>
    <t>* says "energy" but this is electricity use, acc. pg. 5</t>
  </si>
  <si>
    <t>https://www.wistatedocuments.org/digital/api/collection/p267601coll4/id/298/download</t>
  </si>
  <si>
    <t>We use the electricity use % on dairy farms as a breakdown for ag building energy use writ large given the lack of data for the industry as a whole</t>
  </si>
  <si>
    <t>https://www.ers.usda.gov/data-products/charts-of-note/chart-detail?chartId=87964</t>
  </si>
  <si>
    <t>diesel use for ag buildings is largely untreated in the literature. We make some rough assumptions:</t>
  </si>
  <si>
    <t>backup/onsite elec generation, stationary mechanical equipment</t>
  </si>
  <si>
    <t>process heating</t>
  </si>
  <si>
    <t>space heating</t>
  </si>
  <si>
    <t>boiler heating</t>
  </si>
  <si>
    <t>heating</t>
  </si>
  <si>
    <t>grain drying</t>
  </si>
  <si>
    <t>This sourtce says "natural gas and LP gas are used in heating and grain drying." We make some assumptions as to the split of end uses</t>
  </si>
  <si>
    <t>MECS/Non-MECS</t>
  </si>
  <si>
    <t>MECS</t>
  </si>
  <si>
    <t>Fuel Type</t>
  </si>
  <si>
    <t>Converting MECS Table 5.2 to "long" format</t>
  </si>
  <si>
    <t>The MECS database provides energy use by fuel and industry category and end use for U.S. manufacturing. It is presented</t>
  </si>
  <si>
    <t>in "wide" format, with each data column representing a different fuel. We convert this to "long" format, which is easier</t>
  </si>
  <si>
    <t>to work with in Excel. The MECS aggregator python script included in the folder converts the file into the proper format.</t>
  </si>
  <si>
    <t>Before doing so, however, we fill in missing data in the "Table 5.2" tab in this file, as MECS omits any data with an RSE</t>
  </si>
  <si>
    <t>of over 50%. Although this gives less accurate data, it is necessary to fill in each cell for our purposes. These cells are filled</t>
  </si>
  <si>
    <t xml:space="preserve">in with yellow highlight. </t>
  </si>
  <si>
    <t xml:space="preserve">Note: "other nonprocess" covers several categories, as you can see in Table 5.2: in MECS, it sums </t>
  </si>
  <si>
    <t>onsite transportation, facility support, and onsite electricity generation (e.g., generators).</t>
  </si>
  <si>
    <t>For non-manufacturing industries, the biggest contributor is mobile equipment like agricultural</t>
  </si>
  <si>
    <t>tractors, offroad construction equipment and mobile mining equipment. The file indst/PoONEUTiMEbIC</t>
  </si>
  <si>
    <t>defines the share of other nonprocess equipment is mobile equipment. This is important because</t>
  </si>
  <si>
    <t>both the technologies and policies for decarbonizing as well as the costs of these sources are quite</t>
  </si>
  <si>
    <t>different from stationary equipment.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</si>
</sst>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9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5" borderId="0" xfId="0" applyFill="1"/>
    <xf numFmtId="0" fontId="2" fillId="0" borderId="5" xfId="0" applyFont="1" applyBorder="1" applyAlignment="1">
      <alignment horizontal="right"/>
    </xf>
    <xf numFmtId="9" fontId="0" fillId="0" borderId="5" xfId="0" applyNumberFormat="1" applyBorder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165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7" borderId="0" xfId="0" applyFont="1" applyFill="1"/>
    <xf numFmtId="0" fontId="0" fillId="7" borderId="0" xfId="0" applyFill="1"/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  <xf numFmtId="0" fontId="0" fillId="8" borderId="0" xfId="0" applyFill="1"/>
    <xf numFmtId="11" fontId="0" fillId="0" borderId="0" xfId="0" applyNumberFormat="1"/>
    <xf numFmtId="0" fontId="14" fillId="8" borderId="0" xfId="0" applyFont="1" applyFill="1"/>
    <xf numFmtId="0" fontId="3" fillId="0" borderId="0" xfId="2" applyAlignment="1">
      <alignment wrapText="1"/>
    </xf>
    <xf numFmtId="49" fontId="3" fillId="0" borderId="0" xfId="2" applyNumberFormat="1" applyAlignment="1" applyProtection="1">
      <alignment wrapText="1"/>
    </xf>
    <xf numFmtId="49" fontId="3" fillId="0" borderId="0" xfId="2" applyNumberFormat="1" applyAlignment="1">
      <alignment wrapText="1"/>
    </xf>
    <xf numFmtId="49" fontId="3" fillId="0" borderId="4" xfId="6" applyNumberFormat="1">
      <alignment vertical="top" wrapText="1"/>
    </xf>
    <xf numFmtId="49" fontId="3" fillId="0" borderId="3" xfId="5" applyNumberFormat="1" applyFont="1" applyAlignment="1" applyProtection="1">
      <alignment horizontal="left" wrapText="1"/>
    </xf>
    <xf numFmtId="0" fontId="8" fillId="0" borderId="0" xfId="0" applyFont="1"/>
    <xf numFmtId="165" fontId="0" fillId="9" borderId="0" xfId="0" applyNumberFormat="1" applyFill="1"/>
    <xf numFmtId="0" fontId="0" fillId="10" borderId="0" xfId="0" applyFill="1"/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3" fillId="0" borderId="0" xfId="2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  <xf numFmtId="1" fontId="0" fillId="4" borderId="0" xfId="0" applyNumberFormat="1" applyFill="1"/>
    <xf numFmtId="0" fontId="8" fillId="4" borderId="0" xfId="0" applyFont="1" applyFill="1" applyAlignment="1">
      <alignment horizontal="right"/>
    </xf>
    <xf numFmtId="0" fontId="8" fillId="4" borderId="0" xfId="0" applyFont="1" applyFill="1"/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8</xdr:col>
      <xdr:colOff>439457</xdr:colOff>
      <xdr:row>18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45774-9DEF-99C6-C6E4-74AEF9958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59132" cy="300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1841</xdr:row>
          <xdr:rowOff>0</xdr:rowOff>
        </xdr:from>
        <xdr:to>
          <xdr:col>9</xdr:col>
          <xdr:colOff>381000</xdr:colOff>
          <xdr:row>1868</xdr:row>
          <xdr:rowOff>66675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4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419100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6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90F31854-6397-4C62-9B03-C1143782CEB1}" userId="S::jeff@energyinnovation.org::f3f117cb-d7f5-455c-900f-329d977050a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3-22T22:56:30.46" personId="{90F31854-6397-4C62-9B03-C1143782CEB1}" id="{C7C95271-66A2-484C-9350-F44A93A4DA52}">
    <text>Changed from 1% to 0% so figures add up to 100% (eliminating rounding error)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wistatedocuments.org/digital/api/collection/p267601coll4/id/298/download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.docx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1.xml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1.docx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a.blob.core.windows.net/assets/e4a7e1a5-b6ed-4f36-911f-b0111e49aab9/WorldEnergyOutlook2016ExcerptWaterEnergyNexus.pdf" TargetMode="Externa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56"/>
  <sheetViews>
    <sheetView workbookViewId="0">
      <selection activeCell="B23" sqref="B23:B27"/>
    </sheetView>
  </sheetViews>
  <sheetFormatPr defaultRowHeight="15" x14ac:dyDescent="0.25"/>
  <cols>
    <col min="2" max="2" width="97.28515625" customWidth="1"/>
  </cols>
  <sheetData>
    <row r="1" spans="1:2" x14ac:dyDescent="0.25">
      <c r="A1" s="1" t="s">
        <v>471</v>
      </c>
    </row>
    <row r="3" spans="1:2" x14ac:dyDescent="0.25">
      <c r="A3" s="1" t="s">
        <v>0</v>
      </c>
      <c r="B3" s="47" t="s">
        <v>180</v>
      </c>
    </row>
    <row r="4" spans="1:2" x14ac:dyDescent="0.25">
      <c r="B4" t="s">
        <v>1</v>
      </c>
    </row>
    <row r="5" spans="1:2" x14ac:dyDescent="0.25">
      <c r="B5" s="2">
        <v>2025</v>
      </c>
    </row>
    <row r="6" spans="1:2" x14ac:dyDescent="0.25">
      <c r="B6" t="s">
        <v>604</v>
      </c>
    </row>
    <row r="7" spans="1:2" x14ac:dyDescent="0.25">
      <c r="B7" s="38" t="s">
        <v>148</v>
      </c>
    </row>
    <row r="8" spans="1:2" x14ac:dyDescent="0.25">
      <c r="B8" t="s">
        <v>147</v>
      </c>
    </row>
    <row r="10" spans="1:2" x14ac:dyDescent="0.25">
      <c r="B10" s="47" t="s">
        <v>488</v>
      </c>
    </row>
    <row r="11" spans="1:2" x14ac:dyDescent="0.25">
      <c r="B11" t="s">
        <v>1</v>
      </c>
    </row>
    <row r="12" spans="1:2" x14ac:dyDescent="0.25">
      <c r="B12" s="2">
        <v>2023</v>
      </c>
    </row>
    <row r="13" spans="1:2" x14ac:dyDescent="0.25">
      <c r="B13" t="s">
        <v>2</v>
      </c>
    </row>
    <row r="14" spans="1:2" x14ac:dyDescent="0.25">
      <c r="B14" t="s">
        <v>179</v>
      </c>
    </row>
    <row r="16" spans="1:2" x14ac:dyDescent="0.25">
      <c r="B16" s="47" t="s">
        <v>482</v>
      </c>
    </row>
    <row r="17" spans="1:2" x14ac:dyDescent="0.25">
      <c r="B17" t="s">
        <v>439</v>
      </c>
    </row>
    <row r="18" spans="1:2" x14ac:dyDescent="0.25">
      <c r="B18" s="2">
        <v>2020</v>
      </c>
    </row>
    <row r="19" spans="1:2" x14ac:dyDescent="0.25">
      <c r="B19" t="s">
        <v>440</v>
      </c>
    </row>
    <row r="20" spans="1:2" x14ac:dyDescent="0.25">
      <c r="B20" s="38" t="s">
        <v>441</v>
      </c>
    </row>
    <row r="21" spans="1:2" x14ac:dyDescent="0.25">
      <c r="B21" t="s">
        <v>442</v>
      </c>
    </row>
    <row r="29" spans="1:2" x14ac:dyDescent="0.25">
      <c r="A29" s="1" t="s">
        <v>159</v>
      </c>
    </row>
    <row r="30" spans="1:2" x14ac:dyDescent="0.25">
      <c r="A30" t="s">
        <v>477</v>
      </c>
    </row>
    <row r="31" spans="1:2" x14ac:dyDescent="0.25">
      <c r="A31" t="s">
        <v>438</v>
      </c>
    </row>
    <row r="33" spans="1:2" x14ac:dyDescent="0.25">
      <c r="A33" t="s">
        <v>478</v>
      </c>
    </row>
    <row r="34" spans="1:2" x14ac:dyDescent="0.25">
      <c r="A34" s="1" t="s">
        <v>450</v>
      </c>
    </row>
    <row r="35" spans="1:2" x14ac:dyDescent="0.25">
      <c r="A35" s="1" t="s">
        <v>451</v>
      </c>
    </row>
    <row r="36" spans="1:2" x14ac:dyDescent="0.25">
      <c r="A36" s="1" t="s">
        <v>452</v>
      </c>
    </row>
    <row r="38" spans="1:2" x14ac:dyDescent="0.25">
      <c r="A38" t="s">
        <v>481</v>
      </c>
    </row>
    <row r="39" spans="1:2" x14ac:dyDescent="0.25">
      <c r="A39" t="s">
        <v>479</v>
      </c>
    </row>
    <row r="40" spans="1:2" x14ac:dyDescent="0.25">
      <c r="A40" t="s">
        <v>480</v>
      </c>
    </row>
    <row r="42" spans="1:2" x14ac:dyDescent="0.25">
      <c r="A42" s="65" t="s">
        <v>504</v>
      </c>
      <c r="B42" s="66"/>
    </row>
    <row r="43" spans="1:2" x14ac:dyDescent="0.25">
      <c r="A43" t="s">
        <v>505</v>
      </c>
    </row>
    <row r="44" spans="1:2" x14ac:dyDescent="0.25">
      <c r="A44" t="s">
        <v>506</v>
      </c>
    </row>
    <row r="45" spans="1:2" x14ac:dyDescent="0.25">
      <c r="A45" s="1" t="s">
        <v>501</v>
      </c>
    </row>
    <row r="46" spans="1:2" x14ac:dyDescent="0.25">
      <c r="A46" s="1" t="s">
        <v>502</v>
      </c>
    </row>
    <row r="47" spans="1:2" x14ac:dyDescent="0.25">
      <c r="A47" t="s">
        <v>503</v>
      </c>
    </row>
    <row r="49" spans="1:2" x14ac:dyDescent="0.25">
      <c r="A49" s="65" t="s">
        <v>777</v>
      </c>
      <c r="B49" s="66"/>
    </row>
    <row r="50" spans="1:2" x14ac:dyDescent="0.25">
      <c r="A50" t="s">
        <v>778</v>
      </c>
    </row>
    <row r="51" spans="1:2" x14ac:dyDescent="0.25">
      <c r="A51" t="s">
        <v>779</v>
      </c>
    </row>
    <row r="52" spans="1:2" x14ac:dyDescent="0.25">
      <c r="A52" t="s">
        <v>780</v>
      </c>
    </row>
    <row r="54" spans="1:2" x14ac:dyDescent="0.25">
      <c r="A54" t="s">
        <v>781</v>
      </c>
    </row>
    <row r="55" spans="1:2" x14ac:dyDescent="0.25">
      <c r="A55" t="s">
        <v>782</v>
      </c>
    </row>
    <row r="56" spans="1:2" x14ac:dyDescent="0.25">
      <c r="A56" t="s">
        <v>783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topLeftCell="A40" zoomScale="85" workbookViewId="0">
      <selection activeCell="A63" sqref="A63:F63"/>
    </sheetView>
  </sheetViews>
  <sheetFormatPr defaultRowHeight="15" x14ac:dyDescent="0.25"/>
  <sheetData>
    <row r="1" spans="1:34" x14ac:dyDescent="0.25">
      <c r="A1" t="s">
        <v>437</v>
      </c>
    </row>
    <row r="2" spans="1:34" x14ac:dyDescent="0.25">
      <c r="A2" t="s">
        <v>436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435</v>
      </c>
    </row>
    <row r="5" spans="1:34" x14ac:dyDescent="0.25">
      <c r="A5" t="s">
        <v>192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271</v>
      </c>
    </row>
    <row r="9" spans="1:34" x14ac:dyDescent="0.25">
      <c r="A9" t="s">
        <v>270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269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268</v>
      </c>
    </row>
    <row r="13" spans="1:34" x14ac:dyDescent="0.25">
      <c r="A13" t="s">
        <v>220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265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229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267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227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226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225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422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182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264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224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312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181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266</v>
      </c>
    </row>
    <row r="28" spans="1:34" x14ac:dyDescent="0.25">
      <c r="A28" t="s">
        <v>220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265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229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227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226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225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422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182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264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224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312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247</v>
      </c>
    </row>
    <row r="42" spans="1:34" x14ac:dyDescent="0.25">
      <c r="A42" s="50" t="s">
        <v>245</v>
      </c>
      <c r="B42" s="50"/>
      <c r="C42" s="50"/>
      <c r="D42" s="50"/>
      <c r="E42" s="50"/>
      <c r="F42" s="50"/>
      <c r="H42">
        <f>SUM(H55,H57:H58)/SUM(H46,H48:H49,H55,H57:H58,H63,H65:H66)</f>
        <v>0.70319737538879179</v>
      </c>
    </row>
    <row r="43" spans="1:34" x14ac:dyDescent="0.25">
      <c r="A43" t="s">
        <v>434</v>
      </c>
    </row>
    <row r="44" spans="1:34" x14ac:dyDescent="0.25">
      <c r="A44" t="s">
        <v>238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237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234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233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419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292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232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306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433</v>
      </c>
    </row>
    <row r="53" spans="1:34" x14ac:dyDescent="0.25">
      <c r="A53" t="s">
        <v>238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237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234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233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419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292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232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432</v>
      </c>
    </row>
    <row r="61" spans="1:34" x14ac:dyDescent="0.25">
      <c r="A61" t="s">
        <v>238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237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234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233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419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292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232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239</v>
      </c>
    </row>
    <row r="69" spans="1:34" x14ac:dyDescent="0.25">
      <c r="A69" t="s">
        <v>238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237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234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233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419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292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232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306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181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62" t="s">
        <v>231</v>
      </c>
      <c r="B79" s="62"/>
      <c r="C79" s="62"/>
      <c r="D79" s="62"/>
      <c r="E79" s="62"/>
    </row>
    <row r="81" spans="1:34" x14ac:dyDescent="0.25">
      <c r="A81" t="s">
        <v>230</v>
      </c>
    </row>
    <row r="82" spans="1:34" x14ac:dyDescent="0.25">
      <c r="A82" t="s">
        <v>220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229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228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227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226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225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183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182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224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181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223</v>
      </c>
    </row>
    <row r="95" spans="1:34" x14ac:dyDescent="0.25">
      <c r="A95" t="s">
        <v>189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188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221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186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185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220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183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219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218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217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222</v>
      </c>
    </row>
    <row r="106" spans="1:34" x14ac:dyDescent="0.25">
      <c r="A106" t="s">
        <v>189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188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221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186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185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220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183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219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218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217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216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215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214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213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212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211</v>
      </c>
    </row>
    <row r="124" spans="1:34" x14ac:dyDescent="0.25">
      <c r="A124" t="s">
        <v>210</v>
      </c>
    </row>
    <row r="125" spans="1:34" x14ac:dyDescent="0.25">
      <c r="A125" t="s">
        <v>209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208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207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206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181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205</v>
      </c>
    </row>
    <row r="131" spans="1:34" x14ac:dyDescent="0.25">
      <c r="A131" t="s">
        <v>204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203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202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201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181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200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199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198</v>
      </c>
    </row>
    <row r="141" spans="1:34" x14ac:dyDescent="0.25">
      <c r="A141" t="s">
        <v>197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196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195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194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181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431</v>
      </c>
    </row>
    <row r="148" spans="1:34" x14ac:dyDescent="0.25">
      <c r="A148" t="s">
        <v>192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271</v>
      </c>
    </row>
    <row r="152" spans="1:34" x14ac:dyDescent="0.25">
      <c r="A152" t="s">
        <v>270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269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268</v>
      </c>
    </row>
    <row r="156" spans="1:34" x14ac:dyDescent="0.25">
      <c r="A156" t="s">
        <v>220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265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229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267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228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227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226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225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422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182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264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224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312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181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266</v>
      </c>
    </row>
    <row r="172" spans="1:34" x14ac:dyDescent="0.25">
      <c r="A172" t="s">
        <v>220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265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229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228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227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226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225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422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182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264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224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312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247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0" t="s">
        <v>245</v>
      </c>
      <c r="B187" s="50"/>
      <c r="C187" s="50"/>
      <c r="D187" s="50"/>
      <c r="E187" s="50"/>
      <c r="F187" s="50"/>
    </row>
    <row r="188" spans="1:34" x14ac:dyDescent="0.25">
      <c r="A188" t="s">
        <v>430</v>
      </c>
    </row>
    <row r="189" spans="1:34" x14ac:dyDescent="0.25">
      <c r="A189" t="s">
        <v>238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237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234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233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419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292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232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306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429</v>
      </c>
    </row>
    <row r="198" spans="1:34" x14ac:dyDescent="0.25">
      <c r="A198" t="s">
        <v>238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237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234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233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419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292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232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428</v>
      </c>
    </row>
    <row r="206" spans="1:34" x14ac:dyDescent="0.25">
      <c r="A206" t="s">
        <v>238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237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234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233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419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292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232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239</v>
      </c>
    </row>
    <row r="214" spans="1:34" x14ac:dyDescent="0.25">
      <c r="A214" t="s">
        <v>238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237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234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233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419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292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232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306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181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62" t="s">
        <v>231</v>
      </c>
      <c r="B224" s="62"/>
      <c r="C224" s="62"/>
      <c r="D224" s="62"/>
      <c r="E224" s="62"/>
    </row>
    <row r="226" spans="1:34" x14ac:dyDescent="0.25">
      <c r="A226" t="s">
        <v>230</v>
      </c>
    </row>
    <row r="227" spans="1:34" x14ac:dyDescent="0.25">
      <c r="A227" t="s">
        <v>220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229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228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227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226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225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183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182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224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181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223</v>
      </c>
    </row>
    <row r="240" spans="1:34" x14ac:dyDescent="0.25">
      <c r="A240" t="s">
        <v>189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188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221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186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185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220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183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219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218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217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222</v>
      </c>
    </row>
    <row r="251" spans="1:34" x14ac:dyDescent="0.25">
      <c r="A251" t="s">
        <v>189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188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221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186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185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220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183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219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218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217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216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215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214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213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212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211</v>
      </c>
    </row>
    <row r="269" spans="1:34" x14ac:dyDescent="0.25">
      <c r="A269" t="s">
        <v>210</v>
      </c>
    </row>
    <row r="270" spans="1:34" x14ac:dyDescent="0.25">
      <c r="A270" t="s">
        <v>209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208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207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206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181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205</v>
      </c>
    </row>
    <row r="276" spans="1:34" x14ac:dyDescent="0.25">
      <c r="A276" t="s">
        <v>204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203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202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201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181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200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199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198</v>
      </c>
    </row>
    <row r="286" spans="1:34" x14ac:dyDescent="0.25">
      <c r="A286" t="s">
        <v>197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196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195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194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181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427</v>
      </c>
    </row>
    <row r="293" spans="1:34" x14ac:dyDescent="0.25">
      <c r="A293" t="s">
        <v>192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271</v>
      </c>
    </row>
    <row r="297" spans="1:34" x14ac:dyDescent="0.25">
      <c r="A297" t="s">
        <v>270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269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268</v>
      </c>
    </row>
    <row r="301" spans="1:34" x14ac:dyDescent="0.25">
      <c r="A301" t="s">
        <v>220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265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267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228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227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226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422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182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181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266</v>
      </c>
    </row>
    <row r="312" spans="1:34" x14ac:dyDescent="0.25">
      <c r="A312" t="s">
        <v>220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265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228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227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226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422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182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247</v>
      </c>
    </row>
    <row r="322" spans="1:34" x14ac:dyDescent="0.25">
      <c r="A322" s="50" t="s">
        <v>245</v>
      </c>
      <c r="B322" s="50"/>
      <c r="C322" s="50"/>
      <c r="D322" s="50"/>
      <c r="E322" s="50"/>
      <c r="F322" s="50"/>
    </row>
    <row r="323" spans="1:34" x14ac:dyDescent="0.25">
      <c r="A323" t="s">
        <v>238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237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234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419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292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181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62" t="s">
        <v>231</v>
      </c>
      <c r="B330" s="62"/>
      <c r="C330" s="62"/>
      <c r="D330" s="62"/>
      <c r="E330" s="62"/>
    </row>
    <row r="332" spans="1:34" x14ac:dyDescent="0.25">
      <c r="A332" t="s">
        <v>230</v>
      </c>
    </row>
    <row r="333" spans="1:34" x14ac:dyDescent="0.25">
      <c r="A333" t="s">
        <v>220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229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228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227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226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225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183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182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181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223</v>
      </c>
    </row>
    <row r="345" spans="1:34" x14ac:dyDescent="0.25">
      <c r="A345" t="s">
        <v>189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188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221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186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185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220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183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219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218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217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222</v>
      </c>
    </row>
    <row r="356" spans="1:34" x14ac:dyDescent="0.25">
      <c r="A356" t="s">
        <v>189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188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221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186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185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220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183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219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218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217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216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215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214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213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212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211</v>
      </c>
    </row>
    <row r="374" spans="1:34" x14ac:dyDescent="0.25">
      <c r="A374" t="s">
        <v>210</v>
      </c>
    </row>
    <row r="375" spans="1:34" x14ac:dyDescent="0.25">
      <c r="A375" t="s">
        <v>209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208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207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206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181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205</v>
      </c>
    </row>
    <row r="381" spans="1:34" x14ac:dyDescent="0.25">
      <c r="A381" t="s">
        <v>204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203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202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201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181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200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199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198</v>
      </c>
    </row>
    <row r="391" spans="1:34" x14ac:dyDescent="0.25">
      <c r="A391" t="s">
        <v>197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196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195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194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181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426</v>
      </c>
    </row>
    <row r="398" spans="1:34" x14ac:dyDescent="0.25">
      <c r="A398" t="s">
        <v>192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271</v>
      </c>
    </row>
    <row r="402" spans="1:34" x14ac:dyDescent="0.25">
      <c r="A402" t="s">
        <v>270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269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268</v>
      </c>
    </row>
    <row r="406" spans="1:34" x14ac:dyDescent="0.25">
      <c r="A406" t="s">
        <v>220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265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229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267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228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227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226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422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182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224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181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266</v>
      </c>
    </row>
    <row r="419" spans="1:34" x14ac:dyDescent="0.25">
      <c r="A419" t="s">
        <v>220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265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229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228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227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226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422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182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224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247</v>
      </c>
    </row>
    <row r="431" spans="1:34" x14ac:dyDescent="0.25">
      <c r="A431" s="50" t="s">
        <v>245</v>
      </c>
      <c r="B431" s="50"/>
      <c r="C431" s="50"/>
      <c r="D431" s="50"/>
      <c r="E431" s="50"/>
      <c r="F431" s="50"/>
    </row>
    <row r="432" spans="1:34" x14ac:dyDescent="0.25">
      <c r="A432" t="s">
        <v>238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237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236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235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234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419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292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232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425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181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231</v>
      </c>
    </row>
    <row r="445" spans="1:34" x14ac:dyDescent="0.25">
      <c r="A445" s="62" t="s">
        <v>230</v>
      </c>
      <c r="B445" s="62"/>
      <c r="C445" s="62"/>
      <c r="D445" s="62"/>
      <c r="E445" s="62"/>
      <c r="F445" s="62"/>
      <c r="G445" s="62"/>
    </row>
    <row r="446" spans="1:34" x14ac:dyDescent="0.25">
      <c r="A446" t="s">
        <v>220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229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228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227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226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225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183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182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181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223</v>
      </c>
    </row>
    <row r="458" spans="1:34" x14ac:dyDescent="0.25">
      <c r="A458" t="s">
        <v>189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188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221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186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185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220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183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219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218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217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222</v>
      </c>
    </row>
    <row r="469" spans="1:34" x14ac:dyDescent="0.25">
      <c r="A469" t="s">
        <v>189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188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221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186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185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220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183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219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218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217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216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215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214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213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212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211</v>
      </c>
    </row>
    <row r="487" spans="1:34" x14ac:dyDescent="0.25">
      <c r="A487" t="s">
        <v>210</v>
      </c>
    </row>
    <row r="488" spans="1:34" x14ac:dyDescent="0.25">
      <c r="A488" t="s">
        <v>209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208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207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206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181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205</v>
      </c>
    </row>
    <row r="494" spans="1:34" x14ac:dyDescent="0.25">
      <c r="A494" t="s">
        <v>204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203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202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201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181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200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199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198</v>
      </c>
    </row>
    <row r="504" spans="1:34" x14ac:dyDescent="0.25">
      <c r="A504" t="s">
        <v>197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196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195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194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181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424</v>
      </c>
    </row>
    <row r="511" spans="1:34" x14ac:dyDescent="0.25">
      <c r="A511" t="s">
        <v>192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271</v>
      </c>
    </row>
    <row r="515" spans="1:34" x14ac:dyDescent="0.25">
      <c r="A515" t="s">
        <v>270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269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268</v>
      </c>
    </row>
    <row r="519" spans="1:34" x14ac:dyDescent="0.25">
      <c r="A519" t="s">
        <v>220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265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229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267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228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227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226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422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181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266</v>
      </c>
    </row>
    <row r="530" spans="1:34" x14ac:dyDescent="0.25">
      <c r="A530" t="s">
        <v>220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265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229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228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227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226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422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247</v>
      </c>
    </row>
    <row r="540" spans="1:34" x14ac:dyDescent="0.25">
      <c r="A540" s="50" t="s">
        <v>245</v>
      </c>
      <c r="B540" s="50"/>
      <c r="C540" s="50"/>
      <c r="D540" s="50"/>
      <c r="E540" s="50"/>
      <c r="F540" s="50"/>
    </row>
    <row r="541" spans="1:34" x14ac:dyDescent="0.25">
      <c r="A541" t="s">
        <v>238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237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236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234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419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232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181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231</v>
      </c>
    </row>
    <row r="551" spans="1:34" x14ac:dyDescent="0.25">
      <c r="A551" s="62" t="s">
        <v>230</v>
      </c>
      <c r="B551" s="62"/>
      <c r="C551" s="62"/>
      <c r="D551" s="62"/>
      <c r="E551" s="62"/>
      <c r="F551" s="62"/>
      <c r="G551" s="62"/>
    </row>
    <row r="552" spans="1:34" x14ac:dyDescent="0.25">
      <c r="A552" t="s">
        <v>220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229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228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227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226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225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183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182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181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223</v>
      </c>
    </row>
    <row r="564" spans="1:34" x14ac:dyDescent="0.25">
      <c r="A564" t="s">
        <v>189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188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221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186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185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220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183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219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218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217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222</v>
      </c>
    </row>
    <row r="575" spans="1:34" x14ac:dyDescent="0.25">
      <c r="A575" t="s">
        <v>189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188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221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186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185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220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183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219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218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217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216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215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214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213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212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211</v>
      </c>
    </row>
    <row r="593" spans="1:34" x14ac:dyDescent="0.25">
      <c r="A593" t="s">
        <v>210</v>
      </c>
    </row>
    <row r="594" spans="1:34" x14ac:dyDescent="0.25">
      <c r="A594" t="s">
        <v>209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208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207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206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181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205</v>
      </c>
    </row>
    <row r="600" spans="1:34" x14ac:dyDescent="0.25">
      <c r="A600" t="s">
        <v>204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203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202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201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181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200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199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198</v>
      </c>
    </row>
    <row r="610" spans="1:34" x14ac:dyDescent="0.25">
      <c r="A610" t="s">
        <v>197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196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195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194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181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423</v>
      </c>
    </row>
    <row r="617" spans="1:34" x14ac:dyDescent="0.25">
      <c r="A617" t="s">
        <v>192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271</v>
      </c>
    </row>
    <row r="621" spans="1:34" x14ac:dyDescent="0.25">
      <c r="A621" t="s">
        <v>270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269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268</v>
      </c>
    </row>
    <row r="625" spans="1:34" x14ac:dyDescent="0.25">
      <c r="A625" t="s">
        <v>220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265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267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226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225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422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421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182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181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266</v>
      </c>
    </row>
    <row r="636" spans="1:34" x14ac:dyDescent="0.25">
      <c r="A636" t="s">
        <v>220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265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226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225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422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421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182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247</v>
      </c>
    </row>
    <row r="646" spans="1:34" x14ac:dyDescent="0.25">
      <c r="A646" s="50" t="s">
        <v>245</v>
      </c>
      <c r="B646" s="50"/>
      <c r="C646" s="50"/>
      <c r="D646" s="50"/>
      <c r="E646" s="50"/>
      <c r="F646" s="50"/>
    </row>
    <row r="647" spans="1:34" x14ac:dyDescent="0.25">
      <c r="A647" t="s">
        <v>420</v>
      </c>
    </row>
    <row r="648" spans="1:34" x14ac:dyDescent="0.25">
      <c r="A648" t="s">
        <v>238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237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234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233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419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418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292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239</v>
      </c>
    </row>
    <row r="656" spans="1:34" x14ac:dyDescent="0.25">
      <c r="A656" t="s">
        <v>238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237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234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233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419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418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292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181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231</v>
      </c>
    </row>
    <row r="667" spans="1:34" x14ac:dyDescent="0.25">
      <c r="A667" s="62" t="s">
        <v>230</v>
      </c>
      <c r="B667" s="62"/>
      <c r="C667" s="62"/>
      <c r="D667" s="62"/>
      <c r="E667" s="62"/>
      <c r="F667" s="62"/>
      <c r="G667" s="62"/>
    </row>
    <row r="668" spans="1:34" x14ac:dyDescent="0.25">
      <c r="A668" t="s">
        <v>220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229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228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227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226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225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183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182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181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223</v>
      </c>
    </row>
    <row r="680" spans="1:34" x14ac:dyDescent="0.25">
      <c r="A680" t="s">
        <v>189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188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221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186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185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220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183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219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218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217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222</v>
      </c>
    </row>
    <row r="691" spans="1:34" x14ac:dyDescent="0.25">
      <c r="A691" t="s">
        <v>189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188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221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186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185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220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183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219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218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217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216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215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214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213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212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211</v>
      </c>
    </row>
    <row r="709" spans="1:34" x14ac:dyDescent="0.25">
      <c r="A709" t="s">
        <v>210</v>
      </c>
    </row>
    <row r="710" spans="1:34" x14ac:dyDescent="0.25">
      <c r="A710" t="s">
        <v>209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208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207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206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181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205</v>
      </c>
    </row>
    <row r="716" spans="1:34" x14ac:dyDescent="0.25">
      <c r="A716" t="s">
        <v>204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203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202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201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181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200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199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198</v>
      </c>
    </row>
    <row r="726" spans="1:34" x14ac:dyDescent="0.25">
      <c r="A726" t="s">
        <v>197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196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195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194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181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417</v>
      </c>
    </row>
    <row r="733" spans="1:34" x14ac:dyDescent="0.25">
      <c r="A733" t="s">
        <v>192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271</v>
      </c>
    </row>
    <row r="737" spans="1:34" x14ac:dyDescent="0.25">
      <c r="A737" t="s">
        <v>270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269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268</v>
      </c>
    </row>
    <row r="741" spans="1:34" x14ac:dyDescent="0.25">
      <c r="A741" t="s">
        <v>220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265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229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267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228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227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226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225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264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224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312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181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266</v>
      </c>
    </row>
    <row r="755" spans="1:34" x14ac:dyDescent="0.25">
      <c r="A755" t="s">
        <v>220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265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229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228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227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226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225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264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224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312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263</v>
      </c>
    </row>
    <row r="768" spans="1:34" x14ac:dyDescent="0.25">
      <c r="A768" t="s">
        <v>262</v>
      </c>
    </row>
    <row r="769" spans="1:34" x14ac:dyDescent="0.25">
      <c r="A769" t="s">
        <v>261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260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259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258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257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256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255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254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253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252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251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250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249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248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247</v>
      </c>
    </row>
    <row r="786" spans="1:34" x14ac:dyDescent="0.25">
      <c r="A786" t="s">
        <v>246</v>
      </c>
    </row>
    <row r="787" spans="1:34" x14ac:dyDescent="0.25">
      <c r="A787" t="s">
        <v>416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415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414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413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412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411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410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409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408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407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406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405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404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403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402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401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245</v>
      </c>
    </row>
    <row r="806" spans="1:34" x14ac:dyDescent="0.25">
      <c r="A806" t="s">
        <v>400</v>
      </c>
    </row>
    <row r="807" spans="1:34" x14ac:dyDescent="0.25">
      <c r="A807" t="s">
        <v>350</v>
      </c>
    </row>
    <row r="808" spans="1:34" x14ac:dyDescent="0.25">
      <c r="A808" t="s">
        <v>238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237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236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234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233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232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181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349</v>
      </c>
    </row>
    <row r="816" spans="1:34" x14ac:dyDescent="0.25">
      <c r="A816" t="s">
        <v>238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348</v>
      </c>
    </row>
    <row r="818" spans="1:34" x14ac:dyDescent="0.25">
      <c r="A818" t="s">
        <v>238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237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234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233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181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219</v>
      </c>
    </row>
    <row r="824" spans="1:34" x14ac:dyDescent="0.25">
      <c r="A824" t="s">
        <v>238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237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234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181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399</v>
      </c>
    </row>
    <row r="829" spans="1:34" x14ac:dyDescent="0.25">
      <c r="A829" t="s">
        <v>238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237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236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234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233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232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181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398</v>
      </c>
    </row>
    <row r="838" spans="1:34" x14ac:dyDescent="0.25">
      <c r="A838" t="s">
        <v>350</v>
      </c>
    </row>
    <row r="839" spans="1:34" x14ac:dyDescent="0.25">
      <c r="A839" t="s">
        <v>238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237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236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234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233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232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181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349</v>
      </c>
    </row>
    <row r="847" spans="1:34" x14ac:dyDescent="0.25">
      <c r="A847" t="s">
        <v>238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237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181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348</v>
      </c>
    </row>
    <row r="851" spans="1:34" x14ac:dyDescent="0.25">
      <c r="A851" t="s">
        <v>238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237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234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233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181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219</v>
      </c>
    </row>
    <row r="857" spans="1:34" x14ac:dyDescent="0.25">
      <c r="A857" t="s">
        <v>237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234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181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397</v>
      </c>
    </row>
    <row r="861" spans="1:34" x14ac:dyDescent="0.25">
      <c r="A861" t="s">
        <v>238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237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236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234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233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232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181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396</v>
      </c>
    </row>
    <row r="870" spans="1:34" x14ac:dyDescent="0.25">
      <c r="A870" t="s">
        <v>350</v>
      </c>
    </row>
    <row r="871" spans="1:34" x14ac:dyDescent="0.25">
      <c r="A871" t="s">
        <v>238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237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236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234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233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232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181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349</v>
      </c>
    </row>
    <row r="879" spans="1:34" x14ac:dyDescent="0.25">
      <c r="A879" t="s">
        <v>238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237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181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348</v>
      </c>
    </row>
    <row r="883" spans="1:34" x14ac:dyDescent="0.25">
      <c r="A883" t="s">
        <v>238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237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234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233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181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219</v>
      </c>
    </row>
    <row r="889" spans="1:34" x14ac:dyDescent="0.25">
      <c r="A889" t="s">
        <v>238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237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234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181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395</v>
      </c>
    </row>
    <row r="894" spans="1:34" x14ac:dyDescent="0.25">
      <c r="A894" t="s">
        <v>238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237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236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234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233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232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181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394</v>
      </c>
    </row>
    <row r="903" spans="1:34" x14ac:dyDescent="0.25">
      <c r="A903" t="s">
        <v>350</v>
      </c>
    </row>
    <row r="904" spans="1:34" x14ac:dyDescent="0.25">
      <c r="A904" t="s">
        <v>238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237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236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234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233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232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181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349</v>
      </c>
    </row>
    <row r="912" spans="1:34" x14ac:dyDescent="0.25">
      <c r="A912" t="s">
        <v>238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237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181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348</v>
      </c>
    </row>
    <row r="916" spans="1:34" x14ac:dyDescent="0.25">
      <c r="A916" t="s">
        <v>238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237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234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233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181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219</v>
      </c>
    </row>
    <row r="922" spans="1:34" x14ac:dyDescent="0.25">
      <c r="A922" t="s">
        <v>238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237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234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181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393</v>
      </c>
    </row>
    <row r="927" spans="1:34" x14ac:dyDescent="0.25">
      <c r="A927" t="s">
        <v>238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237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236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234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233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232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181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325</v>
      </c>
    </row>
    <row r="936" spans="1:34" x14ac:dyDescent="0.25">
      <c r="A936" t="s">
        <v>220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265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228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226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225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324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321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231</v>
      </c>
    </row>
    <row r="946" spans="1:34" x14ac:dyDescent="0.25">
      <c r="A946" t="s">
        <v>230</v>
      </c>
    </row>
    <row r="947" spans="1:34" x14ac:dyDescent="0.25">
      <c r="A947" t="s">
        <v>220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229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228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227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226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225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183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182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224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181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223</v>
      </c>
    </row>
    <row r="960" spans="1:34" x14ac:dyDescent="0.25">
      <c r="A960" t="s">
        <v>189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188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221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186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185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220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183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219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218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217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222</v>
      </c>
    </row>
    <row r="971" spans="1:34" x14ac:dyDescent="0.25">
      <c r="A971" t="s">
        <v>189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188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221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186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185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220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183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219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218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217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216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215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214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213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212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211</v>
      </c>
    </row>
    <row r="989" spans="1:34" x14ac:dyDescent="0.25">
      <c r="A989" t="s">
        <v>210</v>
      </c>
    </row>
    <row r="990" spans="1:34" x14ac:dyDescent="0.25">
      <c r="A990" t="s">
        <v>209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208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207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206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181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205</v>
      </c>
    </row>
    <row r="996" spans="1:34" x14ac:dyDescent="0.25">
      <c r="A996" t="s">
        <v>204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203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202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201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181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200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199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198</v>
      </c>
    </row>
    <row r="1006" spans="1:34" x14ac:dyDescent="0.25">
      <c r="A1006" t="s">
        <v>197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196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195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194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181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392</v>
      </c>
    </row>
    <row r="1013" spans="1:34" x14ac:dyDescent="0.25">
      <c r="A1013" t="s">
        <v>192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271</v>
      </c>
    </row>
    <row r="1017" spans="1:34" x14ac:dyDescent="0.25">
      <c r="A1017" t="s">
        <v>270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289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269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268</v>
      </c>
    </row>
    <row r="1022" spans="1:34" x14ac:dyDescent="0.25">
      <c r="A1022" t="s">
        <v>220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265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229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267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228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227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226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225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183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182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264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224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391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312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181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288</v>
      </c>
    </row>
    <row r="1039" spans="1:34" x14ac:dyDescent="0.25">
      <c r="A1039" t="s">
        <v>220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265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229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228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227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226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225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183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182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264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224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391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312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263</v>
      </c>
    </row>
    <row r="1055" spans="1:34" x14ac:dyDescent="0.25">
      <c r="A1055" t="s">
        <v>262</v>
      </c>
    </row>
    <row r="1056" spans="1:34" x14ac:dyDescent="0.25">
      <c r="A1056" t="s">
        <v>261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260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259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258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257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256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255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254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253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252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251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250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249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248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247</v>
      </c>
    </row>
    <row r="1073" spans="1:34" x14ac:dyDescent="0.25">
      <c r="A1073" t="s">
        <v>287</v>
      </c>
    </row>
    <row r="1074" spans="1:34" x14ac:dyDescent="0.25">
      <c r="A1074" t="s">
        <v>390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389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388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387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386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385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384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245</v>
      </c>
    </row>
    <row r="1083" spans="1:34" x14ac:dyDescent="0.25">
      <c r="A1083" t="s">
        <v>390</v>
      </c>
    </row>
    <row r="1084" spans="1:34" x14ac:dyDescent="0.25">
      <c r="A1084" t="s">
        <v>238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237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389</v>
      </c>
    </row>
    <row r="1087" spans="1:34" x14ac:dyDescent="0.25">
      <c r="A1087" t="s">
        <v>238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388</v>
      </c>
    </row>
    <row r="1089" spans="1:34" x14ac:dyDescent="0.25">
      <c r="A1089" t="s">
        <v>238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387</v>
      </c>
    </row>
    <row r="1091" spans="1:34" x14ac:dyDescent="0.25">
      <c r="A1091" t="s">
        <v>238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386</v>
      </c>
    </row>
    <row r="1093" spans="1:34" x14ac:dyDescent="0.25">
      <c r="A1093" t="s">
        <v>238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232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385</v>
      </c>
    </row>
    <row r="1096" spans="1:34" x14ac:dyDescent="0.25">
      <c r="A1096" t="s">
        <v>238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232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384</v>
      </c>
    </row>
    <row r="1099" spans="1:34" x14ac:dyDescent="0.25">
      <c r="A1099" t="s">
        <v>238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239</v>
      </c>
    </row>
    <row r="1101" spans="1:34" x14ac:dyDescent="0.25">
      <c r="A1101" t="s">
        <v>238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237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232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181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231</v>
      </c>
    </row>
    <row r="1108" spans="1:34" x14ac:dyDescent="0.25">
      <c r="A1108" t="s">
        <v>230</v>
      </c>
    </row>
    <row r="1109" spans="1:34" x14ac:dyDescent="0.25">
      <c r="A1109" t="s">
        <v>220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229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228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227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226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225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183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182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181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223</v>
      </c>
    </row>
    <row r="1121" spans="1:34" x14ac:dyDescent="0.25">
      <c r="A1121" t="s">
        <v>189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188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221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186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185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220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183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219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218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217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222</v>
      </c>
    </row>
    <row r="1132" spans="1:34" x14ac:dyDescent="0.25">
      <c r="A1132" t="s">
        <v>189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188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221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186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185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220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183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219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218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217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216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215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214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213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212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211</v>
      </c>
    </row>
    <row r="1150" spans="1:34" x14ac:dyDescent="0.25">
      <c r="A1150" t="s">
        <v>210</v>
      </c>
    </row>
    <row r="1151" spans="1:34" x14ac:dyDescent="0.25">
      <c r="A1151" t="s">
        <v>209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208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207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206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181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205</v>
      </c>
    </row>
    <row r="1157" spans="1:34" x14ac:dyDescent="0.25">
      <c r="A1157" t="s">
        <v>204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203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202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201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181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200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199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198</v>
      </c>
    </row>
    <row r="1167" spans="1:34" x14ac:dyDescent="0.25">
      <c r="A1167" t="s">
        <v>197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196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195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194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181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383</v>
      </c>
    </row>
    <row r="1174" spans="1:34" x14ac:dyDescent="0.25">
      <c r="A1174" t="s">
        <v>192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271</v>
      </c>
    </row>
    <row r="1178" spans="1:34" x14ac:dyDescent="0.25">
      <c r="A1178" t="s">
        <v>270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269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268</v>
      </c>
    </row>
    <row r="1182" spans="1:34" x14ac:dyDescent="0.25">
      <c r="A1182" t="s">
        <v>220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265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229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323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267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228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227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226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225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322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183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382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182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312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181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266</v>
      </c>
    </row>
    <row r="1199" spans="1:34" x14ac:dyDescent="0.25">
      <c r="A1199" t="s">
        <v>220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265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229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323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228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227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226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225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322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183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382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182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312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263</v>
      </c>
    </row>
    <row r="1215" spans="1:34" x14ac:dyDescent="0.25">
      <c r="A1215" t="s">
        <v>262</v>
      </c>
    </row>
    <row r="1216" spans="1:34" x14ac:dyDescent="0.25">
      <c r="A1216" t="s">
        <v>261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260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259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258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257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256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255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254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253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252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251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250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249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248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247</v>
      </c>
    </row>
    <row r="1233" spans="1:34" x14ac:dyDescent="0.25">
      <c r="A1233" t="s">
        <v>246</v>
      </c>
    </row>
    <row r="1234" spans="1:34" x14ac:dyDescent="0.25">
      <c r="A1234" t="s">
        <v>381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380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379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378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377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376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375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374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373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372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371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370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369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368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367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366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365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364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363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362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361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360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359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358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245</v>
      </c>
    </row>
    <row r="1261" spans="1:34" x14ac:dyDescent="0.25">
      <c r="A1261" t="s">
        <v>357</v>
      </c>
    </row>
    <row r="1262" spans="1:34" x14ac:dyDescent="0.25">
      <c r="A1262" t="s">
        <v>350</v>
      </c>
    </row>
    <row r="1263" spans="1:34" x14ac:dyDescent="0.25">
      <c r="A1263" t="s">
        <v>238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237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236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235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234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233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232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181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349</v>
      </c>
    </row>
    <row r="1272" spans="1:34" x14ac:dyDescent="0.25">
      <c r="A1272" t="s">
        <v>238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237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181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348</v>
      </c>
    </row>
    <row r="1276" spans="1:34" x14ac:dyDescent="0.25">
      <c r="A1276" t="s">
        <v>238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237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234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233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181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347</v>
      </c>
    </row>
    <row r="1282" spans="1:34" x14ac:dyDescent="0.25">
      <c r="A1282" t="s">
        <v>238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219</v>
      </c>
    </row>
    <row r="1284" spans="1:34" x14ac:dyDescent="0.25">
      <c r="A1284" t="s">
        <v>238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237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236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234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181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346</v>
      </c>
    </row>
    <row r="1290" spans="1:34" x14ac:dyDescent="0.25">
      <c r="A1290" t="s">
        <v>328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327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326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181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356</v>
      </c>
    </row>
    <row r="1295" spans="1:34" x14ac:dyDescent="0.25">
      <c r="A1295" t="s">
        <v>238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237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236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235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234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233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232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328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327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326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181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355</v>
      </c>
    </row>
    <row r="1308" spans="1:34" x14ac:dyDescent="0.25">
      <c r="A1308" t="s">
        <v>350</v>
      </c>
    </row>
    <row r="1309" spans="1:34" x14ac:dyDescent="0.25">
      <c r="A1309" t="s">
        <v>238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237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235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234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233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232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181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349</v>
      </c>
    </row>
    <row r="1317" spans="1:34" x14ac:dyDescent="0.25">
      <c r="A1317" t="s">
        <v>238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237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181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348</v>
      </c>
    </row>
    <row r="1321" spans="1:34" x14ac:dyDescent="0.25">
      <c r="A1321" t="s">
        <v>238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237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234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233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181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347</v>
      </c>
    </row>
    <row r="1327" spans="1:34" x14ac:dyDescent="0.25">
      <c r="A1327" t="s">
        <v>238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219</v>
      </c>
    </row>
    <row r="1329" spans="1:34" x14ac:dyDescent="0.25">
      <c r="A1329" t="s">
        <v>238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237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234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181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346</v>
      </c>
    </row>
    <row r="1334" spans="1:34" x14ac:dyDescent="0.25">
      <c r="A1334" t="s">
        <v>328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327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326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181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354</v>
      </c>
    </row>
    <row r="1339" spans="1:34" x14ac:dyDescent="0.25">
      <c r="A1339" t="s">
        <v>238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237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235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234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233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232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328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327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326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181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353</v>
      </c>
    </row>
    <row r="1351" spans="1:34" x14ac:dyDescent="0.25">
      <c r="A1351" t="s">
        <v>350</v>
      </c>
    </row>
    <row r="1352" spans="1:34" x14ac:dyDescent="0.25">
      <c r="A1352" t="s">
        <v>238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237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235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234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233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232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181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349</v>
      </c>
    </row>
    <row r="1360" spans="1:34" x14ac:dyDescent="0.25">
      <c r="A1360" t="s">
        <v>238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237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181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348</v>
      </c>
    </row>
    <row r="1364" spans="1:34" x14ac:dyDescent="0.25">
      <c r="A1364" t="s">
        <v>238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237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235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234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233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181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347</v>
      </c>
    </row>
    <row r="1371" spans="1:34" x14ac:dyDescent="0.25">
      <c r="A1371" t="s">
        <v>238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219</v>
      </c>
    </row>
    <row r="1373" spans="1:34" x14ac:dyDescent="0.25">
      <c r="A1373" t="s">
        <v>238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237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235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234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181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346</v>
      </c>
    </row>
    <row r="1379" spans="1:34" x14ac:dyDescent="0.25">
      <c r="A1379" t="s">
        <v>328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327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326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181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352</v>
      </c>
    </row>
    <row r="1384" spans="1:34" x14ac:dyDescent="0.25">
      <c r="A1384" t="s">
        <v>238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237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235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234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233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232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328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327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326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181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351</v>
      </c>
    </row>
    <row r="1396" spans="1:34" x14ac:dyDescent="0.25">
      <c r="A1396" t="s">
        <v>350</v>
      </c>
    </row>
    <row r="1397" spans="1:34" x14ac:dyDescent="0.25">
      <c r="A1397" t="s">
        <v>237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235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234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233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232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181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349</v>
      </c>
    </row>
    <row r="1404" spans="1:34" x14ac:dyDescent="0.25">
      <c r="A1404" t="s">
        <v>238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237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181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348</v>
      </c>
    </row>
    <row r="1408" spans="1:34" x14ac:dyDescent="0.25">
      <c r="A1408" t="s">
        <v>238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237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234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233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181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347</v>
      </c>
    </row>
    <row r="1414" spans="1:34" x14ac:dyDescent="0.25">
      <c r="A1414" t="s">
        <v>238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219</v>
      </c>
    </row>
    <row r="1416" spans="1:34" x14ac:dyDescent="0.25">
      <c r="A1416" t="s">
        <v>237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234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181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346</v>
      </c>
    </row>
    <row r="1420" spans="1:34" x14ac:dyDescent="0.25">
      <c r="A1420" t="s">
        <v>328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326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181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345</v>
      </c>
    </row>
    <row r="1424" spans="1:34" x14ac:dyDescent="0.25">
      <c r="A1424" t="s">
        <v>237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235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234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233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232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238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328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326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181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344</v>
      </c>
    </row>
    <row r="1435" spans="1:34" x14ac:dyDescent="0.25">
      <c r="A1435" t="s">
        <v>333</v>
      </c>
    </row>
    <row r="1436" spans="1:34" x14ac:dyDescent="0.25">
      <c r="A1436" t="s">
        <v>238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237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236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235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234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233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232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181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332</v>
      </c>
    </row>
    <row r="1445" spans="1:34" x14ac:dyDescent="0.25">
      <c r="A1445" t="s">
        <v>238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237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235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234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233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232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181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331</v>
      </c>
    </row>
    <row r="1453" spans="1:34" x14ac:dyDescent="0.25">
      <c r="A1453" t="s">
        <v>238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237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235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234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233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232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181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330</v>
      </c>
    </row>
    <row r="1461" spans="1:34" x14ac:dyDescent="0.25">
      <c r="A1461" t="s">
        <v>237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235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234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233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232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181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343</v>
      </c>
    </row>
    <row r="1468" spans="1:34" x14ac:dyDescent="0.25">
      <c r="A1468" t="s">
        <v>238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237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236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235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234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233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232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181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342</v>
      </c>
    </row>
    <row r="1478" spans="1:34" x14ac:dyDescent="0.25">
      <c r="A1478" t="s">
        <v>333</v>
      </c>
    </row>
    <row r="1479" spans="1:34" x14ac:dyDescent="0.25">
      <c r="A1479" t="s">
        <v>238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237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181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332</v>
      </c>
    </row>
    <row r="1483" spans="1:34" x14ac:dyDescent="0.25">
      <c r="A1483" t="s">
        <v>238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237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181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331</v>
      </c>
    </row>
    <row r="1487" spans="1:34" x14ac:dyDescent="0.25">
      <c r="A1487" t="s">
        <v>238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237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181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330</v>
      </c>
    </row>
    <row r="1491" spans="1:34" x14ac:dyDescent="0.25">
      <c r="A1491" t="s">
        <v>238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237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181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341</v>
      </c>
    </row>
    <row r="1495" spans="1:34" x14ac:dyDescent="0.25">
      <c r="A1495" t="s">
        <v>238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237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181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340</v>
      </c>
    </row>
    <row r="1500" spans="1:34" x14ac:dyDescent="0.25">
      <c r="A1500" t="s">
        <v>333</v>
      </c>
    </row>
    <row r="1501" spans="1:34" x14ac:dyDescent="0.25">
      <c r="A1501" t="s">
        <v>238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237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234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233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181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332</v>
      </c>
    </row>
    <row r="1507" spans="1:34" x14ac:dyDescent="0.25">
      <c r="A1507" t="s">
        <v>238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237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234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233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181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331</v>
      </c>
    </row>
    <row r="1513" spans="1:34" x14ac:dyDescent="0.25">
      <c r="A1513" t="s">
        <v>238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237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235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234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233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181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330</v>
      </c>
    </row>
    <row r="1520" spans="1:34" x14ac:dyDescent="0.25">
      <c r="A1520" t="s">
        <v>238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237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234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233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181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339</v>
      </c>
    </row>
    <row r="1526" spans="1:34" x14ac:dyDescent="0.25">
      <c r="A1526" t="s">
        <v>238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237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234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233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235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181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338</v>
      </c>
    </row>
    <row r="1534" spans="1:34" x14ac:dyDescent="0.25">
      <c r="A1534" t="s">
        <v>333</v>
      </c>
    </row>
    <row r="1535" spans="1:34" x14ac:dyDescent="0.25">
      <c r="A1535" t="s">
        <v>238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332</v>
      </c>
    </row>
    <row r="1537" spans="1:34" x14ac:dyDescent="0.25">
      <c r="A1537" t="s">
        <v>238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331</v>
      </c>
    </row>
    <row r="1539" spans="1:34" x14ac:dyDescent="0.25">
      <c r="A1539" t="s">
        <v>238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330</v>
      </c>
    </row>
    <row r="1541" spans="1:34" x14ac:dyDescent="0.25">
      <c r="A1541" t="s">
        <v>238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337</v>
      </c>
    </row>
    <row r="1543" spans="1:34" x14ac:dyDescent="0.25">
      <c r="A1543" t="s">
        <v>238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336</v>
      </c>
    </row>
    <row r="1546" spans="1:34" x14ac:dyDescent="0.25">
      <c r="A1546" t="s">
        <v>333</v>
      </c>
    </row>
    <row r="1547" spans="1:34" x14ac:dyDescent="0.25">
      <c r="A1547" t="s">
        <v>238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237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236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234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181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332</v>
      </c>
    </row>
    <row r="1553" spans="1:34" x14ac:dyDescent="0.25">
      <c r="A1553" t="s">
        <v>238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237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234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181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331</v>
      </c>
    </row>
    <row r="1558" spans="1:34" x14ac:dyDescent="0.25">
      <c r="A1558" t="s">
        <v>238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237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235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234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181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330</v>
      </c>
    </row>
    <row r="1564" spans="1:34" x14ac:dyDescent="0.25">
      <c r="A1564" t="s">
        <v>237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234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181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335</v>
      </c>
    </row>
    <row r="1568" spans="1:34" x14ac:dyDescent="0.25">
      <c r="A1568" t="s">
        <v>238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237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236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234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235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181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334</v>
      </c>
    </row>
    <row r="1576" spans="1:34" x14ac:dyDescent="0.25">
      <c r="A1576" t="s">
        <v>333</v>
      </c>
    </row>
    <row r="1577" spans="1:34" x14ac:dyDescent="0.25">
      <c r="A1577" t="s">
        <v>328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327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326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181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332</v>
      </c>
    </row>
    <row r="1582" spans="1:34" x14ac:dyDescent="0.25">
      <c r="A1582" t="s">
        <v>328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327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326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181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331</v>
      </c>
    </row>
    <row r="1587" spans="1:34" x14ac:dyDescent="0.25">
      <c r="A1587" t="s">
        <v>328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327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326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181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330</v>
      </c>
    </row>
    <row r="1592" spans="1:34" x14ac:dyDescent="0.25">
      <c r="A1592" t="s">
        <v>328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326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181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329</v>
      </c>
    </row>
    <row r="1596" spans="1:34" x14ac:dyDescent="0.25">
      <c r="A1596" t="s">
        <v>328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327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326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181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325</v>
      </c>
    </row>
    <row r="1602" spans="1:34" x14ac:dyDescent="0.25">
      <c r="A1602" t="s">
        <v>220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265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228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225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324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323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322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321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231</v>
      </c>
    </row>
    <row r="1613" spans="1:34" x14ac:dyDescent="0.25">
      <c r="A1613" t="s">
        <v>230</v>
      </c>
    </row>
    <row r="1614" spans="1:34" x14ac:dyDescent="0.25">
      <c r="A1614" t="s">
        <v>220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229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228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227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226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225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183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182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181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223</v>
      </c>
    </row>
    <row r="1626" spans="1:34" x14ac:dyDescent="0.25">
      <c r="A1626" t="s">
        <v>189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188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221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186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185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220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183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219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218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217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222</v>
      </c>
    </row>
    <row r="1637" spans="1:34" x14ac:dyDescent="0.25">
      <c r="A1637" t="s">
        <v>189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188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221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186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185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220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183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219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218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217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216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215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214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213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212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211</v>
      </c>
    </row>
    <row r="1655" spans="1:34" x14ac:dyDescent="0.25">
      <c r="A1655" t="s">
        <v>210</v>
      </c>
    </row>
    <row r="1656" spans="1:34" x14ac:dyDescent="0.25">
      <c r="A1656" t="s">
        <v>209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208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207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206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181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205</v>
      </c>
    </row>
    <row r="1662" spans="1:34" x14ac:dyDescent="0.25">
      <c r="A1662" t="s">
        <v>204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203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202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201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181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200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199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198</v>
      </c>
    </row>
    <row r="1672" spans="1:34" x14ac:dyDescent="0.25">
      <c r="A1672" t="s">
        <v>197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196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195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194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181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320</v>
      </c>
    </row>
    <row r="1679" spans="1:34" x14ac:dyDescent="0.25">
      <c r="A1679" t="s">
        <v>192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271</v>
      </c>
    </row>
    <row r="1683" spans="1:34" x14ac:dyDescent="0.25">
      <c r="A1683" t="s">
        <v>270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289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269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268</v>
      </c>
    </row>
    <row r="1688" spans="1:34" x14ac:dyDescent="0.25">
      <c r="A1688" t="s">
        <v>220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265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229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267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228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227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226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225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181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288</v>
      </c>
    </row>
    <row r="1699" spans="1:34" x14ac:dyDescent="0.25">
      <c r="A1699" t="s">
        <v>220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265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229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228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227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226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225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263</v>
      </c>
    </row>
    <row r="1709" spans="1:34" x14ac:dyDescent="0.25">
      <c r="A1709" t="s">
        <v>262</v>
      </c>
    </row>
    <row r="1710" spans="1:34" x14ac:dyDescent="0.25">
      <c r="A1710" t="s">
        <v>261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260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259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258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257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256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255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254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253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252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251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250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249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248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247</v>
      </c>
    </row>
    <row r="1727" spans="1:34" x14ac:dyDescent="0.25">
      <c r="A1727" t="s">
        <v>287</v>
      </c>
    </row>
    <row r="1728" spans="1:34" x14ac:dyDescent="0.25">
      <c r="A1728" t="s">
        <v>319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318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317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316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315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314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245</v>
      </c>
    </row>
    <row r="1736" spans="1:34" x14ac:dyDescent="0.25">
      <c r="A1736" t="s">
        <v>319</v>
      </c>
    </row>
    <row r="1737" spans="1:34" x14ac:dyDescent="0.25">
      <c r="A1737" t="s">
        <v>238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237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235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234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233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232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318</v>
      </c>
    </row>
    <row r="1744" spans="1:34" x14ac:dyDescent="0.25">
      <c r="A1744" t="s">
        <v>238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237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235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234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233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232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317</v>
      </c>
    </row>
    <row r="1751" spans="1:34" x14ac:dyDescent="0.25">
      <c r="A1751" t="s">
        <v>238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237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235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234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233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232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316</v>
      </c>
    </row>
    <row r="1758" spans="1:34" x14ac:dyDescent="0.25">
      <c r="A1758" t="s">
        <v>238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237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235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234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233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232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315</v>
      </c>
    </row>
    <row r="1765" spans="1:34" x14ac:dyDescent="0.25">
      <c r="A1765" t="s">
        <v>238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314</v>
      </c>
    </row>
    <row r="1767" spans="1:34" x14ac:dyDescent="0.25">
      <c r="A1767" t="s">
        <v>238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239</v>
      </c>
    </row>
    <row r="1769" spans="1:34" x14ac:dyDescent="0.25">
      <c r="A1769" t="s">
        <v>238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237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235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234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233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232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181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231</v>
      </c>
    </row>
    <row r="1779" spans="1:34" x14ac:dyDescent="0.25">
      <c r="A1779" t="s">
        <v>230</v>
      </c>
    </row>
    <row r="1780" spans="1:34" x14ac:dyDescent="0.25">
      <c r="A1780" t="s">
        <v>220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229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228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227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226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225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183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182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181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223</v>
      </c>
    </row>
    <row r="1792" spans="1:34" x14ac:dyDescent="0.25">
      <c r="A1792" t="s">
        <v>189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188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221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186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185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220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183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219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218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217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222</v>
      </c>
    </row>
    <row r="1803" spans="1:34" x14ac:dyDescent="0.25">
      <c r="A1803" t="s">
        <v>189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188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221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186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185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220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183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219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218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217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216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215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214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213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212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211</v>
      </c>
    </row>
    <row r="1821" spans="1:34" x14ac:dyDescent="0.25">
      <c r="A1821" t="s">
        <v>210</v>
      </c>
    </row>
    <row r="1822" spans="1:34" x14ac:dyDescent="0.25">
      <c r="A1822" t="s">
        <v>209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208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207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206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181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205</v>
      </c>
    </row>
    <row r="1828" spans="1:34" x14ac:dyDescent="0.25">
      <c r="A1828" t="s">
        <v>204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203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202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201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181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200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199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198</v>
      </c>
    </row>
    <row r="1838" spans="1:34" x14ac:dyDescent="0.25">
      <c r="A1838" t="s">
        <v>197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196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195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194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181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313</v>
      </c>
    </row>
    <row r="1845" spans="1:34" x14ac:dyDescent="0.25">
      <c r="A1845" t="s">
        <v>192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271</v>
      </c>
    </row>
    <row r="1849" spans="1:34" x14ac:dyDescent="0.25">
      <c r="A1849" t="s">
        <v>270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289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269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268</v>
      </c>
    </row>
    <row r="1854" spans="1:34" x14ac:dyDescent="0.25">
      <c r="A1854" t="s">
        <v>220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265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229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267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228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279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227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226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225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183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182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312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181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288</v>
      </c>
    </row>
    <row r="1869" spans="1:34" x14ac:dyDescent="0.25">
      <c r="A1869" t="s">
        <v>220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265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229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228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279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227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226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225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183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182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312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263</v>
      </c>
    </row>
    <row r="1883" spans="1:34" x14ac:dyDescent="0.25">
      <c r="A1883" t="s">
        <v>262</v>
      </c>
    </row>
    <row r="1884" spans="1:34" x14ac:dyDescent="0.25">
      <c r="A1884" t="s">
        <v>261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260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259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258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257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256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255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254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253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252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251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250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249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248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247</v>
      </c>
    </row>
    <row r="1901" spans="1:34" x14ac:dyDescent="0.25">
      <c r="A1901" t="s">
        <v>287</v>
      </c>
    </row>
    <row r="1902" spans="1:34" x14ac:dyDescent="0.25">
      <c r="A1902" t="s">
        <v>311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310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309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308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307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245</v>
      </c>
    </row>
    <row r="1909" spans="1:34" x14ac:dyDescent="0.25">
      <c r="A1909" t="s">
        <v>311</v>
      </c>
    </row>
    <row r="1910" spans="1:34" x14ac:dyDescent="0.25">
      <c r="A1910" t="s">
        <v>238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310</v>
      </c>
    </row>
    <row r="1912" spans="1:34" x14ac:dyDescent="0.25">
      <c r="A1912" t="s">
        <v>238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237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236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291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235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234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281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292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306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309</v>
      </c>
    </row>
    <row r="1922" spans="1:34" x14ac:dyDescent="0.25">
      <c r="A1922" t="s">
        <v>238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237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236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291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235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234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281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292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232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306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308</v>
      </c>
    </row>
    <row r="1933" spans="1:34" x14ac:dyDescent="0.25">
      <c r="A1933" t="s">
        <v>238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237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236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291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235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234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281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307</v>
      </c>
    </row>
    <row r="1941" spans="1:34" x14ac:dyDescent="0.25">
      <c r="A1941" t="s">
        <v>238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237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236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291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235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234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281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292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239</v>
      </c>
    </row>
    <row r="1950" spans="1:34" x14ac:dyDescent="0.25">
      <c r="A1950" t="s">
        <v>238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237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236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291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235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234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281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292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306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232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181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231</v>
      </c>
    </row>
    <row r="1964" spans="1:34" x14ac:dyDescent="0.25">
      <c r="A1964" t="s">
        <v>230</v>
      </c>
    </row>
    <row r="1965" spans="1:34" x14ac:dyDescent="0.25">
      <c r="A1965" t="s">
        <v>220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229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228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227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226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225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183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182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181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223</v>
      </c>
    </row>
    <row r="1977" spans="1:34" x14ac:dyDescent="0.25">
      <c r="A1977" t="s">
        <v>189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188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221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186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185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220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183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219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218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217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222</v>
      </c>
    </row>
    <row r="1988" spans="1:34" x14ac:dyDescent="0.25">
      <c r="A1988" t="s">
        <v>189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188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221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186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185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220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183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219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218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217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216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215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214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213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212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211</v>
      </c>
    </row>
    <row r="2006" spans="1:34" x14ac:dyDescent="0.25">
      <c r="A2006" t="s">
        <v>210</v>
      </c>
    </row>
    <row r="2007" spans="1:34" x14ac:dyDescent="0.25">
      <c r="A2007" t="s">
        <v>209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208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207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206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181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205</v>
      </c>
    </row>
    <row r="2013" spans="1:34" x14ac:dyDescent="0.25">
      <c r="A2013" t="s">
        <v>204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203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202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201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181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200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199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198</v>
      </c>
    </row>
    <row r="2023" spans="1:34" x14ac:dyDescent="0.25">
      <c r="A2023" t="s">
        <v>197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196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195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194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181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305</v>
      </c>
    </row>
    <row r="2030" spans="1:34" x14ac:dyDescent="0.25">
      <c r="A2030" t="s">
        <v>304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303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302</v>
      </c>
    </row>
    <row r="2034" spans="1:34" x14ac:dyDescent="0.25">
      <c r="A2034" t="s">
        <v>192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271</v>
      </c>
    </row>
    <row r="2038" spans="1:34" x14ac:dyDescent="0.25">
      <c r="A2038" t="s">
        <v>270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289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269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301</v>
      </c>
    </row>
    <row r="2043" spans="1:34" x14ac:dyDescent="0.25">
      <c r="A2043" t="s">
        <v>220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265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229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267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228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279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300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227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226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225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182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264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181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288</v>
      </c>
    </row>
    <row r="2058" spans="1:34" x14ac:dyDescent="0.25">
      <c r="A2058" t="s">
        <v>220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265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229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228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279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300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227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226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225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182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264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263</v>
      </c>
    </row>
    <row r="2072" spans="1:34" x14ac:dyDescent="0.25">
      <c r="A2072" t="s">
        <v>262</v>
      </c>
    </row>
    <row r="2073" spans="1:34" x14ac:dyDescent="0.25">
      <c r="A2073" t="s">
        <v>261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260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259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258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257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256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255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254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253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252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251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250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249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248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247</v>
      </c>
    </row>
    <row r="2090" spans="1:34" x14ac:dyDescent="0.25">
      <c r="A2090" t="s">
        <v>287</v>
      </c>
    </row>
    <row r="2091" spans="1:34" x14ac:dyDescent="0.25">
      <c r="A2091" t="s">
        <v>299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298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297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296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295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294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293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245</v>
      </c>
    </row>
    <row r="2100" spans="1:34" x14ac:dyDescent="0.25">
      <c r="A2100" t="s">
        <v>299</v>
      </c>
    </row>
    <row r="2101" spans="1:34" x14ac:dyDescent="0.25">
      <c r="A2101" t="s">
        <v>238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237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235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292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298</v>
      </c>
    </row>
    <row r="2106" spans="1:34" x14ac:dyDescent="0.25">
      <c r="A2106" t="s">
        <v>238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237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235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292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297</v>
      </c>
    </row>
    <row r="2111" spans="1:34" x14ac:dyDescent="0.25">
      <c r="A2111" t="s">
        <v>238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237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235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292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296</v>
      </c>
    </row>
    <row r="2116" spans="1:34" x14ac:dyDescent="0.25">
      <c r="A2116" t="s">
        <v>238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237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236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235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292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295</v>
      </c>
    </row>
    <row r="2122" spans="1:34" x14ac:dyDescent="0.25">
      <c r="A2122" t="s">
        <v>238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237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294</v>
      </c>
    </row>
    <row r="2125" spans="1:34" x14ac:dyDescent="0.25">
      <c r="A2125" t="s">
        <v>238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237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236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291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235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292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293</v>
      </c>
    </row>
    <row r="2132" spans="1:34" x14ac:dyDescent="0.25">
      <c r="A2132" t="s">
        <v>238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237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236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291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235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292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239</v>
      </c>
    </row>
    <row r="2139" spans="1:34" x14ac:dyDescent="0.25">
      <c r="A2139" t="s">
        <v>238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237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235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292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236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291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181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231</v>
      </c>
    </row>
    <row r="2149" spans="1:34" x14ac:dyDescent="0.25">
      <c r="A2149" t="s">
        <v>230</v>
      </c>
    </row>
    <row r="2150" spans="1:34" x14ac:dyDescent="0.25">
      <c r="A2150" t="s">
        <v>220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229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228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227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226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225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183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182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181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223</v>
      </c>
    </row>
    <row r="2162" spans="1:34" x14ac:dyDescent="0.25">
      <c r="A2162" t="s">
        <v>189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188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221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186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185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220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183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219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218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217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222</v>
      </c>
    </row>
    <row r="2173" spans="1:34" x14ac:dyDescent="0.25">
      <c r="A2173" t="s">
        <v>189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188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221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186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185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220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183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219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218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217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216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215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214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213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212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211</v>
      </c>
    </row>
    <row r="2191" spans="1:34" x14ac:dyDescent="0.25">
      <c r="A2191" t="s">
        <v>210</v>
      </c>
    </row>
    <row r="2192" spans="1:34" x14ac:dyDescent="0.25">
      <c r="A2192" t="s">
        <v>209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208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207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206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181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205</v>
      </c>
    </row>
    <row r="2198" spans="1:34" x14ac:dyDescent="0.25">
      <c r="A2198" t="s">
        <v>204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203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202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201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181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200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199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198</v>
      </c>
    </row>
    <row r="2208" spans="1:34" x14ac:dyDescent="0.25">
      <c r="A2208" t="s">
        <v>197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196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195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194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181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290</v>
      </c>
    </row>
    <row r="2215" spans="1:34" x14ac:dyDescent="0.25">
      <c r="A2215" t="s">
        <v>192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271</v>
      </c>
    </row>
    <row r="2219" spans="1:34" x14ac:dyDescent="0.25">
      <c r="A2219" t="s">
        <v>270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289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269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268</v>
      </c>
    </row>
    <row r="2224" spans="1:34" x14ac:dyDescent="0.25">
      <c r="A2224" t="s">
        <v>220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265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229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267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228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227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226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225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183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264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181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288</v>
      </c>
    </row>
    <row r="2237" spans="1:34" x14ac:dyDescent="0.25">
      <c r="A2237" t="s">
        <v>220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265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229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228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227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226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225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183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264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263</v>
      </c>
    </row>
    <row r="2249" spans="1:34" x14ac:dyDescent="0.25">
      <c r="A2249" t="s">
        <v>262</v>
      </c>
    </row>
    <row r="2250" spans="1:34" x14ac:dyDescent="0.25">
      <c r="A2250" t="s">
        <v>261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260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259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258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257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256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255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254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253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252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251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250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249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248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247</v>
      </c>
    </row>
    <row r="2267" spans="1:34" x14ac:dyDescent="0.25">
      <c r="A2267" t="s">
        <v>287</v>
      </c>
    </row>
    <row r="2268" spans="1:34" x14ac:dyDescent="0.25">
      <c r="A2268" t="s">
        <v>286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285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284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283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282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245</v>
      </c>
    </row>
    <row r="2275" spans="1:34" x14ac:dyDescent="0.25">
      <c r="A2275" t="s">
        <v>286</v>
      </c>
    </row>
    <row r="2276" spans="1:34" x14ac:dyDescent="0.25">
      <c r="A2276" t="s">
        <v>238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237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234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233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285</v>
      </c>
    </row>
    <row r="2281" spans="1:34" x14ac:dyDescent="0.25">
      <c r="A2281" t="s">
        <v>238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237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234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233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284</v>
      </c>
    </row>
    <row r="2286" spans="1:34" x14ac:dyDescent="0.25">
      <c r="A2286" t="s">
        <v>238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237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234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233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283</v>
      </c>
    </row>
    <row r="2291" spans="1:34" x14ac:dyDescent="0.25">
      <c r="A2291" t="s">
        <v>238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237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234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233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281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232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282</v>
      </c>
    </row>
    <row r="2298" spans="1:34" x14ac:dyDescent="0.25">
      <c r="A2298" t="s">
        <v>238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237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234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233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232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239</v>
      </c>
    </row>
    <row r="2304" spans="1:34" x14ac:dyDescent="0.25">
      <c r="A2304" t="s">
        <v>238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237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234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233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281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232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181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231</v>
      </c>
    </row>
    <row r="2314" spans="1:34" x14ac:dyDescent="0.25">
      <c r="A2314" t="s">
        <v>230</v>
      </c>
    </row>
    <row r="2315" spans="1:34" x14ac:dyDescent="0.25">
      <c r="A2315" t="s">
        <v>220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229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228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227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226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225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183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182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181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223</v>
      </c>
    </row>
    <row r="2327" spans="1:34" x14ac:dyDescent="0.25">
      <c r="A2327" t="s">
        <v>189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188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221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186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185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220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183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219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218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217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222</v>
      </c>
    </row>
    <row r="2338" spans="1:34" x14ac:dyDescent="0.25">
      <c r="A2338" t="s">
        <v>189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188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221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186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185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220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183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219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218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217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216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215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214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213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212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211</v>
      </c>
    </row>
    <row r="2356" spans="1:34" x14ac:dyDescent="0.25">
      <c r="A2356" t="s">
        <v>210</v>
      </c>
    </row>
    <row r="2357" spans="1:34" x14ac:dyDescent="0.25">
      <c r="A2357" t="s">
        <v>209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208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207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206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181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205</v>
      </c>
    </row>
    <row r="2363" spans="1:34" x14ac:dyDescent="0.25">
      <c r="A2363" t="s">
        <v>204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203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202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201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181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200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199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198</v>
      </c>
    </row>
    <row r="2373" spans="1:34" x14ac:dyDescent="0.25">
      <c r="A2373" t="s">
        <v>197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196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195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194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181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280</v>
      </c>
    </row>
    <row r="2380" spans="1:34" x14ac:dyDescent="0.25">
      <c r="A2380" t="s">
        <v>192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271</v>
      </c>
    </row>
    <row r="2384" spans="1:34" x14ac:dyDescent="0.25">
      <c r="A2384" t="s">
        <v>270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269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268</v>
      </c>
    </row>
    <row r="2388" spans="1:34" x14ac:dyDescent="0.25">
      <c r="A2388" t="s">
        <v>220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265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229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267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228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279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227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226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225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264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224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181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266</v>
      </c>
    </row>
    <row r="2402" spans="1:34" x14ac:dyDescent="0.25">
      <c r="A2402" t="s">
        <v>220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265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229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228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279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227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226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225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264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224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263</v>
      </c>
    </row>
    <row r="2415" spans="1:34" x14ac:dyDescent="0.25">
      <c r="A2415" t="s">
        <v>262</v>
      </c>
    </row>
    <row r="2416" spans="1:34" x14ac:dyDescent="0.25">
      <c r="A2416" t="s">
        <v>261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260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259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258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257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256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255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254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253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252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251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250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249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248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247</v>
      </c>
    </row>
    <row r="2433" spans="1:34" x14ac:dyDescent="0.25">
      <c r="A2433" t="s">
        <v>246</v>
      </c>
    </row>
    <row r="2434" spans="1:34" x14ac:dyDescent="0.25">
      <c r="A2434" t="s">
        <v>244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243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242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241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240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245</v>
      </c>
    </row>
    <row r="2441" spans="1:34" x14ac:dyDescent="0.25">
      <c r="A2441" t="s">
        <v>244</v>
      </c>
    </row>
    <row r="2442" spans="1:34" x14ac:dyDescent="0.25">
      <c r="A2442" t="s">
        <v>238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237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233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232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243</v>
      </c>
    </row>
    <row r="2447" spans="1:34" x14ac:dyDescent="0.25">
      <c r="A2447" t="s">
        <v>238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242</v>
      </c>
    </row>
    <row r="2449" spans="1:34" x14ac:dyDescent="0.25">
      <c r="A2449" t="s">
        <v>238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241</v>
      </c>
    </row>
    <row r="2451" spans="1:34" x14ac:dyDescent="0.25">
      <c r="A2451" t="s">
        <v>240</v>
      </c>
    </row>
    <row r="2452" spans="1:34" x14ac:dyDescent="0.25">
      <c r="A2452" t="s">
        <v>238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239</v>
      </c>
    </row>
    <row r="2454" spans="1:34" x14ac:dyDescent="0.25">
      <c r="A2454" t="s">
        <v>238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237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233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232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181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231</v>
      </c>
    </row>
    <row r="2462" spans="1:34" x14ac:dyDescent="0.25">
      <c r="A2462" t="s">
        <v>230</v>
      </c>
    </row>
    <row r="2463" spans="1:34" x14ac:dyDescent="0.25">
      <c r="A2463" t="s">
        <v>220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229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228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227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226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225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183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182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181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223</v>
      </c>
    </row>
    <row r="2475" spans="1:34" x14ac:dyDescent="0.25">
      <c r="A2475" t="s">
        <v>189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188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221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186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185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220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183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219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218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217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222</v>
      </c>
    </row>
    <row r="2486" spans="1:34" x14ac:dyDescent="0.25">
      <c r="A2486" t="s">
        <v>189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188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221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186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185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220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183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219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218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217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216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215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214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213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212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211</v>
      </c>
    </row>
    <row r="2504" spans="1:34" x14ac:dyDescent="0.25">
      <c r="A2504" t="s">
        <v>210</v>
      </c>
    </row>
    <row r="2505" spans="1:34" x14ac:dyDescent="0.25">
      <c r="A2505" t="s">
        <v>209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208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207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206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181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205</v>
      </c>
    </row>
    <row r="2511" spans="1:34" x14ac:dyDescent="0.25">
      <c r="A2511" t="s">
        <v>204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203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202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201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181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200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199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198</v>
      </c>
    </row>
    <row r="2521" spans="1:34" x14ac:dyDescent="0.25">
      <c r="A2521" t="s">
        <v>197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196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195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194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181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278</v>
      </c>
    </row>
    <row r="2528" spans="1:34" x14ac:dyDescent="0.25">
      <c r="A2528" t="s">
        <v>192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271</v>
      </c>
    </row>
    <row r="2532" spans="1:34" x14ac:dyDescent="0.25">
      <c r="A2532" t="s">
        <v>270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269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268</v>
      </c>
    </row>
    <row r="2536" spans="1:34" x14ac:dyDescent="0.25">
      <c r="A2536" t="s">
        <v>220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265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229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267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228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227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226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225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264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224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181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266</v>
      </c>
    </row>
    <row r="2549" spans="1:34" x14ac:dyDescent="0.25">
      <c r="A2549" t="s">
        <v>220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265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229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228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227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226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225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264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224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263</v>
      </c>
    </row>
    <row r="2561" spans="1:34" x14ac:dyDescent="0.25">
      <c r="A2561" t="s">
        <v>262</v>
      </c>
    </row>
    <row r="2562" spans="1:34" x14ac:dyDescent="0.25">
      <c r="A2562" t="s">
        <v>261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260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259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258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257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256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255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254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253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252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251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250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249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248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247</v>
      </c>
    </row>
    <row r="2579" spans="1:34" x14ac:dyDescent="0.25">
      <c r="A2579" t="s">
        <v>246</v>
      </c>
    </row>
    <row r="2580" spans="1:34" x14ac:dyDescent="0.25">
      <c r="A2580" t="s">
        <v>244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243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242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241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240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245</v>
      </c>
    </row>
    <row r="2587" spans="1:34" x14ac:dyDescent="0.25">
      <c r="A2587" t="s">
        <v>244</v>
      </c>
    </row>
    <row r="2588" spans="1:34" x14ac:dyDescent="0.25">
      <c r="A2588" t="s">
        <v>238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237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243</v>
      </c>
    </row>
    <row r="2591" spans="1:34" x14ac:dyDescent="0.25">
      <c r="A2591" t="s">
        <v>238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242</v>
      </c>
    </row>
    <row r="2593" spans="1:34" x14ac:dyDescent="0.25">
      <c r="A2593" t="s">
        <v>238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237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241</v>
      </c>
    </row>
    <row r="2596" spans="1:34" x14ac:dyDescent="0.25">
      <c r="A2596" t="s">
        <v>240</v>
      </c>
    </row>
    <row r="2597" spans="1:34" x14ac:dyDescent="0.25">
      <c r="A2597" t="s">
        <v>238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237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234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239</v>
      </c>
    </row>
    <row r="2601" spans="1:34" x14ac:dyDescent="0.25">
      <c r="A2601" t="s">
        <v>238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237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234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181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231</v>
      </c>
    </row>
    <row r="2608" spans="1:34" x14ac:dyDescent="0.25">
      <c r="A2608" t="s">
        <v>230</v>
      </c>
    </row>
    <row r="2609" spans="1:34" x14ac:dyDescent="0.25">
      <c r="A2609" t="s">
        <v>220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229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228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227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226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225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183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182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181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223</v>
      </c>
    </row>
    <row r="2621" spans="1:34" x14ac:dyDescent="0.25">
      <c r="A2621" t="s">
        <v>189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188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221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186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185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220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183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219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218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217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222</v>
      </c>
    </row>
    <row r="2632" spans="1:34" x14ac:dyDescent="0.25">
      <c r="A2632" t="s">
        <v>189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188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221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186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185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220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183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219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218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217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216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215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214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213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212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211</v>
      </c>
    </row>
    <row r="2650" spans="1:34" x14ac:dyDescent="0.25">
      <c r="A2650" t="s">
        <v>210</v>
      </c>
    </row>
    <row r="2651" spans="1:34" x14ac:dyDescent="0.25">
      <c r="A2651" t="s">
        <v>209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208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207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206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181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205</v>
      </c>
    </row>
    <row r="2657" spans="1:34" x14ac:dyDescent="0.25">
      <c r="A2657" t="s">
        <v>204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203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202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201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181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200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199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198</v>
      </c>
    </row>
    <row r="2667" spans="1:34" x14ac:dyDescent="0.25">
      <c r="A2667" t="s">
        <v>197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196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195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194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181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277</v>
      </c>
    </row>
    <row r="2674" spans="1:34" x14ac:dyDescent="0.25">
      <c r="A2674" t="s">
        <v>192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271</v>
      </c>
    </row>
    <row r="2678" spans="1:34" x14ac:dyDescent="0.25">
      <c r="A2678" t="s">
        <v>270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269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268</v>
      </c>
    </row>
    <row r="2682" spans="1:34" x14ac:dyDescent="0.25">
      <c r="A2682" t="s">
        <v>220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265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229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267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228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227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226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225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264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224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181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266</v>
      </c>
    </row>
    <row r="2695" spans="1:34" x14ac:dyDescent="0.25">
      <c r="A2695" t="s">
        <v>220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265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229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228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227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226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225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264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224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263</v>
      </c>
    </row>
    <row r="2707" spans="1:34" x14ac:dyDescent="0.25">
      <c r="A2707" t="s">
        <v>262</v>
      </c>
    </row>
    <row r="2708" spans="1:34" x14ac:dyDescent="0.25">
      <c r="A2708" t="s">
        <v>261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260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259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258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257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256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255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254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253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252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251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250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249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248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247</v>
      </c>
    </row>
    <row r="2725" spans="1:34" x14ac:dyDescent="0.25">
      <c r="A2725" t="s">
        <v>246</v>
      </c>
    </row>
    <row r="2726" spans="1:34" x14ac:dyDescent="0.25">
      <c r="A2726" t="s">
        <v>244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243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242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241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240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245</v>
      </c>
    </row>
    <row r="2733" spans="1:34" x14ac:dyDescent="0.25">
      <c r="A2733" t="s">
        <v>244</v>
      </c>
    </row>
    <row r="2734" spans="1:34" x14ac:dyDescent="0.25">
      <c r="A2734" t="s">
        <v>238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237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243</v>
      </c>
    </row>
    <row r="2737" spans="1:34" x14ac:dyDescent="0.25">
      <c r="A2737" t="s">
        <v>238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242</v>
      </c>
    </row>
    <row r="2739" spans="1:34" x14ac:dyDescent="0.25">
      <c r="A2739" t="s">
        <v>238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241</v>
      </c>
    </row>
    <row r="2741" spans="1:34" x14ac:dyDescent="0.25">
      <c r="A2741" t="s">
        <v>238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240</v>
      </c>
    </row>
    <row r="2743" spans="1:34" x14ac:dyDescent="0.25">
      <c r="A2743" t="s">
        <v>238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237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239</v>
      </c>
    </row>
    <row r="2746" spans="1:34" x14ac:dyDescent="0.25">
      <c r="A2746" t="s">
        <v>238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237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181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231</v>
      </c>
    </row>
    <row r="2752" spans="1:34" x14ac:dyDescent="0.25">
      <c r="A2752" t="s">
        <v>230</v>
      </c>
    </row>
    <row r="2753" spans="1:34" x14ac:dyDescent="0.25">
      <c r="A2753" t="s">
        <v>220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229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228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227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226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225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183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182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181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223</v>
      </c>
    </row>
    <row r="2765" spans="1:34" x14ac:dyDescent="0.25">
      <c r="A2765" t="s">
        <v>189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188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221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186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185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220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183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219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218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217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222</v>
      </c>
    </row>
    <row r="2776" spans="1:34" x14ac:dyDescent="0.25">
      <c r="A2776" t="s">
        <v>189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188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221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186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185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220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183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219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218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217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216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215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214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213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212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211</v>
      </c>
    </row>
    <row r="2794" spans="1:34" x14ac:dyDescent="0.25">
      <c r="A2794" t="s">
        <v>210</v>
      </c>
    </row>
    <row r="2795" spans="1:34" x14ac:dyDescent="0.25">
      <c r="A2795" t="s">
        <v>209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208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207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206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181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205</v>
      </c>
    </row>
    <row r="2801" spans="1:34" x14ac:dyDescent="0.25">
      <c r="A2801" t="s">
        <v>204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203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202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201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181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200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199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198</v>
      </c>
    </row>
    <row r="2811" spans="1:34" x14ac:dyDescent="0.25">
      <c r="A2811" t="s">
        <v>197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196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195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194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181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276</v>
      </c>
    </row>
    <row r="2818" spans="1:34" x14ac:dyDescent="0.25">
      <c r="A2818" t="s">
        <v>192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271</v>
      </c>
    </row>
    <row r="2822" spans="1:34" x14ac:dyDescent="0.25">
      <c r="A2822" t="s">
        <v>270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269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268</v>
      </c>
    </row>
    <row r="2826" spans="1:34" x14ac:dyDescent="0.25">
      <c r="A2826" t="s">
        <v>220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265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229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267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228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227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226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225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264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224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181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266</v>
      </c>
    </row>
    <row r="2839" spans="1:34" x14ac:dyDescent="0.25">
      <c r="A2839" t="s">
        <v>220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265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229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228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227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226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225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264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224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263</v>
      </c>
    </row>
    <row r="2851" spans="1:34" x14ac:dyDescent="0.25">
      <c r="A2851" t="s">
        <v>262</v>
      </c>
    </row>
    <row r="2852" spans="1:34" x14ac:dyDescent="0.25">
      <c r="A2852" t="s">
        <v>261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260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259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258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257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256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255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254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253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252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251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250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249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248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247</v>
      </c>
    </row>
    <row r="2869" spans="1:34" x14ac:dyDescent="0.25">
      <c r="A2869" t="s">
        <v>246</v>
      </c>
    </row>
    <row r="2870" spans="1:34" x14ac:dyDescent="0.25">
      <c r="A2870" t="s">
        <v>244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243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242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241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240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245</v>
      </c>
    </row>
    <row r="2877" spans="1:34" x14ac:dyDescent="0.25">
      <c r="A2877" t="s">
        <v>244</v>
      </c>
    </row>
    <row r="2878" spans="1:34" x14ac:dyDescent="0.25">
      <c r="A2878" t="s">
        <v>238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237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233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232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243</v>
      </c>
    </row>
    <row r="2883" spans="1:34" x14ac:dyDescent="0.25">
      <c r="A2883" t="s">
        <v>238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237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242</v>
      </c>
    </row>
    <row r="2886" spans="1:34" x14ac:dyDescent="0.25">
      <c r="A2886" t="s">
        <v>238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237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234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241</v>
      </c>
    </row>
    <row r="2890" spans="1:34" x14ac:dyDescent="0.25">
      <c r="A2890" t="s">
        <v>238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240</v>
      </c>
    </row>
    <row r="2892" spans="1:34" x14ac:dyDescent="0.25">
      <c r="A2892" t="s">
        <v>238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237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239</v>
      </c>
    </row>
    <row r="2895" spans="1:34" x14ac:dyDescent="0.25">
      <c r="A2895" t="s">
        <v>238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237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234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233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232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181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231</v>
      </c>
    </row>
    <row r="2904" spans="1:34" x14ac:dyDescent="0.25">
      <c r="A2904" t="s">
        <v>230</v>
      </c>
    </row>
    <row r="2905" spans="1:34" x14ac:dyDescent="0.25">
      <c r="A2905" t="s">
        <v>220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229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228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227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226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225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183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182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181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223</v>
      </c>
    </row>
    <row r="2917" spans="1:34" x14ac:dyDescent="0.25">
      <c r="A2917" t="s">
        <v>189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188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221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186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185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220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183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219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218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217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222</v>
      </c>
    </row>
    <row r="2928" spans="1:34" x14ac:dyDescent="0.25">
      <c r="A2928" t="s">
        <v>189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188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221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186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185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220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183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219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218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217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216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215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214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213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212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211</v>
      </c>
    </row>
    <row r="2946" spans="1:34" x14ac:dyDescent="0.25">
      <c r="A2946" t="s">
        <v>210</v>
      </c>
    </row>
    <row r="2947" spans="1:34" x14ac:dyDescent="0.25">
      <c r="A2947" t="s">
        <v>209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208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207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206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181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205</v>
      </c>
    </row>
    <row r="2953" spans="1:34" x14ac:dyDescent="0.25">
      <c r="A2953" t="s">
        <v>204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203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202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201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181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200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199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198</v>
      </c>
    </row>
    <row r="2963" spans="1:34" x14ac:dyDescent="0.25">
      <c r="A2963" t="s">
        <v>197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196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195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194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181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275</v>
      </c>
    </row>
    <row r="2970" spans="1:34" x14ac:dyDescent="0.25">
      <c r="A2970" t="s">
        <v>192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271</v>
      </c>
    </row>
    <row r="2974" spans="1:34" x14ac:dyDescent="0.25">
      <c r="A2974" t="s">
        <v>270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269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268</v>
      </c>
    </row>
    <row r="2978" spans="1:34" x14ac:dyDescent="0.25">
      <c r="A2978" t="s">
        <v>220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265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229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267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228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227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226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225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183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264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224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181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266</v>
      </c>
    </row>
    <row r="2992" spans="1:34" x14ac:dyDescent="0.25">
      <c r="A2992" t="s">
        <v>220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265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229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228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227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226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225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183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264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224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263</v>
      </c>
    </row>
    <row r="3005" spans="1:34" x14ac:dyDescent="0.25">
      <c r="A3005" t="s">
        <v>262</v>
      </c>
    </row>
    <row r="3006" spans="1:34" x14ac:dyDescent="0.25">
      <c r="A3006" t="s">
        <v>261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260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259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258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257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256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255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254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253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252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251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250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249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248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247</v>
      </c>
    </row>
    <row r="3023" spans="1:34" x14ac:dyDescent="0.25">
      <c r="A3023" t="s">
        <v>246</v>
      </c>
    </row>
    <row r="3024" spans="1:34" x14ac:dyDescent="0.25">
      <c r="A3024" t="s">
        <v>244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243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242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241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240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245</v>
      </c>
    </row>
    <row r="3031" spans="1:34" x14ac:dyDescent="0.25">
      <c r="A3031" t="s">
        <v>244</v>
      </c>
    </row>
    <row r="3032" spans="1:34" x14ac:dyDescent="0.25">
      <c r="A3032" t="s">
        <v>238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237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236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235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234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233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232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243</v>
      </c>
    </row>
    <row r="3040" spans="1:34" x14ac:dyDescent="0.25">
      <c r="A3040" t="s">
        <v>238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242</v>
      </c>
    </row>
    <row r="3042" spans="1:34" x14ac:dyDescent="0.25">
      <c r="A3042" t="s">
        <v>238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234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233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241</v>
      </c>
    </row>
    <row r="3046" spans="1:34" x14ac:dyDescent="0.25">
      <c r="A3046" t="s">
        <v>238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240</v>
      </c>
    </row>
    <row r="3048" spans="1:34" x14ac:dyDescent="0.25">
      <c r="A3048" t="s">
        <v>238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234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239</v>
      </c>
    </row>
    <row r="3051" spans="1:34" x14ac:dyDescent="0.25">
      <c r="A3051" t="s">
        <v>238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237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236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235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234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233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232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181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231</v>
      </c>
    </row>
    <row r="3062" spans="1:34" x14ac:dyDescent="0.25">
      <c r="A3062" t="s">
        <v>230</v>
      </c>
    </row>
    <row r="3063" spans="1:34" x14ac:dyDescent="0.25">
      <c r="A3063" t="s">
        <v>220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229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228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227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226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225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183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182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181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223</v>
      </c>
    </row>
    <row r="3075" spans="1:34" x14ac:dyDescent="0.25">
      <c r="A3075" t="s">
        <v>189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188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221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186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185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220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183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219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218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217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222</v>
      </c>
    </row>
    <row r="3086" spans="1:34" x14ac:dyDescent="0.25">
      <c r="A3086" t="s">
        <v>189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188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221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186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185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220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183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219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218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217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216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215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214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213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212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211</v>
      </c>
    </row>
    <row r="3104" spans="1:34" x14ac:dyDescent="0.25">
      <c r="A3104" t="s">
        <v>210</v>
      </c>
    </row>
    <row r="3105" spans="1:34" x14ac:dyDescent="0.25">
      <c r="A3105" t="s">
        <v>209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208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207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206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181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205</v>
      </c>
    </row>
    <row r="3111" spans="1:34" x14ac:dyDescent="0.25">
      <c r="A3111" t="s">
        <v>204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203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202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201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181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200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199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198</v>
      </c>
    </row>
    <row r="3121" spans="1:34" x14ac:dyDescent="0.25">
      <c r="A3121" t="s">
        <v>197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196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195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194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181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274</v>
      </c>
    </row>
    <row r="3128" spans="1:34" x14ac:dyDescent="0.25">
      <c r="A3128" t="s">
        <v>192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271</v>
      </c>
    </row>
    <row r="3132" spans="1:34" x14ac:dyDescent="0.25">
      <c r="A3132" t="s">
        <v>270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269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268</v>
      </c>
    </row>
    <row r="3136" spans="1:34" x14ac:dyDescent="0.25">
      <c r="A3136" t="s">
        <v>220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265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229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267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228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227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226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225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264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224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181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266</v>
      </c>
    </row>
    <row r="3149" spans="1:34" x14ac:dyDescent="0.25">
      <c r="A3149" t="s">
        <v>220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265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229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228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227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226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225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264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224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263</v>
      </c>
    </row>
    <row r="3161" spans="1:34" x14ac:dyDescent="0.25">
      <c r="A3161" t="s">
        <v>262</v>
      </c>
    </row>
    <row r="3162" spans="1:34" x14ac:dyDescent="0.25">
      <c r="A3162" t="s">
        <v>261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260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259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258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257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256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255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254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253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252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251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250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249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248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247</v>
      </c>
    </row>
    <row r="3179" spans="1:34" x14ac:dyDescent="0.25">
      <c r="A3179" t="s">
        <v>246</v>
      </c>
    </row>
    <row r="3180" spans="1:34" x14ac:dyDescent="0.25">
      <c r="A3180" t="s">
        <v>244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243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242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241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240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245</v>
      </c>
    </row>
    <row r="3187" spans="1:34" x14ac:dyDescent="0.25">
      <c r="A3187" t="s">
        <v>244</v>
      </c>
    </row>
    <row r="3188" spans="1:34" x14ac:dyDescent="0.25">
      <c r="A3188" t="s">
        <v>238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237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235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234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232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243</v>
      </c>
    </row>
    <row r="3194" spans="1:34" x14ac:dyDescent="0.25">
      <c r="A3194" t="s">
        <v>238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242</v>
      </c>
    </row>
    <row r="3196" spans="1:34" x14ac:dyDescent="0.25">
      <c r="A3196" t="s">
        <v>238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237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235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241</v>
      </c>
    </row>
    <row r="3200" spans="1:34" x14ac:dyDescent="0.25">
      <c r="A3200" t="s">
        <v>240</v>
      </c>
    </row>
    <row r="3201" spans="1:34" x14ac:dyDescent="0.25">
      <c r="A3201" t="s">
        <v>237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239</v>
      </c>
    </row>
    <row r="3203" spans="1:34" x14ac:dyDescent="0.25">
      <c r="A3203" t="s">
        <v>238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237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235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234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232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181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231</v>
      </c>
    </row>
    <row r="3212" spans="1:34" x14ac:dyDescent="0.25">
      <c r="A3212" t="s">
        <v>230</v>
      </c>
    </row>
    <row r="3213" spans="1:34" x14ac:dyDescent="0.25">
      <c r="A3213" t="s">
        <v>220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229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228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227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226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225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183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182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224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181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223</v>
      </c>
    </row>
    <row r="3226" spans="1:34" x14ac:dyDescent="0.25">
      <c r="A3226" t="s">
        <v>189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188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221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186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185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220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183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219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218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217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222</v>
      </c>
    </row>
    <row r="3237" spans="1:34" x14ac:dyDescent="0.25">
      <c r="A3237" t="s">
        <v>189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188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221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186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185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220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183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219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218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217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216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215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214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213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212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211</v>
      </c>
    </row>
    <row r="3255" spans="1:34" x14ac:dyDescent="0.25">
      <c r="A3255" t="s">
        <v>210</v>
      </c>
    </row>
    <row r="3256" spans="1:34" x14ac:dyDescent="0.25">
      <c r="A3256" t="s">
        <v>209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208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207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206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181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205</v>
      </c>
    </row>
    <row r="3262" spans="1:34" x14ac:dyDescent="0.25">
      <c r="A3262" t="s">
        <v>204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203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202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201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181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200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199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198</v>
      </c>
    </row>
    <row r="3272" spans="1:34" x14ac:dyDescent="0.25">
      <c r="A3272" t="s">
        <v>197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196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195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194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181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273</v>
      </c>
    </row>
    <row r="3279" spans="1:34" x14ac:dyDescent="0.25">
      <c r="A3279" t="s">
        <v>192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271</v>
      </c>
    </row>
    <row r="3283" spans="1:34" x14ac:dyDescent="0.25">
      <c r="A3283" t="s">
        <v>270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269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268</v>
      </c>
    </row>
    <row r="3287" spans="1:34" x14ac:dyDescent="0.25">
      <c r="A3287" t="s">
        <v>220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265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229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267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228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227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226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225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264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224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181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266</v>
      </c>
    </row>
    <row r="3300" spans="1:34" x14ac:dyDescent="0.25">
      <c r="A3300" t="s">
        <v>220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265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229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228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227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226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225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264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224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263</v>
      </c>
    </row>
    <row r="3312" spans="1:34" x14ac:dyDescent="0.25">
      <c r="A3312" t="s">
        <v>262</v>
      </c>
    </row>
    <row r="3313" spans="1:34" x14ac:dyDescent="0.25">
      <c r="A3313" t="s">
        <v>261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260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259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258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257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256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255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254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253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252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251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250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249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248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247</v>
      </c>
    </row>
    <row r="3330" spans="1:34" x14ac:dyDescent="0.25">
      <c r="A3330" t="s">
        <v>246</v>
      </c>
    </row>
    <row r="3331" spans="1:34" x14ac:dyDescent="0.25">
      <c r="A3331" t="s">
        <v>244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243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242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241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240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245</v>
      </c>
    </row>
    <row r="3338" spans="1:34" x14ac:dyDescent="0.25">
      <c r="A3338" t="s">
        <v>244</v>
      </c>
    </row>
    <row r="3339" spans="1:34" x14ac:dyDescent="0.25">
      <c r="A3339" t="s">
        <v>238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237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234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233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232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243</v>
      </c>
    </row>
    <row r="3345" spans="1:34" x14ac:dyDescent="0.25">
      <c r="A3345" t="s">
        <v>238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242</v>
      </c>
    </row>
    <row r="3347" spans="1:34" x14ac:dyDescent="0.25">
      <c r="A3347" t="s">
        <v>238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241</v>
      </c>
    </row>
    <row r="3349" spans="1:34" x14ac:dyDescent="0.25">
      <c r="A3349" t="s">
        <v>240</v>
      </c>
    </row>
    <row r="3350" spans="1:34" x14ac:dyDescent="0.25">
      <c r="A3350" t="s">
        <v>238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239</v>
      </c>
    </row>
    <row r="3352" spans="1:34" x14ac:dyDescent="0.25">
      <c r="A3352" t="s">
        <v>238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237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234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233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232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181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231</v>
      </c>
    </row>
    <row r="3361" spans="1:34" x14ac:dyDescent="0.25">
      <c r="A3361" t="s">
        <v>230</v>
      </c>
    </row>
    <row r="3362" spans="1:34" x14ac:dyDescent="0.25">
      <c r="A3362" t="s">
        <v>220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229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228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227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226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225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183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182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181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223</v>
      </c>
    </row>
    <row r="3374" spans="1:34" x14ac:dyDescent="0.25">
      <c r="A3374" t="s">
        <v>189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188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221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186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185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220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183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219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218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217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222</v>
      </c>
    </row>
    <row r="3385" spans="1:34" x14ac:dyDescent="0.25">
      <c r="A3385" t="s">
        <v>189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188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221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186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185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220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183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219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218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217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216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215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214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213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212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211</v>
      </c>
    </row>
    <row r="3403" spans="1:34" x14ac:dyDescent="0.25">
      <c r="A3403" t="s">
        <v>210</v>
      </c>
    </row>
    <row r="3404" spans="1:34" x14ac:dyDescent="0.25">
      <c r="A3404" t="s">
        <v>209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208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207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206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181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205</v>
      </c>
    </row>
    <row r="3410" spans="1:34" x14ac:dyDescent="0.25">
      <c r="A3410" t="s">
        <v>204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203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202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201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181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200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199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198</v>
      </c>
    </row>
    <row r="3420" spans="1:34" x14ac:dyDescent="0.25">
      <c r="A3420" t="s">
        <v>197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196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195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194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181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272</v>
      </c>
    </row>
    <row r="3427" spans="1:34" x14ac:dyDescent="0.25">
      <c r="A3427" t="s">
        <v>192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271</v>
      </c>
    </row>
    <row r="3431" spans="1:34" x14ac:dyDescent="0.25">
      <c r="A3431" t="s">
        <v>270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269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268</v>
      </c>
    </row>
    <row r="3435" spans="1:34" x14ac:dyDescent="0.25">
      <c r="A3435" t="s">
        <v>220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265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229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267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228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227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226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225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183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182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264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224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181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266</v>
      </c>
    </row>
    <row r="3450" spans="1:34" x14ac:dyDescent="0.25">
      <c r="A3450" t="s">
        <v>220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265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229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228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227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226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225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183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182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264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224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263</v>
      </c>
    </row>
    <row r="3464" spans="1:34" x14ac:dyDescent="0.25">
      <c r="A3464" t="s">
        <v>262</v>
      </c>
    </row>
    <row r="3465" spans="1:34" x14ac:dyDescent="0.25">
      <c r="A3465" t="s">
        <v>261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260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259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258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257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256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255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254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253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252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251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250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249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248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247</v>
      </c>
    </row>
    <row r="3482" spans="1:34" x14ac:dyDescent="0.25">
      <c r="A3482" t="s">
        <v>246</v>
      </c>
    </row>
    <row r="3483" spans="1:34" x14ac:dyDescent="0.25">
      <c r="A3483" t="s">
        <v>244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243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242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241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240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245</v>
      </c>
    </row>
    <row r="3490" spans="1:34" x14ac:dyDescent="0.25">
      <c r="A3490" t="s">
        <v>244</v>
      </c>
    </row>
    <row r="3491" spans="1:34" x14ac:dyDescent="0.25">
      <c r="A3491" t="s">
        <v>238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237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236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235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234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233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232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243</v>
      </c>
    </row>
    <row r="3499" spans="1:34" x14ac:dyDescent="0.25">
      <c r="A3499" t="s">
        <v>238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237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242</v>
      </c>
    </row>
    <row r="3502" spans="1:34" x14ac:dyDescent="0.25">
      <c r="A3502" t="s">
        <v>238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237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235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234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233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241</v>
      </c>
    </row>
    <row r="3508" spans="1:34" x14ac:dyDescent="0.25">
      <c r="A3508" t="s">
        <v>238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240</v>
      </c>
    </row>
    <row r="3510" spans="1:34" x14ac:dyDescent="0.25">
      <c r="A3510" t="s">
        <v>238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237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235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234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239</v>
      </c>
    </row>
    <row r="3515" spans="1:34" x14ac:dyDescent="0.25">
      <c r="A3515" t="s">
        <v>238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237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236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235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234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233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232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181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231</v>
      </c>
    </row>
    <row r="3526" spans="1:34" x14ac:dyDescent="0.25">
      <c r="A3526" t="s">
        <v>230</v>
      </c>
    </row>
    <row r="3527" spans="1:34" x14ac:dyDescent="0.25">
      <c r="A3527" t="s">
        <v>220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229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228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227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226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225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183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182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224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181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223</v>
      </c>
    </row>
    <row r="3540" spans="1:34" x14ac:dyDescent="0.25">
      <c r="A3540" t="s">
        <v>189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188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221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186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185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220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183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219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218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217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222</v>
      </c>
    </row>
    <row r="3551" spans="1:34" x14ac:dyDescent="0.25">
      <c r="A3551" t="s">
        <v>189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188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221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186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185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220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183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219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218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217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216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215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214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213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212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211</v>
      </c>
    </row>
    <row r="3569" spans="1:34" x14ac:dyDescent="0.25">
      <c r="A3569" t="s">
        <v>210</v>
      </c>
    </row>
    <row r="3570" spans="1:34" x14ac:dyDescent="0.25">
      <c r="A3570" t="s">
        <v>209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208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207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206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181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205</v>
      </c>
    </row>
    <row r="3576" spans="1:34" x14ac:dyDescent="0.25">
      <c r="A3576" t="s">
        <v>204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203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202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201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181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200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199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198</v>
      </c>
    </row>
    <row r="3586" spans="1:34" x14ac:dyDescent="0.25">
      <c r="A3586" t="s">
        <v>197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196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195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194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181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193</v>
      </c>
    </row>
    <row r="3602" spans="1:34" x14ac:dyDescent="0.25">
      <c r="A3602" t="s">
        <v>192</v>
      </c>
    </row>
    <row r="3603" spans="1:34" x14ac:dyDescent="0.25">
      <c r="A3603" t="s">
        <v>191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190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189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188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187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186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185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184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183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182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181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F402-B53B-4447-A0D5-64B168610B9E}">
  <dimension ref="A2:N53"/>
  <sheetViews>
    <sheetView topLeftCell="A28" workbookViewId="0">
      <selection activeCell="E56" sqref="E56"/>
    </sheetView>
  </sheetViews>
  <sheetFormatPr defaultRowHeight="15" x14ac:dyDescent="0.25"/>
  <cols>
    <col min="3" max="3" width="20.42578125" bestFit="1" customWidth="1"/>
  </cols>
  <sheetData>
    <row r="2" spans="1:1" x14ac:dyDescent="0.25">
      <c r="A2" t="s">
        <v>764</v>
      </c>
    </row>
    <row r="20" spans="2:4" x14ac:dyDescent="0.25">
      <c r="B20" s="81" t="s">
        <v>762</v>
      </c>
    </row>
    <row r="21" spans="2:4" x14ac:dyDescent="0.25">
      <c r="B21" s="38" t="s">
        <v>763</v>
      </c>
    </row>
    <row r="23" spans="2:4" x14ac:dyDescent="0.25">
      <c r="B23" s="42">
        <v>0.15</v>
      </c>
      <c r="C23" t="s">
        <v>755</v>
      </c>
      <c r="D23" t="s">
        <v>737</v>
      </c>
    </row>
    <row r="24" spans="2:4" x14ac:dyDescent="0.25">
      <c r="B24" s="42">
        <v>0.19</v>
      </c>
      <c r="C24" t="s">
        <v>756</v>
      </c>
      <c r="D24" t="s">
        <v>154</v>
      </c>
    </row>
    <row r="25" spans="2:4" x14ac:dyDescent="0.25">
      <c r="B25" s="42">
        <v>0.06</v>
      </c>
      <c r="C25" t="s">
        <v>757</v>
      </c>
      <c r="D25" t="s">
        <v>153</v>
      </c>
    </row>
    <row r="26" spans="2:4" x14ac:dyDescent="0.25">
      <c r="B26" s="42">
        <v>0.17</v>
      </c>
      <c r="C26" t="s">
        <v>758</v>
      </c>
      <c r="D26" t="s">
        <v>453</v>
      </c>
    </row>
    <row r="27" spans="2:4" x14ac:dyDescent="0.25">
      <c r="B27" s="42">
        <v>0.25</v>
      </c>
      <c r="C27" t="s">
        <v>759</v>
      </c>
      <c r="D27" t="s">
        <v>738</v>
      </c>
    </row>
    <row r="28" spans="2:4" x14ac:dyDescent="0.25">
      <c r="B28" s="42">
        <v>0.18</v>
      </c>
      <c r="C28" t="s">
        <v>760</v>
      </c>
      <c r="D28" t="s">
        <v>737</v>
      </c>
    </row>
    <row r="30" spans="2:4" x14ac:dyDescent="0.25">
      <c r="C30" t="s">
        <v>761</v>
      </c>
    </row>
    <row r="31" spans="2:4" x14ac:dyDescent="0.25">
      <c r="C31" s="46">
        <f>SUMIFS($B$23:$B$28,$D$23:$D$28,D31)</f>
        <v>0.32999999999999996</v>
      </c>
      <c r="D31" t="s">
        <v>737</v>
      </c>
    </row>
    <row r="32" spans="2:4" x14ac:dyDescent="0.25">
      <c r="C32" s="46">
        <f t="shared" ref="C32:C35" si="0">SUMIFS($B$23:$B$28,$D$23:$D$28,D32)</f>
        <v>0.19</v>
      </c>
      <c r="D32" t="s">
        <v>154</v>
      </c>
    </row>
    <row r="33" spans="1:14" x14ac:dyDescent="0.25">
      <c r="C33" s="46">
        <f t="shared" si="0"/>
        <v>0.06</v>
      </c>
      <c r="D33" t="s">
        <v>153</v>
      </c>
    </row>
    <row r="34" spans="1:14" x14ac:dyDescent="0.25">
      <c r="C34" s="46">
        <f t="shared" si="0"/>
        <v>0.17</v>
      </c>
      <c r="D34" t="s">
        <v>453</v>
      </c>
    </row>
    <row r="35" spans="1:14" x14ac:dyDescent="0.25">
      <c r="C35" s="46">
        <f t="shared" si="0"/>
        <v>0.25</v>
      </c>
      <c r="D35" t="s">
        <v>738</v>
      </c>
    </row>
    <row r="37" spans="1:14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 spans="1:14" x14ac:dyDescent="0.25">
      <c r="A38" t="s">
        <v>765</v>
      </c>
    </row>
    <row r="40" spans="1:14" x14ac:dyDescent="0.25">
      <c r="A40" t="s">
        <v>773</v>
      </c>
    </row>
    <row r="42" spans="1:14" x14ac:dyDescent="0.25">
      <c r="B42" s="42">
        <v>0.25</v>
      </c>
      <c r="C42" t="s">
        <v>771</v>
      </c>
      <c r="D42" t="s">
        <v>737</v>
      </c>
    </row>
    <row r="43" spans="1:14" x14ac:dyDescent="0.25">
      <c r="B43" s="42">
        <v>0.25</v>
      </c>
      <c r="C43" t="s">
        <v>771</v>
      </c>
      <c r="D43" t="s">
        <v>149</v>
      </c>
    </row>
    <row r="44" spans="1:14" x14ac:dyDescent="0.25">
      <c r="B44" s="42">
        <v>0.5</v>
      </c>
      <c r="C44" t="s">
        <v>772</v>
      </c>
      <c r="D44" t="s">
        <v>453</v>
      </c>
    </row>
    <row r="47" spans="1:14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</row>
    <row r="48" spans="1:14" x14ac:dyDescent="0.25">
      <c r="A48" t="s">
        <v>766</v>
      </c>
    </row>
    <row r="50" spans="2:4" x14ac:dyDescent="0.25">
      <c r="B50" s="42">
        <v>0.55000000000000004</v>
      </c>
      <c r="C50" t="s">
        <v>767</v>
      </c>
      <c r="D50" t="s">
        <v>753</v>
      </c>
    </row>
    <row r="51" spans="2:4" x14ac:dyDescent="0.25">
      <c r="B51" s="42">
        <v>0.15</v>
      </c>
      <c r="C51" t="s">
        <v>769</v>
      </c>
      <c r="D51" t="s">
        <v>737</v>
      </c>
    </row>
    <row r="52" spans="2:4" x14ac:dyDescent="0.25">
      <c r="B52" s="42">
        <v>0.15</v>
      </c>
      <c r="C52" t="s">
        <v>768</v>
      </c>
      <c r="D52" t="s">
        <v>453</v>
      </c>
    </row>
    <row r="53" spans="2:4" x14ac:dyDescent="0.25">
      <c r="B53" s="42">
        <v>0.15</v>
      </c>
      <c r="C53" t="s">
        <v>770</v>
      </c>
      <c r="D53" t="s">
        <v>149</v>
      </c>
    </row>
  </sheetData>
  <hyperlinks>
    <hyperlink ref="B21" r:id="rId1" xr:uid="{A5EA8D86-4EDB-4CE9-887A-1CE237CBB497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447F-A183-4941-AE89-4D18260616C3}">
  <dimension ref="A2:Q30"/>
  <sheetViews>
    <sheetView workbookViewId="0">
      <selection activeCell="I29" sqref="I29"/>
    </sheetView>
  </sheetViews>
  <sheetFormatPr defaultRowHeight="15" x14ac:dyDescent="0.25"/>
  <cols>
    <col min="2" max="2" width="22.5703125" bestFit="1" customWidth="1"/>
    <col min="3" max="3" width="14.140625" bestFit="1" customWidth="1"/>
  </cols>
  <sheetData>
    <row r="2" spans="1:17" x14ac:dyDescent="0.25">
      <c r="A2" s="75" t="s">
        <v>625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</row>
    <row r="4" spans="1:17" x14ac:dyDescent="0.25">
      <c r="F4">
        <v>1990</v>
      </c>
      <c r="G4">
        <v>2005</v>
      </c>
      <c r="H4">
        <v>2010</v>
      </c>
      <c r="I4">
        <v>2015</v>
      </c>
      <c r="J4">
        <v>2020</v>
      </c>
      <c r="K4">
        <v>2025</v>
      </c>
      <c r="L4">
        <v>2030</v>
      </c>
      <c r="M4">
        <v>2035</v>
      </c>
      <c r="N4">
        <v>2040</v>
      </c>
      <c r="O4">
        <v>2045</v>
      </c>
      <c r="P4">
        <v>2050</v>
      </c>
    </row>
    <row r="5" spans="1:17" x14ac:dyDescent="0.25">
      <c r="B5" t="s">
        <v>605</v>
      </c>
      <c r="C5" t="s">
        <v>606</v>
      </c>
      <c r="D5" t="s">
        <v>607</v>
      </c>
      <c r="E5" t="s">
        <v>608</v>
      </c>
      <c r="F5">
        <v>0</v>
      </c>
      <c r="G5">
        <v>0</v>
      </c>
      <c r="H5">
        <v>0</v>
      </c>
      <c r="I5">
        <v>0</v>
      </c>
      <c r="J5">
        <v>0</v>
      </c>
      <c r="K5">
        <v>4.2913099999999996E-3</v>
      </c>
      <c r="L5">
        <v>1.5791219999999901E-2</v>
      </c>
      <c r="M5">
        <v>3.018581E-2</v>
      </c>
      <c r="N5">
        <v>4.0925309999999999E-2</v>
      </c>
      <c r="O5">
        <v>5.1022459999999999E-2</v>
      </c>
      <c r="P5">
        <v>5.7552260000000001E-2</v>
      </c>
      <c r="Q5" t="s">
        <v>623</v>
      </c>
    </row>
    <row r="6" spans="1:17" x14ac:dyDescent="0.25">
      <c r="B6" t="s">
        <v>605</v>
      </c>
      <c r="C6" t="s">
        <v>606</v>
      </c>
      <c r="D6" t="s">
        <v>609</v>
      </c>
      <c r="E6" t="s">
        <v>610</v>
      </c>
      <c r="F6">
        <v>0</v>
      </c>
      <c r="G6">
        <v>0</v>
      </c>
      <c r="H6">
        <v>0</v>
      </c>
      <c r="I6">
        <v>0</v>
      </c>
      <c r="J6">
        <v>0</v>
      </c>
      <c r="K6">
        <v>2.2921399999999998E-3</v>
      </c>
      <c r="L6">
        <v>9.4475300000000009E-3</v>
      </c>
      <c r="M6">
        <v>2.0550389999999901E-2</v>
      </c>
      <c r="N6">
        <v>3.2982503999999899E-2</v>
      </c>
      <c r="O6">
        <v>5.193159E-2</v>
      </c>
      <c r="P6">
        <v>7.4532790000000002E-2</v>
      </c>
      <c r="Q6" t="s">
        <v>623</v>
      </c>
    </row>
    <row r="7" spans="1:17" x14ac:dyDescent="0.25">
      <c r="B7" t="s">
        <v>605</v>
      </c>
      <c r="C7" t="s">
        <v>606</v>
      </c>
      <c r="D7" t="s">
        <v>611</v>
      </c>
      <c r="E7" t="s">
        <v>612</v>
      </c>
      <c r="F7">
        <v>0.48236099999999998</v>
      </c>
      <c r="G7">
        <v>0.54156800000000005</v>
      </c>
      <c r="H7">
        <v>0.52562799999999998</v>
      </c>
      <c r="I7">
        <v>0.50446299999999999</v>
      </c>
      <c r="J7">
        <v>0.51644699999999999</v>
      </c>
      <c r="K7">
        <v>0.51002360000000002</v>
      </c>
      <c r="L7">
        <v>0.48335309999999998</v>
      </c>
      <c r="M7">
        <v>0.44560869999999903</v>
      </c>
      <c r="N7">
        <v>0.41092240000000002</v>
      </c>
      <c r="O7">
        <v>0.3632358</v>
      </c>
      <c r="P7">
        <v>0.31364799999999998</v>
      </c>
      <c r="Q7" t="s">
        <v>623</v>
      </c>
    </row>
    <row r="8" spans="1:17" x14ac:dyDescent="0.25">
      <c r="B8" t="s">
        <v>605</v>
      </c>
      <c r="C8" t="s">
        <v>613</v>
      </c>
      <c r="D8" t="s">
        <v>614</v>
      </c>
      <c r="E8" t="s">
        <v>615</v>
      </c>
      <c r="F8">
        <v>0</v>
      </c>
      <c r="G8">
        <v>7.9115000000000001E-3</v>
      </c>
      <c r="H8">
        <v>5.6804E-2</v>
      </c>
      <c r="I8">
        <v>3.9766999999999997E-2</v>
      </c>
      <c r="J8">
        <v>4.1652129999999898E-2</v>
      </c>
      <c r="K8">
        <v>4.8173229999999997E-2</v>
      </c>
      <c r="L8">
        <v>5.546384E-2</v>
      </c>
      <c r="M8">
        <v>5.9785699999999997E-2</v>
      </c>
      <c r="N8">
        <v>5.8879019999999997E-2</v>
      </c>
      <c r="O8">
        <v>5.5339619999999999E-2</v>
      </c>
      <c r="P8">
        <v>5.0862939999999898E-2</v>
      </c>
      <c r="Q8" t="s">
        <v>623</v>
      </c>
    </row>
    <row r="9" spans="1:17" x14ac:dyDescent="0.25">
      <c r="B9" t="s">
        <v>605</v>
      </c>
      <c r="C9" t="s">
        <v>613</v>
      </c>
      <c r="D9" t="s">
        <v>616</v>
      </c>
      <c r="E9" t="s">
        <v>617</v>
      </c>
      <c r="F9">
        <v>0</v>
      </c>
      <c r="G9">
        <v>1.79998E-2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623</v>
      </c>
    </row>
    <row r="10" spans="1:17" x14ac:dyDescent="0.25">
      <c r="B10" t="s">
        <v>605</v>
      </c>
      <c r="C10" t="s">
        <v>613</v>
      </c>
      <c r="D10" t="s">
        <v>609</v>
      </c>
      <c r="E10" t="s">
        <v>610</v>
      </c>
      <c r="F10">
        <v>0</v>
      </c>
      <c r="G10">
        <v>8.9465699999999995E-2</v>
      </c>
      <c r="H10">
        <v>7.9559500000000005E-2</v>
      </c>
      <c r="I10">
        <v>7.2741700000000006E-2</v>
      </c>
      <c r="J10">
        <v>7.71564E-2</v>
      </c>
      <c r="K10">
        <v>8.2328899999999997E-2</v>
      </c>
      <c r="L10">
        <v>9.0449479999999999E-2</v>
      </c>
      <c r="M10">
        <v>9.44884E-2</v>
      </c>
      <c r="N10">
        <v>9.4409939999999998E-2</v>
      </c>
      <c r="O10">
        <v>9.3717529999999993E-2</v>
      </c>
      <c r="P10">
        <v>9.2163109999999895E-2</v>
      </c>
      <c r="Q10" t="s">
        <v>623</v>
      </c>
    </row>
    <row r="11" spans="1:17" x14ac:dyDescent="0.25">
      <c r="B11" t="s">
        <v>605</v>
      </c>
      <c r="C11" t="s">
        <v>613</v>
      </c>
      <c r="D11" t="s">
        <v>611</v>
      </c>
      <c r="E11" t="s">
        <v>612</v>
      </c>
      <c r="F11">
        <v>0.12059</v>
      </c>
      <c r="G11">
        <v>0.13539200000000001</v>
      </c>
      <c r="H11">
        <v>0.131407</v>
      </c>
      <c r="I11">
        <v>0.12611600000000001</v>
      </c>
      <c r="J11">
        <v>0.1261198</v>
      </c>
      <c r="K11">
        <v>0.1208002</v>
      </c>
      <c r="L11">
        <v>0.110585499999999</v>
      </c>
      <c r="M11">
        <v>0.10559375</v>
      </c>
      <c r="N11">
        <v>0.10834626999999999</v>
      </c>
      <c r="O11">
        <v>0.11519991</v>
      </c>
      <c r="P11">
        <v>0.12683116</v>
      </c>
      <c r="Q11" t="s">
        <v>623</v>
      </c>
    </row>
    <row r="12" spans="1:17" x14ac:dyDescent="0.25">
      <c r="B12" t="s">
        <v>605</v>
      </c>
      <c r="C12" t="s">
        <v>613</v>
      </c>
      <c r="D12" t="s">
        <v>618</v>
      </c>
      <c r="E12" t="s">
        <v>619</v>
      </c>
      <c r="F12">
        <v>0</v>
      </c>
      <c r="G12">
        <v>7.6938699999999999E-2</v>
      </c>
      <c r="H12">
        <v>6.2496999999999997E-2</v>
      </c>
      <c r="I12">
        <v>6.0655100000000003E-2</v>
      </c>
      <c r="J12">
        <v>6.1629699999999898E-2</v>
      </c>
      <c r="K12">
        <v>5.9060429999999997E-2</v>
      </c>
      <c r="L12">
        <v>5.8157479999999998E-2</v>
      </c>
      <c r="M12">
        <v>5.9445680000000001E-2</v>
      </c>
      <c r="N12">
        <v>6.1397569999999999E-2</v>
      </c>
      <c r="O12">
        <v>6.1151669999999998E-2</v>
      </c>
      <c r="P12">
        <v>5.7389700000000002E-2</v>
      </c>
      <c r="Q12" t="s">
        <v>623</v>
      </c>
    </row>
    <row r="13" spans="1:17" x14ac:dyDescent="0.25">
      <c r="B13" t="s">
        <v>620</v>
      </c>
      <c r="C13" t="s">
        <v>606</v>
      </c>
      <c r="D13" t="s">
        <v>607</v>
      </c>
      <c r="E13" t="s">
        <v>608</v>
      </c>
      <c r="F13">
        <v>0</v>
      </c>
      <c r="G13">
        <v>0</v>
      </c>
      <c r="H13">
        <v>0</v>
      </c>
      <c r="I13">
        <v>0</v>
      </c>
      <c r="J13">
        <v>0</v>
      </c>
      <c r="K13">
        <v>2.6706400000000002E-3</v>
      </c>
      <c r="L13">
        <v>9.3915400000000003E-3</v>
      </c>
      <c r="M13">
        <v>1.7987860000000001E-2</v>
      </c>
      <c r="N13">
        <v>2.4747112000000002E-2</v>
      </c>
      <c r="O13">
        <v>3.1811119999999998E-2</v>
      </c>
      <c r="P13">
        <v>3.7306499999999999E-2</v>
      </c>
      <c r="Q13" t="s">
        <v>623</v>
      </c>
    </row>
    <row r="14" spans="1:17" x14ac:dyDescent="0.25">
      <c r="B14" t="s">
        <v>620</v>
      </c>
      <c r="C14" t="s">
        <v>606</v>
      </c>
      <c r="D14" t="s">
        <v>609</v>
      </c>
      <c r="E14" t="s">
        <v>610</v>
      </c>
      <c r="F14">
        <v>0</v>
      </c>
      <c r="G14">
        <v>0</v>
      </c>
      <c r="H14">
        <v>0</v>
      </c>
      <c r="I14">
        <v>0</v>
      </c>
      <c r="J14">
        <v>0</v>
      </c>
      <c r="K14" s="74">
        <v>6.4778299999999997E-4</v>
      </c>
      <c r="L14">
        <v>2.6796699999999999E-3</v>
      </c>
      <c r="M14">
        <v>6.0352909999999999E-3</v>
      </c>
      <c r="N14">
        <v>1.0144502E-2</v>
      </c>
      <c r="O14">
        <v>1.7076095999999999E-2</v>
      </c>
      <c r="P14">
        <v>2.6250463000000002E-2</v>
      </c>
      <c r="Q14" t="s">
        <v>623</v>
      </c>
    </row>
    <row r="15" spans="1:17" x14ac:dyDescent="0.25">
      <c r="B15" t="s">
        <v>620</v>
      </c>
      <c r="C15" t="s">
        <v>606</v>
      </c>
      <c r="D15" t="s">
        <v>611</v>
      </c>
      <c r="E15" t="s">
        <v>612</v>
      </c>
      <c r="F15">
        <v>3.3220199999999998E-2</v>
      </c>
      <c r="G15">
        <v>5.6628199999999997E-2</v>
      </c>
      <c r="H15">
        <v>4.29316E-2</v>
      </c>
      <c r="I15">
        <v>0.24851400000000001</v>
      </c>
      <c r="J15">
        <v>0.253691</v>
      </c>
      <c r="K15">
        <v>0.25044830000000001</v>
      </c>
      <c r="L15">
        <v>0.23849779999999901</v>
      </c>
      <c r="M15">
        <v>0.221410779999999</v>
      </c>
      <c r="N15">
        <v>0.20525860000000001</v>
      </c>
      <c r="O15">
        <v>0.18261169999999999</v>
      </c>
      <c r="P15">
        <v>0.15786929999999999</v>
      </c>
      <c r="Q15" t="s">
        <v>623</v>
      </c>
    </row>
    <row r="16" spans="1:17" x14ac:dyDescent="0.25">
      <c r="B16" t="s">
        <v>620</v>
      </c>
      <c r="C16" t="s">
        <v>613</v>
      </c>
      <c r="D16" t="s">
        <v>609</v>
      </c>
      <c r="E16" t="s">
        <v>610</v>
      </c>
      <c r="F16">
        <v>0</v>
      </c>
      <c r="G16">
        <v>0.120347</v>
      </c>
      <c r="H16">
        <v>0.20088600000000001</v>
      </c>
      <c r="I16">
        <v>0.219053</v>
      </c>
      <c r="J16">
        <v>0.22620480000000001</v>
      </c>
      <c r="K16">
        <v>0.23277729999999999</v>
      </c>
      <c r="L16">
        <v>0.2416316</v>
      </c>
      <c r="M16">
        <v>0.24627265000000001</v>
      </c>
      <c r="N16">
        <v>0.24577309999999999</v>
      </c>
      <c r="O16">
        <v>0.24301110000000001</v>
      </c>
      <c r="P16">
        <v>0.2385138</v>
      </c>
      <c r="Q16" t="s">
        <v>623</v>
      </c>
    </row>
    <row r="17" spans="2:17" x14ac:dyDescent="0.25">
      <c r="B17" t="s">
        <v>620</v>
      </c>
      <c r="C17" t="s">
        <v>613</v>
      </c>
      <c r="D17" t="s">
        <v>611</v>
      </c>
      <c r="E17" t="s">
        <v>612</v>
      </c>
      <c r="F17">
        <v>8.3050199999999998E-3</v>
      </c>
      <c r="G17">
        <v>1.4157100000000001E-2</v>
      </c>
      <c r="H17">
        <v>1.07329E-2</v>
      </c>
      <c r="I17">
        <v>6.2128599999999999E-2</v>
      </c>
      <c r="J17">
        <v>6.0819600000000001E-2</v>
      </c>
      <c r="K17">
        <v>5.6391169999999997E-2</v>
      </c>
      <c r="L17">
        <v>4.8851430000000001E-2</v>
      </c>
      <c r="M17">
        <v>4.5074389999999999E-2</v>
      </c>
      <c r="N17">
        <v>4.6164759999999999E-2</v>
      </c>
      <c r="O17">
        <v>4.8856700000000003E-2</v>
      </c>
      <c r="P17">
        <v>5.3671730000000001E-2</v>
      </c>
      <c r="Q17" t="s">
        <v>623</v>
      </c>
    </row>
    <row r="18" spans="2:17" x14ac:dyDescent="0.25">
      <c r="B18" t="s">
        <v>620</v>
      </c>
      <c r="C18" t="s">
        <v>613</v>
      </c>
      <c r="D18" t="s">
        <v>618</v>
      </c>
      <c r="E18" t="s">
        <v>619</v>
      </c>
      <c r="F18">
        <v>0</v>
      </c>
      <c r="G18">
        <v>0.23253199999999999</v>
      </c>
      <c r="H18">
        <v>1.5739400000000001E-2</v>
      </c>
      <c r="I18">
        <v>1.28092E-2</v>
      </c>
      <c r="J18">
        <v>1.2720789999999999E-2</v>
      </c>
      <c r="K18">
        <v>1.180613E-2</v>
      </c>
      <c r="L18">
        <v>1.096775E-2</v>
      </c>
      <c r="M18">
        <v>1.0866646000000001E-2</v>
      </c>
      <c r="N18">
        <v>1.1210260999999999E-2</v>
      </c>
      <c r="O18">
        <v>1.1121871E-2</v>
      </c>
      <c r="P18">
        <v>1.0417183999999999E-2</v>
      </c>
      <c r="Q18" t="s">
        <v>623</v>
      </c>
    </row>
    <row r="19" spans="2:17" x14ac:dyDescent="0.25">
      <c r="B19" t="s">
        <v>621</v>
      </c>
      <c r="C19" t="s">
        <v>612</v>
      </c>
      <c r="D19" t="s">
        <v>611</v>
      </c>
      <c r="E19" t="s">
        <v>612</v>
      </c>
      <c r="F19">
        <v>1.1682300000000001</v>
      </c>
      <c r="G19">
        <v>1.3207199999999999</v>
      </c>
      <c r="H19">
        <v>0.87508300000000006</v>
      </c>
      <c r="I19">
        <v>0.82790699999999995</v>
      </c>
      <c r="J19">
        <v>0.86580199999999996</v>
      </c>
      <c r="K19">
        <v>0.89540399999999998</v>
      </c>
      <c r="L19">
        <v>0.92721900000000002</v>
      </c>
      <c r="M19">
        <v>0.96150199999999997</v>
      </c>
      <c r="N19">
        <v>0.99458899999999995</v>
      </c>
      <c r="O19">
        <v>1.0272699999999999</v>
      </c>
      <c r="P19">
        <v>1.0608900000000001</v>
      </c>
      <c r="Q19" t="s">
        <v>623</v>
      </c>
    </row>
    <row r="20" spans="2:17" x14ac:dyDescent="0.25">
      <c r="B20" t="s">
        <v>622</v>
      </c>
      <c r="C20" t="s">
        <v>606</v>
      </c>
      <c r="D20" t="s">
        <v>607</v>
      </c>
      <c r="E20" t="s">
        <v>608</v>
      </c>
      <c r="F20">
        <v>0</v>
      </c>
      <c r="G20">
        <v>0</v>
      </c>
      <c r="H20">
        <v>0</v>
      </c>
      <c r="I20">
        <v>0</v>
      </c>
      <c r="J20">
        <v>0</v>
      </c>
      <c r="K20" s="74">
        <v>8.8465799999999997E-4</v>
      </c>
      <c r="L20">
        <v>3.19068E-3</v>
      </c>
      <c r="M20">
        <v>6.1139109999999997E-3</v>
      </c>
      <c r="N20">
        <v>8.3979640000000008E-3</v>
      </c>
      <c r="O20">
        <v>1.06906449999999E-2</v>
      </c>
      <c r="P20">
        <v>1.2361591999999999E-2</v>
      </c>
      <c r="Q20" t="s">
        <v>623</v>
      </c>
    </row>
    <row r="21" spans="2:17" x14ac:dyDescent="0.25">
      <c r="B21" t="s">
        <v>622</v>
      </c>
      <c r="C21" t="s">
        <v>606</v>
      </c>
      <c r="D21" t="s">
        <v>609</v>
      </c>
      <c r="E21" t="s">
        <v>610</v>
      </c>
      <c r="F21">
        <v>0</v>
      </c>
      <c r="G21">
        <v>0</v>
      </c>
      <c r="H21">
        <v>0</v>
      </c>
      <c r="I21">
        <v>0</v>
      </c>
      <c r="J21">
        <v>0</v>
      </c>
      <c r="K21" s="74">
        <v>2.6928800000000001E-4</v>
      </c>
      <c r="L21">
        <v>1.1269019999999999E-3</v>
      </c>
      <c r="M21">
        <v>2.5147889999999999E-3</v>
      </c>
      <c r="N21">
        <v>4.1843139999999997E-3</v>
      </c>
      <c r="O21">
        <v>6.9014430000000002E-3</v>
      </c>
      <c r="P21">
        <v>1.0371052999999899E-2</v>
      </c>
      <c r="Q21" t="s">
        <v>623</v>
      </c>
    </row>
    <row r="22" spans="2:17" x14ac:dyDescent="0.25">
      <c r="B22" t="s">
        <v>622</v>
      </c>
      <c r="C22" t="s">
        <v>606</v>
      </c>
      <c r="D22" t="s">
        <v>611</v>
      </c>
      <c r="E22" t="s">
        <v>612</v>
      </c>
      <c r="F22">
        <v>0</v>
      </c>
      <c r="G22">
        <v>0</v>
      </c>
      <c r="H22">
        <v>0</v>
      </c>
      <c r="I22">
        <v>8.8106900000000002E-2</v>
      </c>
      <c r="J22">
        <v>9.0261499999999995E-2</v>
      </c>
      <c r="K22">
        <v>8.9121900000000004E-2</v>
      </c>
      <c r="L22">
        <v>8.5267349999999895E-2</v>
      </c>
      <c r="M22">
        <v>7.9310510000000001E-2</v>
      </c>
      <c r="N22">
        <v>7.3627689999999996E-2</v>
      </c>
      <c r="O22">
        <v>6.5423159999999994E-2</v>
      </c>
      <c r="P22">
        <v>5.6423509999999899E-2</v>
      </c>
      <c r="Q22" t="s">
        <v>623</v>
      </c>
    </row>
    <row r="23" spans="2:17" x14ac:dyDescent="0.25">
      <c r="B23" t="s">
        <v>622</v>
      </c>
      <c r="C23" t="s">
        <v>613</v>
      </c>
      <c r="D23" t="s">
        <v>616</v>
      </c>
      <c r="E23" t="s">
        <v>617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623</v>
      </c>
    </row>
    <row r="24" spans="2:17" x14ac:dyDescent="0.25">
      <c r="B24" t="s">
        <v>622</v>
      </c>
      <c r="C24" t="s">
        <v>613</v>
      </c>
      <c r="D24" t="s">
        <v>609</v>
      </c>
      <c r="E24" t="s">
        <v>610</v>
      </c>
      <c r="F24">
        <v>0.12085</v>
      </c>
      <c r="G24">
        <v>9.9668699999999999E-2</v>
      </c>
      <c r="H24">
        <v>0.121561</v>
      </c>
      <c r="I24">
        <v>0.14085900000000001</v>
      </c>
      <c r="J24">
        <v>0.14710029999999999</v>
      </c>
      <c r="K24">
        <v>0.1551689</v>
      </c>
      <c r="L24">
        <v>0.165272</v>
      </c>
      <c r="M24">
        <v>0.16986760000000001</v>
      </c>
      <c r="N24">
        <v>0.1698287</v>
      </c>
      <c r="O24">
        <v>0.1700711</v>
      </c>
      <c r="P24">
        <v>0.1719801</v>
      </c>
      <c r="Q24" t="s">
        <v>623</v>
      </c>
    </row>
    <row r="25" spans="2:17" x14ac:dyDescent="0.25">
      <c r="B25" t="s">
        <v>622</v>
      </c>
      <c r="C25" t="s">
        <v>613</v>
      </c>
      <c r="D25" t="s">
        <v>611</v>
      </c>
      <c r="E25" t="s">
        <v>612</v>
      </c>
      <c r="F25">
        <v>0</v>
      </c>
      <c r="G25">
        <v>0</v>
      </c>
      <c r="H25">
        <v>0</v>
      </c>
      <c r="I25">
        <v>2.20267E-2</v>
      </c>
      <c r="J25">
        <v>2.1756879999999999E-2</v>
      </c>
      <c r="K25">
        <v>2.0613090000000001E-2</v>
      </c>
      <c r="L25">
        <v>1.8327139999999999E-2</v>
      </c>
      <c r="M25">
        <v>1.7137962E-2</v>
      </c>
      <c r="N25">
        <v>1.75894799999999E-2</v>
      </c>
      <c r="O25">
        <v>1.8873769999999901E-2</v>
      </c>
      <c r="P25">
        <v>2.14099099999999E-2</v>
      </c>
      <c r="Q25" t="s">
        <v>623</v>
      </c>
    </row>
    <row r="26" spans="2:17" x14ac:dyDescent="0.25">
      <c r="B26" t="s">
        <v>622</v>
      </c>
      <c r="C26" t="s">
        <v>613</v>
      </c>
      <c r="D26" t="s">
        <v>618</v>
      </c>
      <c r="E26" t="s">
        <v>619</v>
      </c>
      <c r="F26">
        <v>0</v>
      </c>
      <c r="G26">
        <v>6.4506300000000003E-2</v>
      </c>
      <c r="H26">
        <v>7.7064300000000002E-2</v>
      </c>
      <c r="I26">
        <v>0.102515</v>
      </c>
      <c r="J26">
        <v>0.1027922</v>
      </c>
      <c r="K26">
        <v>9.7460199999999997E-2</v>
      </c>
      <c r="L26">
        <v>9.3030730000000006E-2</v>
      </c>
      <c r="M26">
        <v>9.3261960000000005E-2</v>
      </c>
      <c r="N26">
        <v>9.6409270000000005E-2</v>
      </c>
      <c r="O26">
        <v>9.6854819999999994E-2</v>
      </c>
      <c r="P26">
        <v>9.3296049999999894E-2</v>
      </c>
      <c r="Q26" t="s">
        <v>623</v>
      </c>
    </row>
    <row r="28" spans="2:17" x14ac:dyDescent="0.25">
      <c r="B28" t="s">
        <v>605</v>
      </c>
      <c r="C28" t="s">
        <v>624</v>
      </c>
      <c r="D28" t="s">
        <v>611</v>
      </c>
      <c r="E28" t="s">
        <v>611</v>
      </c>
      <c r="F28">
        <f>F7/SUM(F7,F11)</f>
        <v>0.80000033170191276</v>
      </c>
      <c r="G28">
        <f t="shared" ref="G28:P28" si="0">G7/SUM(G7,G11)</f>
        <v>0.8</v>
      </c>
      <c r="H28">
        <f t="shared" si="0"/>
        <v>0.79999999999999993</v>
      </c>
      <c r="I28">
        <f t="shared" si="0"/>
        <v>0.79999968283117573</v>
      </c>
      <c r="J28">
        <f t="shared" si="0"/>
        <v>0.80372499793017627</v>
      </c>
      <c r="K28">
        <f t="shared" si="0"/>
        <v>0.80850405453947671</v>
      </c>
      <c r="L28">
        <f t="shared" si="0"/>
        <v>0.81380987866422694</v>
      </c>
      <c r="M28">
        <f t="shared" si="0"/>
        <v>0.80843018749281648</v>
      </c>
      <c r="N28">
        <f t="shared" si="0"/>
        <v>0.79134833996435805</v>
      </c>
      <c r="O28">
        <f t="shared" si="0"/>
        <v>0.75921548581731069</v>
      </c>
      <c r="P28">
        <f t="shared" si="0"/>
        <v>0.71206092928437292</v>
      </c>
    </row>
    <row r="29" spans="2:17" x14ac:dyDescent="0.25">
      <c r="B29" t="s">
        <v>620</v>
      </c>
      <c r="C29" t="s">
        <v>624</v>
      </c>
      <c r="D29" t="s">
        <v>611</v>
      </c>
      <c r="E29" t="s">
        <v>611</v>
      </c>
      <c r="F29">
        <f>F15/SUM(F15,F17)</f>
        <v>0.80000057796201918</v>
      </c>
      <c r="G29">
        <f t="shared" ref="G29:P29" si="1">G15/SUM(G15,G17)</f>
        <v>0.79999943491092074</v>
      </c>
      <c r="H29">
        <f t="shared" si="1"/>
        <v>0.79999999999999993</v>
      </c>
      <c r="I29">
        <f t="shared" si="1"/>
        <v>0.79999974246932015</v>
      </c>
      <c r="J29">
        <f t="shared" si="1"/>
        <v>0.80662146204293284</v>
      </c>
      <c r="K29">
        <f t="shared" si="1"/>
        <v>0.81621930842208801</v>
      </c>
      <c r="L29">
        <f t="shared" si="1"/>
        <v>0.8299928278909946</v>
      </c>
      <c r="M29">
        <f t="shared" si="1"/>
        <v>0.83085591592207486</v>
      </c>
      <c r="N29">
        <f t="shared" si="1"/>
        <v>0.81638635328077724</v>
      </c>
      <c r="O29">
        <f t="shared" si="1"/>
        <v>0.78892712784984897</v>
      </c>
      <c r="P29">
        <f t="shared" si="1"/>
        <v>0.74628217514115347</v>
      </c>
    </row>
    <row r="30" spans="2:17" x14ac:dyDescent="0.25">
      <c r="B30" t="s">
        <v>622</v>
      </c>
      <c r="C30" t="s">
        <v>624</v>
      </c>
      <c r="D30" t="s">
        <v>611</v>
      </c>
      <c r="E30" t="s">
        <v>611</v>
      </c>
      <c r="F30" t="e">
        <f>F22/SUM(F22,F25)</f>
        <v>#DIV/0!</v>
      </c>
      <c r="G30" t="e">
        <f t="shared" ref="G30:P30" si="2">G22/SUM(G22,G25)</f>
        <v>#DIV/0!</v>
      </c>
      <c r="H30" t="e">
        <f t="shared" si="2"/>
        <v>#DIV/0!</v>
      </c>
      <c r="I30">
        <f t="shared" si="2"/>
        <v>0.80000018159762332</v>
      </c>
      <c r="J30">
        <f t="shared" si="2"/>
        <v>0.80577401672832616</v>
      </c>
      <c r="K30">
        <f t="shared" si="2"/>
        <v>0.81215572170736061</v>
      </c>
      <c r="L30">
        <f t="shared" si="2"/>
        <v>0.82308769510810831</v>
      </c>
      <c r="M30">
        <f t="shared" si="2"/>
        <v>0.82230965774138953</v>
      </c>
      <c r="N30">
        <f t="shared" si="2"/>
        <v>0.80716919851821833</v>
      </c>
      <c r="O30">
        <f t="shared" si="2"/>
        <v>0.77610370864039857</v>
      </c>
      <c r="P30">
        <f t="shared" si="2"/>
        <v>0.72492651614178139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86EF-1CD2-4593-A1C9-84735C3FBF69}">
  <sheetPr>
    <pageSetUpPr fitToPage="1"/>
  </sheetPr>
  <dimension ref="A1:L1880"/>
  <sheetViews>
    <sheetView showGridLines="0" zoomScaleNormal="100" workbookViewId="0">
      <pane ySplit="12" topLeftCell="A13" activePane="bottomLeft" state="frozen"/>
      <selection pane="bottomLeft" activeCell="K1" sqref="K1:K1048576"/>
    </sheetView>
  </sheetViews>
  <sheetFormatPr defaultColWidth="11" defaultRowHeight="12" x14ac:dyDescent="0.2"/>
  <cols>
    <col min="1" max="1" width="7.42578125" style="3" customWidth="1"/>
    <col min="2" max="2" width="50.71093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42578125" style="3" customWidth="1"/>
    <col min="11" max="16384" width="11" style="3"/>
  </cols>
  <sheetData>
    <row r="1" spans="1:10" x14ac:dyDescent="0.2">
      <c r="A1" s="3" t="s">
        <v>636</v>
      </c>
    </row>
    <row r="2" spans="1:10" x14ac:dyDescent="0.2">
      <c r="A2" s="3" t="s">
        <v>637</v>
      </c>
    </row>
    <row r="3" spans="1:10" s="5" customFormat="1" ht="15.75" x14ac:dyDescent="0.25">
      <c r="A3" s="4" t="s">
        <v>638</v>
      </c>
    </row>
    <row r="4" spans="1:10" s="7" customFormat="1" x14ac:dyDescent="0.2">
      <c r="A4" s="6" t="s">
        <v>639</v>
      </c>
    </row>
    <row r="5" spans="1:10" s="7" customFormat="1" x14ac:dyDescent="0.2">
      <c r="A5" s="6" t="s">
        <v>640</v>
      </c>
    </row>
    <row r="6" spans="1:10" s="7" customFormat="1" x14ac:dyDescent="0.2">
      <c r="A6" s="6" t="s">
        <v>641</v>
      </c>
    </row>
    <row r="7" spans="1:10" s="7" customFormat="1" x14ac:dyDescent="0.2">
      <c r="A7" s="6" t="s">
        <v>642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643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10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1" t="s">
        <v>38</v>
      </c>
      <c r="H11" s="10" t="s">
        <v>39</v>
      </c>
      <c r="I11" s="10" t="s">
        <v>644</v>
      </c>
      <c r="J11" s="10" t="s">
        <v>31</v>
      </c>
    </row>
    <row r="12" spans="1:10" s="12" customFormat="1" ht="12.75" thickBot="1" x14ac:dyDescent="0.25">
      <c r="A12" s="9" t="s">
        <v>645</v>
      </c>
      <c r="B12" s="9" t="s">
        <v>646</v>
      </c>
      <c r="C12" s="10" t="s">
        <v>40</v>
      </c>
      <c r="D12" s="10" t="s">
        <v>647</v>
      </c>
      <c r="E12" s="10" t="s">
        <v>643</v>
      </c>
      <c r="F12" s="10" t="s">
        <v>648</v>
      </c>
      <c r="G12" s="10" t="s">
        <v>649</v>
      </c>
      <c r="H12" s="10" t="s">
        <v>650</v>
      </c>
      <c r="I12" s="10" t="s">
        <v>651</v>
      </c>
      <c r="J12" s="10" t="s">
        <v>652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653</v>
      </c>
      <c r="C16" s="23"/>
      <c r="D16" s="23"/>
      <c r="E16" s="23"/>
      <c r="F16" s="23"/>
      <c r="G16" s="23"/>
      <c r="H16" s="23"/>
      <c r="I16" s="23"/>
      <c r="J16" s="23"/>
    </row>
    <row r="17" spans="1:10" s="12" customFormat="1" ht="12.75" customHeight="1" x14ac:dyDescent="0.2">
      <c r="A17" s="22"/>
      <c r="B17" s="22"/>
      <c r="C17" s="23"/>
      <c r="D17" s="23"/>
      <c r="E17" s="23"/>
      <c r="F17" s="23"/>
      <c r="G17" s="23"/>
      <c r="H17" s="23"/>
      <c r="I17" s="23"/>
      <c r="J17" s="23"/>
    </row>
    <row r="18" spans="1:10" s="12" customFormat="1" ht="12.75" customHeight="1" x14ac:dyDescent="0.2">
      <c r="A18" s="22"/>
      <c r="B18" s="22"/>
      <c r="C18" s="23"/>
      <c r="D18" s="23"/>
      <c r="E18" s="23"/>
      <c r="F18" s="23"/>
      <c r="G18" s="23"/>
      <c r="H18" s="23"/>
      <c r="I18" s="23"/>
      <c r="J18" s="23"/>
    </row>
    <row r="19" spans="1:10" ht="12.75" customHeight="1" x14ac:dyDescent="0.2">
      <c r="A19" s="24"/>
      <c r="B19" s="22" t="s">
        <v>654</v>
      </c>
      <c r="C19" s="25">
        <v>14859</v>
      </c>
      <c r="D19" s="25">
        <v>2591</v>
      </c>
      <c r="E19" s="25">
        <v>17</v>
      </c>
      <c r="F19" s="25">
        <v>86</v>
      </c>
      <c r="G19" s="25">
        <v>6362</v>
      </c>
      <c r="H19" s="25">
        <v>64</v>
      </c>
      <c r="I19" s="25">
        <v>432</v>
      </c>
      <c r="J19" s="25">
        <v>5307</v>
      </c>
    </row>
    <row r="20" spans="1:10" ht="12.75" customHeight="1" x14ac:dyDescent="0.2">
      <c r="A20" s="24"/>
      <c r="B20" s="22" t="s">
        <v>655</v>
      </c>
      <c r="C20" s="25" t="s">
        <v>44</v>
      </c>
      <c r="D20" s="25">
        <v>33</v>
      </c>
      <c r="E20" s="25">
        <v>11</v>
      </c>
      <c r="F20" s="25">
        <v>8</v>
      </c>
      <c r="G20" s="25">
        <v>2570</v>
      </c>
      <c r="H20" s="25">
        <v>9</v>
      </c>
      <c r="I20" s="25">
        <v>189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33</v>
      </c>
      <c r="E21" s="25">
        <v>6</v>
      </c>
      <c r="F21" s="25">
        <v>3</v>
      </c>
      <c r="G21" s="25">
        <v>823</v>
      </c>
      <c r="H21" s="25">
        <v>5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5</v>
      </c>
      <c r="G22" s="25">
        <v>1746</v>
      </c>
      <c r="H22" s="25">
        <v>4</v>
      </c>
      <c r="I22" s="25">
        <v>175</v>
      </c>
      <c r="J22" s="25" t="s">
        <v>44</v>
      </c>
    </row>
    <row r="23" spans="1:10" ht="12.75" customHeight="1" x14ac:dyDescent="0.2">
      <c r="A23" s="24"/>
      <c r="B23" s="22" t="s">
        <v>656</v>
      </c>
      <c r="C23" s="25" t="s">
        <v>44</v>
      </c>
      <c r="D23" s="25">
        <v>2040</v>
      </c>
      <c r="E23" s="25">
        <v>5</v>
      </c>
      <c r="F23" s="25">
        <v>35</v>
      </c>
      <c r="G23" s="25">
        <v>3268</v>
      </c>
      <c r="H23" s="25" t="s">
        <v>47</v>
      </c>
      <c r="I23" s="25">
        <v>243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272</v>
      </c>
      <c r="E24" s="25">
        <v>5</v>
      </c>
      <c r="F24" s="25">
        <v>13</v>
      </c>
      <c r="G24" s="25">
        <v>2810</v>
      </c>
      <c r="H24" s="25">
        <v>22</v>
      </c>
      <c r="I24" s="25">
        <v>178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223</v>
      </c>
      <c r="E25" s="25" t="s">
        <v>50</v>
      </c>
      <c r="F25" s="25" t="s">
        <v>50</v>
      </c>
      <c r="G25" s="25">
        <v>24</v>
      </c>
      <c r="H25" s="25" t="s">
        <v>50</v>
      </c>
      <c r="I25" s="25">
        <v>3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1313</v>
      </c>
      <c r="E26" s="25" t="s">
        <v>50</v>
      </c>
      <c r="F26" s="25">
        <v>14</v>
      </c>
      <c r="G26" s="25">
        <v>171</v>
      </c>
      <c r="H26" s="25">
        <v>2</v>
      </c>
      <c r="I26" s="25">
        <v>15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161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71</v>
      </c>
      <c r="E28" s="25" t="s">
        <v>50</v>
      </c>
      <c r="F28" s="25">
        <v>8</v>
      </c>
      <c r="G28" s="25">
        <v>263</v>
      </c>
      <c r="H28" s="25" t="s">
        <v>47</v>
      </c>
      <c r="I28" s="25">
        <v>46</v>
      </c>
      <c r="J28" s="25" t="s">
        <v>44</v>
      </c>
    </row>
    <row r="29" spans="1:10" ht="12.75" customHeight="1" x14ac:dyDescent="0.2">
      <c r="A29" s="24"/>
      <c r="B29" s="22" t="s">
        <v>657</v>
      </c>
      <c r="C29" s="25" t="s">
        <v>44</v>
      </c>
      <c r="D29" s="25">
        <v>483</v>
      </c>
      <c r="E29" s="25">
        <v>1</v>
      </c>
      <c r="F29" s="25">
        <v>43</v>
      </c>
      <c r="G29" s="25">
        <v>481</v>
      </c>
      <c r="H29" s="25" t="s">
        <v>47</v>
      </c>
      <c r="I29" s="25">
        <v>1</v>
      </c>
      <c r="J29" s="25" t="s">
        <v>44</v>
      </c>
    </row>
    <row r="30" spans="1:10" ht="12.75" customHeight="1" x14ac:dyDescent="0.2">
      <c r="A30" s="24"/>
      <c r="B30" s="24" t="s">
        <v>658</v>
      </c>
      <c r="C30" s="25" t="s">
        <v>44</v>
      </c>
      <c r="D30" s="25">
        <v>241</v>
      </c>
      <c r="E30" s="25" t="s">
        <v>50</v>
      </c>
      <c r="F30" s="25">
        <v>2</v>
      </c>
      <c r="G30" s="25">
        <v>386</v>
      </c>
      <c r="H30" s="25" t="s">
        <v>47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165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50</v>
      </c>
      <c r="E32" s="25">
        <v>0</v>
      </c>
      <c r="F32" s="25" t="s">
        <v>50</v>
      </c>
      <c r="G32" s="25">
        <v>52</v>
      </c>
      <c r="H32" s="25" t="s">
        <v>50</v>
      </c>
      <c r="I32" s="25" t="s">
        <v>50</v>
      </c>
      <c r="J32" s="25" t="s">
        <v>44</v>
      </c>
    </row>
    <row r="33" spans="1:10" ht="12.75" customHeight="1" x14ac:dyDescent="0.2">
      <c r="A33" s="24"/>
      <c r="B33" s="24" t="s">
        <v>56</v>
      </c>
      <c r="C33" s="25" t="s">
        <v>44</v>
      </c>
      <c r="D33" s="25">
        <v>14</v>
      </c>
      <c r="E33" s="25" t="s">
        <v>44</v>
      </c>
      <c r="F33" s="25">
        <v>33</v>
      </c>
      <c r="G33" s="25">
        <v>3</v>
      </c>
      <c r="H33" s="25">
        <v>18</v>
      </c>
      <c r="I33" s="25" t="s">
        <v>44</v>
      </c>
      <c r="J33" s="25" t="s">
        <v>44</v>
      </c>
    </row>
    <row r="34" spans="1:10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3</v>
      </c>
      <c r="G34" s="25">
        <v>28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2">
      <c r="A35" s="24"/>
      <c r="B35" s="24" t="s">
        <v>58</v>
      </c>
      <c r="C35" s="25" t="s">
        <v>44</v>
      </c>
      <c r="D35" s="25">
        <v>12</v>
      </c>
      <c r="E35" s="25" t="s">
        <v>50</v>
      </c>
      <c r="F35" s="25">
        <v>4</v>
      </c>
      <c r="G35" s="25">
        <v>12</v>
      </c>
      <c r="H35" s="25">
        <v>1</v>
      </c>
      <c r="I35" s="25">
        <v>0</v>
      </c>
      <c r="J35" s="25" t="s">
        <v>44</v>
      </c>
    </row>
    <row r="36" spans="1:10" ht="12.75" customHeight="1" x14ac:dyDescent="0.2">
      <c r="A36" s="24"/>
      <c r="B36" s="22" t="s">
        <v>659</v>
      </c>
      <c r="C36" s="25">
        <v>5389</v>
      </c>
      <c r="D36" s="25">
        <v>36</v>
      </c>
      <c r="E36" s="25" t="s">
        <v>50</v>
      </c>
      <c r="F36" s="25" t="s">
        <v>50</v>
      </c>
      <c r="G36" s="25">
        <v>43</v>
      </c>
      <c r="H36" s="25">
        <v>3</v>
      </c>
      <c r="I36" s="25">
        <v>0</v>
      </c>
      <c r="J36" s="25">
        <v>5307</v>
      </c>
    </row>
    <row r="37" spans="1:10" ht="12.75" customHeight="1" x14ac:dyDescent="0.2">
      <c r="A37" s="24"/>
      <c r="B37" s="24"/>
      <c r="C37" s="25"/>
      <c r="D37" s="25"/>
      <c r="E37" s="25"/>
      <c r="F37" s="25"/>
      <c r="G37" s="25"/>
      <c r="H37" s="25"/>
      <c r="I37" s="25"/>
      <c r="J37" s="25"/>
    </row>
    <row r="38" spans="1:10" s="12" customFormat="1" ht="12.75" customHeight="1" x14ac:dyDescent="0.2">
      <c r="A38" s="22" t="s">
        <v>59</v>
      </c>
      <c r="B38" s="22" t="s">
        <v>660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2">
      <c r="A41" s="24"/>
      <c r="B41" s="22" t="s">
        <v>654</v>
      </c>
      <c r="C41" s="25">
        <v>1144</v>
      </c>
      <c r="D41" s="25">
        <v>314</v>
      </c>
      <c r="E41" s="25" t="s">
        <v>50</v>
      </c>
      <c r="F41" s="25">
        <v>14</v>
      </c>
      <c r="G41" s="25">
        <v>669</v>
      </c>
      <c r="H41" s="25">
        <v>7</v>
      </c>
      <c r="I41" s="25">
        <v>47</v>
      </c>
      <c r="J41" s="25">
        <v>93</v>
      </c>
    </row>
    <row r="42" spans="1:10" ht="12.75" customHeight="1" x14ac:dyDescent="0.2">
      <c r="A42" s="24"/>
      <c r="B42" s="22" t="s">
        <v>655</v>
      </c>
      <c r="C42" s="25" t="s">
        <v>44</v>
      </c>
      <c r="D42" s="25">
        <v>8</v>
      </c>
      <c r="E42" s="25" t="s">
        <v>50</v>
      </c>
      <c r="F42" s="25">
        <v>2</v>
      </c>
      <c r="G42" s="25">
        <v>388</v>
      </c>
      <c r="H42" s="25">
        <v>3</v>
      </c>
      <c r="I42" s="25">
        <v>37</v>
      </c>
      <c r="J42" s="25" t="s">
        <v>44</v>
      </c>
    </row>
    <row r="43" spans="1:10" ht="12.75" customHeight="1" x14ac:dyDescent="0.2">
      <c r="A43" s="24"/>
      <c r="B43" s="24" t="s">
        <v>45</v>
      </c>
      <c r="C43" s="25" t="s">
        <v>44</v>
      </c>
      <c r="D43" s="25">
        <v>8</v>
      </c>
      <c r="E43" s="25" t="s">
        <v>50</v>
      </c>
      <c r="F43" s="25">
        <v>1</v>
      </c>
      <c r="G43" s="25">
        <v>136</v>
      </c>
      <c r="H43" s="25">
        <v>2</v>
      </c>
      <c r="I43" s="25">
        <v>5</v>
      </c>
      <c r="J43" s="25" t="s">
        <v>44</v>
      </c>
    </row>
    <row r="44" spans="1:10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1</v>
      </c>
      <c r="G44" s="25">
        <v>252</v>
      </c>
      <c r="H44" s="25">
        <v>1</v>
      </c>
      <c r="I44" s="25">
        <v>32</v>
      </c>
      <c r="J44" s="25" t="s">
        <v>44</v>
      </c>
    </row>
    <row r="45" spans="1:10" ht="12.75" customHeight="1" x14ac:dyDescent="0.2">
      <c r="A45" s="24"/>
      <c r="B45" s="22" t="s">
        <v>656</v>
      </c>
      <c r="C45" s="25" t="s">
        <v>44</v>
      </c>
      <c r="D45" s="25">
        <v>230</v>
      </c>
      <c r="E45" s="25" t="s">
        <v>50</v>
      </c>
      <c r="F45" s="25" t="s">
        <v>60</v>
      </c>
      <c r="G45" s="25">
        <v>199</v>
      </c>
      <c r="H45" s="25">
        <v>2</v>
      </c>
      <c r="I45" s="25">
        <v>10</v>
      </c>
      <c r="J45" s="25" t="s">
        <v>44</v>
      </c>
    </row>
    <row r="46" spans="1:10" ht="12.75" customHeight="1" x14ac:dyDescent="0.2">
      <c r="A46" s="24"/>
      <c r="B46" s="24" t="s">
        <v>48</v>
      </c>
      <c r="C46" s="25" t="s">
        <v>44</v>
      </c>
      <c r="D46" s="25">
        <v>11</v>
      </c>
      <c r="E46" s="25" t="s">
        <v>50</v>
      </c>
      <c r="F46" s="25" t="s">
        <v>60</v>
      </c>
      <c r="G46" s="25">
        <v>167</v>
      </c>
      <c r="H46" s="25" t="s">
        <v>60</v>
      </c>
      <c r="I46" s="25">
        <v>10</v>
      </c>
      <c r="J46" s="25" t="s">
        <v>44</v>
      </c>
    </row>
    <row r="47" spans="1:10" ht="12.75" customHeight="1" x14ac:dyDescent="0.2">
      <c r="A47" s="24"/>
      <c r="B47" s="24" t="s">
        <v>49</v>
      </c>
      <c r="C47" s="25" t="s">
        <v>44</v>
      </c>
      <c r="D47" s="25">
        <v>83</v>
      </c>
      <c r="E47" s="25" t="s">
        <v>50</v>
      </c>
      <c r="F47" s="25" t="s">
        <v>50</v>
      </c>
      <c r="G47" s="25">
        <v>4</v>
      </c>
      <c r="H47" s="25" t="s">
        <v>50</v>
      </c>
      <c r="I47" s="25">
        <v>0</v>
      </c>
      <c r="J47" s="25" t="s">
        <v>44</v>
      </c>
    </row>
    <row r="48" spans="1:10" ht="12.75" customHeight="1" x14ac:dyDescent="0.2">
      <c r="A48" s="24"/>
      <c r="B48" s="24" t="s">
        <v>51</v>
      </c>
      <c r="C48" s="25" t="s">
        <v>44</v>
      </c>
      <c r="D48" s="25">
        <v>130</v>
      </c>
      <c r="E48" s="25" t="s">
        <v>50</v>
      </c>
      <c r="F48" s="25" t="s">
        <v>50</v>
      </c>
      <c r="G48" s="25">
        <v>14</v>
      </c>
      <c r="H48" s="25" t="s">
        <v>50</v>
      </c>
      <c r="I48" s="25">
        <v>0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2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3</v>
      </c>
      <c r="E50" s="25">
        <v>0</v>
      </c>
      <c r="F50" s="25" t="s">
        <v>60</v>
      </c>
      <c r="G50" s="25">
        <v>14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657</v>
      </c>
      <c r="C51" s="25" t="s">
        <v>44</v>
      </c>
      <c r="D51" s="25">
        <v>71</v>
      </c>
      <c r="E51" s="25" t="s">
        <v>50</v>
      </c>
      <c r="F51" s="25">
        <v>7</v>
      </c>
      <c r="G51" s="25">
        <v>77</v>
      </c>
      <c r="H51" s="25">
        <v>2</v>
      </c>
      <c r="I51" s="25" t="s">
        <v>50</v>
      </c>
      <c r="J51" s="25" t="s">
        <v>44</v>
      </c>
    </row>
    <row r="52" spans="1:10" ht="12.75" customHeight="1" x14ac:dyDescent="0.2">
      <c r="A52" s="24"/>
      <c r="B52" s="24" t="s">
        <v>658</v>
      </c>
      <c r="C52" s="25" t="s">
        <v>44</v>
      </c>
      <c r="D52" s="25">
        <v>33</v>
      </c>
      <c r="E52" s="25" t="s">
        <v>50</v>
      </c>
      <c r="F52" s="25" t="s">
        <v>60</v>
      </c>
      <c r="G52" s="25">
        <v>53</v>
      </c>
      <c r="H52" s="25">
        <v>1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28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23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2</v>
      </c>
      <c r="G55" s="25" t="s">
        <v>50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2</v>
      </c>
      <c r="G56" s="25" t="s">
        <v>50</v>
      </c>
      <c r="H56" s="25" t="s">
        <v>50</v>
      </c>
      <c r="I56" s="25" t="s">
        <v>50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1</v>
      </c>
      <c r="G57" s="25" t="s">
        <v>50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659</v>
      </c>
      <c r="C58" s="25">
        <v>103</v>
      </c>
      <c r="D58" s="25">
        <v>5</v>
      </c>
      <c r="E58" s="25">
        <v>0</v>
      </c>
      <c r="F58" s="25">
        <v>0</v>
      </c>
      <c r="G58" s="25">
        <v>5</v>
      </c>
      <c r="H58" s="25" t="s">
        <v>50</v>
      </c>
      <c r="I58" s="25">
        <v>0</v>
      </c>
      <c r="J58" s="25">
        <v>93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661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654</v>
      </c>
      <c r="C63" s="25">
        <v>246</v>
      </c>
      <c r="D63" s="25">
        <v>50</v>
      </c>
      <c r="E63" s="25" t="s">
        <v>50</v>
      </c>
      <c r="F63" s="25">
        <v>1</v>
      </c>
      <c r="G63" s="25">
        <v>149</v>
      </c>
      <c r="H63" s="25" t="s">
        <v>50</v>
      </c>
      <c r="I63" s="25">
        <v>19</v>
      </c>
      <c r="J63" s="25">
        <v>27</v>
      </c>
    </row>
    <row r="64" spans="1:10" ht="12.75" customHeight="1" x14ac:dyDescent="0.2">
      <c r="A64" s="24"/>
      <c r="B64" s="22" t="s">
        <v>655</v>
      </c>
      <c r="C64" s="25" t="s">
        <v>44</v>
      </c>
      <c r="D64" s="25">
        <v>2</v>
      </c>
      <c r="E64" s="25">
        <v>0</v>
      </c>
      <c r="F64" s="25" t="s">
        <v>50</v>
      </c>
      <c r="G64" s="25">
        <v>99</v>
      </c>
      <c r="H64" s="25" t="s">
        <v>50</v>
      </c>
      <c r="I64" s="25">
        <v>19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>
        <v>0</v>
      </c>
      <c r="F65" s="25" t="s">
        <v>50</v>
      </c>
      <c r="G65" s="25">
        <v>36</v>
      </c>
      <c r="H65" s="25">
        <v>0</v>
      </c>
      <c r="I65" s="25">
        <v>5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 t="s">
        <v>50</v>
      </c>
      <c r="G66" s="25">
        <v>63</v>
      </c>
      <c r="H66" s="25" t="s">
        <v>50</v>
      </c>
      <c r="I66" s="25">
        <v>14</v>
      </c>
      <c r="J66" s="25" t="s">
        <v>44</v>
      </c>
    </row>
    <row r="67" spans="1:10" ht="12.75" customHeight="1" x14ac:dyDescent="0.2">
      <c r="A67" s="24"/>
      <c r="B67" s="22" t="s">
        <v>656</v>
      </c>
      <c r="C67" s="25" t="s">
        <v>44</v>
      </c>
      <c r="D67" s="25">
        <v>43</v>
      </c>
      <c r="E67" s="25" t="s">
        <v>50</v>
      </c>
      <c r="F67" s="25" t="s">
        <v>50</v>
      </c>
      <c r="G67" s="25">
        <v>45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2</v>
      </c>
      <c r="E68" s="25" t="s">
        <v>50</v>
      </c>
      <c r="F68" s="25" t="s">
        <v>50</v>
      </c>
      <c r="G68" s="25">
        <v>39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5</v>
      </c>
      <c r="E69" s="25">
        <v>0</v>
      </c>
      <c r="F69" s="25">
        <v>0</v>
      </c>
      <c r="G69" s="25" t="s">
        <v>50</v>
      </c>
      <c r="H69" s="25" t="s">
        <v>50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34</v>
      </c>
      <c r="E70" s="25">
        <v>0</v>
      </c>
      <c r="F70" s="25" t="s">
        <v>50</v>
      </c>
      <c r="G70" s="25">
        <v>4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 t="s">
        <v>50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 t="s">
        <v>50</v>
      </c>
      <c r="G72" s="25">
        <v>3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657</v>
      </c>
      <c r="C73" s="25" t="s">
        <v>44</v>
      </c>
      <c r="D73" s="25">
        <v>5</v>
      </c>
      <c r="E73" s="25" t="s">
        <v>50</v>
      </c>
      <c r="F73" s="25" t="s">
        <v>50</v>
      </c>
      <c r="G73" s="25">
        <v>5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658</v>
      </c>
      <c r="C74" s="25" t="s">
        <v>44</v>
      </c>
      <c r="D74" s="25">
        <v>2</v>
      </c>
      <c r="E74" s="25" t="s">
        <v>50</v>
      </c>
      <c r="F74" s="25" t="s">
        <v>50</v>
      </c>
      <c r="G74" s="25">
        <v>4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 t="s">
        <v>50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 t="s">
        <v>50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659</v>
      </c>
      <c r="C80" s="25">
        <v>28</v>
      </c>
      <c r="D80" s="25" t="s">
        <v>50</v>
      </c>
      <c r="E80" s="25">
        <v>0</v>
      </c>
      <c r="F80" s="25">
        <v>0</v>
      </c>
      <c r="G80" s="25" t="s">
        <v>60</v>
      </c>
      <c r="H80" s="25" t="s">
        <v>50</v>
      </c>
      <c r="I80" s="25">
        <v>0</v>
      </c>
      <c r="J80" s="25">
        <v>27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662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654</v>
      </c>
      <c r="C85" s="25">
        <v>111</v>
      </c>
      <c r="D85" s="25">
        <v>21</v>
      </c>
      <c r="E85" s="25">
        <v>0</v>
      </c>
      <c r="F85" s="25" t="s">
        <v>50</v>
      </c>
      <c r="G85" s="25">
        <v>61</v>
      </c>
      <c r="H85" s="25" t="s">
        <v>50</v>
      </c>
      <c r="I85" s="25">
        <v>10</v>
      </c>
      <c r="J85" s="25">
        <v>18</v>
      </c>
    </row>
    <row r="86" spans="1:10" ht="12.75" customHeight="1" x14ac:dyDescent="0.2">
      <c r="A86" s="24"/>
      <c r="B86" s="22" t="s">
        <v>655</v>
      </c>
      <c r="C86" s="25" t="s">
        <v>44</v>
      </c>
      <c r="D86" s="25">
        <v>1</v>
      </c>
      <c r="E86" s="25">
        <v>0</v>
      </c>
      <c r="F86" s="25">
        <v>0</v>
      </c>
      <c r="G86" s="25">
        <v>44</v>
      </c>
      <c r="H86" s="25">
        <v>0</v>
      </c>
      <c r="I86" s="25">
        <v>10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8</v>
      </c>
      <c r="H87" s="25">
        <v>0</v>
      </c>
      <c r="I87" s="25">
        <v>1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36</v>
      </c>
      <c r="H88" s="25">
        <v>0</v>
      </c>
      <c r="I88" s="25">
        <v>9</v>
      </c>
      <c r="J88" s="25" t="s">
        <v>44</v>
      </c>
    </row>
    <row r="89" spans="1:10" ht="12.75" customHeight="1" x14ac:dyDescent="0.2">
      <c r="A89" s="24"/>
      <c r="B89" s="22" t="s">
        <v>656</v>
      </c>
      <c r="C89" s="25" t="s">
        <v>44</v>
      </c>
      <c r="D89" s="25">
        <v>19</v>
      </c>
      <c r="E89" s="25">
        <v>0</v>
      </c>
      <c r="F89" s="25" t="s">
        <v>50</v>
      </c>
      <c r="G89" s="25">
        <v>17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 t="s">
        <v>50</v>
      </c>
      <c r="E90" s="25">
        <v>0</v>
      </c>
      <c r="F90" s="25">
        <v>0</v>
      </c>
      <c r="G90" s="25">
        <v>16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4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15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 t="s">
        <v>50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657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658</v>
      </c>
      <c r="C96" s="25" t="s">
        <v>44</v>
      </c>
      <c r="D96" s="25" t="s">
        <v>50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 t="s">
        <v>50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 t="s">
        <v>50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659</v>
      </c>
      <c r="C102" s="25">
        <v>18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0</v>
      </c>
      <c r="J102" s="25">
        <v>18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663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654</v>
      </c>
      <c r="C107" s="25">
        <v>106</v>
      </c>
      <c r="D107" s="25">
        <v>4</v>
      </c>
      <c r="E107" s="25" t="s">
        <v>50</v>
      </c>
      <c r="F107" s="25" t="s">
        <v>50</v>
      </c>
      <c r="G107" s="25">
        <v>33</v>
      </c>
      <c r="H107" s="25" t="s">
        <v>50</v>
      </c>
      <c r="I107" s="25">
        <v>29</v>
      </c>
      <c r="J107" s="25">
        <v>40</v>
      </c>
    </row>
    <row r="108" spans="1:10" ht="12.75" customHeight="1" x14ac:dyDescent="0.2">
      <c r="A108" s="24"/>
      <c r="B108" s="22" t="s">
        <v>655</v>
      </c>
      <c r="C108" s="25" t="s">
        <v>44</v>
      </c>
      <c r="D108" s="25">
        <v>1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18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>
        <v>1</v>
      </c>
      <c r="E109" s="25" t="s">
        <v>50</v>
      </c>
      <c r="F109" s="25" t="s">
        <v>50</v>
      </c>
      <c r="G109" s="25">
        <v>4</v>
      </c>
      <c r="H109" s="25">
        <v>0</v>
      </c>
      <c r="I109" s="25" t="s">
        <v>50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 t="s">
        <v>50</v>
      </c>
      <c r="F110" s="25" t="s">
        <v>50</v>
      </c>
      <c r="G110" s="25">
        <v>20</v>
      </c>
      <c r="H110" s="25">
        <v>0</v>
      </c>
      <c r="I110" s="25">
        <v>18</v>
      </c>
      <c r="J110" s="25" t="s">
        <v>44</v>
      </c>
    </row>
    <row r="111" spans="1:10" ht="12.75" customHeight="1" x14ac:dyDescent="0.2">
      <c r="A111" s="24"/>
      <c r="B111" s="22" t="s">
        <v>656</v>
      </c>
      <c r="C111" s="25" t="s">
        <v>44</v>
      </c>
      <c r="D111" s="25">
        <v>3</v>
      </c>
      <c r="E111" s="25">
        <v>0</v>
      </c>
      <c r="F111" s="25" t="s">
        <v>50</v>
      </c>
      <c r="G111" s="25">
        <v>8</v>
      </c>
      <c r="H111" s="25" t="s">
        <v>50</v>
      </c>
      <c r="I111" s="25">
        <v>10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8</v>
      </c>
      <c r="H112" s="25">
        <v>0</v>
      </c>
      <c r="I112" s="25">
        <v>10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 t="s">
        <v>50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3</v>
      </c>
      <c r="E114" s="25">
        <v>0</v>
      </c>
      <c r="F114" s="25" t="s">
        <v>50</v>
      </c>
      <c r="G114" s="25" t="s">
        <v>50</v>
      </c>
      <c r="H114" s="25">
        <v>0</v>
      </c>
      <c r="I114" s="25">
        <v>0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 t="s">
        <v>50</v>
      </c>
      <c r="H116" s="25" t="s">
        <v>50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657</v>
      </c>
      <c r="C117" s="25" t="s">
        <v>44</v>
      </c>
      <c r="D117" s="25" t="s">
        <v>50</v>
      </c>
      <c r="E117" s="25">
        <v>0</v>
      </c>
      <c r="F117" s="25" t="s">
        <v>50</v>
      </c>
      <c r="G117" s="25" t="s">
        <v>50</v>
      </c>
      <c r="H117" s="25" t="s">
        <v>50</v>
      </c>
      <c r="I117" s="25" t="s">
        <v>50</v>
      </c>
      <c r="J117" s="25" t="s">
        <v>44</v>
      </c>
    </row>
    <row r="118" spans="1:10" ht="12.75" customHeight="1" x14ac:dyDescent="0.2">
      <c r="A118" s="24"/>
      <c r="B118" s="24" t="s">
        <v>658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 t="s">
        <v>50</v>
      </c>
      <c r="G120" s="25" t="s">
        <v>50</v>
      </c>
      <c r="H120" s="25" t="s">
        <v>50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>
        <v>0</v>
      </c>
      <c r="H122" s="25">
        <v>0</v>
      </c>
      <c r="I122" s="25" t="s">
        <v>50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 t="s">
        <v>50</v>
      </c>
      <c r="G123" s="25">
        <v>0</v>
      </c>
      <c r="H123" s="25">
        <v>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659</v>
      </c>
      <c r="C124" s="25">
        <v>40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40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664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654</v>
      </c>
      <c r="C129" s="25">
        <v>129</v>
      </c>
      <c r="D129" s="25">
        <v>34</v>
      </c>
      <c r="E129" s="25" t="s">
        <v>50</v>
      </c>
      <c r="F129" s="25" t="s">
        <v>50</v>
      </c>
      <c r="G129" s="25">
        <v>92</v>
      </c>
      <c r="H129" s="25">
        <v>1</v>
      </c>
      <c r="I129" s="25">
        <v>0</v>
      </c>
      <c r="J129" s="25">
        <v>2</v>
      </c>
    </row>
    <row r="130" spans="1:10" ht="12.75" customHeight="1" x14ac:dyDescent="0.2">
      <c r="A130" s="24"/>
      <c r="B130" s="22" t="s">
        <v>655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59</v>
      </c>
      <c r="H130" s="25">
        <v>1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>
        <v>0</v>
      </c>
      <c r="G131" s="25">
        <v>18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656</v>
      </c>
      <c r="C133" s="25" t="s">
        <v>44</v>
      </c>
      <c r="D133" s="25">
        <v>26</v>
      </c>
      <c r="E133" s="25" t="s">
        <v>50</v>
      </c>
      <c r="F133" s="25" t="s">
        <v>50</v>
      </c>
      <c r="G133" s="25">
        <v>24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1</v>
      </c>
      <c r="E134" s="25" t="s">
        <v>50</v>
      </c>
      <c r="F134" s="25" t="s">
        <v>50</v>
      </c>
      <c r="G134" s="25">
        <v>22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13</v>
      </c>
      <c r="E135" s="25">
        <v>0</v>
      </c>
      <c r="F135" s="25" t="s">
        <v>50</v>
      </c>
      <c r="G135" s="25">
        <v>1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11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>
        <v>1</v>
      </c>
      <c r="E138" s="25">
        <v>0</v>
      </c>
      <c r="F138" s="25" t="s">
        <v>50</v>
      </c>
      <c r="G138" s="25" t="s">
        <v>50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657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8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658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6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2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 t="s">
        <v>50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 t="s">
        <v>50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659</v>
      </c>
      <c r="C146" s="25">
        <v>3</v>
      </c>
      <c r="D146" s="25" t="s">
        <v>50</v>
      </c>
      <c r="E146" s="25">
        <v>0</v>
      </c>
      <c r="F146" s="25">
        <v>0</v>
      </c>
      <c r="G146" s="25">
        <v>1</v>
      </c>
      <c r="H146" s="25" t="s">
        <v>50</v>
      </c>
      <c r="I146" s="25">
        <v>0</v>
      </c>
      <c r="J146" s="25">
        <v>2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665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654</v>
      </c>
      <c r="C151" s="25">
        <v>122</v>
      </c>
      <c r="D151" s="25">
        <v>39</v>
      </c>
      <c r="E151" s="25" t="s">
        <v>50</v>
      </c>
      <c r="F151" s="25">
        <v>1</v>
      </c>
      <c r="G151" s="25">
        <v>79</v>
      </c>
      <c r="H151" s="25">
        <v>2</v>
      </c>
      <c r="I151" s="25">
        <v>0</v>
      </c>
      <c r="J151" s="25">
        <v>1</v>
      </c>
    </row>
    <row r="152" spans="1:10" ht="12.75" customHeight="1" x14ac:dyDescent="0.2">
      <c r="A152" s="24"/>
      <c r="B152" s="22" t="s">
        <v>655</v>
      </c>
      <c r="C152" s="25" t="s">
        <v>44</v>
      </c>
      <c r="D152" s="25">
        <v>1</v>
      </c>
      <c r="E152" s="25" t="s">
        <v>50</v>
      </c>
      <c r="F152" s="25" t="s">
        <v>50</v>
      </c>
      <c r="G152" s="25">
        <v>47</v>
      </c>
      <c r="H152" s="25">
        <v>1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1</v>
      </c>
      <c r="E153" s="25" t="s">
        <v>50</v>
      </c>
      <c r="F153" s="25" t="s">
        <v>50</v>
      </c>
      <c r="G153" s="25">
        <v>21</v>
      </c>
      <c r="H153" s="25" t="s">
        <v>50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>
        <v>0</v>
      </c>
      <c r="F154" s="25" t="s">
        <v>50</v>
      </c>
      <c r="G154" s="25">
        <v>26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656</v>
      </c>
      <c r="C155" s="25" t="s">
        <v>44</v>
      </c>
      <c r="D155" s="25">
        <v>29</v>
      </c>
      <c r="E155" s="25" t="s">
        <v>50</v>
      </c>
      <c r="F155" s="25" t="s">
        <v>50</v>
      </c>
      <c r="G155" s="25">
        <v>25</v>
      </c>
      <c r="H155" s="25">
        <v>1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22</v>
      </c>
      <c r="H156" s="25" t="s">
        <v>50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12</v>
      </c>
      <c r="E157" s="25" t="s">
        <v>50</v>
      </c>
      <c r="F157" s="25" t="s">
        <v>50</v>
      </c>
      <c r="G157" s="25">
        <v>1</v>
      </c>
      <c r="H157" s="25" t="s">
        <v>50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14</v>
      </c>
      <c r="E158" s="25" t="s">
        <v>50</v>
      </c>
      <c r="F158" s="25" t="s">
        <v>50</v>
      </c>
      <c r="G158" s="25">
        <v>1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 t="s">
        <v>50</v>
      </c>
      <c r="E160" s="25">
        <v>0</v>
      </c>
      <c r="F160" s="25" t="s">
        <v>50</v>
      </c>
      <c r="G160" s="25">
        <v>1</v>
      </c>
      <c r="H160" s="25">
        <v>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657</v>
      </c>
      <c r="C161" s="25" t="s">
        <v>44</v>
      </c>
      <c r="D161" s="25">
        <v>8</v>
      </c>
      <c r="E161" s="25" t="s">
        <v>50</v>
      </c>
      <c r="F161" s="25" t="s">
        <v>50</v>
      </c>
      <c r="G161" s="25">
        <v>5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658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4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 t="s">
        <v>50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 t="s">
        <v>50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659</v>
      </c>
      <c r="C168" s="25">
        <v>3</v>
      </c>
      <c r="D168" s="25">
        <v>1</v>
      </c>
      <c r="E168" s="25">
        <v>0</v>
      </c>
      <c r="F168" s="25">
        <v>0</v>
      </c>
      <c r="G168" s="25">
        <v>1</v>
      </c>
      <c r="H168" s="25" t="s">
        <v>50</v>
      </c>
      <c r="I168" s="25">
        <v>0</v>
      </c>
      <c r="J168" s="25">
        <v>1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666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654</v>
      </c>
      <c r="C173" s="25">
        <v>278</v>
      </c>
      <c r="D173" s="25">
        <v>108</v>
      </c>
      <c r="E173" s="25" t="s">
        <v>50</v>
      </c>
      <c r="F173" s="25">
        <v>3</v>
      </c>
      <c r="G173" s="25">
        <v>149</v>
      </c>
      <c r="H173" s="25">
        <v>2</v>
      </c>
      <c r="I173" s="25">
        <v>0</v>
      </c>
      <c r="J173" s="25">
        <v>16</v>
      </c>
    </row>
    <row r="174" spans="1:10" ht="12.75" customHeight="1" x14ac:dyDescent="0.2">
      <c r="A174" s="24"/>
      <c r="B174" s="22" t="s">
        <v>655</v>
      </c>
      <c r="C174" s="25" t="s">
        <v>44</v>
      </c>
      <c r="D174" s="25">
        <v>2</v>
      </c>
      <c r="E174" s="25" t="s">
        <v>50</v>
      </c>
      <c r="F174" s="25">
        <v>1</v>
      </c>
      <c r="G174" s="25">
        <v>89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2</v>
      </c>
      <c r="E175" s="25" t="s">
        <v>50</v>
      </c>
      <c r="F175" s="25" t="s">
        <v>50</v>
      </c>
      <c r="G175" s="25">
        <v>38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>
        <v>0</v>
      </c>
      <c r="F176" s="25" t="s">
        <v>50</v>
      </c>
      <c r="G176" s="25">
        <v>51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2">
      <c r="A177" s="24"/>
      <c r="B177" s="22" t="s">
        <v>656</v>
      </c>
      <c r="C177" s="25" t="s">
        <v>44</v>
      </c>
      <c r="D177" s="25">
        <v>74</v>
      </c>
      <c r="E177" s="25">
        <v>0</v>
      </c>
      <c r="F177" s="25" t="s">
        <v>60</v>
      </c>
      <c r="G177" s="25">
        <v>33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25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2">
      <c r="A179" s="24"/>
      <c r="B179" s="24" t="s">
        <v>49</v>
      </c>
      <c r="C179" s="25" t="s">
        <v>44</v>
      </c>
      <c r="D179" s="25">
        <v>40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2">
      <c r="A180" s="24"/>
      <c r="B180" s="24" t="s">
        <v>51</v>
      </c>
      <c r="C180" s="25" t="s">
        <v>44</v>
      </c>
      <c r="D180" s="25">
        <v>31</v>
      </c>
      <c r="E180" s="25">
        <v>0</v>
      </c>
      <c r="F180" s="25" t="s">
        <v>50</v>
      </c>
      <c r="G180" s="25">
        <v>2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2">
      <c r="A182" s="24"/>
      <c r="B182" s="24" t="s">
        <v>53</v>
      </c>
      <c r="C182" s="25" t="s">
        <v>44</v>
      </c>
      <c r="D182" s="25">
        <v>1</v>
      </c>
      <c r="E182" s="25">
        <v>0</v>
      </c>
      <c r="F182" s="25" t="s">
        <v>50</v>
      </c>
      <c r="G182" s="25">
        <v>4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2">
      <c r="A183" s="24"/>
      <c r="B183" s="22" t="s">
        <v>657</v>
      </c>
      <c r="C183" s="25" t="s">
        <v>44</v>
      </c>
      <c r="D183" s="25" t="s">
        <v>60</v>
      </c>
      <c r="E183" s="25">
        <v>0</v>
      </c>
      <c r="F183" s="25">
        <v>2</v>
      </c>
      <c r="G183" s="25">
        <v>26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2">
      <c r="A184" s="24"/>
      <c r="B184" s="24" t="s">
        <v>658</v>
      </c>
      <c r="C184" s="25" t="s">
        <v>44</v>
      </c>
      <c r="D184" s="25" t="s">
        <v>60</v>
      </c>
      <c r="E184" s="25">
        <v>0</v>
      </c>
      <c r="F184" s="25" t="s">
        <v>50</v>
      </c>
      <c r="G184" s="25">
        <v>13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2">
      <c r="A185" s="24"/>
      <c r="B185" s="24" t="s">
        <v>54</v>
      </c>
      <c r="C185" s="25" t="s">
        <v>44</v>
      </c>
      <c r="D185" s="25" t="s">
        <v>60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13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 t="s">
        <v>50</v>
      </c>
      <c r="I188" s="25">
        <v>0</v>
      </c>
      <c r="J188" s="25" t="s">
        <v>44</v>
      </c>
    </row>
    <row r="189" spans="1:10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2">
      <c r="A190" s="24"/>
      <c r="B190" s="22" t="s">
        <v>659</v>
      </c>
      <c r="C190" s="25">
        <v>18</v>
      </c>
      <c r="D190" s="25" t="s">
        <v>50</v>
      </c>
      <c r="E190" s="25">
        <v>0</v>
      </c>
      <c r="F190" s="25">
        <v>0</v>
      </c>
      <c r="G190" s="25">
        <v>1</v>
      </c>
      <c r="H190" s="25" t="s">
        <v>50</v>
      </c>
      <c r="I190" s="25">
        <v>0</v>
      </c>
      <c r="J190" s="25">
        <v>16</v>
      </c>
    </row>
    <row r="191" spans="1:10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s="12" customFormat="1" ht="12.75" customHeight="1" x14ac:dyDescent="0.2">
      <c r="A192" s="22" t="s">
        <v>67</v>
      </c>
      <c r="B192" s="22" t="s">
        <v>667</v>
      </c>
      <c r="C192" s="27"/>
      <c r="D192" s="27"/>
      <c r="E192" s="27"/>
      <c r="F192" s="27"/>
      <c r="G192" s="27"/>
      <c r="H192" s="27"/>
      <c r="I192" s="27"/>
      <c r="J192" s="27"/>
    </row>
    <row r="193" spans="1:10" ht="12.75" customHeight="1" x14ac:dyDescent="0.2">
      <c r="A193" s="24"/>
      <c r="B193" s="24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4"/>
      <c r="B194" s="24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4"/>
      <c r="B195" s="22" t="s">
        <v>654</v>
      </c>
      <c r="C195" s="25">
        <v>118</v>
      </c>
      <c r="D195" s="25">
        <v>49</v>
      </c>
      <c r="E195" s="25" t="s">
        <v>50</v>
      </c>
      <c r="F195" s="25" t="s">
        <v>50</v>
      </c>
      <c r="G195" s="25">
        <v>54</v>
      </c>
      <c r="H195" s="25">
        <v>1</v>
      </c>
      <c r="I195" s="25" t="s">
        <v>50</v>
      </c>
      <c r="J195" s="25" t="s">
        <v>60</v>
      </c>
    </row>
    <row r="196" spans="1:10" ht="12.75" customHeight="1" x14ac:dyDescent="0.2">
      <c r="A196" s="24"/>
      <c r="B196" s="22" t="s">
        <v>655</v>
      </c>
      <c r="C196" s="25" t="s">
        <v>44</v>
      </c>
      <c r="D196" s="25">
        <v>1</v>
      </c>
      <c r="E196" s="25" t="s">
        <v>50</v>
      </c>
      <c r="F196" s="25" t="s">
        <v>50</v>
      </c>
      <c r="G196" s="25">
        <v>35</v>
      </c>
      <c r="H196" s="25" t="s">
        <v>50</v>
      </c>
      <c r="I196" s="25" t="s">
        <v>50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 t="s">
        <v>50</v>
      </c>
      <c r="F197" s="25" t="s">
        <v>50</v>
      </c>
      <c r="G197" s="25">
        <v>18</v>
      </c>
      <c r="H197" s="25" t="s">
        <v>50</v>
      </c>
      <c r="I197" s="25" t="s">
        <v>50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 t="s">
        <v>50</v>
      </c>
      <c r="F198" s="25" t="s">
        <v>50</v>
      </c>
      <c r="G198" s="25">
        <v>17</v>
      </c>
      <c r="H198" s="25" t="s">
        <v>50</v>
      </c>
      <c r="I198" s="25" t="s">
        <v>50</v>
      </c>
      <c r="J198" s="25" t="s">
        <v>44</v>
      </c>
    </row>
    <row r="199" spans="1:10" ht="12.75" customHeight="1" x14ac:dyDescent="0.2">
      <c r="A199" s="24"/>
      <c r="B199" s="22" t="s">
        <v>656</v>
      </c>
      <c r="C199" s="25" t="s">
        <v>44</v>
      </c>
      <c r="D199" s="25">
        <v>37</v>
      </c>
      <c r="E199" s="25">
        <v>0</v>
      </c>
      <c r="F199" s="25" t="s">
        <v>50</v>
      </c>
      <c r="G199" s="25">
        <v>14</v>
      </c>
      <c r="H199" s="25" t="s">
        <v>50</v>
      </c>
      <c r="I199" s="25" t="s">
        <v>50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1</v>
      </c>
      <c r="E200" s="25">
        <v>0</v>
      </c>
      <c r="F200" s="25" t="s">
        <v>50</v>
      </c>
      <c r="G200" s="25">
        <v>12</v>
      </c>
      <c r="H200" s="25" t="s">
        <v>50</v>
      </c>
      <c r="I200" s="25" t="s">
        <v>50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9</v>
      </c>
      <c r="E201" s="25">
        <v>0</v>
      </c>
      <c r="F201" s="25" t="s">
        <v>50</v>
      </c>
      <c r="G201" s="25" t="s">
        <v>50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24</v>
      </c>
      <c r="E202" s="25">
        <v>0</v>
      </c>
      <c r="F202" s="25" t="s">
        <v>50</v>
      </c>
      <c r="G202" s="25">
        <v>1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>
        <v>1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657</v>
      </c>
      <c r="C205" s="25" t="s">
        <v>44</v>
      </c>
      <c r="D205" s="25">
        <v>11</v>
      </c>
      <c r="E205" s="25" t="s">
        <v>50</v>
      </c>
      <c r="F205" s="25" t="s">
        <v>50</v>
      </c>
      <c r="G205" s="25">
        <v>6</v>
      </c>
      <c r="H205" s="25">
        <v>1</v>
      </c>
      <c r="I205" s="25" t="s">
        <v>50</v>
      </c>
      <c r="J205" s="25" t="s">
        <v>44</v>
      </c>
    </row>
    <row r="206" spans="1:10" ht="12.75" customHeight="1" x14ac:dyDescent="0.2">
      <c r="A206" s="24"/>
      <c r="B206" s="24" t="s">
        <v>658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v>4</v>
      </c>
      <c r="H206" s="25" t="s">
        <v>50</v>
      </c>
      <c r="I206" s="25" t="s">
        <v>50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4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>
        <v>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 t="s">
        <v>50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 t="s">
        <v>50</v>
      </c>
      <c r="F211" s="25" t="s">
        <v>50</v>
      </c>
      <c r="G211" s="25" t="s">
        <v>50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659</v>
      </c>
      <c r="C212" s="25" t="s">
        <v>60</v>
      </c>
      <c r="D212" s="25" t="s">
        <v>50</v>
      </c>
      <c r="E212" s="25">
        <v>0</v>
      </c>
      <c r="F212" s="25">
        <v>0</v>
      </c>
      <c r="G212" s="25" t="s">
        <v>50</v>
      </c>
      <c r="H212" s="25" t="s">
        <v>50</v>
      </c>
      <c r="I212" s="25">
        <v>0</v>
      </c>
      <c r="J212" s="25" t="s">
        <v>60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654</v>
      </c>
      <c r="C217" s="25">
        <v>111</v>
      </c>
      <c r="D217" s="25">
        <v>46</v>
      </c>
      <c r="E217" s="25" t="s">
        <v>50</v>
      </c>
      <c r="F217" s="25" t="s">
        <v>50</v>
      </c>
      <c r="G217" s="25">
        <v>50</v>
      </c>
      <c r="H217" s="25">
        <v>1</v>
      </c>
      <c r="I217" s="25" t="s">
        <v>50</v>
      </c>
      <c r="J217" s="25" t="s">
        <v>60</v>
      </c>
    </row>
    <row r="218" spans="1:10" ht="12.75" customHeight="1" x14ac:dyDescent="0.2">
      <c r="A218" s="24"/>
      <c r="B218" s="22" t="s">
        <v>655</v>
      </c>
      <c r="C218" s="25" t="s">
        <v>44</v>
      </c>
      <c r="D218" s="25">
        <v>1</v>
      </c>
      <c r="E218" s="25" t="s">
        <v>50</v>
      </c>
      <c r="F218" s="25" t="s">
        <v>50</v>
      </c>
      <c r="G218" s="25">
        <v>32</v>
      </c>
      <c r="H218" s="25" t="s">
        <v>50</v>
      </c>
      <c r="I218" s="25" t="s">
        <v>50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16</v>
      </c>
      <c r="H219" s="25" t="s">
        <v>50</v>
      </c>
      <c r="I219" s="25" t="s">
        <v>50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 t="s">
        <v>50</v>
      </c>
      <c r="F220" s="25" t="s">
        <v>50</v>
      </c>
      <c r="G220" s="25">
        <v>16</v>
      </c>
      <c r="H220" s="25" t="s">
        <v>50</v>
      </c>
      <c r="I220" s="25" t="s">
        <v>50</v>
      </c>
      <c r="J220" s="25" t="s">
        <v>44</v>
      </c>
    </row>
    <row r="221" spans="1:10" ht="12.75" customHeight="1" x14ac:dyDescent="0.2">
      <c r="A221" s="24"/>
      <c r="B221" s="22" t="s">
        <v>656</v>
      </c>
      <c r="C221" s="25" t="s">
        <v>44</v>
      </c>
      <c r="D221" s="25">
        <v>35</v>
      </c>
      <c r="E221" s="25">
        <v>0</v>
      </c>
      <c r="F221" s="25" t="s">
        <v>50</v>
      </c>
      <c r="G221" s="25">
        <v>13</v>
      </c>
      <c r="H221" s="25" t="s">
        <v>50</v>
      </c>
      <c r="I221" s="25" t="s">
        <v>50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1</v>
      </c>
      <c r="E222" s="25">
        <v>0</v>
      </c>
      <c r="F222" s="25" t="s">
        <v>50</v>
      </c>
      <c r="G222" s="25">
        <v>11</v>
      </c>
      <c r="H222" s="25" t="s">
        <v>50</v>
      </c>
      <c r="I222" s="25" t="s">
        <v>50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9</v>
      </c>
      <c r="E223" s="25">
        <v>0</v>
      </c>
      <c r="F223" s="25" t="s">
        <v>50</v>
      </c>
      <c r="G223" s="25" t="s">
        <v>50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23</v>
      </c>
      <c r="E224" s="25">
        <v>0</v>
      </c>
      <c r="F224" s="25" t="s">
        <v>50</v>
      </c>
      <c r="G224" s="25">
        <v>1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>
        <v>1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657</v>
      </c>
      <c r="C227" s="25" t="s">
        <v>44</v>
      </c>
      <c r="D227" s="25">
        <v>10</v>
      </c>
      <c r="E227" s="25" t="s">
        <v>50</v>
      </c>
      <c r="F227" s="25" t="s">
        <v>50</v>
      </c>
      <c r="G227" s="25">
        <v>5</v>
      </c>
      <c r="H227" s="25">
        <v>1</v>
      </c>
      <c r="I227" s="25" t="s">
        <v>50</v>
      </c>
      <c r="J227" s="25" t="s">
        <v>44</v>
      </c>
    </row>
    <row r="228" spans="1:10" ht="12.75" customHeight="1" x14ac:dyDescent="0.2">
      <c r="A228" s="24"/>
      <c r="B228" s="24" t="s">
        <v>658</v>
      </c>
      <c r="C228" s="25" t="s">
        <v>44</v>
      </c>
      <c r="D228" s="25">
        <v>5</v>
      </c>
      <c r="E228" s="25">
        <v>0</v>
      </c>
      <c r="F228" s="25" t="s">
        <v>50</v>
      </c>
      <c r="G228" s="25">
        <v>4</v>
      </c>
      <c r="H228" s="25" t="s">
        <v>50</v>
      </c>
      <c r="I228" s="25" t="s">
        <v>50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>
        <v>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 t="s">
        <v>50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 t="s">
        <v>50</v>
      </c>
      <c r="F233" s="25" t="s">
        <v>50</v>
      </c>
      <c r="G233" s="25" t="s">
        <v>50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659</v>
      </c>
      <c r="C234" s="25" t="s">
        <v>60</v>
      </c>
      <c r="D234" s="25" t="s">
        <v>50</v>
      </c>
      <c r="E234" s="25">
        <v>0</v>
      </c>
      <c r="F234" s="25">
        <v>0</v>
      </c>
      <c r="G234" s="25" t="s">
        <v>50</v>
      </c>
      <c r="H234" s="25" t="s">
        <v>50</v>
      </c>
      <c r="I234" s="25">
        <v>0</v>
      </c>
      <c r="J234" s="25" t="s">
        <v>60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654</v>
      </c>
      <c r="C239" s="25">
        <v>7</v>
      </c>
      <c r="D239" s="25">
        <v>3</v>
      </c>
      <c r="E239" s="25" t="s">
        <v>50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655</v>
      </c>
      <c r="C240" s="25" t="s">
        <v>44</v>
      </c>
      <c r="D240" s="25" t="s">
        <v>50</v>
      </c>
      <c r="E240" s="25" t="s">
        <v>50</v>
      </c>
      <c r="F240" s="25" t="s">
        <v>50</v>
      </c>
      <c r="G240" s="25">
        <v>3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 t="s">
        <v>50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1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656</v>
      </c>
      <c r="C243" s="25" t="s">
        <v>44</v>
      </c>
      <c r="D243" s="25">
        <v>2</v>
      </c>
      <c r="E243" s="25">
        <v>0</v>
      </c>
      <c r="F243" s="25" t="s">
        <v>50</v>
      </c>
      <c r="G243" s="25">
        <v>1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>
        <v>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>
        <v>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 t="s">
        <v>50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>
        <v>0</v>
      </c>
      <c r="G248" s="25" t="s">
        <v>50</v>
      </c>
      <c r="H248" s="25">
        <v>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657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658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>
        <v>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 t="s">
        <v>50</v>
      </c>
      <c r="G254" s="25">
        <v>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659</v>
      </c>
      <c r="C256" s="25" t="s">
        <v>50</v>
      </c>
      <c r="D256" s="25" t="s">
        <v>50</v>
      </c>
      <c r="E256" s="25">
        <v>0</v>
      </c>
      <c r="F256" s="25">
        <v>0</v>
      </c>
      <c r="G256" s="25">
        <v>0</v>
      </c>
      <c r="H256" s="25">
        <v>0</v>
      </c>
      <c r="I256" s="25">
        <v>0</v>
      </c>
      <c r="J256" s="25" t="s">
        <v>50</v>
      </c>
    </row>
    <row r="257" spans="1:10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2">
      <c r="A258" s="22" t="s">
        <v>72</v>
      </c>
      <c r="B258" s="22" t="s">
        <v>668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2">
      <c r="A261" s="24"/>
      <c r="B261" s="22" t="s">
        <v>654</v>
      </c>
      <c r="C261" s="25">
        <v>64</v>
      </c>
      <c r="D261" s="25">
        <v>37</v>
      </c>
      <c r="E261" s="25" t="s">
        <v>50</v>
      </c>
      <c r="F261" s="25" t="s">
        <v>50</v>
      </c>
      <c r="G261" s="25">
        <v>23</v>
      </c>
      <c r="H261" s="25">
        <v>1</v>
      </c>
      <c r="I261" s="25">
        <v>1</v>
      </c>
      <c r="J261" s="25">
        <v>1</v>
      </c>
    </row>
    <row r="262" spans="1:10" ht="12.75" customHeight="1" x14ac:dyDescent="0.2">
      <c r="A262" s="24"/>
      <c r="B262" s="22" t="s">
        <v>655</v>
      </c>
      <c r="C262" s="25" t="s">
        <v>44</v>
      </c>
      <c r="D262" s="25">
        <v>1</v>
      </c>
      <c r="E262" s="25" t="s">
        <v>50</v>
      </c>
      <c r="F262" s="25" t="s">
        <v>50</v>
      </c>
      <c r="G262" s="25">
        <v>11</v>
      </c>
      <c r="H262" s="25">
        <v>1</v>
      </c>
      <c r="I262" s="25">
        <v>1</v>
      </c>
      <c r="J262" s="25" t="s">
        <v>44</v>
      </c>
    </row>
    <row r="263" spans="1:10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 t="s">
        <v>50</v>
      </c>
      <c r="F263" s="25" t="s">
        <v>50</v>
      </c>
      <c r="G263" s="25">
        <v>7</v>
      </c>
      <c r="H263" s="25" t="s">
        <v>50</v>
      </c>
      <c r="I263" s="25">
        <v>1</v>
      </c>
      <c r="J263" s="25" t="s">
        <v>44</v>
      </c>
    </row>
    <row r="264" spans="1:10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 t="s">
        <v>50</v>
      </c>
      <c r="F264" s="25" t="s">
        <v>50</v>
      </c>
      <c r="G264" s="25">
        <v>5</v>
      </c>
      <c r="H264" s="25" t="s">
        <v>50</v>
      </c>
      <c r="I264" s="25">
        <v>1</v>
      </c>
      <c r="J264" s="25" t="s">
        <v>44</v>
      </c>
    </row>
    <row r="265" spans="1:10" ht="12.75" customHeight="1" x14ac:dyDescent="0.2">
      <c r="A265" s="24"/>
      <c r="B265" s="22" t="s">
        <v>656</v>
      </c>
      <c r="C265" s="25" t="s">
        <v>44</v>
      </c>
      <c r="D265" s="25">
        <v>27</v>
      </c>
      <c r="E265" s="25">
        <v>0</v>
      </c>
      <c r="F265" s="25" t="s">
        <v>50</v>
      </c>
      <c r="G265" s="25">
        <v>9</v>
      </c>
      <c r="H265" s="25" t="s">
        <v>50</v>
      </c>
      <c r="I265" s="25">
        <v>0</v>
      </c>
      <c r="J265" s="25" t="s">
        <v>44</v>
      </c>
    </row>
    <row r="266" spans="1:10" ht="12.75" customHeight="1" x14ac:dyDescent="0.2">
      <c r="A266" s="24"/>
      <c r="B266" s="24" t="s">
        <v>48</v>
      </c>
      <c r="C266" s="25" t="s">
        <v>44</v>
      </c>
      <c r="D266" s="25">
        <v>3</v>
      </c>
      <c r="E266" s="25">
        <v>0</v>
      </c>
      <c r="F266" s="25" t="s">
        <v>50</v>
      </c>
      <c r="G266" s="25">
        <v>9</v>
      </c>
      <c r="H266" s="25" t="s">
        <v>50</v>
      </c>
      <c r="I266" s="25">
        <v>0</v>
      </c>
      <c r="J266" s="25" t="s">
        <v>44</v>
      </c>
    </row>
    <row r="267" spans="1:10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>
        <v>0</v>
      </c>
      <c r="J267" s="25" t="s">
        <v>44</v>
      </c>
    </row>
    <row r="268" spans="1:10" ht="12.75" customHeight="1" x14ac:dyDescent="0.2">
      <c r="A268" s="24"/>
      <c r="B268" s="24" t="s">
        <v>51</v>
      </c>
      <c r="C268" s="25" t="s">
        <v>44</v>
      </c>
      <c r="D268" s="25">
        <v>21</v>
      </c>
      <c r="E268" s="25">
        <v>0</v>
      </c>
      <c r="F268" s="25" t="s">
        <v>50</v>
      </c>
      <c r="G268" s="25">
        <v>1</v>
      </c>
      <c r="H268" s="25" t="s">
        <v>50</v>
      </c>
      <c r="I268" s="25">
        <v>0</v>
      </c>
      <c r="J268" s="25" t="s">
        <v>44</v>
      </c>
    </row>
    <row r="269" spans="1:10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2">
      <c r="A270" s="24"/>
      <c r="B270" s="24" t="s">
        <v>53</v>
      </c>
      <c r="C270" s="25" t="s">
        <v>44</v>
      </c>
      <c r="D270" s="25">
        <v>1</v>
      </c>
      <c r="E270" s="25">
        <v>0</v>
      </c>
      <c r="F270" s="25">
        <v>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2">
      <c r="A271" s="24"/>
      <c r="B271" s="22" t="s">
        <v>657</v>
      </c>
      <c r="C271" s="25" t="s">
        <v>44</v>
      </c>
      <c r="D271" s="25">
        <v>10</v>
      </c>
      <c r="E271" s="25">
        <v>0</v>
      </c>
      <c r="F271" s="25" t="s">
        <v>50</v>
      </c>
      <c r="G271" s="25">
        <v>2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2">
      <c r="A272" s="24"/>
      <c r="B272" s="24" t="s">
        <v>658</v>
      </c>
      <c r="C272" s="25" t="s">
        <v>44</v>
      </c>
      <c r="D272" s="25">
        <v>6</v>
      </c>
      <c r="E272" s="25">
        <v>0</v>
      </c>
      <c r="F272" s="25" t="s">
        <v>50</v>
      </c>
      <c r="G272" s="25">
        <v>2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2">
      <c r="A273" s="24"/>
      <c r="B273" s="24" t="s">
        <v>54</v>
      </c>
      <c r="C273" s="25" t="s">
        <v>44</v>
      </c>
      <c r="D273" s="25">
        <v>2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2">
      <c r="A274" s="24"/>
      <c r="B274" s="24" t="s">
        <v>55</v>
      </c>
      <c r="C274" s="25" t="s">
        <v>44</v>
      </c>
      <c r="D274" s="25">
        <v>1</v>
      </c>
      <c r="E274" s="25">
        <v>0</v>
      </c>
      <c r="F274" s="25" t="s">
        <v>50</v>
      </c>
      <c r="G274" s="25" t="s">
        <v>50</v>
      </c>
      <c r="H274" s="25" t="s">
        <v>50</v>
      </c>
      <c r="I274" s="25">
        <v>0</v>
      </c>
      <c r="J274" s="25" t="s">
        <v>44</v>
      </c>
    </row>
    <row r="275" spans="1:10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>
        <v>0</v>
      </c>
      <c r="H277" s="25" t="s">
        <v>50</v>
      </c>
      <c r="I277" s="25">
        <v>0</v>
      </c>
      <c r="J277" s="25" t="s">
        <v>44</v>
      </c>
    </row>
    <row r="278" spans="1:10" ht="12.75" customHeight="1" x14ac:dyDescent="0.2">
      <c r="A278" s="24"/>
      <c r="B278" s="22" t="s">
        <v>659</v>
      </c>
      <c r="C278" s="25">
        <v>1</v>
      </c>
      <c r="D278" s="25" t="s">
        <v>50</v>
      </c>
      <c r="E278" s="25">
        <v>0</v>
      </c>
      <c r="F278" s="25">
        <v>0</v>
      </c>
      <c r="G278" s="25">
        <v>0</v>
      </c>
      <c r="H278" s="25" t="s">
        <v>50</v>
      </c>
      <c r="I278" s="25">
        <v>0</v>
      </c>
      <c r="J278" s="25">
        <v>1</v>
      </c>
    </row>
    <row r="279" spans="1:10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2">
      <c r="A280" s="22" t="s">
        <v>73</v>
      </c>
      <c r="B280" s="22" t="s">
        <v>669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2">
      <c r="A283" s="24"/>
      <c r="B283" s="22" t="s">
        <v>654</v>
      </c>
      <c r="C283" s="25">
        <v>22</v>
      </c>
      <c r="D283" s="25">
        <v>10</v>
      </c>
      <c r="E283" s="25">
        <v>0</v>
      </c>
      <c r="F283" s="25" t="s">
        <v>50</v>
      </c>
      <c r="G283" s="25">
        <v>11</v>
      </c>
      <c r="H283" s="25" t="s">
        <v>50</v>
      </c>
      <c r="I283" s="25" t="s">
        <v>50</v>
      </c>
      <c r="J283" s="25" t="s">
        <v>50</v>
      </c>
    </row>
    <row r="284" spans="1:10" ht="12.75" customHeight="1" x14ac:dyDescent="0.2">
      <c r="A284" s="24"/>
      <c r="B284" s="22" t="s">
        <v>655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4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4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 t="s">
        <v>50</v>
      </c>
      <c r="G286" s="25" t="s">
        <v>50</v>
      </c>
      <c r="H286" s="25">
        <v>0</v>
      </c>
      <c r="I286" s="25">
        <v>0</v>
      </c>
      <c r="J286" s="25" t="s">
        <v>44</v>
      </c>
    </row>
    <row r="287" spans="1:10" ht="12.75" customHeight="1" x14ac:dyDescent="0.2">
      <c r="A287" s="24"/>
      <c r="B287" s="22" t="s">
        <v>656</v>
      </c>
      <c r="C287" s="25" t="s">
        <v>44</v>
      </c>
      <c r="D287" s="25">
        <v>7</v>
      </c>
      <c r="E287" s="25">
        <v>0</v>
      </c>
      <c r="F287" s="25" t="s">
        <v>50</v>
      </c>
      <c r="G287" s="25">
        <v>6</v>
      </c>
      <c r="H287" s="25" t="s">
        <v>50</v>
      </c>
      <c r="I287" s="25" t="s">
        <v>50</v>
      </c>
      <c r="J287" s="25" t="s">
        <v>44</v>
      </c>
    </row>
    <row r="288" spans="1:10" ht="12.75" customHeight="1" x14ac:dyDescent="0.2">
      <c r="A288" s="24"/>
      <c r="B288" s="24" t="s">
        <v>48</v>
      </c>
      <c r="C288" s="25" t="s">
        <v>44</v>
      </c>
      <c r="D288" s="25">
        <v>1</v>
      </c>
      <c r="E288" s="25">
        <v>0</v>
      </c>
      <c r="F288" s="25" t="s">
        <v>50</v>
      </c>
      <c r="G288" s="25">
        <v>5</v>
      </c>
      <c r="H288" s="25" t="s">
        <v>50</v>
      </c>
      <c r="I288" s="25" t="s">
        <v>50</v>
      </c>
      <c r="J288" s="25" t="s">
        <v>44</v>
      </c>
    </row>
    <row r="289" spans="1:10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>
        <v>0</v>
      </c>
      <c r="H289" s="25">
        <v>0</v>
      </c>
      <c r="I289" s="25">
        <v>0</v>
      </c>
      <c r="J289" s="25" t="s">
        <v>44</v>
      </c>
    </row>
    <row r="290" spans="1:10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60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 t="s">
        <v>50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2">
      <c r="A293" s="24"/>
      <c r="B293" s="22" t="s">
        <v>657</v>
      </c>
      <c r="C293" s="25" t="s">
        <v>44</v>
      </c>
      <c r="D293" s="25">
        <v>2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2">
      <c r="A294" s="24"/>
      <c r="B294" s="24" t="s">
        <v>658</v>
      </c>
      <c r="C294" s="25" t="s">
        <v>44</v>
      </c>
      <c r="D294" s="25">
        <v>1</v>
      </c>
      <c r="E294" s="25">
        <v>0</v>
      </c>
      <c r="F294" s="25" t="s">
        <v>50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 t="s">
        <v>50</v>
      </c>
      <c r="G296" s="25" t="s">
        <v>50</v>
      </c>
      <c r="H296" s="25">
        <v>0</v>
      </c>
      <c r="I296" s="25">
        <v>0</v>
      </c>
      <c r="J296" s="25" t="s">
        <v>44</v>
      </c>
    </row>
    <row r="297" spans="1:10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>
        <v>0</v>
      </c>
      <c r="G298" s="25">
        <v>0</v>
      </c>
      <c r="H298" s="25">
        <v>0</v>
      </c>
      <c r="I298" s="25">
        <v>0</v>
      </c>
      <c r="J298" s="25" t="s">
        <v>44</v>
      </c>
    </row>
    <row r="299" spans="1:10" ht="12.75" customHeight="1" x14ac:dyDescent="0.2">
      <c r="A299" s="24"/>
      <c r="B299" s="24" t="s">
        <v>58</v>
      </c>
      <c r="C299" s="25" t="s">
        <v>44</v>
      </c>
      <c r="D299" s="25" t="s">
        <v>50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2">
      <c r="A300" s="24"/>
      <c r="B300" s="22" t="s">
        <v>659</v>
      </c>
      <c r="C300" s="25" t="s">
        <v>50</v>
      </c>
      <c r="D300" s="25" t="s">
        <v>50</v>
      </c>
      <c r="E300" s="25">
        <v>0</v>
      </c>
      <c r="F300" s="25">
        <v>0</v>
      </c>
      <c r="G300" s="25" t="s">
        <v>50</v>
      </c>
      <c r="H300" s="25" t="s">
        <v>50</v>
      </c>
      <c r="I300" s="25">
        <v>0</v>
      </c>
      <c r="J300" s="25" t="s">
        <v>50</v>
      </c>
    </row>
    <row r="301" spans="1:10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2">
      <c r="A302" s="22" t="s">
        <v>74</v>
      </c>
      <c r="B302" s="22" t="s">
        <v>670</v>
      </c>
      <c r="C302" s="27"/>
      <c r="D302" s="27"/>
      <c r="E302" s="27"/>
      <c r="F302" s="27"/>
      <c r="G302" s="27"/>
      <c r="H302" s="27"/>
      <c r="I302" s="27"/>
      <c r="J302" s="27"/>
    </row>
    <row r="303" spans="1:10" s="12" customFormat="1" ht="12.75" customHeight="1" x14ac:dyDescent="0.2">
      <c r="A303" s="22"/>
      <c r="B303" s="22"/>
      <c r="C303" s="27"/>
      <c r="D303" s="27"/>
      <c r="E303" s="27"/>
      <c r="F303" s="27"/>
      <c r="G303" s="27"/>
      <c r="H303" s="27"/>
      <c r="I303" s="27"/>
      <c r="J303" s="27"/>
    </row>
    <row r="304" spans="1:10" s="12" customFormat="1" ht="12.75" customHeight="1" x14ac:dyDescent="0.2">
      <c r="A304" s="22"/>
      <c r="B304" s="22"/>
      <c r="C304" s="27"/>
      <c r="D304" s="27"/>
      <c r="E304" s="27"/>
      <c r="F304" s="27"/>
      <c r="G304" s="27"/>
      <c r="H304" s="27"/>
      <c r="I304" s="27"/>
      <c r="J304" s="27"/>
    </row>
    <row r="305" spans="1:10" ht="12.75" customHeight="1" x14ac:dyDescent="0.2">
      <c r="A305" s="24"/>
      <c r="B305" s="22" t="s">
        <v>654</v>
      </c>
      <c r="C305" s="25">
        <v>4</v>
      </c>
      <c r="D305" s="25">
        <v>2</v>
      </c>
      <c r="E305" s="25">
        <v>0</v>
      </c>
      <c r="F305" s="25" t="s">
        <v>50</v>
      </c>
      <c r="G305" s="25">
        <v>2</v>
      </c>
      <c r="H305" s="25" t="s">
        <v>50</v>
      </c>
      <c r="I305" s="25" t="s">
        <v>50</v>
      </c>
      <c r="J305" s="25" t="s">
        <v>50</v>
      </c>
    </row>
    <row r="306" spans="1:10" ht="12.75" customHeight="1" x14ac:dyDescent="0.2">
      <c r="A306" s="24"/>
      <c r="B306" s="22" t="s">
        <v>655</v>
      </c>
      <c r="C306" s="25" t="s">
        <v>44</v>
      </c>
      <c r="D306" s="25" t="s">
        <v>50</v>
      </c>
      <c r="E306" s="25">
        <v>0</v>
      </c>
      <c r="F306" s="25">
        <v>0</v>
      </c>
      <c r="G306" s="25">
        <v>1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>
        <v>0</v>
      </c>
      <c r="G307" s="25" t="s">
        <v>50</v>
      </c>
      <c r="H307" s="25" t="s">
        <v>50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656</v>
      </c>
      <c r="C309" s="25" t="s">
        <v>44</v>
      </c>
      <c r="D309" s="25">
        <v>1</v>
      </c>
      <c r="E309" s="25">
        <v>0</v>
      </c>
      <c r="F309" s="25" t="s">
        <v>50</v>
      </c>
      <c r="G309" s="25">
        <v>1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 t="s">
        <v>50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 t="s">
        <v>50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>
        <v>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 t="s">
        <v>50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 t="s">
        <v>50</v>
      </c>
      <c r="E314" s="25">
        <v>0</v>
      </c>
      <c r="F314" s="25" t="s">
        <v>50</v>
      </c>
      <c r="G314" s="25">
        <v>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657</v>
      </c>
      <c r="C315" s="25" t="s">
        <v>44</v>
      </c>
      <c r="D315" s="25">
        <v>1</v>
      </c>
      <c r="E315" s="25">
        <v>0</v>
      </c>
      <c r="F315" s="25">
        <v>0</v>
      </c>
      <c r="G315" s="25" t="s">
        <v>50</v>
      </c>
      <c r="H315" s="25" t="s">
        <v>50</v>
      </c>
      <c r="I315" s="25" t="s">
        <v>50</v>
      </c>
      <c r="J315" s="25" t="s">
        <v>44</v>
      </c>
    </row>
    <row r="316" spans="1:10" ht="12.75" customHeight="1" x14ac:dyDescent="0.2">
      <c r="A316" s="24"/>
      <c r="B316" s="24" t="s">
        <v>658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 t="s">
        <v>50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>
        <v>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>
        <v>0</v>
      </c>
      <c r="G321" s="25" t="s">
        <v>50</v>
      </c>
      <c r="H321" s="25" t="s">
        <v>50</v>
      </c>
      <c r="I321" s="25">
        <v>0</v>
      </c>
      <c r="J321" s="25" t="s">
        <v>44</v>
      </c>
    </row>
    <row r="322" spans="1:10" ht="12.75" customHeight="1" x14ac:dyDescent="0.2">
      <c r="A322" s="24"/>
      <c r="B322" s="22" t="s">
        <v>659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 t="s">
        <v>50</v>
      </c>
      <c r="I322" s="25">
        <v>0</v>
      </c>
      <c r="J322" s="25" t="s">
        <v>50</v>
      </c>
    </row>
    <row r="323" spans="1:10" ht="12.75" customHeight="1" x14ac:dyDescent="0.2">
      <c r="A323" s="24"/>
      <c r="B323" s="22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2">
      <c r="A324" s="22" t="s">
        <v>75</v>
      </c>
      <c r="B324" s="22" t="s">
        <v>671</v>
      </c>
      <c r="C324" s="27"/>
      <c r="D324" s="27"/>
      <c r="E324" s="27"/>
      <c r="F324" s="27"/>
      <c r="G324" s="27"/>
      <c r="H324" s="27"/>
      <c r="I324" s="27"/>
      <c r="J324" s="27"/>
    </row>
    <row r="325" spans="1:10" s="12" customFormat="1" ht="12.75" customHeight="1" x14ac:dyDescent="0.2">
      <c r="A325" s="22"/>
      <c r="B325" s="22"/>
      <c r="C325" s="27"/>
      <c r="D325" s="27"/>
      <c r="E325" s="27"/>
      <c r="F325" s="27"/>
      <c r="G325" s="27"/>
      <c r="H325" s="27"/>
      <c r="I325" s="27"/>
      <c r="J325" s="27"/>
    </row>
    <row r="326" spans="1:10" s="12" customFormat="1" ht="12.75" customHeight="1" x14ac:dyDescent="0.2">
      <c r="A326" s="22"/>
      <c r="B326" s="22"/>
      <c r="C326" s="27"/>
      <c r="D326" s="27"/>
      <c r="E326" s="27"/>
      <c r="F326" s="27"/>
      <c r="G326" s="27"/>
      <c r="H326" s="27"/>
      <c r="I326" s="27"/>
      <c r="J326" s="27"/>
    </row>
    <row r="327" spans="1:10" ht="12.75" customHeight="1" x14ac:dyDescent="0.2">
      <c r="A327" s="24"/>
      <c r="B327" s="22" t="s">
        <v>654</v>
      </c>
      <c r="C327" s="25">
        <v>2</v>
      </c>
      <c r="D327" s="25">
        <v>1</v>
      </c>
      <c r="E327" s="25">
        <v>0</v>
      </c>
      <c r="F327" s="25" t="s">
        <v>50</v>
      </c>
      <c r="G327" s="25">
        <v>1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2">
      <c r="A328" s="24"/>
      <c r="B328" s="22" t="s">
        <v>655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 t="s">
        <v>50</v>
      </c>
      <c r="I328" s="25">
        <v>0</v>
      </c>
      <c r="J328" s="25" t="s">
        <v>44</v>
      </c>
    </row>
    <row r="329" spans="1:10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 t="s">
        <v>50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 t="s">
        <v>50</v>
      </c>
      <c r="I330" s="25">
        <v>0</v>
      </c>
      <c r="J330" s="25" t="s">
        <v>44</v>
      </c>
    </row>
    <row r="331" spans="1:10" ht="12.75" customHeight="1" x14ac:dyDescent="0.2">
      <c r="A331" s="24"/>
      <c r="B331" s="22" t="s">
        <v>656</v>
      </c>
      <c r="C331" s="25" t="s">
        <v>44</v>
      </c>
      <c r="D331" s="25" t="s">
        <v>50</v>
      </c>
      <c r="E331" s="25">
        <v>0</v>
      </c>
      <c r="F331" s="25">
        <v>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>
        <v>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>
        <v>0</v>
      </c>
      <c r="I333" s="25">
        <v>0</v>
      </c>
      <c r="J333" s="25" t="s">
        <v>44</v>
      </c>
    </row>
    <row r="334" spans="1:10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2">
      <c r="A335" s="24"/>
      <c r="B335" s="24" t="s">
        <v>52</v>
      </c>
      <c r="C335" s="25" t="s">
        <v>44</v>
      </c>
      <c r="D335" s="25" t="s">
        <v>50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 t="s">
        <v>50</v>
      </c>
      <c r="H336" s="25">
        <v>0</v>
      </c>
      <c r="I336" s="25">
        <v>0</v>
      </c>
      <c r="J336" s="25" t="s">
        <v>44</v>
      </c>
    </row>
    <row r="337" spans="1:10" ht="12.75" customHeight="1" x14ac:dyDescent="0.2">
      <c r="A337" s="24"/>
      <c r="B337" s="22" t="s">
        <v>657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50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2">
      <c r="A338" s="24"/>
      <c r="B338" s="24" t="s">
        <v>658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50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 t="s">
        <v>50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 t="s">
        <v>50</v>
      </c>
      <c r="G342" s="25">
        <v>0</v>
      </c>
      <c r="H342" s="25">
        <v>0</v>
      </c>
      <c r="I342" s="25">
        <v>0</v>
      </c>
      <c r="J342" s="25" t="s">
        <v>44</v>
      </c>
    </row>
    <row r="343" spans="1:10" ht="12.75" customHeight="1" x14ac:dyDescent="0.2">
      <c r="A343" s="24"/>
      <c r="B343" s="24" t="s">
        <v>58</v>
      </c>
      <c r="C343" s="25" t="s">
        <v>44</v>
      </c>
      <c r="D343" s="25" t="s">
        <v>50</v>
      </c>
      <c r="E343" s="25">
        <v>0</v>
      </c>
      <c r="F343" s="25" t="s">
        <v>50</v>
      </c>
      <c r="G343" s="25" t="s">
        <v>50</v>
      </c>
      <c r="H343" s="25">
        <v>0</v>
      </c>
      <c r="I343" s="25">
        <v>0</v>
      </c>
      <c r="J343" s="25" t="s">
        <v>44</v>
      </c>
    </row>
    <row r="344" spans="1:10" ht="12.75" customHeight="1" x14ac:dyDescent="0.2">
      <c r="A344" s="24"/>
      <c r="B344" s="22" t="s">
        <v>659</v>
      </c>
      <c r="C344" s="25" t="s">
        <v>50</v>
      </c>
      <c r="D344" s="25" t="s">
        <v>50</v>
      </c>
      <c r="E344" s="25">
        <v>0</v>
      </c>
      <c r="F344" s="25">
        <v>0</v>
      </c>
      <c r="G344" s="25" t="s">
        <v>50</v>
      </c>
      <c r="H344" s="25" t="s">
        <v>50</v>
      </c>
      <c r="I344" s="25">
        <v>0</v>
      </c>
      <c r="J344" s="25" t="s">
        <v>50</v>
      </c>
    </row>
    <row r="345" spans="1:10" ht="12.75" customHeight="1" x14ac:dyDescent="0.2">
      <c r="A345" s="24"/>
      <c r="B345" s="22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2">
      <c r="A346" s="22" t="s">
        <v>76</v>
      </c>
      <c r="B346" s="22" t="s">
        <v>672</v>
      </c>
      <c r="C346" s="27"/>
      <c r="D346" s="27"/>
      <c r="E346" s="27"/>
      <c r="F346" s="27"/>
      <c r="G346" s="27"/>
      <c r="H346" s="27"/>
      <c r="I346" s="27"/>
      <c r="J346" s="27"/>
    </row>
    <row r="347" spans="1:10" s="12" customFormat="1" ht="12.75" customHeight="1" x14ac:dyDescent="0.2">
      <c r="A347" s="22"/>
      <c r="B347" s="22"/>
      <c r="C347" s="27"/>
      <c r="D347" s="27"/>
      <c r="E347" s="27"/>
      <c r="F347" s="27"/>
      <c r="G347" s="27"/>
      <c r="H347" s="27"/>
      <c r="I347" s="27"/>
      <c r="J347" s="27"/>
    </row>
    <row r="348" spans="1:10" s="12" customFormat="1" ht="12.75" customHeight="1" x14ac:dyDescent="0.2">
      <c r="A348" s="22"/>
      <c r="B348" s="22"/>
      <c r="C348" s="27"/>
      <c r="D348" s="27"/>
      <c r="E348" s="27"/>
      <c r="F348" s="27"/>
      <c r="G348" s="27"/>
      <c r="H348" s="27"/>
      <c r="I348" s="27"/>
      <c r="J348" s="27"/>
    </row>
    <row r="349" spans="1:10" ht="12.75" customHeight="1" x14ac:dyDescent="0.2">
      <c r="A349" s="24"/>
      <c r="B349" s="22" t="s">
        <v>654</v>
      </c>
      <c r="C349" s="25">
        <v>387</v>
      </c>
      <c r="D349" s="25">
        <v>71</v>
      </c>
      <c r="E349" s="25" t="s">
        <v>50</v>
      </c>
      <c r="F349" s="25">
        <v>11</v>
      </c>
      <c r="G349" s="25">
        <v>67</v>
      </c>
      <c r="H349" s="25">
        <v>4</v>
      </c>
      <c r="I349" s="25" t="s">
        <v>50</v>
      </c>
      <c r="J349" s="25">
        <v>233</v>
      </c>
    </row>
    <row r="350" spans="1:10" ht="12.75" customHeight="1" x14ac:dyDescent="0.2">
      <c r="A350" s="24"/>
      <c r="B350" s="22" t="s">
        <v>655</v>
      </c>
      <c r="C350" s="25" t="s">
        <v>44</v>
      </c>
      <c r="D350" s="25">
        <v>1</v>
      </c>
      <c r="E350" s="25" t="s">
        <v>50</v>
      </c>
      <c r="F350" s="25" t="s">
        <v>50</v>
      </c>
      <c r="G350" s="25">
        <v>19</v>
      </c>
      <c r="H350" s="25" t="s">
        <v>50</v>
      </c>
      <c r="I350" s="25" t="s">
        <v>50</v>
      </c>
      <c r="J350" s="25" t="s">
        <v>44</v>
      </c>
    </row>
    <row r="351" spans="1:10" ht="12.75" customHeight="1" x14ac:dyDescent="0.2">
      <c r="A351" s="24"/>
      <c r="B351" s="24" t="s">
        <v>45</v>
      </c>
      <c r="C351" s="25" t="s">
        <v>44</v>
      </c>
      <c r="D351" s="25">
        <v>1</v>
      </c>
      <c r="E351" s="25">
        <v>0</v>
      </c>
      <c r="F351" s="25" t="s">
        <v>50</v>
      </c>
      <c r="G351" s="25">
        <v>4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 t="s">
        <v>50</v>
      </c>
      <c r="F352" s="25" t="s">
        <v>50</v>
      </c>
      <c r="G352" s="25">
        <v>15</v>
      </c>
      <c r="H352" s="25" t="s">
        <v>50</v>
      </c>
      <c r="I352" s="25" t="s">
        <v>50</v>
      </c>
      <c r="J352" s="25" t="s">
        <v>44</v>
      </c>
    </row>
    <row r="353" spans="1:10" ht="12.75" customHeight="1" x14ac:dyDescent="0.2">
      <c r="A353" s="24"/>
      <c r="B353" s="22" t="s">
        <v>656</v>
      </c>
      <c r="C353" s="25" t="s">
        <v>44</v>
      </c>
      <c r="D353" s="25">
        <v>58</v>
      </c>
      <c r="E353" s="25" t="s">
        <v>50</v>
      </c>
      <c r="F353" s="25" t="s">
        <v>60</v>
      </c>
      <c r="G353" s="25">
        <v>40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25">
        <v>3</v>
      </c>
      <c r="E354" s="25" t="s">
        <v>50</v>
      </c>
      <c r="F354" s="25" t="s">
        <v>50</v>
      </c>
      <c r="G354" s="25">
        <v>34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53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 t="s">
        <v>50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 t="s">
        <v>50</v>
      </c>
      <c r="E358" s="25">
        <v>0</v>
      </c>
      <c r="F358" s="25" t="s">
        <v>60</v>
      </c>
      <c r="G358" s="25">
        <v>4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657</v>
      </c>
      <c r="C359" s="25" t="s">
        <v>44</v>
      </c>
      <c r="D359" s="25">
        <v>11</v>
      </c>
      <c r="E359" s="25" t="s">
        <v>50</v>
      </c>
      <c r="F359" s="25">
        <v>6</v>
      </c>
      <c r="G359" s="25">
        <v>8</v>
      </c>
      <c r="H359" s="25">
        <v>3</v>
      </c>
      <c r="I359" s="25" t="s">
        <v>50</v>
      </c>
      <c r="J359" s="25" t="s">
        <v>44</v>
      </c>
    </row>
    <row r="360" spans="1:10" ht="12.75" customHeight="1" x14ac:dyDescent="0.2">
      <c r="A360" s="24"/>
      <c r="B360" s="24" t="s">
        <v>658</v>
      </c>
      <c r="C360" s="25" t="s">
        <v>44</v>
      </c>
      <c r="D360" s="25">
        <v>5</v>
      </c>
      <c r="E360" s="25" t="s">
        <v>50</v>
      </c>
      <c r="F360" s="25" t="s">
        <v>50</v>
      </c>
      <c r="G360" s="25">
        <v>6</v>
      </c>
      <c r="H360" s="25" t="s">
        <v>50</v>
      </c>
      <c r="I360" s="25" t="s">
        <v>50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5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>
        <v>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3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50</v>
      </c>
      <c r="G365" s="25">
        <v>1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659</v>
      </c>
      <c r="C366" s="25">
        <v>235</v>
      </c>
      <c r="D366" s="25">
        <v>1</v>
      </c>
      <c r="E366" s="25">
        <v>0</v>
      </c>
      <c r="F366" s="25">
        <v>0</v>
      </c>
      <c r="G366" s="25" t="s">
        <v>50</v>
      </c>
      <c r="H366" s="25" t="s">
        <v>50</v>
      </c>
      <c r="I366" s="25">
        <v>0</v>
      </c>
      <c r="J366" s="25">
        <v>233</v>
      </c>
    </row>
    <row r="367" spans="1:10" ht="12.75" customHeight="1" x14ac:dyDescent="0.2">
      <c r="A367" s="24"/>
      <c r="B367" s="22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s="12" customFormat="1" ht="12.75" customHeight="1" x14ac:dyDescent="0.2">
      <c r="A369" s="22"/>
      <c r="B369" s="22"/>
      <c r="C369" s="27"/>
      <c r="D369" s="27"/>
      <c r="E369" s="27"/>
      <c r="F369" s="27"/>
      <c r="G369" s="27"/>
      <c r="H369" s="27"/>
      <c r="I369" s="27"/>
      <c r="J369" s="27"/>
    </row>
    <row r="370" spans="1:10" s="12" customFormat="1" ht="12.75" customHeight="1" x14ac:dyDescent="0.2">
      <c r="A370" s="22"/>
      <c r="B370" s="22"/>
      <c r="C370" s="27"/>
      <c r="D370" s="27"/>
      <c r="E370" s="27"/>
      <c r="F370" s="27"/>
      <c r="G370" s="27"/>
      <c r="H370" s="27"/>
      <c r="I370" s="27"/>
      <c r="J370" s="27"/>
    </row>
    <row r="371" spans="1:10" ht="12.75" customHeight="1" x14ac:dyDescent="0.2">
      <c r="A371" s="24"/>
      <c r="B371" s="22" t="s">
        <v>654</v>
      </c>
      <c r="C371" s="25">
        <v>161</v>
      </c>
      <c r="D371" s="25">
        <v>25</v>
      </c>
      <c r="E371" s="25" t="s">
        <v>50</v>
      </c>
      <c r="F371" s="25">
        <v>5</v>
      </c>
      <c r="G371" s="25">
        <v>18</v>
      </c>
      <c r="H371" s="25" t="s">
        <v>50</v>
      </c>
      <c r="I371" s="25">
        <v>0</v>
      </c>
      <c r="J371" s="25">
        <v>114</v>
      </c>
    </row>
    <row r="372" spans="1:10" ht="12.75" customHeight="1" x14ac:dyDescent="0.2">
      <c r="A372" s="24"/>
      <c r="B372" s="22" t="s">
        <v>655</v>
      </c>
      <c r="C372" s="25" t="s">
        <v>44</v>
      </c>
      <c r="D372" s="25" t="s">
        <v>50</v>
      </c>
      <c r="E372" s="25" t="s">
        <v>50</v>
      </c>
      <c r="F372" s="25" t="s">
        <v>50</v>
      </c>
      <c r="G372" s="25">
        <v>6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 t="s">
        <v>50</v>
      </c>
      <c r="E373" s="25">
        <v>0</v>
      </c>
      <c r="F373" s="25" t="s">
        <v>50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 t="s">
        <v>50</v>
      </c>
      <c r="F374" s="25" t="s">
        <v>50</v>
      </c>
      <c r="G374" s="25">
        <v>5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656</v>
      </c>
      <c r="C375" s="25" t="s">
        <v>44</v>
      </c>
      <c r="D375" s="25">
        <v>21</v>
      </c>
      <c r="E375" s="25">
        <v>0</v>
      </c>
      <c r="F375" s="25">
        <v>1</v>
      </c>
      <c r="G375" s="25" t="s">
        <v>60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>
        <v>0</v>
      </c>
      <c r="F376" s="25" t="s">
        <v>50</v>
      </c>
      <c r="G376" s="25" t="s">
        <v>60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 t="s">
        <v>50</v>
      </c>
      <c r="G377" s="25" t="s">
        <v>50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20</v>
      </c>
      <c r="E378" s="25">
        <v>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 t="s">
        <v>50</v>
      </c>
      <c r="E380" s="25">
        <v>0</v>
      </c>
      <c r="F380" s="25" t="s">
        <v>50</v>
      </c>
      <c r="G380" s="25">
        <v>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657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658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>
        <v>1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 t="s">
        <v>50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659</v>
      </c>
      <c r="C388" s="25">
        <v>114</v>
      </c>
      <c r="D388" s="25" t="s">
        <v>50</v>
      </c>
      <c r="E388" s="25">
        <v>0</v>
      </c>
      <c r="F388" s="25">
        <v>0</v>
      </c>
      <c r="G388" s="25" t="s">
        <v>50</v>
      </c>
      <c r="H388" s="25" t="s">
        <v>50</v>
      </c>
      <c r="I388" s="25">
        <v>0</v>
      </c>
      <c r="J388" s="25">
        <v>114</v>
      </c>
    </row>
    <row r="389" spans="1:10" ht="12.75" customHeight="1" x14ac:dyDescent="0.2">
      <c r="A389" s="24"/>
      <c r="B389" s="22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673</v>
      </c>
      <c r="C390" s="27"/>
      <c r="D390" s="27"/>
      <c r="E390" s="27"/>
      <c r="F390" s="27"/>
      <c r="G390" s="27"/>
      <c r="H390" s="27"/>
      <c r="I390" s="27"/>
      <c r="J390" s="27"/>
    </row>
    <row r="391" spans="1:10" s="12" customFormat="1" ht="12.75" customHeight="1" x14ac:dyDescent="0.2">
      <c r="A391" s="22"/>
      <c r="B391" s="22"/>
      <c r="C391" s="27"/>
      <c r="D391" s="27"/>
      <c r="E391" s="27"/>
      <c r="F391" s="27"/>
      <c r="G391" s="27"/>
      <c r="H391" s="27"/>
      <c r="I391" s="27"/>
      <c r="J391" s="27"/>
    </row>
    <row r="392" spans="1:10" s="12" customFormat="1" ht="12.75" customHeight="1" x14ac:dyDescent="0.2">
      <c r="A392" s="22"/>
      <c r="B392" s="22"/>
      <c r="C392" s="27"/>
      <c r="D392" s="27"/>
      <c r="E392" s="27"/>
      <c r="F392" s="27"/>
      <c r="G392" s="27"/>
      <c r="H392" s="27"/>
      <c r="I392" s="27"/>
      <c r="J392" s="27"/>
    </row>
    <row r="393" spans="1:10" ht="12.75" customHeight="1" x14ac:dyDescent="0.2">
      <c r="A393" s="24"/>
      <c r="B393" s="22" t="s">
        <v>654</v>
      </c>
      <c r="C393" s="25">
        <v>139</v>
      </c>
      <c r="D393" s="25">
        <v>23</v>
      </c>
      <c r="E393" s="25" t="s">
        <v>50</v>
      </c>
      <c r="F393" s="25">
        <v>1</v>
      </c>
      <c r="G393" s="25">
        <v>32</v>
      </c>
      <c r="H393" s="25">
        <v>1</v>
      </c>
      <c r="I393" s="25" t="s">
        <v>50</v>
      </c>
      <c r="J393" s="25">
        <v>83</v>
      </c>
    </row>
    <row r="394" spans="1:10" ht="12.75" customHeight="1" x14ac:dyDescent="0.2">
      <c r="A394" s="24"/>
      <c r="B394" s="22" t="s">
        <v>655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9</v>
      </c>
      <c r="H394" s="25" t="s">
        <v>50</v>
      </c>
      <c r="I394" s="25" t="s">
        <v>50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3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7</v>
      </c>
      <c r="H396" s="25" t="s">
        <v>50</v>
      </c>
      <c r="I396" s="25" t="s">
        <v>50</v>
      </c>
      <c r="J396" s="25" t="s">
        <v>44</v>
      </c>
    </row>
    <row r="397" spans="1:10" ht="12.75" customHeight="1" x14ac:dyDescent="0.2">
      <c r="A397" s="24"/>
      <c r="B397" s="22" t="s">
        <v>656</v>
      </c>
      <c r="C397" s="25" t="s">
        <v>44</v>
      </c>
      <c r="D397" s="25">
        <v>19</v>
      </c>
      <c r="E397" s="25" t="s">
        <v>50</v>
      </c>
      <c r="F397" s="25" t="s">
        <v>50</v>
      </c>
      <c r="G397" s="25">
        <v>20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15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>
        <v>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18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4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657</v>
      </c>
      <c r="C403" s="25" t="s">
        <v>44</v>
      </c>
      <c r="D403" s="25">
        <v>3</v>
      </c>
      <c r="E403" s="25">
        <v>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658</v>
      </c>
      <c r="C404" s="25" t="s">
        <v>44</v>
      </c>
      <c r="D404" s="25">
        <v>1</v>
      </c>
      <c r="E404" s="25">
        <v>0</v>
      </c>
      <c r="F404" s="25" t="s">
        <v>50</v>
      </c>
      <c r="G404" s="25">
        <v>1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>
        <v>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>
        <v>1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659</v>
      </c>
      <c r="C410" s="25">
        <v>83</v>
      </c>
      <c r="D410" s="25" t="s">
        <v>50</v>
      </c>
      <c r="E410" s="25">
        <v>0</v>
      </c>
      <c r="F410" s="25">
        <v>0</v>
      </c>
      <c r="G410" s="25" t="s">
        <v>50</v>
      </c>
      <c r="H410" s="25" t="s">
        <v>50</v>
      </c>
      <c r="I410" s="25">
        <v>0</v>
      </c>
      <c r="J410" s="25">
        <v>83</v>
      </c>
    </row>
    <row r="411" spans="1:10" ht="12.75" customHeight="1" x14ac:dyDescent="0.2">
      <c r="A411" s="24"/>
      <c r="B411" s="22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674</v>
      </c>
      <c r="C412" s="27"/>
      <c r="D412" s="27"/>
      <c r="E412" s="27"/>
      <c r="F412" s="27"/>
      <c r="G412" s="27"/>
      <c r="H412" s="27"/>
      <c r="I412" s="27"/>
      <c r="J412" s="27"/>
    </row>
    <row r="413" spans="1:10" s="12" customFormat="1" ht="12.75" customHeight="1" x14ac:dyDescent="0.2">
      <c r="A413" s="22"/>
      <c r="B413" s="22"/>
      <c r="C413" s="27"/>
      <c r="D413" s="27"/>
      <c r="E413" s="27"/>
      <c r="F413" s="27"/>
      <c r="G413" s="27"/>
      <c r="H413" s="27"/>
      <c r="I413" s="27"/>
      <c r="J413" s="27"/>
    </row>
    <row r="414" spans="1:10" s="12" customFormat="1" ht="12.75" customHeight="1" x14ac:dyDescent="0.2">
      <c r="A414" s="22"/>
      <c r="B414" s="22"/>
      <c r="C414" s="27"/>
      <c r="D414" s="27"/>
      <c r="E414" s="27"/>
      <c r="F414" s="27"/>
      <c r="G414" s="27"/>
      <c r="H414" s="27"/>
      <c r="I414" s="27"/>
      <c r="J414" s="27"/>
    </row>
    <row r="415" spans="1:10" ht="12.75" customHeight="1" x14ac:dyDescent="0.2">
      <c r="A415" s="24"/>
      <c r="B415" s="22" t="s">
        <v>654</v>
      </c>
      <c r="C415" s="25">
        <v>78</v>
      </c>
      <c r="D415" s="25">
        <v>15</v>
      </c>
      <c r="E415" s="25" t="s">
        <v>50</v>
      </c>
      <c r="F415" s="25" t="s">
        <v>50</v>
      </c>
      <c r="G415" s="25">
        <v>20</v>
      </c>
      <c r="H415" s="25" t="s">
        <v>50</v>
      </c>
      <c r="I415" s="25">
        <v>0</v>
      </c>
      <c r="J415" s="25">
        <v>42</v>
      </c>
    </row>
    <row r="416" spans="1:10" ht="12.75" customHeight="1" x14ac:dyDescent="0.2">
      <c r="A416" s="24"/>
      <c r="B416" s="22" t="s">
        <v>655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5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 t="s">
        <v>50</v>
      </c>
      <c r="G417" s="25">
        <v>2</v>
      </c>
      <c r="H417" s="25" t="s">
        <v>50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>
        <v>0</v>
      </c>
      <c r="G418" s="25">
        <v>3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656</v>
      </c>
      <c r="C419" s="25" t="s">
        <v>44</v>
      </c>
      <c r="D419" s="25">
        <v>13</v>
      </c>
      <c r="E419" s="25" t="s">
        <v>50</v>
      </c>
      <c r="F419" s="25" t="s">
        <v>50</v>
      </c>
      <c r="G419" s="25">
        <v>14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10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>
        <v>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12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4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657</v>
      </c>
      <c r="C425" s="25" t="s">
        <v>44</v>
      </c>
      <c r="D425" s="25">
        <v>2</v>
      </c>
      <c r="E425" s="25">
        <v>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658</v>
      </c>
      <c r="C426" s="25" t="s">
        <v>44</v>
      </c>
      <c r="D426" s="25">
        <v>1</v>
      </c>
      <c r="E426" s="25">
        <v>0</v>
      </c>
      <c r="F426" s="25" t="s">
        <v>50</v>
      </c>
      <c r="G426" s="25" t="s">
        <v>50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>
        <v>1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>
        <v>0</v>
      </c>
      <c r="F428" s="25" t="s">
        <v>50</v>
      </c>
      <c r="G428" s="25" t="s">
        <v>50</v>
      </c>
      <c r="H428" s="25" t="s">
        <v>50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 t="s">
        <v>50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 t="s">
        <v>50</v>
      </c>
      <c r="E431" s="25">
        <v>0</v>
      </c>
      <c r="F431" s="25">
        <v>0</v>
      </c>
      <c r="G431" s="25">
        <v>1</v>
      </c>
      <c r="H431" s="25" t="s">
        <v>50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659</v>
      </c>
      <c r="C432" s="25">
        <v>42</v>
      </c>
      <c r="D432" s="25">
        <v>0</v>
      </c>
      <c r="E432" s="25">
        <v>0</v>
      </c>
      <c r="F432" s="25">
        <v>0</v>
      </c>
      <c r="G432" s="25">
        <v>0</v>
      </c>
      <c r="H432" s="25">
        <v>0</v>
      </c>
      <c r="I432" s="25">
        <v>0</v>
      </c>
      <c r="J432" s="25">
        <v>42</v>
      </c>
    </row>
    <row r="433" spans="1:10" ht="12.75" customHeight="1" x14ac:dyDescent="0.2">
      <c r="A433" s="24"/>
      <c r="B433" s="22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675</v>
      </c>
      <c r="C434" s="27"/>
      <c r="D434" s="27"/>
      <c r="E434" s="27"/>
      <c r="F434" s="27"/>
      <c r="G434" s="27"/>
      <c r="H434" s="27"/>
      <c r="I434" s="27"/>
      <c r="J434" s="27"/>
    </row>
    <row r="435" spans="1:10" s="12" customFormat="1" ht="12.75" customHeight="1" x14ac:dyDescent="0.2">
      <c r="A435" s="22"/>
      <c r="B435" s="22"/>
      <c r="C435" s="27"/>
      <c r="D435" s="27"/>
      <c r="E435" s="27"/>
      <c r="F435" s="27"/>
      <c r="G435" s="27"/>
      <c r="H435" s="27"/>
      <c r="I435" s="27"/>
      <c r="J435" s="27"/>
    </row>
    <row r="436" spans="1:10" s="12" customFormat="1" ht="12.75" customHeight="1" x14ac:dyDescent="0.2">
      <c r="A436" s="22"/>
      <c r="B436" s="22"/>
      <c r="C436" s="27"/>
      <c r="D436" s="27"/>
      <c r="E436" s="27"/>
      <c r="F436" s="27"/>
      <c r="G436" s="27"/>
      <c r="H436" s="27"/>
      <c r="I436" s="27"/>
      <c r="J436" s="27"/>
    </row>
    <row r="437" spans="1:10" ht="12.75" customHeight="1" x14ac:dyDescent="0.2">
      <c r="A437" s="24"/>
      <c r="B437" s="22" t="s">
        <v>654</v>
      </c>
      <c r="C437" s="25">
        <v>78</v>
      </c>
      <c r="D437" s="25">
        <v>22</v>
      </c>
      <c r="E437" s="25" t="s">
        <v>50</v>
      </c>
      <c r="F437" s="25" t="s">
        <v>60</v>
      </c>
      <c r="G437" s="25">
        <v>15</v>
      </c>
      <c r="H437" s="25">
        <v>1</v>
      </c>
      <c r="I437" s="25" t="s">
        <v>50</v>
      </c>
      <c r="J437" s="25">
        <v>35</v>
      </c>
    </row>
    <row r="438" spans="1:10" ht="12.75" customHeight="1" x14ac:dyDescent="0.2">
      <c r="A438" s="24"/>
      <c r="B438" s="22" t="s">
        <v>655</v>
      </c>
      <c r="C438" s="25" t="s">
        <v>44</v>
      </c>
      <c r="D438" s="25">
        <v>1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>
        <v>1</v>
      </c>
      <c r="E439" s="25">
        <v>0</v>
      </c>
      <c r="F439" s="25" t="s">
        <v>50</v>
      </c>
      <c r="G439" s="25">
        <v>1</v>
      </c>
      <c r="H439" s="25" t="s">
        <v>50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 t="s">
        <v>50</v>
      </c>
      <c r="G440" s="25">
        <v>2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656</v>
      </c>
      <c r="C441" s="25" t="s">
        <v>44</v>
      </c>
      <c r="D441" s="25">
        <v>16</v>
      </c>
      <c r="E441" s="25">
        <v>0</v>
      </c>
      <c r="F441" s="25" t="s">
        <v>60</v>
      </c>
      <c r="G441" s="25">
        <v>8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>
        <v>1</v>
      </c>
      <c r="E442" s="25">
        <v>0</v>
      </c>
      <c r="F442" s="25" t="s">
        <v>50</v>
      </c>
      <c r="G442" s="25">
        <v>7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 t="s">
        <v>50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14</v>
      </c>
      <c r="E444" s="25">
        <v>0</v>
      </c>
      <c r="F444" s="25" t="s">
        <v>50</v>
      </c>
      <c r="G444" s="25" t="s">
        <v>60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 t="s">
        <v>50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60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657</v>
      </c>
      <c r="C447" s="25" t="s">
        <v>44</v>
      </c>
      <c r="D447" s="25">
        <v>5</v>
      </c>
      <c r="E447" s="25" t="s">
        <v>50</v>
      </c>
      <c r="F447" s="25">
        <v>1</v>
      </c>
      <c r="G447" s="25">
        <v>5</v>
      </c>
      <c r="H447" s="25">
        <v>1</v>
      </c>
      <c r="I447" s="25" t="s">
        <v>50</v>
      </c>
      <c r="J447" s="25" t="s">
        <v>44</v>
      </c>
    </row>
    <row r="448" spans="1:10" ht="12.75" customHeight="1" x14ac:dyDescent="0.2">
      <c r="A448" s="24"/>
      <c r="B448" s="24" t="s">
        <v>658</v>
      </c>
      <c r="C448" s="25" t="s">
        <v>44</v>
      </c>
      <c r="D448" s="25">
        <v>2</v>
      </c>
      <c r="E448" s="25" t="s">
        <v>50</v>
      </c>
      <c r="F448" s="25" t="s">
        <v>50</v>
      </c>
      <c r="G448" s="25">
        <v>4</v>
      </c>
      <c r="H448" s="25" t="s">
        <v>50</v>
      </c>
      <c r="I448" s="25" t="s">
        <v>50</v>
      </c>
      <c r="J448" s="25" t="s">
        <v>44</v>
      </c>
    </row>
    <row r="449" spans="1:10" ht="12.75" customHeight="1" x14ac:dyDescent="0.2">
      <c r="A449" s="24"/>
      <c r="B449" s="24" t="s">
        <v>54</v>
      </c>
      <c r="C449" s="25" t="s">
        <v>44</v>
      </c>
      <c r="D449" s="25">
        <v>2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2">
      <c r="A450" s="24"/>
      <c r="B450" s="24" t="s">
        <v>55</v>
      </c>
      <c r="C450" s="25" t="s">
        <v>44</v>
      </c>
      <c r="D450" s="25">
        <v>1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 t="s">
        <v>50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2">
      <c r="A454" s="24"/>
      <c r="B454" s="22" t="s">
        <v>659</v>
      </c>
      <c r="C454" s="25">
        <v>35</v>
      </c>
      <c r="D454" s="25" t="s">
        <v>50</v>
      </c>
      <c r="E454" s="25">
        <v>0</v>
      </c>
      <c r="F454" s="25">
        <v>0</v>
      </c>
      <c r="G454" s="25" t="s">
        <v>50</v>
      </c>
      <c r="H454" s="25" t="s">
        <v>50</v>
      </c>
      <c r="I454" s="25">
        <v>0</v>
      </c>
      <c r="J454" s="25">
        <v>35</v>
      </c>
    </row>
    <row r="455" spans="1:10" ht="12.75" customHeight="1" x14ac:dyDescent="0.2">
      <c r="A455" s="24"/>
      <c r="B455" s="22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2">
      <c r="A456" s="22" t="s">
        <v>82</v>
      </c>
      <c r="B456" s="22" t="s">
        <v>676</v>
      </c>
      <c r="C456" s="27"/>
      <c r="D456" s="27"/>
      <c r="E456" s="27"/>
      <c r="F456" s="27"/>
      <c r="G456" s="27"/>
      <c r="H456" s="27"/>
      <c r="I456" s="27"/>
      <c r="J456" s="27"/>
    </row>
    <row r="457" spans="1:10" s="12" customFormat="1" ht="12.75" customHeight="1" x14ac:dyDescent="0.2">
      <c r="A457" s="22"/>
      <c r="B457" s="22"/>
      <c r="C457" s="27"/>
      <c r="D457" s="27"/>
      <c r="E457" s="27"/>
      <c r="F457" s="27"/>
      <c r="G457" s="27"/>
      <c r="H457" s="27"/>
      <c r="I457" s="27"/>
      <c r="J457" s="27"/>
    </row>
    <row r="458" spans="1:10" s="12" customFormat="1" ht="12.75" customHeight="1" x14ac:dyDescent="0.2">
      <c r="A458" s="22"/>
      <c r="B458" s="22"/>
      <c r="C458" s="27"/>
      <c r="D458" s="27"/>
      <c r="E458" s="27"/>
      <c r="F458" s="27"/>
      <c r="G458" s="27"/>
      <c r="H458" s="27"/>
      <c r="I458" s="27"/>
      <c r="J458" s="27"/>
    </row>
    <row r="459" spans="1:10" ht="12.75" customHeight="1" x14ac:dyDescent="0.2">
      <c r="A459" s="24"/>
      <c r="B459" s="22" t="s">
        <v>654</v>
      </c>
      <c r="C459" s="25">
        <v>2039</v>
      </c>
      <c r="D459" s="25">
        <v>174</v>
      </c>
      <c r="E459" s="25">
        <v>9</v>
      </c>
      <c r="F459" s="25">
        <v>4</v>
      </c>
      <c r="G459" s="25">
        <v>572</v>
      </c>
      <c r="H459" s="25">
        <v>3</v>
      </c>
      <c r="I459" s="25">
        <v>54</v>
      </c>
      <c r="J459" s="25">
        <v>1223</v>
      </c>
    </row>
    <row r="460" spans="1:10" ht="12.75" customHeight="1" x14ac:dyDescent="0.2">
      <c r="A460" s="24"/>
      <c r="B460" s="22" t="s">
        <v>655</v>
      </c>
      <c r="C460" s="25" t="s">
        <v>44</v>
      </c>
      <c r="D460" s="25">
        <v>5</v>
      </c>
      <c r="E460" s="25">
        <v>7</v>
      </c>
      <c r="F460" s="25">
        <v>2</v>
      </c>
      <c r="G460" s="25">
        <v>386</v>
      </c>
      <c r="H460" s="25" t="s">
        <v>50</v>
      </c>
      <c r="I460" s="25">
        <v>52</v>
      </c>
      <c r="J460" s="25" t="s">
        <v>44</v>
      </c>
    </row>
    <row r="461" spans="1:10" ht="12.75" customHeight="1" x14ac:dyDescent="0.2">
      <c r="A461" s="24"/>
      <c r="B461" s="24" t="s">
        <v>45</v>
      </c>
      <c r="C461" s="25" t="s">
        <v>44</v>
      </c>
      <c r="D461" s="25">
        <v>5</v>
      </c>
      <c r="E461" s="25">
        <v>1</v>
      </c>
      <c r="F461" s="25" t="s">
        <v>50</v>
      </c>
      <c r="G461" s="25">
        <v>65</v>
      </c>
      <c r="H461" s="25" t="s">
        <v>50</v>
      </c>
      <c r="I461" s="25">
        <v>1</v>
      </c>
      <c r="J461" s="25" t="s">
        <v>44</v>
      </c>
    </row>
    <row r="462" spans="1:10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321</v>
      </c>
      <c r="H462" s="25" t="s">
        <v>50</v>
      </c>
      <c r="I462" s="25">
        <v>51</v>
      </c>
      <c r="J462" s="25" t="s">
        <v>44</v>
      </c>
    </row>
    <row r="463" spans="1:10" ht="12.75" customHeight="1" x14ac:dyDescent="0.2">
      <c r="A463" s="24"/>
      <c r="B463" s="22" t="s">
        <v>656</v>
      </c>
      <c r="C463" s="25" t="s">
        <v>44</v>
      </c>
      <c r="D463" s="25">
        <v>146</v>
      </c>
      <c r="E463" s="25">
        <v>2</v>
      </c>
      <c r="F463" s="25" t="s">
        <v>50</v>
      </c>
      <c r="G463" s="25">
        <v>158</v>
      </c>
      <c r="H463" s="25" t="s">
        <v>50</v>
      </c>
      <c r="I463" s="25">
        <v>1</v>
      </c>
      <c r="J463" s="25" t="s">
        <v>44</v>
      </c>
    </row>
    <row r="464" spans="1:10" ht="12.75" customHeight="1" x14ac:dyDescent="0.2">
      <c r="A464" s="24"/>
      <c r="B464" s="24" t="s">
        <v>48</v>
      </c>
      <c r="C464" s="25" t="s">
        <v>44</v>
      </c>
      <c r="D464" s="25">
        <v>5</v>
      </c>
      <c r="E464" s="25">
        <v>2</v>
      </c>
      <c r="F464" s="25" t="s">
        <v>50</v>
      </c>
      <c r="G464" s="25">
        <v>143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 t="s">
        <v>50</v>
      </c>
      <c r="H465" s="25" t="s">
        <v>50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133</v>
      </c>
      <c r="E466" s="25">
        <v>0</v>
      </c>
      <c r="F466" s="25" t="s">
        <v>50</v>
      </c>
      <c r="G466" s="25">
        <v>7</v>
      </c>
      <c r="H466" s="25" t="s">
        <v>50</v>
      </c>
      <c r="I466" s="25">
        <v>1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2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1</v>
      </c>
      <c r="E468" s="25">
        <v>0</v>
      </c>
      <c r="F468" s="25" t="s">
        <v>50</v>
      </c>
      <c r="G468" s="25">
        <v>7</v>
      </c>
      <c r="H468" s="25" t="s">
        <v>50</v>
      </c>
      <c r="I468" s="25" t="s">
        <v>50</v>
      </c>
      <c r="J468" s="25" t="s">
        <v>44</v>
      </c>
    </row>
    <row r="469" spans="1:10" ht="12.75" customHeight="1" x14ac:dyDescent="0.2">
      <c r="A469" s="24"/>
      <c r="B469" s="22" t="s">
        <v>657</v>
      </c>
      <c r="C469" s="25" t="s">
        <v>44</v>
      </c>
      <c r="D469" s="25">
        <v>22</v>
      </c>
      <c r="E469" s="25" t="s">
        <v>50</v>
      </c>
      <c r="F469" s="25">
        <v>2</v>
      </c>
      <c r="G469" s="25">
        <v>27</v>
      </c>
      <c r="H469" s="25">
        <v>2</v>
      </c>
      <c r="I469" s="25">
        <v>0</v>
      </c>
      <c r="J469" s="25" t="s">
        <v>44</v>
      </c>
    </row>
    <row r="470" spans="1:10" ht="12.75" customHeight="1" x14ac:dyDescent="0.2">
      <c r="A470" s="24"/>
      <c r="B470" s="24" t="s">
        <v>658</v>
      </c>
      <c r="C470" s="25" t="s">
        <v>44</v>
      </c>
      <c r="D470" s="25">
        <v>10</v>
      </c>
      <c r="E470" s="25" t="s">
        <v>50</v>
      </c>
      <c r="F470" s="25" t="s">
        <v>50</v>
      </c>
      <c r="G470" s="25">
        <v>18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 t="s">
        <v>50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6</v>
      </c>
      <c r="H474" s="25" t="s">
        <v>50</v>
      </c>
      <c r="I474" s="25">
        <v>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 t="s">
        <v>50</v>
      </c>
      <c r="E475" s="25">
        <v>0</v>
      </c>
      <c r="F475" s="25" t="s">
        <v>50</v>
      </c>
      <c r="G475" s="25" t="s">
        <v>50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659</v>
      </c>
      <c r="C476" s="25">
        <v>1226</v>
      </c>
      <c r="D476" s="25" t="s">
        <v>60</v>
      </c>
      <c r="E476" s="25" t="s">
        <v>50</v>
      </c>
      <c r="F476" s="25" t="s">
        <v>50</v>
      </c>
      <c r="G476" s="25" t="s">
        <v>60</v>
      </c>
      <c r="H476" s="25" t="s">
        <v>50</v>
      </c>
      <c r="I476" s="25">
        <v>0</v>
      </c>
      <c r="J476" s="25">
        <v>1223</v>
      </c>
    </row>
    <row r="477" spans="1:10" ht="12.75" customHeight="1" x14ac:dyDescent="0.2">
      <c r="A477" s="24"/>
      <c r="B477" s="22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677</v>
      </c>
      <c r="C478" s="27"/>
      <c r="D478" s="27"/>
      <c r="E478" s="27"/>
      <c r="F478" s="27"/>
      <c r="G478" s="27"/>
      <c r="H478" s="27"/>
      <c r="I478" s="27"/>
      <c r="J478" s="27"/>
    </row>
    <row r="479" spans="1:10" s="12" customFormat="1" ht="12.75" customHeight="1" x14ac:dyDescent="0.2">
      <c r="A479" s="22"/>
      <c r="B479" s="22"/>
      <c r="C479" s="27"/>
      <c r="D479" s="27"/>
      <c r="E479" s="27"/>
      <c r="F479" s="27"/>
      <c r="G479" s="27"/>
      <c r="H479" s="27"/>
      <c r="I479" s="27"/>
      <c r="J479" s="27"/>
    </row>
    <row r="480" spans="1:10" s="12" customFormat="1" ht="12.75" customHeight="1" x14ac:dyDescent="0.2">
      <c r="A480" s="22"/>
      <c r="B480" s="22"/>
      <c r="C480" s="27"/>
      <c r="D480" s="27"/>
      <c r="E480" s="27"/>
      <c r="F480" s="27"/>
      <c r="G480" s="27"/>
      <c r="H480" s="27"/>
      <c r="I480" s="27"/>
      <c r="J480" s="27"/>
    </row>
    <row r="481" spans="1:10" ht="12.75" customHeight="1" x14ac:dyDescent="0.2">
      <c r="A481" s="24"/>
      <c r="B481" s="22" t="s">
        <v>654</v>
      </c>
      <c r="C481" s="25">
        <v>292</v>
      </c>
      <c r="D481" s="25">
        <v>5</v>
      </c>
      <c r="E481" s="25">
        <v>3</v>
      </c>
      <c r="F481" s="25">
        <v>1</v>
      </c>
      <c r="G481" s="25">
        <v>40</v>
      </c>
      <c r="H481" s="25" t="s">
        <v>50</v>
      </c>
      <c r="I481" s="25" t="s">
        <v>50</v>
      </c>
      <c r="J481" s="25">
        <v>242</v>
      </c>
    </row>
    <row r="482" spans="1:10" ht="12.75" customHeight="1" x14ac:dyDescent="0.2">
      <c r="A482" s="24"/>
      <c r="B482" s="22" t="s">
        <v>655</v>
      </c>
      <c r="C482" s="25" t="s">
        <v>44</v>
      </c>
      <c r="D482" s="25" t="s">
        <v>50</v>
      </c>
      <c r="E482" s="25">
        <v>2</v>
      </c>
      <c r="F482" s="25" t="s">
        <v>50</v>
      </c>
      <c r="G482" s="25">
        <v>21</v>
      </c>
      <c r="H482" s="25" t="s">
        <v>50</v>
      </c>
      <c r="I482" s="25" t="s">
        <v>50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2</v>
      </c>
      <c r="F484" s="25" t="s">
        <v>50</v>
      </c>
      <c r="G484" s="25">
        <v>21</v>
      </c>
      <c r="H484" s="25" t="s">
        <v>50</v>
      </c>
      <c r="I484" s="25" t="s">
        <v>50</v>
      </c>
      <c r="J484" s="25" t="s">
        <v>44</v>
      </c>
    </row>
    <row r="485" spans="1:10" ht="12.75" customHeight="1" x14ac:dyDescent="0.2">
      <c r="A485" s="24"/>
      <c r="B485" s="22" t="s">
        <v>656</v>
      </c>
      <c r="C485" s="25" t="s">
        <v>44</v>
      </c>
      <c r="D485" s="25">
        <v>5</v>
      </c>
      <c r="E485" s="25" t="s">
        <v>50</v>
      </c>
      <c r="F485" s="25" t="s">
        <v>50</v>
      </c>
      <c r="G485" s="25">
        <v>18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 t="s">
        <v>50</v>
      </c>
      <c r="F486" s="25" t="s">
        <v>50</v>
      </c>
      <c r="G486" s="25">
        <v>18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>
        <v>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657</v>
      </c>
      <c r="C491" s="25" t="s">
        <v>44</v>
      </c>
      <c r="D491" s="25" t="s">
        <v>50</v>
      </c>
      <c r="E491" s="25" t="s">
        <v>50</v>
      </c>
      <c r="F491" s="25" t="s">
        <v>50</v>
      </c>
      <c r="G491" s="25">
        <v>1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658</v>
      </c>
      <c r="C492" s="25" t="s">
        <v>44</v>
      </c>
      <c r="D492" s="25" t="s">
        <v>50</v>
      </c>
      <c r="E492" s="25">
        <v>0</v>
      </c>
      <c r="F492" s="25">
        <v>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>
        <v>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 t="s">
        <v>50</v>
      </c>
      <c r="F496" s="25" t="s">
        <v>50</v>
      </c>
      <c r="G496" s="25">
        <v>1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>
        <v>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659</v>
      </c>
      <c r="C498" s="25">
        <v>242</v>
      </c>
      <c r="D498" s="25">
        <v>0</v>
      </c>
      <c r="E498" s="25">
        <v>0</v>
      </c>
      <c r="F498" s="25" t="s">
        <v>50</v>
      </c>
      <c r="G498" s="25">
        <v>0</v>
      </c>
      <c r="H498" s="25">
        <v>0</v>
      </c>
      <c r="I498" s="25">
        <v>0</v>
      </c>
      <c r="J498" s="25">
        <v>242</v>
      </c>
    </row>
    <row r="499" spans="1:10" ht="12.75" customHeight="1" x14ac:dyDescent="0.2">
      <c r="A499" s="24"/>
      <c r="B499" s="22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678</v>
      </c>
      <c r="B500" s="22" t="s">
        <v>679</v>
      </c>
      <c r="C500" s="27"/>
      <c r="D500" s="27"/>
      <c r="E500" s="27"/>
      <c r="F500" s="27"/>
      <c r="G500" s="27"/>
      <c r="H500" s="27"/>
      <c r="I500" s="27"/>
      <c r="J500" s="27"/>
    </row>
    <row r="501" spans="1:10" s="12" customFormat="1" ht="12.75" customHeight="1" x14ac:dyDescent="0.2">
      <c r="A501" s="22"/>
      <c r="B501" s="22"/>
      <c r="C501" s="27"/>
      <c r="D501" s="27"/>
      <c r="E501" s="27"/>
      <c r="F501" s="27"/>
      <c r="G501" s="27"/>
      <c r="H501" s="27"/>
      <c r="I501" s="27"/>
      <c r="J501" s="27"/>
    </row>
    <row r="502" spans="1:10" s="12" customFormat="1" ht="12.75" customHeight="1" x14ac:dyDescent="0.2">
      <c r="A502" s="22"/>
      <c r="B502" s="22"/>
      <c r="C502" s="27"/>
      <c r="D502" s="27"/>
      <c r="E502" s="27"/>
      <c r="F502" s="27"/>
      <c r="G502" s="27"/>
      <c r="H502" s="27"/>
      <c r="I502" s="27"/>
      <c r="J502" s="27"/>
    </row>
    <row r="503" spans="1:10" ht="12.75" customHeight="1" x14ac:dyDescent="0.2">
      <c r="A503" s="24"/>
      <c r="B503" s="22" t="s">
        <v>654</v>
      </c>
      <c r="C503" s="25">
        <v>696</v>
      </c>
      <c r="D503" s="25">
        <v>53</v>
      </c>
      <c r="E503" s="25">
        <v>3</v>
      </c>
      <c r="F503" s="25">
        <v>2</v>
      </c>
      <c r="G503" s="25">
        <v>224</v>
      </c>
      <c r="H503" s="25">
        <v>1</v>
      </c>
      <c r="I503" s="25">
        <v>39</v>
      </c>
      <c r="J503" s="25">
        <v>375</v>
      </c>
    </row>
    <row r="504" spans="1:10" ht="12.75" customHeight="1" x14ac:dyDescent="0.2">
      <c r="A504" s="24"/>
      <c r="B504" s="22" t="s">
        <v>655</v>
      </c>
      <c r="C504" s="25" t="s">
        <v>44</v>
      </c>
      <c r="D504" s="25">
        <v>2</v>
      </c>
      <c r="E504" s="25">
        <v>3</v>
      </c>
      <c r="F504" s="25">
        <v>1</v>
      </c>
      <c r="G504" s="25">
        <v>154</v>
      </c>
      <c r="H504" s="25" t="s">
        <v>50</v>
      </c>
      <c r="I504" s="25">
        <v>37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2</v>
      </c>
      <c r="E505" s="25">
        <v>1</v>
      </c>
      <c r="F505" s="25" t="s">
        <v>50</v>
      </c>
      <c r="G505" s="25">
        <v>25</v>
      </c>
      <c r="H505" s="25" t="s">
        <v>50</v>
      </c>
      <c r="I505" s="25" t="s">
        <v>50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1</v>
      </c>
      <c r="F506" s="25">
        <v>1</v>
      </c>
      <c r="G506" s="25">
        <v>129</v>
      </c>
      <c r="H506" s="25" t="s">
        <v>50</v>
      </c>
      <c r="I506" s="25">
        <v>37</v>
      </c>
      <c r="J506" s="25" t="s">
        <v>44</v>
      </c>
    </row>
    <row r="507" spans="1:10" ht="12.75" customHeight="1" x14ac:dyDescent="0.2">
      <c r="A507" s="24"/>
      <c r="B507" s="22" t="s">
        <v>656</v>
      </c>
      <c r="C507" s="25" t="s">
        <v>44</v>
      </c>
      <c r="D507" s="25">
        <v>45</v>
      </c>
      <c r="E507" s="25">
        <v>1</v>
      </c>
      <c r="F507" s="25" t="s">
        <v>50</v>
      </c>
      <c r="G507" s="25">
        <v>64</v>
      </c>
      <c r="H507" s="25" t="s">
        <v>50</v>
      </c>
      <c r="I507" s="25">
        <v>1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1</v>
      </c>
      <c r="F508" s="25" t="s">
        <v>50</v>
      </c>
      <c r="G508" s="25">
        <v>56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42</v>
      </c>
      <c r="E510" s="25">
        <v>0</v>
      </c>
      <c r="F510" s="25" t="s">
        <v>50</v>
      </c>
      <c r="G510" s="25">
        <v>2</v>
      </c>
      <c r="H510" s="25" t="s">
        <v>50</v>
      </c>
      <c r="I510" s="25">
        <v>1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>
        <v>6</v>
      </c>
      <c r="H512" s="25">
        <v>0</v>
      </c>
      <c r="I512" s="25" t="s">
        <v>50</v>
      </c>
      <c r="J512" s="25" t="s">
        <v>44</v>
      </c>
    </row>
    <row r="513" spans="1:10" ht="12.75" customHeight="1" x14ac:dyDescent="0.2">
      <c r="A513" s="24"/>
      <c r="B513" s="22" t="s">
        <v>657</v>
      </c>
      <c r="C513" s="25" t="s">
        <v>44</v>
      </c>
      <c r="D513" s="25">
        <v>6</v>
      </c>
      <c r="E513" s="25" t="s">
        <v>50</v>
      </c>
      <c r="F513" s="25">
        <v>1</v>
      </c>
      <c r="G513" s="25">
        <v>7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658</v>
      </c>
      <c r="C514" s="25" t="s">
        <v>44</v>
      </c>
      <c r="D514" s="25">
        <v>3</v>
      </c>
      <c r="E514" s="25" t="s">
        <v>50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>
        <v>1</v>
      </c>
      <c r="E516" s="25">
        <v>0</v>
      </c>
      <c r="F516" s="25" t="s">
        <v>50</v>
      </c>
      <c r="G516" s="25">
        <v>1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>
        <v>1</v>
      </c>
      <c r="G517" s="25" t="s">
        <v>50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>
        <v>0</v>
      </c>
      <c r="F518" s="25" t="s">
        <v>50</v>
      </c>
      <c r="G518" s="25">
        <v>3</v>
      </c>
      <c r="H518" s="25">
        <v>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0</v>
      </c>
      <c r="E519" s="25">
        <v>0</v>
      </c>
      <c r="F519" s="25" t="s">
        <v>50</v>
      </c>
      <c r="G519" s="25">
        <v>0</v>
      </c>
      <c r="H519" s="25" t="s">
        <v>50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659</v>
      </c>
      <c r="C520" s="25">
        <v>375</v>
      </c>
      <c r="D520" s="25">
        <v>0</v>
      </c>
      <c r="E520" s="25">
        <v>0</v>
      </c>
      <c r="F520" s="25" t="s">
        <v>50</v>
      </c>
      <c r="G520" s="25">
        <v>0</v>
      </c>
      <c r="H520" s="25" t="s">
        <v>50</v>
      </c>
      <c r="I520" s="25">
        <v>0</v>
      </c>
      <c r="J520" s="25">
        <v>375</v>
      </c>
    </row>
    <row r="521" spans="1:10" ht="12.75" customHeight="1" x14ac:dyDescent="0.2">
      <c r="A521" s="24"/>
      <c r="B521" s="22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680</v>
      </c>
      <c r="B522" s="22" t="s">
        <v>681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4"/>
      <c r="B523" s="24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654</v>
      </c>
      <c r="C525" s="25">
        <v>35</v>
      </c>
      <c r="D525" s="25">
        <v>17</v>
      </c>
      <c r="E525" s="25">
        <v>0</v>
      </c>
      <c r="F525" s="25" t="s">
        <v>50</v>
      </c>
      <c r="G525" s="25">
        <v>5</v>
      </c>
      <c r="H525" s="25" t="s">
        <v>50</v>
      </c>
      <c r="I525" s="25">
        <v>0</v>
      </c>
      <c r="J525" s="25">
        <v>12</v>
      </c>
    </row>
    <row r="526" spans="1:10" ht="12.75" customHeight="1" x14ac:dyDescent="0.2">
      <c r="A526" s="24"/>
      <c r="B526" s="22" t="s">
        <v>655</v>
      </c>
      <c r="C526" s="25" t="s">
        <v>44</v>
      </c>
      <c r="D526" s="25">
        <v>1</v>
      </c>
      <c r="E526" s="25">
        <v>0</v>
      </c>
      <c r="F526" s="25" t="s">
        <v>50</v>
      </c>
      <c r="G526" s="25">
        <v>3</v>
      </c>
      <c r="H526" s="25" t="s">
        <v>50</v>
      </c>
      <c r="I526" s="25">
        <v>0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1</v>
      </c>
      <c r="E527" s="25">
        <v>0</v>
      </c>
      <c r="F527" s="25">
        <v>0</v>
      </c>
      <c r="G527" s="25">
        <v>3</v>
      </c>
      <c r="H527" s="25" t="s">
        <v>50</v>
      </c>
      <c r="I527" s="25">
        <v>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0</v>
      </c>
      <c r="F528" s="25" t="s">
        <v>50</v>
      </c>
      <c r="G528" s="25" t="s">
        <v>50</v>
      </c>
      <c r="H528" s="25">
        <v>0</v>
      </c>
      <c r="I528" s="25">
        <v>0</v>
      </c>
      <c r="J528" s="25" t="s">
        <v>44</v>
      </c>
    </row>
    <row r="529" spans="1:10" ht="12.75" customHeight="1" x14ac:dyDescent="0.2">
      <c r="A529" s="24"/>
      <c r="B529" s="22" t="s">
        <v>656</v>
      </c>
      <c r="C529" s="25" t="s">
        <v>44</v>
      </c>
      <c r="D529" s="25">
        <v>15</v>
      </c>
      <c r="E529" s="25">
        <v>0</v>
      </c>
      <c r="F529" s="25">
        <v>0</v>
      </c>
      <c r="G529" s="25">
        <v>2</v>
      </c>
      <c r="H529" s="25">
        <v>0</v>
      </c>
      <c r="I529" s="25">
        <v>0</v>
      </c>
      <c r="J529" s="25" t="s">
        <v>44</v>
      </c>
    </row>
    <row r="530" spans="1:10" ht="12.75" customHeight="1" x14ac:dyDescent="0.2">
      <c r="A530" s="24"/>
      <c r="B530" s="24" t="s">
        <v>48</v>
      </c>
      <c r="C530" s="25" t="s">
        <v>44</v>
      </c>
      <c r="D530" s="25" t="s">
        <v>50</v>
      </c>
      <c r="E530" s="25">
        <v>0</v>
      </c>
      <c r="F530" s="25">
        <v>0</v>
      </c>
      <c r="G530" s="25">
        <v>2</v>
      </c>
      <c r="H530" s="25">
        <v>0</v>
      </c>
      <c r="I530" s="25">
        <v>0</v>
      </c>
      <c r="J530" s="25" t="s">
        <v>44</v>
      </c>
    </row>
    <row r="531" spans="1:10" ht="12.75" customHeight="1" x14ac:dyDescent="0.2">
      <c r="A531" s="24"/>
      <c r="B531" s="24" t="s">
        <v>49</v>
      </c>
      <c r="C531" s="25" t="s">
        <v>44</v>
      </c>
      <c r="D531" s="25" t="s">
        <v>50</v>
      </c>
      <c r="E531" s="25">
        <v>0</v>
      </c>
      <c r="F531" s="25">
        <v>0</v>
      </c>
      <c r="G531" s="25">
        <v>0</v>
      </c>
      <c r="H531" s="25">
        <v>0</v>
      </c>
      <c r="I531" s="25">
        <v>0</v>
      </c>
      <c r="J531" s="25" t="s">
        <v>44</v>
      </c>
    </row>
    <row r="532" spans="1:10" ht="12.75" customHeight="1" x14ac:dyDescent="0.2">
      <c r="A532" s="24"/>
      <c r="B532" s="24" t="s">
        <v>51</v>
      </c>
      <c r="C532" s="25" t="s">
        <v>44</v>
      </c>
      <c r="D532" s="25">
        <v>15</v>
      </c>
      <c r="E532" s="25">
        <v>0</v>
      </c>
      <c r="F532" s="25">
        <v>0</v>
      </c>
      <c r="G532" s="25">
        <v>0</v>
      </c>
      <c r="H532" s="25">
        <v>0</v>
      </c>
      <c r="I532" s="25">
        <v>0</v>
      </c>
      <c r="J532" s="25" t="s">
        <v>44</v>
      </c>
    </row>
    <row r="533" spans="1:10" ht="12.75" customHeight="1" x14ac:dyDescent="0.2">
      <c r="A533" s="24"/>
      <c r="B533" s="24" t="s">
        <v>52</v>
      </c>
      <c r="C533" s="25" t="s">
        <v>44</v>
      </c>
      <c r="D533" s="25">
        <v>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2">
      <c r="A534" s="24"/>
      <c r="B534" s="24" t="s">
        <v>53</v>
      </c>
      <c r="C534" s="25" t="s">
        <v>44</v>
      </c>
      <c r="D534" s="25">
        <v>0</v>
      </c>
      <c r="E534" s="25">
        <v>0</v>
      </c>
      <c r="F534" s="25">
        <v>0</v>
      </c>
      <c r="G534" s="25">
        <v>0</v>
      </c>
      <c r="H534" s="25">
        <v>0</v>
      </c>
      <c r="I534" s="25">
        <v>0</v>
      </c>
      <c r="J534" s="25" t="s">
        <v>44</v>
      </c>
    </row>
    <row r="535" spans="1:10" ht="12.75" customHeight="1" x14ac:dyDescent="0.2">
      <c r="A535" s="24"/>
      <c r="B535" s="22" t="s">
        <v>657</v>
      </c>
      <c r="C535" s="25" t="s">
        <v>44</v>
      </c>
      <c r="D535" s="25">
        <v>1</v>
      </c>
      <c r="E535" s="25">
        <v>0</v>
      </c>
      <c r="F535" s="25" t="s">
        <v>50</v>
      </c>
      <c r="G535" s="25" t="s">
        <v>50</v>
      </c>
      <c r="H535" s="25" t="s">
        <v>50</v>
      </c>
      <c r="I535" s="25">
        <v>0</v>
      </c>
      <c r="J535" s="25" t="s">
        <v>44</v>
      </c>
    </row>
    <row r="536" spans="1:10" ht="12.75" customHeight="1" x14ac:dyDescent="0.2">
      <c r="A536" s="24"/>
      <c r="B536" s="24" t="s">
        <v>658</v>
      </c>
      <c r="C536" s="25" t="s">
        <v>44</v>
      </c>
      <c r="D536" s="25" t="s">
        <v>50</v>
      </c>
      <c r="E536" s="25">
        <v>0</v>
      </c>
      <c r="F536" s="25">
        <v>0</v>
      </c>
      <c r="G536" s="25" t="s">
        <v>50</v>
      </c>
      <c r="H536" s="25">
        <v>0</v>
      </c>
      <c r="I536" s="25">
        <v>0</v>
      </c>
      <c r="J536" s="25" t="s">
        <v>44</v>
      </c>
    </row>
    <row r="537" spans="1:10" ht="12.75" customHeight="1" x14ac:dyDescent="0.2">
      <c r="A537" s="24"/>
      <c r="B537" s="24" t="s">
        <v>54</v>
      </c>
      <c r="C537" s="25" t="s">
        <v>44</v>
      </c>
      <c r="D537" s="25" t="s">
        <v>50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2">
      <c r="A538" s="24"/>
      <c r="B538" s="24" t="s">
        <v>55</v>
      </c>
      <c r="C538" s="25" t="s">
        <v>44</v>
      </c>
      <c r="D538" s="25">
        <v>0</v>
      </c>
      <c r="E538" s="25">
        <v>0</v>
      </c>
      <c r="F538" s="25">
        <v>0</v>
      </c>
      <c r="G538" s="25" t="s">
        <v>50</v>
      </c>
      <c r="H538" s="25">
        <v>0</v>
      </c>
      <c r="I538" s="25">
        <v>0</v>
      </c>
      <c r="J538" s="25" t="s">
        <v>44</v>
      </c>
    </row>
    <row r="539" spans="1:10" ht="12.75" customHeight="1" x14ac:dyDescent="0.2">
      <c r="A539" s="24"/>
      <c r="B539" s="24" t="s">
        <v>56</v>
      </c>
      <c r="C539" s="25" t="s">
        <v>44</v>
      </c>
      <c r="D539" s="25">
        <v>0</v>
      </c>
      <c r="E539" s="25" t="s">
        <v>44</v>
      </c>
      <c r="F539" s="25" t="s">
        <v>50</v>
      </c>
      <c r="G539" s="25">
        <v>0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0</v>
      </c>
      <c r="H540" s="25">
        <v>0</v>
      </c>
      <c r="I540" s="25">
        <v>0</v>
      </c>
      <c r="J540" s="25" t="s">
        <v>44</v>
      </c>
    </row>
    <row r="541" spans="1:10" ht="12.75" customHeight="1" x14ac:dyDescent="0.2">
      <c r="A541" s="24"/>
      <c r="B541" s="24" t="s">
        <v>58</v>
      </c>
      <c r="C541" s="25" t="s">
        <v>44</v>
      </c>
      <c r="D541" s="25">
        <v>0</v>
      </c>
      <c r="E541" s="25">
        <v>0</v>
      </c>
      <c r="F541" s="25">
        <v>0</v>
      </c>
      <c r="G541" s="25">
        <v>0</v>
      </c>
      <c r="H541" s="25">
        <v>0</v>
      </c>
      <c r="I541" s="25">
        <v>0</v>
      </c>
      <c r="J541" s="25" t="s">
        <v>44</v>
      </c>
    </row>
    <row r="542" spans="1:10" ht="12.75" customHeight="1" x14ac:dyDescent="0.2">
      <c r="A542" s="24"/>
      <c r="B542" s="22" t="s">
        <v>659</v>
      </c>
      <c r="C542" s="25">
        <v>12</v>
      </c>
      <c r="D542" s="25">
        <v>0</v>
      </c>
      <c r="E542" s="25">
        <v>0</v>
      </c>
      <c r="F542" s="25">
        <v>0</v>
      </c>
      <c r="G542" s="25">
        <v>0</v>
      </c>
      <c r="H542" s="25">
        <v>0</v>
      </c>
      <c r="I542" s="25">
        <v>0</v>
      </c>
      <c r="J542" s="25">
        <v>12</v>
      </c>
    </row>
    <row r="543" spans="1:10" ht="12.75" customHeight="1" x14ac:dyDescent="0.2">
      <c r="A543" s="24"/>
      <c r="B543" s="22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2">
      <c r="A544" s="22" t="s">
        <v>84</v>
      </c>
      <c r="B544" s="22" t="s">
        <v>682</v>
      </c>
      <c r="C544" s="27"/>
      <c r="D544" s="27"/>
      <c r="E544" s="27"/>
      <c r="F544" s="27"/>
      <c r="G544" s="27"/>
      <c r="H544" s="27"/>
      <c r="I544" s="27"/>
      <c r="J544" s="27"/>
    </row>
    <row r="545" spans="1:10" s="12" customFormat="1" ht="12.75" customHeight="1" x14ac:dyDescent="0.2">
      <c r="A545" s="22"/>
      <c r="B545" s="22"/>
      <c r="C545" s="27"/>
      <c r="D545" s="27"/>
      <c r="E545" s="27"/>
      <c r="F545" s="27"/>
      <c r="G545" s="27"/>
      <c r="H545" s="27"/>
      <c r="I545" s="27"/>
      <c r="J545" s="27"/>
    </row>
    <row r="546" spans="1:10" s="12" customFormat="1" ht="12.75" customHeight="1" x14ac:dyDescent="0.2">
      <c r="A546" s="22"/>
      <c r="B546" s="22"/>
      <c r="C546" s="27"/>
      <c r="D546" s="27"/>
      <c r="E546" s="27"/>
      <c r="F546" s="27"/>
      <c r="G546" s="27"/>
      <c r="H546" s="27"/>
      <c r="I546" s="27"/>
      <c r="J546" s="27"/>
    </row>
    <row r="547" spans="1:10" ht="12.75" customHeight="1" x14ac:dyDescent="0.2">
      <c r="A547" s="24"/>
      <c r="B547" s="22" t="s">
        <v>654</v>
      </c>
      <c r="C547" s="25">
        <v>897</v>
      </c>
      <c r="D547" s="25">
        <v>56</v>
      </c>
      <c r="E547" s="25">
        <v>3</v>
      </c>
      <c r="F547" s="25">
        <v>2</v>
      </c>
      <c r="G547" s="25">
        <v>235</v>
      </c>
      <c r="H547" s="25" t="s">
        <v>50</v>
      </c>
      <c r="I547" s="25">
        <v>13</v>
      </c>
      <c r="J547" s="25">
        <v>588</v>
      </c>
    </row>
    <row r="548" spans="1:10" ht="12.75" customHeight="1" x14ac:dyDescent="0.2">
      <c r="A548" s="24"/>
      <c r="B548" s="22" t="s">
        <v>655</v>
      </c>
      <c r="C548" s="25" t="s">
        <v>44</v>
      </c>
      <c r="D548" s="25">
        <v>2</v>
      </c>
      <c r="E548" s="25">
        <v>2</v>
      </c>
      <c r="F548" s="25">
        <v>1</v>
      </c>
      <c r="G548" s="25">
        <v>175</v>
      </c>
      <c r="H548" s="25" t="s">
        <v>50</v>
      </c>
      <c r="I548" s="25">
        <v>13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>
        <v>2</v>
      </c>
      <c r="E549" s="25" t="s">
        <v>50</v>
      </c>
      <c r="F549" s="25" t="s">
        <v>50</v>
      </c>
      <c r="G549" s="25">
        <v>25</v>
      </c>
      <c r="H549" s="25">
        <v>0</v>
      </c>
      <c r="I549" s="25">
        <v>1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2</v>
      </c>
      <c r="F550" s="25">
        <v>1</v>
      </c>
      <c r="G550" s="25">
        <v>150</v>
      </c>
      <c r="H550" s="25" t="s">
        <v>50</v>
      </c>
      <c r="I550" s="25">
        <v>13</v>
      </c>
      <c r="J550" s="25" t="s">
        <v>44</v>
      </c>
    </row>
    <row r="551" spans="1:10" ht="12.75" customHeight="1" x14ac:dyDescent="0.2">
      <c r="A551" s="24"/>
      <c r="B551" s="22" t="s">
        <v>656</v>
      </c>
      <c r="C551" s="25" t="s">
        <v>44</v>
      </c>
      <c r="D551" s="25">
        <v>49</v>
      </c>
      <c r="E551" s="25">
        <v>1</v>
      </c>
      <c r="F551" s="25" t="s">
        <v>50</v>
      </c>
      <c r="G551" s="25">
        <v>51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1</v>
      </c>
      <c r="F552" s="25" t="s">
        <v>50</v>
      </c>
      <c r="G552" s="25">
        <v>48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1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46</v>
      </c>
      <c r="E554" s="25">
        <v>0</v>
      </c>
      <c r="F554" s="25" t="s">
        <v>50</v>
      </c>
      <c r="G554" s="25">
        <v>2</v>
      </c>
      <c r="H554" s="25" t="s">
        <v>50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>
        <v>1</v>
      </c>
      <c r="E556" s="25">
        <v>0</v>
      </c>
      <c r="F556" s="25" t="s">
        <v>50</v>
      </c>
      <c r="G556" s="25">
        <v>1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657</v>
      </c>
      <c r="C557" s="25" t="s">
        <v>44</v>
      </c>
      <c r="D557" s="25">
        <v>5</v>
      </c>
      <c r="E557" s="25">
        <v>0</v>
      </c>
      <c r="F557" s="25">
        <v>1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658</v>
      </c>
      <c r="C558" s="25" t="s">
        <v>44</v>
      </c>
      <c r="D558" s="25">
        <v>2</v>
      </c>
      <c r="E558" s="25">
        <v>0</v>
      </c>
      <c r="F558" s="25" t="s">
        <v>50</v>
      </c>
      <c r="G558" s="25">
        <v>5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2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1</v>
      </c>
      <c r="E560" s="25">
        <v>0</v>
      </c>
      <c r="F560" s="25">
        <v>0</v>
      </c>
      <c r="G560" s="25">
        <v>1</v>
      </c>
      <c r="H560" s="25" t="s">
        <v>50</v>
      </c>
      <c r="I560" s="25">
        <v>0</v>
      </c>
      <c r="J560" s="25" t="s">
        <v>44</v>
      </c>
    </row>
    <row r="561" spans="1:10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>
        <v>1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>
        <v>0</v>
      </c>
      <c r="G562" s="25">
        <v>2</v>
      </c>
      <c r="H562" s="25">
        <v>0</v>
      </c>
      <c r="I562" s="25">
        <v>0</v>
      </c>
      <c r="J562" s="25" t="s">
        <v>44</v>
      </c>
    </row>
    <row r="563" spans="1:10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>
        <v>0</v>
      </c>
      <c r="H563" s="25" t="s">
        <v>50</v>
      </c>
      <c r="I563" s="25">
        <v>0</v>
      </c>
      <c r="J563" s="25" t="s">
        <v>44</v>
      </c>
    </row>
    <row r="564" spans="1:10" ht="12.75" customHeight="1" x14ac:dyDescent="0.2">
      <c r="A564" s="24"/>
      <c r="B564" s="22" t="s">
        <v>659</v>
      </c>
      <c r="C564" s="25">
        <v>588</v>
      </c>
      <c r="D564" s="25">
        <v>0</v>
      </c>
      <c r="E564" s="25" t="s">
        <v>50</v>
      </c>
      <c r="F564" s="25" t="s">
        <v>50</v>
      </c>
      <c r="G564" s="25">
        <v>0</v>
      </c>
      <c r="H564" s="25" t="s">
        <v>50</v>
      </c>
      <c r="I564" s="25">
        <v>0</v>
      </c>
      <c r="J564" s="25">
        <v>588</v>
      </c>
    </row>
    <row r="565" spans="1:10" ht="12.75" customHeight="1" x14ac:dyDescent="0.2">
      <c r="A565" s="24"/>
      <c r="B565" s="22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2">
      <c r="A566" s="22" t="s">
        <v>85</v>
      </c>
      <c r="B566" s="22" t="s">
        <v>683</v>
      </c>
      <c r="C566" s="27"/>
      <c r="D566" s="27"/>
      <c r="E566" s="27"/>
      <c r="F566" s="27"/>
      <c r="G566" s="27"/>
      <c r="H566" s="27"/>
      <c r="I566" s="27"/>
      <c r="J566" s="27"/>
    </row>
    <row r="567" spans="1:10" s="12" customFormat="1" ht="12.75" customHeight="1" x14ac:dyDescent="0.2">
      <c r="A567" s="22"/>
      <c r="B567" s="22"/>
      <c r="C567" s="27"/>
      <c r="D567" s="27"/>
      <c r="E567" s="27"/>
      <c r="F567" s="27"/>
      <c r="G567" s="27"/>
      <c r="H567" s="27"/>
      <c r="I567" s="27"/>
      <c r="J567" s="27"/>
    </row>
    <row r="568" spans="1:10" s="12" customFormat="1" ht="12.75" customHeight="1" x14ac:dyDescent="0.2">
      <c r="A568" s="22"/>
      <c r="B568" s="22"/>
      <c r="C568" s="27"/>
      <c r="D568" s="27"/>
      <c r="E568" s="27"/>
      <c r="F568" s="27"/>
      <c r="G568" s="27"/>
      <c r="H568" s="27"/>
      <c r="I568" s="27"/>
      <c r="J568" s="27"/>
    </row>
    <row r="569" spans="1:10" ht="12.75" customHeight="1" x14ac:dyDescent="0.2">
      <c r="A569" s="24"/>
      <c r="B569" s="22" t="s">
        <v>654</v>
      </c>
      <c r="C569" s="25">
        <v>59</v>
      </c>
      <c r="D569" s="25">
        <v>34</v>
      </c>
      <c r="E569" s="25" t="s">
        <v>50</v>
      </c>
      <c r="F569" s="25" t="s">
        <v>50</v>
      </c>
      <c r="G569" s="25">
        <v>24</v>
      </c>
      <c r="H569" s="25">
        <v>1</v>
      </c>
      <c r="I569" s="25">
        <v>0</v>
      </c>
      <c r="J569" s="25" t="s">
        <v>50</v>
      </c>
    </row>
    <row r="570" spans="1:10" ht="12.75" customHeight="1" x14ac:dyDescent="0.2">
      <c r="A570" s="24"/>
      <c r="B570" s="22" t="s">
        <v>655</v>
      </c>
      <c r="C570" s="25" t="s">
        <v>44</v>
      </c>
      <c r="D570" s="25" t="s">
        <v>50</v>
      </c>
      <c r="E570" s="25">
        <v>0</v>
      </c>
      <c r="F570" s="25" t="s">
        <v>50</v>
      </c>
      <c r="G570" s="25">
        <v>3</v>
      </c>
      <c r="H570" s="25" t="s">
        <v>50</v>
      </c>
      <c r="I570" s="25">
        <v>0</v>
      </c>
      <c r="J570" s="25" t="s">
        <v>44</v>
      </c>
    </row>
    <row r="571" spans="1:10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3</v>
      </c>
      <c r="H571" s="25" t="s">
        <v>50</v>
      </c>
      <c r="I571" s="25">
        <v>0</v>
      </c>
      <c r="J571" s="25" t="s">
        <v>44</v>
      </c>
    </row>
    <row r="572" spans="1:10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>
        <v>0</v>
      </c>
      <c r="F572" s="25">
        <v>0</v>
      </c>
      <c r="G572" s="25" t="s">
        <v>60</v>
      </c>
      <c r="H572" s="25">
        <v>0</v>
      </c>
      <c r="I572" s="25">
        <v>0</v>
      </c>
      <c r="J572" s="25" t="s">
        <v>44</v>
      </c>
    </row>
    <row r="573" spans="1:10" ht="12.75" customHeight="1" x14ac:dyDescent="0.2">
      <c r="A573" s="24"/>
      <c r="B573" s="22" t="s">
        <v>656</v>
      </c>
      <c r="C573" s="25" t="s">
        <v>44</v>
      </c>
      <c r="D573" s="25">
        <v>23</v>
      </c>
      <c r="E573" s="25" t="s">
        <v>50</v>
      </c>
      <c r="F573" s="25" t="s">
        <v>50</v>
      </c>
      <c r="G573" s="25">
        <v>12</v>
      </c>
      <c r="H573" s="25" t="s">
        <v>50</v>
      </c>
      <c r="I573" s="25">
        <v>0</v>
      </c>
      <c r="J573" s="25" t="s">
        <v>44</v>
      </c>
    </row>
    <row r="574" spans="1:10" ht="12.75" customHeight="1" x14ac:dyDescent="0.2">
      <c r="A574" s="24"/>
      <c r="B574" s="24" t="s">
        <v>48</v>
      </c>
      <c r="C574" s="25" t="s">
        <v>44</v>
      </c>
      <c r="D574" s="25">
        <v>1</v>
      </c>
      <c r="E574" s="25">
        <v>0</v>
      </c>
      <c r="F574" s="25" t="s">
        <v>50</v>
      </c>
      <c r="G574" s="25">
        <v>8</v>
      </c>
      <c r="H574" s="25" t="s">
        <v>50</v>
      </c>
      <c r="I574" s="25">
        <v>0</v>
      </c>
      <c r="J574" s="25" t="s">
        <v>44</v>
      </c>
    </row>
    <row r="575" spans="1:10" ht="12.75" customHeight="1" x14ac:dyDescent="0.2">
      <c r="A575" s="24"/>
      <c r="B575" s="24" t="s">
        <v>49</v>
      </c>
      <c r="C575" s="25" t="s">
        <v>44</v>
      </c>
      <c r="D575" s="25">
        <v>2</v>
      </c>
      <c r="E575" s="25">
        <v>0</v>
      </c>
      <c r="F575" s="25">
        <v>0</v>
      </c>
      <c r="G575" s="25" t="s">
        <v>50</v>
      </c>
      <c r="H575" s="25">
        <v>0</v>
      </c>
      <c r="I575" s="25">
        <v>0</v>
      </c>
      <c r="J575" s="25" t="s">
        <v>44</v>
      </c>
    </row>
    <row r="576" spans="1:10" ht="12.75" customHeight="1" x14ac:dyDescent="0.2">
      <c r="A576" s="24"/>
      <c r="B576" s="24" t="s">
        <v>51</v>
      </c>
      <c r="C576" s="25" t="s">
        <v>44</v>
      </c>
      <c r="D576" s="25">
        <v>19</v>
      </c>
      <c r="E576" s="25">
        <v>0</v>
      </c>
      <c r="F576" s="25" t="s">
        <v>50</v>
      </c>
      <c r="G576" s="25">
        <v>2</v>
      </c>
      <c r="H576" s="25" t="s">
        <v>50</v>
      </c>
      <c r="I576" s="25">
        <v>0</v>
      </c>
      <c r="J576" s="25" t="s">
        <v>44</v>
      </c>
    </row>
    <row r="577" spans="1:10" ht="12.75" customHeight="1" x14ac:dyDescent="0.2">
      <c r="A577" s="24"/>
      <c r="B577" s="24" t="s">
        <v>52</v>
      </c>
      <c r="C577" s="25" t="s">
        <v>44</v>
      </c>
      <c r="D577" s="25" t="s">
        <v>60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 t="s">
        <v>50</v>
      </c>
      <c r="F578" s="25">
        <v>0</v>
      </c>
      <c r="G578" s="25" t="s">
        <v>60</v>
      </c>
      <c r="H578" s="25">
        <v>0</v>
      </c>
      <c r="I578" s="25">
        <v>0</v>
      </c>
      <c r="J578" s="25" t="s">
        <v>44</v>
      </c>
    </row>
    <row r="579" spans="1:10" ht="12.75" customHeight="1" x14ac:dyDescent="0.2">
      <c r="A579" s="24"/>
      <c r="B579" s="22" t="s">
        <v>657</v>
      </c>
      <c r="C579" s="25" t="s">
        <v>44</v>
      </c>
      <c r="D579" s="25">
        <v>10</v>
      </c>
      <c r="E579" s="25" t="s">
        <v>50</v>
      </c>
      <c r="F579" s="25" t="s">
        <v>50</v>
      </c>
      <c r="G579" s="25">
        <v>9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2">
      <c r="A580" s="24"/>
      <c r="B580" s="24" t="s">
        <v>658</v>
      </c>
      <c r="C580" s="25" t="s">
        <v>44</v>
      </c>
      <c r="D580" s="25">
        <v>6</v>
      </c>
      <c r="E580" s="25" t="s">
        <v>50</v>
      </c>
      <c r="F580" s="25" t="s">
        <v>50</v>
      </c>
      <c r="G580" s="25">
        <v>8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 t="s">
        <v>50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 t="s">
        <v>50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 t="s">
        <v>50</v>
      </c>
      <c r="H584" s="25">
        <v>0</v>
      </c>
      <c r="I584" s="25">
        <v>0</v>
      </c>
      <c r="J584" s="25" t="s">
        <v>44</v>
      </c>
    </row>
    <row r="585" spans="1:10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>
        <v>0</v>
      </c>
      <c r="F585" s="25" t="s">
        <v>50</v>
      </c>
      <c r="G585" s="25" t="s">
        <v>50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2">
      <c r="A586" s="24"/>
      <c r="B586" s="22" t="s">
        <v>659</v>
      </c>
      <c r="C586" s="25">
        <v>1</v>
      </c>
      <c r="D586" s="25" t="s">
        <v>50</v>
      </c>
      <c r="E586" s="25">
        <v>0</v>
      </c>
      <c r="F586" s="25" t="s">
        <v>50</v>
      </c>
      <c r="G586" s="25" t="s">
        <v>50</v>
      </c>
      <c r="H586" s="25" t="s">
        <v>50</v>
      </c>
      <c r="I586" s="25">
        <v>0</v>
      </c>
      <c r="J586" s="25" t="s">
        <v>50</v>
      </c>
    </row>
    <row r="587" spans="1:10" ht="12.75" customHeight="1" x14ac:dyDescent="0.2">
      <c r="A587" s="24"/>
      <c r="B587" s="22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2">
      <c r="A588" s="22" t="s">
        <v>86</v>
      </c>
      <c r="B588" s="22" t="s">
        <v>684</v>
      </c>
      <c r="C588" s="27"/>
      <c r="D588" s="27"/>
      <c r="E588" s="27"/>
      <c r="F588" s="27"/>
      <c r="G588" s="27"/>
      <c r="H588" s="27"/>
      <c r="I588" s="27"/>
      <c r="J588" s="27"/>
    </row>
    <row r="589" spans="1:10" s="12" customFormat="1" ht="12.75" customHeight="1" x14ac:dyDescent="0.2">
      <c r="A589" s="22"/>
      <c r="B589" s="22"/>
      <c r="C589" s="27"/>
      <c r="D589" s="27"/>
      <c r="E589" s="27"/>
      <c r="F589" s="27"/>
      <c r="G589" s="27"/>
      <c r="H589" s="27"/>
      <c r="I589" s="27"/>
      <c r="J589" s="27"/>
    </row>
    <row r="590" spans="1:10" s="12" customFormat="1" ht="12.75" customHeight="1" x14ac:dyDescent="0.2">
      <c r="A590" s="22"/>
      <c r="B590" s="22"/>
      <c r="C590" s="27"/>
      <c r="D590" s="27"/>
      <c r="E590" s="27"/>
      <c r="F590" s="27"/>
      <c r="G590" s="27"/>
      <c r="H590" s="27"/>
      <c r="I590" s="27"/>
      <c r="J590" s="27"/>
    </row>
    <row r="591" spans="1:10" ht="12.75" customHeight="1" x14ac:dyDescent="0.2">
      <c r="A591" s="24"/>
      <c r="B591" s="22" t="s">
        <v>654</v>
      </c>
      <c r="C591" s="25">
        <v>3517</v>
      </c>
      <c r="D591" s="25">
        <v>178</v>
      </c>
      <c r="E591" s="25">
        <v>3</v>
      </c>
      <c r="F591" s="25">
        <v>14</v>
      </c>
      <c r="G591" s="25">
        <v>1077</v>
      </c>
      <c r="H591" s="25">
        <v>19</v>
      </c>
      <c r="I591" s="25" t="s">
        <v>50</v>
      </c>
      <c r="J591" s="25">
        <v>2226</v>
      </c>
    </row>
    <row r="592" spans="1:10" ht="12.75" customHeight="1" x14ac:dyDescent="0.2">
      <c r="A592" s="24"/>
      <c r="B592" s="22" t="s">
        <v>655</v>
      </c>
      <c r="C592" s="25" t="s">
        <v>44</v>
      </c>
      <c r="D592" s="25">
        <v>1</v>
      </c>
      <c r="E592" s="25" t="s">
        <v>50</v>
      </c>
      <c r="F592" s="25">
        <v>1</v>
      </c>
      <c r="G592" s="25">
        <v>342</v>
      </c>
      <c r="H592" s="25">
        <v>2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>
        <v>1</v>
      </c>
      <c r="E593" s="25" t="s">
        <v>50</v>
      </c>
      <c r="F593" s="25" t="s">
        <v>50</v>
      </c>
      <c r="G593" s="25">
        <v>134</v>
      </c>
      <c r="H593" s="25">
        <v>2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>
        <v>0</v>
      </c>
      <c r="F594" s="25" t="s">
        <v>50</v>
      </c>
      <c r="G594" s="25">
        <v>208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656</v>
      </c>
      <c r="C595" s="25" t="s">
        <v>44</v>
      </c>
      <c r="D595" s="25">
        <v>164</v>
      </c>
      <c r="E595" s="25">
        <v>3</v>
      </c>
      <c r="F595" s="25">
        <v>8</v>
      </c>
      <c r="G595" s="25">
        <v>696</v>
      </c>
      <c r="H595" s="25">
        <v>16</v>
      </c>
      <c r="I595" s="25" t="s">
        <v>50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-2</v>
      </c>
      <c r="E596" s="25">
        <v>3</v>
      </c>
      <c r="F596" s="25">
        <v>4</v>
      </c>
      <c r="G596" s="25">
        <v>656</v>
      </c>
      <c r="H596" s="25">
        <v>15</v>
      </c>
      <c r="I596" s="25" t="s">
        <v>50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 t="s">
        <v>50</v>
      </c>
      <c r="G597" s="25">
        <v>1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157</v>
      </c>
      <c r="E598" s="25">
        <v>0</v>
      </c>
      <c r="F598" s="25">
        <v>4</v>
      </c>
      <c r="G598" s="25">
        <v>15</v>
      </c>
      <c r="H598" s="25" t="s">
        <v>60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1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24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657</v>
      </c>
      <c r="C601" s="25" t="s">
        <v>44</v>
      </c>
      <c r="D601" s="25">
        <v>12</v>
      </c>
      <c r="E601" s="25">
        <v>0</v>
      </c>
      <c r="F601" s="25">
        <v>5</v>
      </c>
      <c r="G601" s="25">
        <v>29</v>
      </c>
      <c r="H601" s="25">
        <v>1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658</v>
      </c>
      <c r="C602" s="25" t="s">
        <v>44</v>
      </c>
      <c r="D602" s="25">
        <v>6</v>
      </c>
      <c r="E602" s="25">
        <v>0</v>
      </c>
      <c r="F602" s="25" t="s">
        <v>50</v>
      </c>
      <c r="G602" s="25">
        <v>7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4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2</v>
      </c>
      <c r="E604" s="25">
        <v>0</v>
      </c>
      <c r="F604" s="25" t="s">
        <v>50</v>
      </c>
      <c r="G604" s="25">
        <v>1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4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20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>
        <v>1</v>
      </c>
      <c r="G607" s="25">
        <v>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659</v>
      </c>
      <c r="C608" s="25">
        <v>2237</v>
      </c>
      <c r="D608" s="25" t="s">
        <v>50</v>
      </c>
      <c r="E608" s="25">
        <v>0</v>
      </c>
      <c r="F608" s="25" t="s">
        <v>50</v>
      </c>
      <c r="G608" s="25">
        <v>10</v>
      </c>
      <c r="H608" s="25" t="s">
        <v>50</v>
      </c>
      <c r="I608" s="25">
        <v>0</v>
      </c>
      <c r="J608" s="25">
        <v>2226</v>
      </c>
    </row>
    <row r="609" spans="1:10" ht="12.75" customHeight="1" x14ac:dyDescent="0.2">
      <c r="A609" s="24"/>
      <c r="B609" s="22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2">
      <c r="A610" s="22" t="s">
        <v>87</v>
      </c>
      <c r="B610" s="22" t="s">
        <v>685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2">
      <c r="A613" s="24"/>
      <c r="B613" s="22" t="s">
        <v>654</v>
      </c>
      <c r="C613" s="25">
        <v>3375</v>
      </c>
      <c r="D613" s="25">
        <v>165</v>
      </c>
      <c r="E613" s="25">
        <v>2</v>
      </c>
      <c r="F613" s="25">
        <v>5</v>
      </c>
      <c r="G613" s="25">
        <v>994</v>
      </c>
      <c r="H613" s="25">
        <v>16</v>
      </c>
      <c r="I613" s="25">
        <v>0</v>
      </c>
      <c r="J613" s="25">
        <v>2192</v>
      </c>
    </row>
    <row r="614" spans="1:10" ht="12.75" customHeight="1" x14ac:dyDescent="0.2">
      <c r="A614" s="24"/>
      <c r="B614" s="22" t="s">
        <v>655</v>
      </c>
      <c r="C614" s="25" t="s">
        <v>44</v>
      </c>
      <c r="D614" s="25">
        <v>1</v>
      </c>
      <c r="E614" s="25" t="s">
        <v>50</v>
      </c>
      <c r="F614" s="25" t="s">
        <v>50</v>
      </c>
      <c r="G614" s="25">
        <v>323</v>
      </c>
      <c r="H614" s="25">
        <v>2</v>
      </c>
      <c r="I614" s="25">
        <v>0</v>
      </c>
      <c r="J614" s="25" t="s">
        <v>44</v>
      </c>
    </row>
    <row r="615" spans="1:10" ht="12.75" customHeight="1" x14ac:dyDescent="0.2">
      <c r="A615" s="24"/>
      <c r="B615" s="24" t="s">
        <v>45</v>
      </c>
      <c r="C615" s="25" t="s">
        <v>44</v>
      </c>
      <c r="D615" s="25">
        <v>1</v>
      </c>
      <c r="E615" s="25" t="s">
        <v>50</v>
      </c>
      <c r="F615" s="25" t="s">
        <v>50</v>
      </c>
      <c r="G615" s="25">
        <v>129</v>
      </c>
      <c r="H615" s="25">
        <v>2</v>
      </c>
      <c r="I615" s="25">
        <v>0</v>
      </c>
      <c r="J615" s="25" t="s">
        <v>44</v>
      </c>
    </row>
    <row r="616" spans="1:10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194</v>
      </c>
      <c r="H616" s="25">
        <v>1</v>
      </c>
      <c r="I616" s="25">
        <v>0</v>
      </c>
      <c r="J616" s="25" t="s">
        <v>44</v>
      </c>
    </row>
    <row r="617" spans="1:10" ht="12.75" customHeight="1" x14ac:dyDescent="0.2">
      <c r="A617" s="24"/>
      <c r="B617" s="22" t="s">
        <v>656</v>
      </c>
      <c r="C617" s="25" t="s">
        <v>44</v>
      </c>
      <c r="D617" s="25">
        <v>154</v>
      </c>
      <c r="E617" s="25">
        <v>2</v>
      </c>
      <c r="F617" s="25">
        <v>3</v>
      </c>
      <c r="G617" s="25">
        <v>636</v>
      </c>
      <c r="H617" s="25">
        <v>13</v>
      </c>
      <c r="I617" s="25">
        <v>0</v>
      </c>
      <c r="J617" s="25" t="s">
        <v>44</v>
      </c>
    </row>
    <row r="618" spans="1:10" ht="12.75" customHeight="1" x14ac:dyDescent="0.2">
      <c r="A618" s="24"/>
      <c r="B618" s="24" t="s">
        <v>48</v>
      </c>
      <c r="C618" s="25" t="s">
        <v>44</v>
      </c>
      <c r="D618" s="25">
        <v>-3</v>
      </c>
      <c r="E618" s="25">
        <v>2</v>
      </c>
      <c r="F618" s="25">
        <v>2</v>
      </c>
      <c r="G618" s="25">
        <v>604</v>
      </c>
      <c r="H618" s="25">
        <v>13</v>
      </c>
      <c r="I618" s="25">
        <v>0</v>
      </c>
      <c r="J618" s="25" t="s">
        <v>44</v>
      </c>
    </row>
    <row r="619" spans="1:10" ht="12.75" customHeight="1" x14ac:dyDescent="0.2">
      <c r="A619" s="24"/>
      <c r="B619" s="24" t="s">
        <v>49</v>
      </c>
      <c r="C619" s="25" t="s">
        <v>44</v>
      </c>
      <c r="D619" s="25">
        <v>7</v>
      </c>
      <c r="E619" s="25">
        <v>0</v>
      </c>
      <c r="F619" s="25">
        <v>0</v>
      </c>
      <c r="G619" s="25" t="s">
        <v>50</v>
      </c>
      <c r="H619" s="25" t="s">
        <v>50</v>
      </c>
      <c r="I619" s="25">
        <v>0</v>
      </c>
      <c r="J619" s="25" t="s">
        <v>44</v>
      </c>
    </row>
    <row r="620" spans="1:10" ht="12.75" customHeight="1" x14ac:dyDescent="0.2">
      <c r="A620" s="24"/>
      <c r="B620" s="24" t="s">
        <v>51</v>
      </c>
      <c r="C620" s="25" t="s">
        <v>44</v>
      </c>
      <c r="D620" s="25">
        <v>149</v>
      </c>
      <c r="E620" s="25">
        <v>0</v>
      </c>
      <c r="F620" s="25">
        <v>1</v>
      </c>
      <c r="G620" s="25">
        <v>10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2">
      <c r="A621" s="24"/>
      <c r="B621" s="24" t="s">
        <v>52</v>
      </c>
      <c r="C621" s="25" t="s">
        <v>44</v>
      </c>
      <c r="D621" s="25">
        <v>1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2">
      <c r="A622" s="24"/>
      <c r="B622" s="24" t="s">
        <v>53</v>
      </c>
      <c r="C622" s="25" t="s">
        <v>44</v>
      </c>
      <c r="D622" s="25">
        <v>1</v>
      </c>
      <c r="E622" s="25">
        <v>0</v>
      </c>
      <c r="F622" s="25" t="s">
        <v>50</v>
      </c>
      <c r="G622" s="25">
        <v>22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2">
      <c r="A623" s="24"/>
      <c r="B623" s="22" t="s">
        <v>657</v>
      </c>
      <c r="C623" s="25" t="s">
        <v>44</v>
      </c>
      <c r="D623" s="25">
        <v>10</v>
      </c>
      <c r="E623" s="25">
        <v>0</v>
      </c>
      <c r="F623" s="25">
        <v>2</v>
      </c>
      <c r="G623" s="25">
        <v>25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2">
      <c r="A624" s="24"/>
      <c r="B624" s="24" t="s">
        <v>658</v>
      </c>
      <c r="C624" s="25" t="s">
        <v>44</v>
      </c>
      <c r="D624" s="25">
        <v>5</v>
      </c>
      <c r="E624" s="25">
        <v>0</v>
      </c>
      <c r="F624" s="25" t="s">
        <v>50</v>
      </c>
      <c r="G624" s="25">
        <v>5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2">
      <c r="A625" s="24"/>
      <c r="B625" s="24" t="s">
        <v>54</v>
      </c>
      <c r="C625" s="25" t="s">
        <v>44</v>
      </c>
      <c r="D625" s="25">
        <v>4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2">
      <c r="A626" s="24"/>
      <c r="B626" s="24" t="s">
        <v>55</v>
      </c>
      <c r="C626" s="25" t="s">
        <v>44</v>
      </c>
      <c r="D626" s="25">
        <v>2</v>
      </c>
      <c r="E626" s="25">
        <v>0</v>
      </c>
      <c r="F626" s="25">
        <v>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2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20</v>
      </c>
      <c r="H628" s="25" t="s">
        <v>50</v>
      </c>
      <c r="I628" s="25">
        <v>0</v>
      </c>
      <c r="J628" s="25" t="s">
        <v>44</v>
      </c>
    </row>
    <row r="629" spans="1:10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>
        <v>0</v>
      </c>
      <c r="F629" s="25" t="s">
        <v>50</v>
      </c>
      <c r="G629" s="25" t="s">
        <v>50</v>
      </c>
      <c r="H629" s="25" t="s">
        <v>50</v>
      </c>
      <c r="I629" s="25">
        <v>0</v>
      </c>
      <c r="J629" s="25" t="s">
        <v>44</v>
      </c>
    </row>
    <row r="630" spans="1:10" ht="12.75" customHeight="1" x14ac:dyDescent="0.2">
      <c r="A630" s="24"/>
      <c r="B630" s="22" t="s">
        <v>659</v>
      </c>
      <c r="C630" s="25">
        <v>2202</v>
      </c>
      <c r="D630" s="25" t="s">
        <v>50</v>
      </c>
      <c r="E630" s="25">
        <v>0</v>
      </c>
      <c r="F630" s="25" t="s">
        <v>50</v>
      </c>
      <c r="G630" s="25">
        <v>10</v>
      </c>
      <c r="H630" s="25" t="s">
        <v>50</v>
      </c>
      <c r="I630" s="25">
        <v>0</v>
      </c>
      <c r="J630" s="25">
        <v>2192</v>
      </c>
    </row>
    <row r="631" spans="1:10" ht="12.75" customHeight="1" x14ac:dyDescent="0.2">
      <c r="A631" s="24"/>
      <c r="B631" s="22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2">
      <c r="A632" s="22" t="s">
        <v>88</v>
      </c>
      <c r="B632" s="22" t="s">
        <v>686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2">
      <c r="A635" s="24"/>
      <c r="B635" s="22" t="s">
        <v>654</v>
      </c>
      <c r="C635" s="25">
        <v>64</v>
      </c>
      <c r="D635" s="25">
        <v>5</v>
      </c>
      <c r="E635" s="25">
        <v>1</v>
      </c>
      <c r="F635" s="25">
        <v>8</v>
      </c>
      <c r="G635" s="25">
        <v>41</v>
      </c>
      <c r="H635" s="25">
        <v>3</v>
      </c>
      <c r="I635" s="25" t="s">
        <v>50</v>
      </c>
      <c r="J635" s="25">
        <v>6</v>
      </c>
    </row>
    <row r="636" spans="1:10" ht="12.75" customHeight="1" x14ac:dyDescent="0.2">
      <c r="A636" s="24"/>
      <c r="B636" s="22" t="s">
        <v>655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4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 t="s">
        <v>50</v>
      </c>
      <c r="G638" s="25">
        <v>3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2">
      <c r="A639" s="24"/>
      <c r="B639" s="22" t="s">
        <v>656</v>
      </c>
      <c r="C639" s="25" t="s">
        <v>44</v>
      </c>
      <c r="D639" s="25">
        <v>4</v>
      </c>
      <c r="E639" s="25">
        <v>1</v>
      </c>
      <c r="F639" s="25">
        <v>6</v>
      </c>
      <c r="G639" s="25">
        <v>36</v>
      </c>
      <c r="H639" s="25">
        <v>3</v>
      </c>
      <c r="I639" s="25" t="s">
        <v>50</v>
      </c>
      <c r="J639" s="25" t="s">
        <v>44</v>
      </c>
    </row>
    <row r="640" spans="1:10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1</v>
      </c>
      <c r="F640" s="25">
        <v>2</v>
      </c>
      <c r="G640" s="25">
        <v>31</v>
      </c>
      <c r="H640" s="25">
        <v>2</v>
      </c>
      <c r="I640" s="25" t="s">
        <v>50</v>
      </c>
      <c r="J640" s="25" t="s">
        <v>44</v>
      </c>
    </row>
    <row r="641" spans="1:10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 t="s">
        <v>50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2">
      <c r="A642" s="24"/>
      <c r="B642" s="24" t="s">
        <v>51</v>
      </c>
      <c r="C642" s="25" t="s">
        <v>44</v>
      </c>
      <c r="D642" s="25">
        <v>3</v>
      </c>
      <c r="E642" s="25">
        <v>0</v>
      </c>
      <c r="F642" s="25">
        <v>3</v>
      </c>
      <c r="G642" s="25">
        <v>4</v>
      </c>
      <c r="H642" s="25" t="s">
        <v>60</v>
      </c>
      <c r="I642" s="25">
        <v>0</v>
      </c>
      <c r="J642" s="25" t="s">
        <v>44</v>
      </c>
    </row>
    <row r="643" spans="1:10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>
        <v>1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2">
      <c r="A645" s="24"/>
      <c r="B645" s="22" t="s">
        <v>657</v>
      </c>
      <c r="C645" s="25" t="s">
        <v>44</v>
      </c>
      <c r="D645" s="25">
        <v>1</v>
      </c>
      <c r="E645" s="25">
        <v>0</v>
      </c>
      <c r="F645" s="25">
        <v>2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2">
      <c r="A646" s="24"/>
      <c r="B646" s="24" t="s">
        <v>658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 t="s">
        <v>50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>
        <v>2</v>
      </c>
      <c r="G649" s="25" t="s">
        <v>50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>
        <v>0</v>
      </c>
      <c r="H650" s="25">
        <v>0</v>
      </c>
      <c r="I650" s="25">
        <v>0</v>
      </c>
      <c r="J650" s="25" t="s">
        <v>44</v>
      </c>
    </row>
    <row r="651" spans="1:10" ht="12.75" customHeight="1" x14ac:dyDescent="0.2">
      <c r="A651" s="24"/>
      <c r="B651" s="24" t="s">
        <v>58</v>
      </c>
      <c r="C651" s="25" t="s">
        <v>44</v>
      </c>
      <c r="D651" s="25" t="s">
        <v>50</v>
      </c>
      <c r="E651" s="25">
        <v>0</v>
      </c>
      <c r="F651" s="25" t="s">
        <v>60</v>
      </c>
      <c r="G651" s="25" t="s">
        <v>50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2">
      <c r="A652" s="24"/>
      <c r="B652" s="22" t="s">
        <v>659</v>
      </c>
      <c r="C652" s="25">
        <v>6</v>
      </c>
      <c r="D652" s="25" t="s">
        <v>50</v>
      </c>
      <c r="E652" s="25">
        <v>0</v>
      </c>
      <c r="F652" s="25">
        <v>0</v>
      </c>
      <c r="G652" s="25" t="s">
        <v>50</v>
      </c>
      <c r="H652" s="25" t="s">
        <v>50</v>
      </c>
      <c r="I652" s="25">
        <v>0</v>
      </c>
      <c r="J652" s="25">
        <v>6</v>
      </c>
    </row>
    <row r="653" spans="1:10" ht="12.75" customHeight="1" x14ac:dyDescent="0.2">
      <c r="A653" s="24"/>
      <c r="B653" s="22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2">
      <c r="A654" s="22" t="s">
        <v>89</v>
      </c>
      <c r="B654" s="22" t="s">
        <v>687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654</v>
      </c>
      <c r="C657" s="25">
        <v>18</v>
      </c>
      <c r="D657" s="25">
        <v>3</v>
      </c>
      <c r="E657" s="25">
        <v>0</v>
      </c>
      <c r="F657" s="25" t="s">
        <v>50</v>
      </c>
      <c r="G657" s="25">
        <v>14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655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3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 t="s">
        <v>50</v>
      </c>
      <c r="G659" s="25">
        <v>1</v>
      </c>
      <c r="H659" s="25" t="s">
        <v>50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2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656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10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 t="s">
        <v>50</v>
      </c>
      <c r="G662" s="25">
        <v>8</v>
      </c>
      <c r="H662" s="25" t="s">
        <v>50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2</v>
      </c>
      <c r="E664" s="25">
        <v>0</v>
      </c>
      <c r="F664" s="25" t="s">
        <v>50</v>
      </c>
      <c r="G664" s="25">
        <v>1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 t="s">
        <v>50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657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658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 t="s">
        <v>50</v>
      </c>
      <c r="H672" s="25">
        <v>0</v>
      </c>
      <c r="I672" s="25">
        <v>0</v>
      </c>
      <c r="J672" s="25" t="s">
        <v>44</v>
      </c>
    </row>
    <row r="673" spans="1:10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 t="s">
        <v>50</v>
      </c>
      <c r="I673" s="25">
        <v>0</v>
      </c>
      <c r="J673" s="25" t="s">
        <v>44</v>
      </c>
    </row>
    <row r="674" spans="1:10" ht="12.75" customHeight="1" x14ac:dyDescent="0.2">
      <c r="A674" s="24"/>
      <c r="B674" s="22" t="s">
        <v>659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 t="s">
        <v>50</v>
      </c>
      <c r="I674" s="25">
        <v>0</v>
      </c>
      <c r="J674" s="25" t="s">
        <v>50</v>
      </c>
    </row>
    <row r="675" spans="1:10" ht="12.75" customHeight="1" x14ac:dyDescent="0.2">
      <c r="A675" s="24"/>
      <c r="B675" s="22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2">
      <c r="A676" s="22" t="s">
        <v>90</v>
      </c>
      <c r="B676" s="22" t="s">
        <v>688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2">
      <c r="A679" s="24"/>
      <c r="B679" s="22" t="s">
        <v>654</v>
      </c>
      <c r="C679" s="25">
        <v>25</v>
      </c>
      <c r="D679" s="25">
        <v>5</v>
      </c>
      <c r="E679" s="25">
        <v>0</v>
      </c>
      <c r="F679" s="25" t="s">
        <v>50</v>
      </c>
      <c r="G679" s="25">
        <v>19</v>
      </c>
      <c r="H679" s="25" t="s">
        <v>50</v>
      </c>
      <c r="I679" s="25">
        <v>0</v>
      </c>
      <c r="J679" s="25">
        <v>1</v>
      </c>
    </row>
    <row r="680" spans="1:10" ht="12.75" customHeight="1" x14ac:dyDescent="0.2">
      <c r="A680" s="24"/>
      <c r="B680" s="22" t="s">
        <v>655</v>
      </c>
      <c r="C680" s="25" t="s">
        <v>44</v>
      </c>
      <c r="D680" s="25" t="s">
        <v>50</v>
      </c>
      <c r="E680" s="25">
        <v>0</v>
      </c>
      <c r="F680" s="25" t="s">
        <v>50</v>
      </c>
      <c r="G680" s="25">
        <v>10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 t="s">
        <v>50</v>
      </c>
      <c r="G681" s="25">
        <v>2</v>
      </c>
      <c r="H681" s="25">
        <v>0</v>
      </c>
      <c r="I681" s="25">
        <v>0</v>
      </c>
      <c r="J681" s="25" t="s">
        <v>44</v>
      </c>
    </row>
    <row r="682" spans="1:10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 t="s">
        <v>50</v>
      </c>
      <c r="G682" s="25">
        <v>9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2">
      <c r="A683" s="24"/>
      <c r="B683" s="22" t="s">
        <v>656</v>
      </c>
      <c r="C683" s="25" t="s">
        <v>44</v>
      </c>
      <c r="D683" s="25">
        <v>4</v>
      </c>
      <c r="E683" s="25">
        <v>0</v>
      </c>
      <c r="F683" s="25" t="s">
        <v>50</v>
      </c>
      <c r="G683" s="25">
        <v>8</v>
      </c>
      <c r="H683" s="25" t="s">
        <v>50</v>
      </c>
      <c r="I683" s="25">
        <v>0</v>
      </c>
      <c r="J683" s="25" t="s">
        <v>44</v>
      </c>
    </row>
    <row r="684" spans="1:10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7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 t="s">
        <v>50</v>
      </c>
      <c r="I685" s="25">
        <v>0</v>
      </c>
      <c r="J685" s="25" t="s">
        <v>44</v>
      </c>
    </row>
    <row r="686" spans="1:10" ht="12.75" customHeight="1" x14ac:dyDescent="0.2">
      <c r="A686" s="24"/>
      <c r="B686" s="24" t="s">
        <v>51</v>
      </c>
      <c r="C686" s="25" t="s">
        <v>44</v>
      </c>
      <c r="D686" s="25">
        <v>3</v>
      </c>
      <c r="E686" s="25">
        <v>0</v>
      </c>
      <c r="F686" s="25" t="s">
        <v>50</v>
      </c>
      <c r="G686" s="25" t="s">
        <v>50</v>
      </c>
      <c r="H686" s="25" t="s">
        <v>50</v>
      </c>
      <c r="I686" s="25">
        <v>0</v>
      </c>
      <c r="J686" s="25" t="s">
        <v>44</v>
      </c>
    </row>
    <row r="687" spans="1:10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 t="s">
        <v>50</v>
      </c>
      <c r="I688" s="25">
        <v>0</v>
      </c>
      <c r="J688" s="25" t="s">
        <v>44</v>
      </c>
    </row>
    <row r="689" spans="1:10" ht="12.75" customHeight="1" x14ac:dyDescent="0.2">
      <c r="A689" s="24"/>
      <c r="B689" s="22" t="s">
        <v>657</v>
      </c>
      <c r="C689" s="25" t="s">
        <v>44</v>
      </c>
      <c r="D689" s="25">
        <v>1</v>
      </c>
      <c r="E689" s="25">
        <v>0</v>
      </c>
      <c r="F689" s="25" t="s">
        <v>50</v>
      </c>
      <c r="G689" s="25">
        <v>1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2">
      <c r="A690" s="24"/>
      <c r="B690" s="24" t="s">
        <v>658</v>
      </c>
      <c r="C690" s="25" t="s">
        <v>44</v>
      </c>
      <c r="D690" s="25" t="s">
        <v>50</v>
      </c>
      <c r="E690" s="25">
        <v>0</v>
      </c>
      <c r="F690" s="25" t="s">
        <v>50</v>
      </c>
      <c r="G690" s="25">
        <v>1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 t="s">
        <v>50</v>
      </c>
      <c r="H694" s="25">
        <v>0</v>
      </c>
      <c r="I694" s="25">
        <v>0</v>
      </c>
      <c r="J694" s="25" t="s">
        <v>44</v>
      </c>
    </row>
    <row r="695" spans="1:10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 t="s">
        <v>50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2">
      <c r="A696" s="24"/>
      <c r="B696" s="22" t="s">
        <v>659</v>
      </c>
      <c r="C696" s="25">
        <v>1</v>
      </c>
      <c r="D696" s="25" t="s">
        <v>50</v>
      </c>
      <c r="E696" s="25">
        <v>0</v>
      </c>
      <c r="F696" s="25" t="s">
        <v>50</v>
      </c>
      <c r="G696" s="25">
        <v>0</v>
      </c>
      <c r="H696" s="25" t="s">
        <v>50</v>
      </c>
      <c r="I696" s="25">
        <v>0</v>
      </c>
      <c r="J696" s="25">
        <v>1</v>
      </c>
    </row>
    <row r="697" spans="1:10" ht="12.75" customHeight="1" x14ac:dyDescent="0.2">
      <c r="A697" s="24"/>
      <c r="B697" s="22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2">
      <c r="A698" s="22" t="s">
        <v>91</v>
      </c>
      <c r="B698" s="22" t="s">
        <v>689</v>
      </c>
      <c r="C698" s="27"/>
      <c r="D698" s="27"/>
      <c r="E698" s="27"/>
      <c r="F698" s="27"/>
      <c r="G698" s="27"/>
      <c r="H698" s="27"/>
      <c r="I698" s="27"/>
      <c r="J698" s="27"/>
    </row>
    <row r="699" spans="1:10" s="12" customFormat="1" ht="12.75" customHeight="1" x14ac:dyDescent="0.2">
      <c r="A699" s="22"/>
      <c r="B699" s="22"/>
      <c r="C699" s="27"/>
      <c r="D699" s="27"/>
      <c r="E699" s="27"/>
      <c r="F699" s="27"/>
      <c r="G699" s="27"/>
      <c r="H699" s="27"/>
      <c r="I699" s="27"/>
      <c r="J699" s="27"/>
    </row>
    <row r="700" spans="1:10" s="12" customFormat="1" ht="12.75" customHeight="1" x14ac:dyDescent="0.2">
      <c r="A700" s="22"/>
      <c r="B700" s="22"/>
      <c r="C700" s="27"/>
      <c r="D700" s="27"/>
      <c r="E700" s="27"/>
      <c r="F700" s="27"/>
      <c r="G700" s="27"/>
      <c r="H700" s="27"/>
      <c r="I700" s="27"/>
      <c r="J700" s="27"/>
    </row>
    <row r="701" spans="1:10" ht="12.75" customHeight="1" x14ac:dyDescent="0.2">
      <c r="A701" s="24"/>
      <c r="B701" s="22" t="s">
        <v>654</v>
      </c>
      <c r="C701" s="25">
        <v>35</v>
      </c>
      <c r="D701" s="25" t="s">
        <v>50</v>
      </c>
      <c r="E701" s="25">
        <v>0</v>
      </c>
      <c r="F701" s="25" t="s">
        <v>50</v>
      </c>
      <c r="G701" s="25">
        <v>8</v>
      </c>
      <c r="H701" s="25" t="s">
        <v>50</v>
      </c>
      <c r="I701" s="25">
        <v>0</v>
      </c>
      <c r="J701" s="25">
        <v>27</v>
      </c>
    </row>
    <row r="702" spans="1:10" ht="12.75" customHeight="1" x14ac:dyDescent="0.2">
      <c r="A702" s="24"/>
      <c r="B702" s="22" t="s">
        <v>655</v>
      </c>
      <c r="C702" s="25" t="s">
        <v>44</v>
      </c>
      <c r="D702" s="25" t="s">
        <v>50</v>
      </c>
      <c r="E702" s="25">
        <v>0</v>
      </c>
      <c r="F702" s="25" t="s">
        <v>50</v>
      </c>
      <c r="G702" s="25">
        <v>1</v>
      </c>
      <c r="H702" s="25">
        <v>0</v>
      </c>
      <c r="I702" s="25">
        <v>0</v>
      </c>
      <c r="J702" s="25" t="s">
        <v>44</v>
      </c>
    </row>
    <row r="703" spans="1:10" ht="12.75" customHeight="1" x14ac:dyDescent="0.2">
      <c r="A703" s="24"/>
      <c r="B703" s="24" t="s">
        <v>45</v>
      </c>
      <c r="C703" s="25" t="s">
        <v>44</v>
      </c>
      <c r="D703" s="25" t="s">
        <v>50</v>
      </c>
      <c r="E703" s="25">
        <v>0</v>
      </c>
      <c r="F703" s="25" t="s">
        <v>50</v>
      </c>
      <c r="G703" s="25">
        <v>1</v>
      </c>
      <c r="H703" s="25">
        <v>0</v>
      </c>
      <c r="I703" s="25">
        <v>0</v>
      </c>
      <c r="J703" s="25" t="s">
        <v>44</v>
      </c>
    </row>
    <row r="704" spans="1:10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>
        <v>0</v>
      </c>
      <c r="F704" s="25">
        <v>0</v>
      </c>
      <c r="G704" s="25" t="s">
        <v>50</v>
      </c>
      <c r="H704" s="25">
        <v>0</v>
      </c>
      <c r="I704" s="25">
        <v>0</v>
      </c>
      <c r="J704" s="25" t="s">
        <v>44</v>
      </c>
    </row>
    <row r="705" spans="1:10" ht="12.75" customHeight="1" x14ac:dyDescent="0.2">
      <c r="A705" s="24"/>
      <c r="B705" s="22" t="s">
        <v>656</v>
      </c>
      <c r="C705" s="25" t="s">
        <v>44</v>
      </c>
      <c r="D705" s="25" t="s">
        <v>50</v>
      </c>
      <c r="E705" s="25">
        <v>0</v>
      </c>
      <c r="F705" s="25" t="s">
        <v>50</v>
      </c>
      <c r="G705" s="25">
        <v>6</v>
      </c>
      <c r="H705" s="25" t="s">
        <v>50</v>
      </c>
      <c r="I705" s="25">
        <v>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 t="s">
        <v>50</v>
      </c>
      <c r="E706" s="25">
        <v>0</v>
      </c>
      <c r="F706" s="25" t="s">
        <v>50</v>
      </c>
      <c r="G706" s="25">
        <v>5</v>
      </c>
      <c r="H706" s="25" t="s">
        <v>50</v>
      </c>
      <c r="I706" s="25">
        <v>0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 t="s">
        <v>50</v>
      </c>
      <c r="E707" s="25">
        <v>0</v>
      </c>
      <c r="F707" s="25">
        <v>0</v>
      </c>
      <c r="G707" s="25">
        <v>0</v>
      </c>
      <c r="H707" s="25">
        <v>0</v>
      </c>
      <c r="I707" s="25">
        <v>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 t="s">
        <v>50</v>
      </c>
      <c r="E708" s="25">
        <v>0</v>
      </c>
      <c r="F708" s="25" t="s">
        <v>50</v>
      </c>
      <c r="G708" s="25" t="s">
        <v>50</v>
      </c>
      <c r="H708" s="25" t="s">
        <v>50</v>
      </c>
      <c r="I708" s="25">
        <v>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 t="s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 t="s">
        <v>50</v>
      </c>
      <c r="E710" s="25">
        <v>0</v>
      </c>
      <c r="F710" s="25" t="s">
        <v>50</v>
      </c>
      <c r="G710" s="25">
        <v>1</v>
      </c>
      <c r="H710" s="25">
        <v>0</v>
      </c>
      <c r="I710" s="25">
        <v>0</v>
      </c>
      <c r="J710" s="25" t="s">
        <v>44</v>
      </c>
    </row>
    <row r="711" spans="1:10" ht="12.75" customHeight="1" x14ac:dyDescent="0.2">
      <c r="A711" s="24"/>
      <c r="B711" s="22" t="s">
        <v>657</v>
      </c>
      <c r="C711" s="25" t="s">
        <v>44</v>
      </c>
      <c r="D711" s="25" t="s">
        <v>50</v>
      </c>
      <c r="E711" s="25">
        <v>0</v>
      </c>
      <c r="F711" s="25" t="s">
        <v>50</v>
      </c>
      <c r="G711" s="25" t="s">
        <v>50</v>
      </c>
      <c r="H711" s="25" t="s">
        <v>50</v>
      </c>
      <c r="I711" s="25">
        <v>0</v>
      </c>
      <c r="J711" s="25" t="s">
        <v>44</v>
      </c>
    </row>
    <row r="712" spans="1:10" ht="12.75" customHeight="1" x14ac:dyDescent="0.2">
      <c r="A712" s="24"/>
      <c r="B712" s="24" t="s">
        <v>658</v>
      </c>
      <c r="C712" s="25" t="s">
        <v>44</v>
      </c>
      <c r="D712" s="25" t="s">
        <v>50</v>
      </c>
      <c r="E712" s="25">
        <v>0</v>
      </c>
      <c r="F712" s="25">
        <v>0</v>
      </c>
      <c r="G712" s="25" t="s">
        <v>50</v>
      </c>
      <c r="H712" s="25" t="s">
        <v>50</v>
      </c>
      <c r="I712" s="25">
        <v>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 t="s">
        <v>50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 t="s">
        <v>50</v>
      </c>
      <c r="E714" s="25">
        <v>0</v>
      </c>
      <c r="F714" s="25" t="s">
        <v>50</v>
      </c>
      <c r="G714" s="25" t="s">
        <v>50</v>
      </c>
      <c r="H714" s="25" t="s">
        <v>50</v>
      </c>
      <c r="I714" s="25">
        <v>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 t="s">
        <v>50</v>
      </c>
      <c r="E715" s="25" t="s">
        <v>44</v>
      </c>
      <c r="F715" s="25" t="s">
        <v>50</v>
      </c>
      <c r="G715" s="25" t="s">
        <v>50</v>
      </c>
      <c r="H715" s="25" t="s">
        <v>50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0</v>
      </c>
      <c r="H716" s="25" t="s">
        <v>50</v>
      </c>
      <c r="I716" s="25">
        <v>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 t="s">
        <v>50</v>
      </c>
      <c r="E717" s="25">
        <v>0</v>
      </c>
      <c r="F717" s="25" t="s">
        <v>50</v>
      </c>
      <c r="G717" s="25" t="s">
        <v>50</v>
      </c>
      <c r="H717" s="25">
        <v>0</v>
      </c>
      <c r="I717" s="25">
        <v>0</v>
      </c>
      <c r="J717" s="25" t="s">
        <v>44</v>
      </c>
    </row>
    <row r="718" spans="1:10" ht="12.75" customHeight="1" x14ac:dyDescent="0.2">
      <c r="A718" s="24"/>
      <c r="B718" s="22" t="s">
        <v>659</v>
      </c>
      <c r="C718" s="25">
        <v>27</v>
      </c>
      <c r="D718" s="25" t="s">
        <v>50</v>
      </c>
      <c r="E718" s="25">
        <v>0</v>
      </c>
      <c r="F718" s="25">
        <v>0</v>
      </c>
      <c r="G718" s="25">
        <v>0</v>
      </c>
      <c r="H718" s="25" t="s">
        <v>50</v>
      </c>
      <c r="I718" s="25">
        <v>0</v>
      </c>
      <c r="J718" s="25">
        <v>27</v>
      </c>
    </row>
    <row r="719" spans="1:10" ht="12.75" customHeight="1" x14ac:dyDescent="0.2">
      <c r="A719" s="24"/>
      <c r="B719" s="22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92</v>
      </c>
      <c r="B720" s="22" t="s">
        <v>690</v>
      </c>
      <c r="C720" s="27"/>
      <c r="D720" s="27"/>
      <c r="E720" s="27"/>
      <c r="F720" s="27"/>
      <c r="G720" s="27"/>
      <c r="H720" s="27"/>
      <c r="I720" s="27"/>
      <c r="J720" s="27"/>
    </row>
    <row r="721" spans="1:10" s="12" customFormat="1" ht="12.75" customHeight="1" x14ac:dyDescent="0.2">
      <c r="A721" s="22"/>
      <c r="B721" s="22"/>
      <c r="C721" s="27"/>
      <c r="D721" s="27"/>
      <c r="E721" s="27"/>
      <c r="F721" s="27"/>
      <c r="G721" s="27"/>
      <c r="H721" s="27"/>
      <c r="I721" s="27"/>
      <c r="J721" s="27"/>
    </row>
    <row r="722" spans="1:10" s="12" customFormat="1" ht="12.75" customHeight="1" x14ac:dyDescent="0.2">
      <c r="A722" s="22"/>
      <c r="B722" s="22"/>
      <c r="C722" s="27"/>
      <c r="D722" s="27"/>
      <c r="E722" s="27"/>
      <c r="F722" s="27"/>
      <c r="G722" s="27"/>
      <c r="H722" s="27"/>
      <c r="I722" s="27"/>
      <c r="J722" s="27"/>
    </row>
    <row r="723" spans="1:10" ht="12.75" customHeight="1" x14ac:dyDescent="0.2">
      <c r="A723" s="24"/>
      <c r="B723" s="22" t="s">
        <v>654</v>
      </c>
      <c r="C723" s="25">
        <v>3813</v>
      </c>
      <c r="D723" s="25">
        <v>501</v>
      </c>
      <c r="E723" s="25">
        <v>3</v>
      </c>
      <c r="F723" s="25">
        <v>6</v>
      </c>
      <c r="G723" s="25">
        <v>2344</v>
      </c>
      <c r="H723" s="25">
        <v>7</v>
      </c>
      <c r="I723" s="25">
        <v>113</v>
      </c>
      <c r="J723" s="25">
        <v>840</v>
      </c>
    </row>
    <row r="724" spans="1:10" ht="12.75" customHeight="1" x14ac:dyDescent="0.2">
      <c r="A724" s="24"/>
      <c r="B724" s="22" t="s">
        <v>655</v>
      </c>
      <c r="C724" s="25" t="s">
        <v>44</v>
      </c>
      <c r="D724" s="25">
        <v>6</v>
      </c>
      <c r="E724" s="25">
        <v>2</v>
      </c>
      <c r="F724" s="25">
        <v>2</v>
      </c>
      <c r="G724" s="25">
        <v>1203</v>
      </c>
      <c r="H724" s="25">
        <v>1</v>
      </c>
      <c r="I724" s="25">
        <v>98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6</v>
      </c>
      <c r="E725" s="25">
        <v>2</v>
      </c>
      <c r="F725" s="25">
        <v>1</v>
      </c>
      <c r="G725" s="25">
        <v>389</v>
      </c>
      <c r="H725" s="25" t="s">
        <v>50</v>
      </c>
      <c r="I725" s="25">
        <v>7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 t="s">
        <v>50</v>
      </c>
      <c r="F726" s="25">
        <v>1</v>
      </c>
      <c r="G726" s="25">
        <v>813</v>
      </c>
      <c r="H726" s="25">
        <v>1</v>
      </c>
      <c r="I726" s="25">
        <v>91</v>
      </c>
      <c r="J726" s="25" t="s">
        <v>44</v>
      </c>
    </row>
    <row r="727" spans="1:10" ht="12.75" customHeight="1" x14ac:dyDescent="0.2">
      <c r="A727" s="24"/>
      <c r="B727" s="22" t="s">
        <v>656</v>
      </c>
      <c r="C727" s="25" t="s">
        <v>44</v>
      </c>
      <c r="D727" s="25">
        <v>422</v>
      </c>
      <c r="E727" s="25" t="s">
        <v>50</v>
      </c>
      <c r="F727" s="25">
        <v>1</v>
      </c>
      <c r="G727" s="25">
        <v>1054</v>
      </c>
      <c r="H727" s="25" t="s">
        <v>47</v>
      </c>
      <c r="I727" s="25">
        <v>15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19</v>
      </c>
      <c r="E728" s="25" t="s">
        <v>50</v>
      </c>
      <c r="F728" s="25" t="s">
        <v>50</v>
      </c>
      <c r="G728" s="25">
        <v>797</v>
      </c>
      <c r="H728" s="25">
        <v>1</v>
      </c>
      <c r="I728" s="25">
        <v>7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46</v>
      </c>
      <c r="E729" s="25">
        <v>0</v>
      </c>
      <c r="F729" s="25" t="s">
        <v>50</v>
      </c>
      <c r="G729" s="25">
        <v>9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285</v>
      </c>
      <c r="E730" s="25">
        <v>0</v>
      </c>
      <c r="F730" s="25" t="s">
        <v>50</v>
      </c>
      <c r="G730" s="25">
        <v>89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>
        <v>61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>
        <v>11</v>
      </c>
      <c r="E732" s="25">
        <v>0</v>
      </c>
      <c r="F732" s="25" t="s">
        <v>50</v>
      </c>
      <c r="G732" s="25">
        <v>160</v>
      </c>
      <c r="H732" s="25" t="s">
        <v>47</v>
      </c>
      <c r="I732" s="25">
        <v>8</v>
      </c>
      <c r="J732" s="25" t="s">
        <v>44</v>
      </c>
    </row>
    <row r="733" spans="1:10" ht="12.75" customHeight="1" x14ac:dyDescent="0.2">
      <c r="A733" s="24"/>
      <c r="B733" s="22" t="s">
        <v>657</v>
      </c>
      <c r="C733" s="25" t="s">
        <v>44</v>
      </c>
      <c r="D733" s="25">
        <v>63</v>
      </c>
      <c r="E733" s="25">
        <v>0</v>
      </c>
      <c r="F733" s="25">
        <v>3</v>
      </c>
      <c r="G733" s="25">
        <v>71</v>
      </c>
      <c r="H733" s="25" t="s">
        <v>47</v>
      </c>
      <c r="I733" s="25" t="s">
        <v>50</v>
      </c>
      <c r="J733" s="25" t="s">
        <v>44</v>
      </c>
    </row>
    <row r="734" spans="1:10" ht="12.75" customHeight="1" x14ac:dyDescent="0.2">
      <c r="A734" s="24"/>
      <c r="B734" s="24" t="s">
        <v>658</v>
      </c>
      <c r="C734" s="25" t="s">
        <v>44</v>
      </c>
      <c r="D734" s="25">
        <v>33</v>
      </c>
      <c r="E734" s="25">
        <v>0</v>
      </c>
      <c r="F734" s="25" t="s">
        <v>50</v>
      </c>
      <c r="G734" s="25">
        <v>57</v>
      </c>
      <c r="H734" s="25" t="s">
        <v>47</v>
      </c>
      <c r="I734" s="25" t="s">
        <v>50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19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>
        <v>7</v>
      </c>
      <c r="E736" s="25">
        <v>0</v>
      </c>
      <c r="F736" s="25" t="s">
        <v>50</v>
      </c>
      <c r="G736" s="25">
        <v>11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>
        <v>1</v>
      </c>
      <c r="E737" s="25" t="s">
        <v>44</v>
      </c>
      <c r="F737" s="25">
        <v>2</v>
      </c>
      <c r="G737" s="25" t="s">
        <v>50</v>
      </c>
      <c r="H737" s="25">
        <v>2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1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2</v>
      </c>
      <c r="E739" s="25">
        <v>0</v>
      </c>
      <c r="F739" s="25" t="s">
        <v>50</v>
      </c>
      <c r="G739" s="25">
        <v>3</v>
      </c>
      <c r="H739" s="25" t="s">
        <v>50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659</v>
      </c>
      <c r="C740" s="25">
        <v>867</v>
      </c>
      <c r="D740" s="25">
        <v>10</v>
      </c>
      <c r="E740" s="25" t="s">
        <v>50</v>
      </c>
      <c r="F740" s="25" t="s">
        <v>50</v>
      </c>
      <c r="G740" s="25">
        <v>16</v>
      </c>
      <c r="H740" s="25">
        <v>1</v>
      </c>
      <c r="I740" s="25">
        <v>0</v>
      </c>
      <c r="J740" s="25">
        <v>840</v>
      </c>
    </row>
    <row r="741" spans="1:10" ht="12.75" customHeight="1" x14ac:dyDescent="0.2">
      <c r="A741" s="24"/>
      <c r="B741" s="22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93</v>
      </c>
      <c r="B742" s="22" t="s">
        <v>94</v>
      </c>
      <c r="C742" s="27"/>
      <c r="D742" s="27"/>
      <c r="E742" s="27"/>
      <c r="F742" s="27"/>
      <c r="G742" s="27"/>
      <c r="H742" s="27"/>
      <c r="I742" s="27"/>
      <c r="J742" s="27"/>
    </row>
    <row r="743" spans="1:10" s="12" customFormat="1" ht="12.75" customHeight="1" x14ac:dyDescent="0.2">
      <c r="A743" s="22"/>
      <c r="B743" s="22"/>
      <c r="C743" s="27"/>
      <c r="D743" s="27"/>
      <c r="E743" s="27"/>
      <c r="F743" s="27"/>
      <c r="G743" s="27"/>
      <c r="H743" s="27"/>
      <c r="I743" s="27"/>
      <c r="J743" s="27"/>
    </row>
    <row r="744" spans="1:10" s="12" customFormat="1" ht="12.75" customHeight="1" x14ac:dyDescent="0.2">
      <c r="A744" s="22"/>
      <c r="B744" s="22"/>
      <c r="C744" s="27"/>
      <c r="D744" s="27"/>
      <c r="E744" s="27"/>
      <c r="F744" s="27"/>
      <c r="G744" s="27"/>
      <c r="H744" s="27"/>
      <c r="I744" s="27"/>
      <c r="J744" s="27"/>
    </row>
    <row r="745" spans="1:10" ht="12.75" customHeight="1" x14ac:dyDescent="0.2">
      <c r="A745" s="24"/>
      <c r="B745" s="22" t="s">
        <v>654</v>
      </c>
      <c r="C745" s="25">
        <v>569</v>
      </c>
      <c r="D745" s="25">
        <v>24</v>
      </c>
      <c r="E745" s="25">
        <v>0</v>
      </c>
      <c r="F745" s="25">
        <v>1</v>
      </c>
      <c r="G745" s="25">
        <v>304</v>
      </c>
      <c r="H745" s="25">
        <v>1</v>
      </c>
      <c r="I745" s="25">
        <v>0</v>
      </c>
      <c r="J745" s="25">
        <v>240</v>
      </c>
    </row>
    <row r="746" spans="1:10" ht="12.75" customHeight="1" x14ac:dyDescent="0.2">
      <c r="A746" s="24"/>
      <c r="B746" s="22" t="s">
        <v>655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125</v>
      </c>
      <c r="H746" s="25" t="s">
        <v>50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36</v>
      </c>
      <c r="H747" s="25" t="s">
        <v>50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 t="s">
        <v>50</v>
      </c>
      <c r="G748" s="25">
        <v>89</v>
      </c>
      <c r="H748" s="25" t="s">
        <v>50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656</v>
      </c>
      <c r="C749" s="25" t="s">
        <v>44</v>
      </c>
      <c r="D749" s="25">
        <v>22</v>
      </c>
      <c r="E749" s="25">
        <v>0</v>
      </c>
      <c r="F749" s="25" t="s">
        <v>50</v>
      </c>
      <c r="G749" s="25">
        <v>178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>
        <v>1</v>
      </c>
      <c r="E750" s="25">
        <v>0</v>
      </c>
      <c r="F750" s="25">
        <v>0</v>
      </c>
      <c r="G750" s="25">
        <v>145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4</v>
      </c>
      <c r="E751" s="25">
        <v>0</v>
      </c>
      <c r="F751" s="25">
        <v>0</v>
      </c>
      <c r="G751" s="25">
        <v>4</v>
      </c>
      <c r="H751" s="25" t="s">
        <v>50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17</v>
      </c>
      <c r="E752" s="25">
        <v>0</v>
      </c>
      <c r="F752" s="25" t="s">
        <v>50</v>
      </c>
      <c r="G752" s="25" t="s">
        <v>47</v>
      </c>
      <c r="H752" s="25">
        <v>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 t="s">
        <v>50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 t="s">
        <v>50</v>
      </c>
      <c r="E754" s="25">
        <v>0</v>
      </c>
      <c r="F754" s="25" t="s">
        <v>50</v>
      </c>
      <c r="G754" s="25" t="s">
        <v>47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657</v>
      </c>
      <c r="C755" s="25" t="s">
        <v>44</v>
      </c>
      <c r="D755" s="25">
        <v>1</v>
      </c>
      <c r="E755" s="25">
        <v>0</v>
      </c>
      <c r="F755" s="25" t="s">
        <v>50</v>
      </c>
      <c r="G755" s="25">
        <v>1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658</v>
      </c>
      <c r="C756" s="25" t="s">
        <v>44</v>
      </c>
      <c r="D756" s="25">
        <v>1</v>
      </c>
      <c r="E756" s="25">
        <v>0</v>
      </c>
      <c r="F756" s="25" t="s">
        <v>50</v>
      </c>
      <c r="G756" s="25">
        <v>1</v>
      </c>
      <c r="H756" s="25" t="s">
        <v>50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 t="s">
        <v>50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 t="s">
        <v>50</v>
      </c>
      <c r="E759" s="25" t="s">
        <v>44</v>
      </c>
      <c r="F759" s="25" t="s">
        <v>50</v>
      </c>
      <c r="G759" s="25">
        <v>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 t="s">
        <v>50</v>
      </c>
      <c r="G760" s="25" t="s">
        <v>50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 t="s">
        <v>50</v>
      </c>
      <c r="E761" s="25">
        <v>0</v>
      </c>
      <c r="F761" s="25" t="s">
        <v>50</v>
      </c>
      <c r="G761" s="25">
        <v>1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659</v>
      </c>
      <c r="C762" s="25">
        <v>240</v>
      </c>
      <c r="D762" s="25">
        <v>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240</v>
      </c>
    </row>
    <row r="763" spans="1:10" ht="12.75" customHeight="1" x14ac:dyDescent="0.2">
      <c r="A763" s="24"/>
      <c r="B763" s="22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95</v>
      </c>
      <c r="B764" s="22" t="s">
        <v>691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4"/>
      <c r="B765" s="24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654</v>
      </c>
      <c r="C767" s="25">
        <v>161</v>
      </c>
      <c r="D767" s="25">
        <v>74</v>
      </c>
      <c r="E767" s="25">
        <v>0</v>
      </c>
      <c r="F767" s="25" t="s">
        <v>50</v>
      </c>
      <c r="G767" s="25">
        <v>83</v>
      </c>
      <c r="H767" s="25" t="s">
        <v>50</v>
      </c>
      <c r="I767" s="25">
        <v>0</v>
      </c>
      <c r="J767" s="25">
        <v>4</v>
      </c>
    </row>
    <row r="768" spans="1:10" ht="12.75" customHeight="1" x14ac:dyDescent="0.2">
      <c r="A768" s="24"/>
      <c r="B768" s="22" t="s">
        <v>655</v>
      </c>
      <c r="C768" s="25" t="s">
        <v>44</v>
      </c>
      <c r="D768" s="25" t="s">
        <v>50</v>
      </c>
      <c r="E768" s="25">
        <v>0</v>
      </c>
      <c r="F768" s="25" t="s">
        <v>50</v>
      </c>
      <c r="G768" s="25">
        <v>64</v>
      </c>
      <c r="H768" s="25">
        <v>0</v>
      </c>
      <c r="I768" s="25">
        <v>0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 t="s">
        <v>50</v>
      </c>
      <c r="E769" s="25">
        <v>0</v>
      </c>
      <c r="F769" s="25" t="s">
        <v>50</v>
      </c>
      <c r="G769" s="25">
        <v>9</v>
      </c>
      <c r="H769" s="25">
        <v>0</v>
      </c>
      <c r="I769" s="25">
        <v>0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>
        <v>0</v>
      </c>
      <c r="G770" s="25">
        <v>55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656</v>
      </c>
      <c r="C771" s="25" t="s">
        <v>44</v>
      </c>
      <c r="D771" s="25">
        <v>71</v>
      </c>
      <c r="E771" s="25">
        <v>0</v>
      </c>
      <c r="F771" s="25" t="s">
        <v>50</v>
      </c>
      <c r="G771" s="25">
        <v>19</v>
      </c>
      <c r="H771" s="25" t="s">
        <v>50</v>
      </c>
      <c r="I771" s="25">
        <v>0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 t="s">
        <v>50</v>
      </c>
      <c r="E772" s="25">
        <v>0</v>
      </c>
      <c r="F772" s="25">
        <v>0</v>
      </c>
      <c r="G772" s="25">
        <v>5</v>
      </c>
      <c r="H772" s="25">
        <v>0</v>
      </c>
      <c r="I772" s="25">
        <v>0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2</v>
      </c>
      <c r="E773" s="25">
        <v>0</v>
      </c>
      <c r="F773" s="25">
        <v>0</v>
      </c>
      <c r="G773" s="25" t="s">
        <v>50</v>
      </c>
      <c r="H773" s="25" t="s">
        <v>50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72</v>
      </c>
      <c r="E774" s="25">
        <v>0</v>
      </c>
      <c r="F774" s="25" t="s">
        <v>50</v>
      </c>
      <c r="G774" s="25">
        <v>0</v>
      </c>
      <c r="H774" s="25">
        <v>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-4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>
        <v>1</v>
      </c>
      <c r="E776" s="25">
        <v>0</v>
      </c>
      <c r="F776" s="25">
        <v>0</v>
      </c>
      <c r="G776" s="25">
        <v>14</v>
      </c>
      <c r="H776" s="25">
        <v>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657</v>
      </c>
      <c r="C777" s="25" t="s">
        <v>44</v>
      </c>
      <c r="D777" s="25">
        <v>2</v>
      </c>
      <c r="E777" s="25">
        <v>0</v>
      </c>
      <c r="F777" s="25" t="s">
        <v>50</v>
      </c>
      <c r="G777" s="25" t="s">
        <v>50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658</v>
      </c>
      <c r="C778" s="25" t="s">
        <v>44</v>
      </c>
      <c r="D778" s="25">
        <v>2</v>
      </c>
      <c r="E778" s="25">
        <v>0</v>
      </c>
      <c r="F778" s="25">
        <v>0</v>
      </c>
      <c r="G778" s="25" t="s">
        <v>50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 t="s">
        <v>50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 t="s">
        <v>50</v>
      </c>
      <c r="E780" s="25">
        <v>0</v>
      </c>
      <c r="F780" s="25">
        <v>0</v>
      </c>
      <c r="G780" s="25" t="s">
        <v>50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>
        <v>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>
        <v>0</v>
      </c>
      <c r="G782" s="25">
        <v>0</v>
      </c>
      <c r="H782" s="25">
        <v>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>
        <v>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659</v>
      </c>
      <c r="C784" s="25">
        <v>4</v>
      </c>
      <c r="D784" s="25" t="s">
        <v>50</v>
      </c>
      <c r="E784" s="25">
        <v>0</v>
      </c>
      <c r="F784" s="25" t="s">
        <v>50</v>
      </c>
      <c r="G784" s="25">
        <v>0</v>
      </c>
      <c r="H784" s="25" t="s">
        <v>50</v>
      </c>
      <c r="I784" s="25">
        <v>0</v>
      </c>
      <c r="J784" s="25">
        <v>4</v>
      </c>
    </row>
    <row r="785" spans="1:10" ht="12.75" customHeight="1" x14ac:dyDescent="0.2">
      <c r="A785" s="24"/>
      <c r="B785" s="22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96</v>
      </c>
      <c r="B786" s="22" t="s">
        <v>692</v>
      </c>
      <c r="C786" s="27"/>
      <c r="D786" s="27"/>
      <c r="E786" s="27"/>
      <c r="F786" s="27"/>
      <c r="G786" s="27"/>
      <c r="H786" s="27"/>
      <c r="I786" s="27"/>
      <c r="J786" s="27"/>
    </row>
    <row r="787" spans="1:10" s="12" customFormat="1" ht="12.75" customHeight="1" x14ac:dyDescent="0.2">
      <c r="A787" s="22"/>
      <c r="B787" s="22"/>
      <c r="C787" s="27"/>
      <c r="D787" s="27"/>
      <c r="E787" s="27"/>
      <c r="F787" s="27"/>
      <c r="G787" s="27"/>
      <c r="H787" s="27"/>
      <c r="I787" s="27"/>
      <c r="J787" s="27"/>
    </row>
    <row r="788" spans="1:10" s="12" customFormat="1" ht="12.75" customHeight="1" x14ac:dyDescent="0.2">
      <c r="A788" s="22"/>
      <c r="B788" s="22"/>
      <c r="C788" s="27"/>
      <c r="D788" s="27"/>
      <c r="E788" s="27"/>
      <c r="F788" s="27"/>
      <c r="G788" s="27"/>
      <c r="H788" s="27"/>
      <c r="I788" s="27"/>
      <c r="J788" s="27"/>
    </row>
    <row r="789" spans="1:10" ht="12.75" customHeight="1" x14ac:dyDescent="0.2">
      <c r="A789" s="24"/>
      <c r="B789" s="22" t="s">
        <v>654</v>
      </c>
      <c r="C789" s="25">
        <v>425</v>
      </c>
      <c r="D789" s="25">
        <v>101</v>
      </c>
      <c r="E789" s="25">
        <v>0</v>
      </c>
      <c r="F789" s="25" t="s">
        <v>50</v>
      </c>
      <c r="G789" s="25">
        <v>218</v>
      </c>
      <c r="H789" s="25" t="s">
        <v>50</v>
      </c>
      <c r="I789" s="25">
        <v>33</v>
      </c>
      <c r="J789" s="25">
        <v>72</v>
      </c>
    </row>
    <row r="790" spans="1:10" ht="12.75" customHeight="1" x14ac:dyDescent="0.2">
      <c r="A790" s="24"/>
      <c r="B790" s="22" t="s">
        <v>655</v>
      </c>
      <c r="C790" s="25" t="s">
        <v>44</v>
      </c>
      <c r="D790" s="25" t="s">
        <v>50</v>
      </c>
      <c r="E790" s="25">
        <v>0</v>
      </c>
      <c r="F790" s="25" t="s">
        <v>50</v>
      </c>
      <c r="G790" s="25">
        <v>99</v>
      </c>
      <c r="H790" s="25" t="s">
        <v>50</v>
      </c>
      <c r="I790" s="25">
        <v>30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 t="s">
        <v>50</v>
      </c>
      <c r="E791" s="25">
        <v>0</v>
      </c>
      <c r="F791" s="25" t="s">
        <v>50</v>
      </c>
      <c r="G791" s="25">
        <v>17</v>
      </c>
      <c r="H791" s="25" t="s">
        <v>50</v>
      </c>
      <c r="I791" s="25">
        <v>4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 t="s">
        <v>50</v>
      </c>
      <c r="G792" s="25">
        <v>82</v>
      </c>
      <c r="H792" s="25" t="s">
        <v>50</v>
      </c>
      <c r="I792" s="25">
        <v>26</v>
      </c>
      <c r="J792" s="25" t="s">
        <v>44</v>
      </c>
    </row>
    <row r="793" spans="1:10" ht="12.75" customHeight="1" x14ac:dyDescent="0.2">
      <c r="A793" s="24"/>
      <c r="B793" s="22" t="s">
        <v>656</v>
      </c>
      <c r="C793" s="25" t="s">
        <v>44</v>
      </c>
      <c r="D793" s="25">
        <v>90</v>
      </c>
      <c r="E793" s="25">
        <v>0</v>
      </c>
      <c r="F793" s="25" t="s">
        <v>50</v>
      </c>
      <c r="G793" s="25">
        <v>115</v>
      </c>
      <c r="H793" s="25" t="s">
        <v>50</v>
      </c>
      <c r="I793" s="25">
        <v>3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7</v>
      </c>
      <c r="E794" s="25">
        <v>0</v>
      </c>
      <c r="F794" s="25">
        <v>0</v>
      </c>
      <c r="G794" s="25">
        <v>58</v>
      </c>
      <c r="H794" s="25" t="s">
        <v>50</v>
      </c>
      <c r="I794" s="25">
        <v>3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4</v>
      </c>
      <c r="E795" s="25">
        <v>0</v>
      </c>
      <c r="F795" s="25">
        <v>0</v>
      </c>
      <c r="G795" s="25">
        <v>1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20</v>
      </c>
      <c r="E796" s="25">
        <v>0</v>
      </c>
      <c r="F796" s="25" t="s">
        <v>50</v>
      </c>
      <c r="G796" s="25">
        <v>52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>
        <v>55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>
        <v>5</v>
      </c>
      <c r="E798" s="25">
        <v>0</v>
      </c>
      <c r="F798" s="25" t="s">
        <v>50</v>
      </c>
      <c r="G798" s="25">
        <v>5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657</v>
      </c>
      <c r="C799" s="25" t="s">
        <v>44</v>
      </c>
      <c r="D799" s="25">
        <v>6</v>
      </c>
      <c r="E799" s="25">
        <v>0</v>
      </c>
      <c r="F799" s="25" t="s">
        <v>50</v>
      </c>
      <c r="G799" s="25">
        <v>4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658</v>
      </c>
      <c r="C800" s="25" t="s">
        <v>44</v>
      </c>
      <c r="D800" s="25">
        <v>3</v>
      </c>
      <c r="E800" s="25">
        <v>0</v>
      </c>
      <c r="F800" s="25" t="s">
        <v>50</v>
      </c>
      <c r="G800" s="25">
        <v>3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2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 t="s">
        <v>50</v>
      </c>
      <c r="H802" s="25">
        <v>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 t="s">
        <v>50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60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659</v>
      </c>
      <c r="C806" s="25">
        <v>77</v>
      </c>
      <c r="D806" s="25">
        <v>5</v>
      </c>
      <c r="E806" s="25">
        <v>0</v>
      </c>
      <c r="F806" s="25">
        <v>0</v>
      </c>
      <c r="G806" s="25">
        <v>1</v>
      </c>
      <c r="H806" s="25" t="s">
        <v>50</v>
      </c>
      <c r="I806" s="25">
        <v>0</v>
      </c>
      <c r="J806" s="25">
        <v>72</v>
      </c>
    </row>
    <row r="807" spans="1:10" ht="12.75" customHeight="1" x14ac:dyDescent="0.2">
      <c r="A807" s="24"/>
      <c r="B807" s="22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97</v>
      </c>
      <c r="B808" s="22" t="s">
        <v>693</v>
      </c>
      <c r="C808" s="27"/>
      <c r="D808" s="27"/>
      <c r="E808" s="27"/>
      <c r="F808" s="27"/>
      <c r="G808" s="27"/>
      <c r="H808" s="27"/>
      <c r="I808" s="27"/>
      <c r="J808" s="27"/>
    </row>
    <row r="809" spans="1:10" s="12" customFormat="1" ht="12.75" customHeight="1" x14ac:dyDescent="0.2">
      <c r="A809" s="22"/>
      <c r="B809" s="22"/>
      <c r="C809" s="27"/>
      <c r="D809" s="27"/>
      <c r="E809" s="27"/>
      <c r="F809" s="27"/>
      <c r="G809" s="27"/>
      <c r="H809" s="27"/>
      <c r="I809" s="27"/>
      <c r="J809" s="27"/>
    </row>
    <row r="810" spans="1:10" s="12" customFormat="1" ht="12.75" customHeight="1" x14ac:dyDescent="0.2">
      <c r="A810" s="22"/>
      <c r="B810" s="22"/>
      <c r="C810" s="27"/>
      <c r="D810" s="27"/>
      <c r="E810" s="27"/>
      <c r="F810" s="27"/>
      <c r="G810" s="27"/>
      <c r="H810" s="27"/>
      <c r="I810" s="27"/>
      <c r="J810" s="27"/>
    </row>
    <row r="811" spans="1:10" ht="12.75" customHeight="1" x14ac:dyDescent="0.2">
      <c r="A811" s="24"/>
      <c r="B811" s="22" t="s">
        <v>654</v>
      </c>
      <c r="C811" s="25">
        <v>453</v>
      </c>
      <c r="D811" s="25">
        <v>37</v>
      </c>
      <c r="E811" s="25">
        <v>0</v>
      </c>
      <c r="F811" s="25" t="s">
        <v>50</v>
      </c>
      <c r="G811" s="25">
        <v>359</v>
      </c>
      <c r="H811" s="25" t="s">
        <v>50</v>
      </c>
      <c r="I811" s="25">
        <v>44</v>
      </c>
      <c r="J811" s="25">
        <v>13</v>
      </c>
    </row>
    <row r="812" spans="1:10" ht="12.75" customHeight="1" x14ac:dyDescent="0.2">
      <c r="A812" s="24"/>
      <c r="B812" s="22" t="s">
        <v>655</v>
      </c>
      <c r="C812" s="25" t="s">
        <v>44</v>
      </c>
      <c r="D812" s="25">
        <v>1</v>
      </c>
      <c r="E812" s="25">
        <v>0</v>
      </c>
      <c r="F812" s="25">
        <v>0</v>
      </c>
      <c r="G812" s="25">
        <v>205</v>
      </c>
      <c r="H812" s="25" t="s">
        <v>50</v>
      </c>
      <c r="I812" s="25">
        <v>44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>
        <v>1</v>
      </c>
      <c r="E813" s="25">
        <v>0</v>
      </c>
      <c r="F813" s="25">
        <v>0</v>
      </c>
      <c r="G813" s="25">
        <v>115</v>
      </c>
      <c r="H813" s="25" t="s">
        <v>50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>
        <v>0</v>
      </c>
      <c r="G814" s="25">
        <v>90</v>
      </c>
      <c r="H814" s="25" t="s">
        <v>50</v>
      </c>
      <c r="I814" s="25">
        <v>44</v>
      </c>
      <c r="J814" s="25" t="s">
        <v>44</v>
      </c>
    </row>
    <row r="815" spans="1:10" ht="12.75" customHeight="1" x14ac:dyDescent="0.2">
      <c r="A815" s="24"/>
      <c r="B815" s="22" t="s">
        <v>656</v>
      </c>
      <c r="C815" s="25" t="s">
        <v>44</v>
      </c>
      <c r="D815" s="25">
        <v>33</v>
      </c>
      <c r="E815" s="25">
        <v>0</v>
      </c>
      <c r="F815" s="25" t="s">
        <v>50</v>
      </c>
      <c r="G815" s="25">
        <v>143</v>
      </c>
      <c r="H815" s="25" t="s">
        <v>50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>
        <v>1</v>
      </c>
      <c r="E816" s="25">
        <v>0</v>
      </c>
      <c r="F816" s="25">
        <v>0</v>
      </c>
      <c r="G816" s="25">
        <v>127</v>
      </c>
      <c r="H816" s="25" t="s">
        <v>50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5</v>
      </c>
      <c r="E817" s="25">
        <v>0</v>
      </c>
      <c r="F817" s="25" t="s">
        <v>50</v>
      </c>
      <c r="G817" s="25">
        <v>1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26</v>
      </c>
      <c r="E818" s="25">
        <v>0</v>
      </c>
      <c r="F818" s="25" t="s">
        <v>50</v>
      </c>
      <c r="G818" s="25">
        <v>1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 t="s">
        <v>60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14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657</v>
      </c>
      <c r="C821" s="25" t="s">
        <v>44</v>
      </c>
      <c r="D821" s="25">
        <v>2</v>
      </c>
      <c r="E821" s="25">
        <v>0</v>
      </c>
      <c r="F821" s="25" t="s">
        <v>50</v>
      </c>
      <c r="G821" s="25">
        <v>11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658</v>
      </c>
      <c r="C822" s="25" t="s">
        <v>44</v>
      </c>
      <c r="D822" s="25">
        <v>1</v>
      </c>
      <c r="E822" s="25">
        <v>0</v>
      </c>
      <c r="F822" s="25" t="s">
        <v>50</v>
      </c>
      <c r="G822" s="25">
        <v>7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 t="s">
        <v>50</v>
      </c>
      <c r="G824" s="25">
        <v>4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 t="s">
        <v>50</v>
      </c>
      <c r="H827" s="25" t="s">
        <v>50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659</v>
      </c>
      <c r="C828" s="25">
        <v>13</v>
      </c>
      <c r="D828" s="25">
        <v>0</v>
      </c>
      <c r="E828" s="25">
        <v>0</v>
      </c>
      <c r="F828" s="25">
        <v>0</v>
      </c>
      <c r="G828" s="25">
        <v>0</v>
      </c>
      <c r="H828" s="25" t="s">
        <v>50</v>
      </c>
      <c r="I828" s="25">
        <v>0</v>
      </c>
      <c r="J828" s="25">
        <v>13</v>
      </c>
    </row>
    <row r="829" spans="1:10" ht="12.75" customHeight="1" x14ac:dyDescent="0.2">
      <c r="A829" s="24"/>
      <c r="B829" s="22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98</v>
      </c>
      <c r="B830" s="22" t="s">
        <v>694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654</v>
      </c>
      <c r="C833" s="25">
        <v>88</v>
      </c>
      <c r="D833" s="25">
        <v>11</v>
      </c>
      <c r="E833" s="25">
        <v>0</v>
      </c>
      <c r="F833" s="25" t="s">
        <v>50</v>
      </c>
      <c r="G833" s="25">
        <v>51</v>
      </c>
      <c r="H833" s="25" t="s">
        <v>50</v>
      </c>
      <c r="I833" s="25">
        <v>0</v>
      </c>
      <c r="J833" s="25">
        <v>26</v>
      </c>
    </row>
    <row r="834" spans="1:10" ht="12.75" customHeight="1" x14ac:dyDescent="0.2">
      <c r="A834" s="24"/>
      <c r="B834" s="22" t="s">
        <v>655</v>
      </c>
      <c r="C834" s="25" t="s">
        <v>44</v>
      </c>
      <c r="D834" s="25" t="s">
        <v>50</v>
      </c>
      <c r="E834" s="25">
        <v>0</v>
      </c>
      <c r="F834" s="25" t="s">
        <v>50</v>
      </c>
      <c r="G834" s="25">
        <v>23</v>
      </c>
      <c r="H834" s="25" t="s">
        <v>50</v>
      </c>
      <c r="I834" s="25">
        <v>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 t="s">
        <v>50</v>
      </c>
      <c r="E835" s="25">
        <v>0</v>
      </c>
      <c r="F835" s="25" t="s">
        <v>50</v>
      </c>
      <c r="G835" s="25">
        <v>11</v>
      </c>
      <c r="H835" s="25" t="s">
        <v>50</v>
      </c>
      <c r="I835" s="25">
        <v>0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>
        <v>0</v>
      </c>
      <c r="F836" s="25" t="s">
        <v>50</v>
      </c>
      <c r="G836" s="25">
        <v>12</v>
      </c>
      <c r="H836" s="25">
        <v>0</v>
      </c>
      <c r="I836" s="25">
        <v>0</v>
      </c>
      <c r="J836" s="25" t="s">
        <v>44</v>
      </c>
    </row>
    <row r="837" spans="1:10" ht="12.75" customHeight="1" x14ac:dyDescent="0.2">
      <c r="A837" s="24"/>
      <c r="B837" s="22" t="s">
        <v>656</v>
      </c>
      <c r="C837" s="25" t="s">
        <v>44</v>
      </c>
      <c r="D837" s="25">
        <v>9</v>
      </c>
      <c r="E837" s="25">
        <v>0</v>
      </c>
      <c r="F837" s="25" t="s">
        <v>50</v>
      </c>
      <c r="G837" s="25">
        <v>27</v>
      </c>
      <c r="H837" s="25" t="s">
        <v>50</v>
      </c>
      <c r="I837" s="25">
        <v>0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19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2</v>
      </c>
      <c r="E839" s="25">
        <v>0</v>
      </c>
      <c r="F839" s="25">
        <v>0</v>
      </c>
      <c r="G839" s="25" t="s">
        <v>50</v>
      </c>
      <c r="H839" s="25">
        <v>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5</v>
      </c>
      <c r="E840" s="25">
        <v>0</v>
      </c>
      <c r="F840" s="25" t="s">
        <v>50</v>
      </c>
      <c r="G840" s="25">
        <v>0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1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>
        <v>0</v>
      </c>
      <c r="G842" s="25">
        <v>8</v>
      </c>
      <c r="H842" s="25">
        <v>0</v>
      </c>
      <c r="I842" s="25">
        <v>0</v>
      </c>
      <c r="J842" s="25" t="s">
        <v>44</v>
      </c>
    </row>
    <row r="843" spans="1:10" ht="12.75" customHeight="1" x14ac:dyDescent="0.2">
      <c r="A843" s="24"/>
      <c r="B843" s="22" t="s">
        <v>657</v>
      </c>
      <c r="C843" s="25" t="s">
        <v>44</v>
      </c>
      <c r="D843" s="25">
        <v>2</v>
      </c>
      <c r="E843" s="25">
        <v>0</v>
      </c>
      <c r="F843" s="25" t="s">
        <v>50</v>
      </c>
      <c r="G843" s="25" t="s">
        <v>50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658</v>
      </c>
      <c r="C844" s="25" t="s">
        <v>44</v>
      </c>
      <c r="D844" s="25">
        <v>1</v>
      </c>
      <c r="E844" s="25">
        <v>0</v>
      </c>
      <c r="F844" s="25" t="s">
        <v>50</v>
      </c>
      <c r="G844" s="25" t="s">
        <v>50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1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 t="s">
        <v>50</v>
      </c>
      <c r="E846" s="25">
        <v>0</v>
      </c>
      <c r="F846" s="25">
        <v>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>
        <v>0</v>
      </c>
      <c r="H848" s="25">
        <v>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 t="s">
        <v>50</v>
      </c>
      <c r="E849" s="25">
        <v>0</v>
      </c>
      <c r="F849" s="25" t="s">
        <v>50</v>
      </c>
      <c r="G849" s="25">
        <v>0</v>
      </c>
      <c r="H849" s="25">
        <v>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659</v>
      </c>
      <c r="C850" s="25">
        <v>28</v>
      </c>
      <c r="D850" s="25" t="s">
        <v>50</v>
      </c>
      <c r="E850" s="25">
        <v>0</v>
      </c>
      <c r="F850" s="25">
        <v>0</v>
      </c>
      <c r="G850" s="25">
        <v>2</v>
      </c>
      <c r="H850" s="25" t="s">
        <v>50</v>
      </c>
      <c r="I850" s="25">
        <v>0</v>
      </c>
      <c r="J850" s="25">
        <v>26</v>
      </c>
    </row>
    <row r="851" spans="1:10" ht="12.75" customHeight="1" x14ac:dyDescent="0.2">
      <c r="A851" s="24"/>
      <c r="B851" s="22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99</v>
      </c>
      <c r="B852" s="22" t="s">
        <v>695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4"/>
      <c r="B853" s="24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654</v>
      </c>
      <c r="C855" s="25">
        <v>742</v>
      </c>
      <c r="D855" s="25">
        <v>65</v>
      </c>
      <c r="E855" s="25">
        <v>2</v>
      </c>
      <c r="F855" s="25">
        <v>1</v>
      </c>
      <c r="G855" s="25">
        <v>401</v>
      </c>
      <c r="H855" s="25" t="s">
        <v>50</v>
      </c>
      <c r="I855" s="25">
        <v>30</v>
      </c>
      <c r="J855" s="25">
        <v>243</v>
      </c>
    </row>
    <row r="856" spans="1:10" ht="12.75" customHeight="1" x14ac:dyDescent="0.2">
      <c r="A856" s="24"/>
      <c r="B856" s="22" t="s">
        <v>655</v>
      </c>
      <c r="C856" s="25" t="s">
        <v>44</v>
      </c>
      <c r="D856" s="25">
        <v>1</v>
      </c>
      <c r="E856" s="25">
        <v>2</v>
      </c>
      <c r="F856" s="25" t="s">
        <v>50</v>
      </c>
      <c r="G856" s="25">
        <v>214</v>
      </c>
      <c r="H856" s="25" t="s">
        <v>50</v>
      </c>
      <c r="I856" s="25">
        <v>22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2</v>
      </c>
      <c r="F857" s="25" t="s">
        <v>50</v>
      </c>
      <c r="G857" s="25">
        <v>72</v>
      </c>
      <c r="H857" s="25" t="s">
        <v>50</v>
      </c>
      <c r="I857" s="25">
        <v>1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 t="s">
        <v>50</v>
      </c>
      <c r="F858" s="25" t="s">
        <v>50</v>
      </c>
      <c r="G858" s="25">
        <v>142</v>
      </c>
      <c r="H858" s="25" t="s">
        <v>50</v>
      </c>
      <c r="I858" s="25">
        <v>21</v>
      </c>
      <c r="J858" s="25" t="s">
        <v>44</v>
      </c>
    </row>
    <row r="859" spans="1:10" ht="12.75" customHeight="1" x14ac:dyDescent="0.2">
      <c r="A859" s="24"/>
      <c r="B859" s="22" t="s">
        <v>656</v>
      </c>
      <c r="C859" s="25" t="s">
        <v>44</v>
      </c>
      <c r="D859" s="25">
        <v>53</v>
      </c>
      <c r="E859" s="25">
        <v>0</v>
      </c>
      <c r="F859" s="25" t="s">
        <v>50</v>
      </c>
      <c r="G859" s="25">
        <v>169</v>
      </c>
      <c r="H859" s="25" t="s">
        <v>50</v>
      </c>
      <c r="I859" s="25">
        <v>8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1</v>
      </c>
      <c r="E860" s="25">
        <v>0</v>
      </c>
      <c r="F860" s="25" t="s">
        <v>50</v>
      </c>
      <c r="G860" s="25">
        <v>120</v>
      </c>
      <c r="H860" s="25" t="s">
        <v>50</v>
      </c>
      <c r="I860" s="25" t="s">
        <v>50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>
        <v>8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41</v>
      </c>
      <c r="E862" s="25">
        <v>0</v>
      </c>
      <c r="F862" s="25" t="s">
        <v>50</v>
      </c>
      <c r="G862" s="25">
        <v>11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1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36</v>
      </c>
      <c r="H864" s="25" t="s">
        <v>50</v>
      </c>
      <c r="I864" s="25">
        <v>8</v>
      </c>
      <c r="J864" s="25" t="s">
        <v>44</v>
      </c>
    </row>
    <row r="865" spans="1:10" ht="12.75" customHeight="1" x14ac:dyDescent="0.2">
      <c r="A865" s="24"/>
      <c r="B865" s="22" t="s">
        <v>657</v>
      </c>
      <c r="C865" s="25" t="s">
        <v>44</v>
      </c>
      <c r="D865" s="25">
        <v>8</v>
      </c>
      <c r="E865" s="25">
        <v>0</v>
      </c>
      <c r="F865" s="25">
        <v>1</v>
      </c>
      <c r="G865" s="25">
        <v>6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658</v>
      </c>
      <c r="C866" s="25" t="s">
        <v>44</v>
      </c>
      <c r="D866" s="25">
        <v>4</v>
      </c>
      <c r="E866" s="25">
        <v>0</v>
      </c>
      <c r="F866" s="25">
        <v>0</v>
      </c>
      <c r="G866" s="25">
        <v>3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3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2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>
        <v>1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50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659</v>
      </c>
      <c r="C872" s="25">
        <v>258</v>
      </c>
      <c r="D872" s="25">
        <v>3</v>
      </c>
      <c r="E872" s="25">
        <v>0</v>
      </c>
      <c r="F872" s="25">
        <v>0</v>
      </c>
      <c r="G872" s="25">
        <v>12</v>
      </c>
      <c r="H872" s="25" t="s">
        <v>50</v>
      </c>
      <c r="I872" s="25">
        <v>0</v>
      </c>
      <c r="J872" s="25">
        <v>243</v>
      </c>
    </row>
    <row r="873" spans="1:10" ht="12.75" customHeight="1" x14ac:dyDescent="0.2">
      <c r="A873" s="24"/>
      <c r="B873" s="22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100</v>
      </c>
      <c r="B874" s="22" t="s">
        <v>696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654</v>
      </c>
      <c r="C877" s="25">
        <v>668</v>
      </c>
      <c r="D877" s="25">
        <v>58</v>
      </c>
      <c r="E877" s="25">
        <v>0</v>
      </c>
      <c r="F877" s="25" t="s">
        <v>47</v>
      </c>
      <c r="G877" s="25">
        <v>418</v>
      </c>
      <c r="H877" s="25" t="s">
        <v>47</v>
      </c>
      <c r="I877" s="25" t="s">
        <v>47</v>
      </c>
      <c r="J877" s="25">
        <v>186</v>
      </c>
    </row>
    <row r="878" spans="1:10" ht="12.75" customHeight="1" x14ac:dyDescent="0.2">
      <c r="A878" s="24"/>
      <c r="B878" s="22" t="s">
        <v>655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283</v>
      </c>
      <c r="H878" s="25" t="s">
        <v>60</v>
      </c>
      <c r="I878" s="25">
        <v>0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38</v>
      </c>
      <c r="H879" s="25" t="s">
        <v>50</v>
      </c>
      <c r="I879" s="25">
        <v>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 t="s">
        <v>50</v>
      </c>
      <c r="G880" s="25">
        <v>244</v>
      </c>
      <c r="H880" s="25" t="s">
        <v>50</v>
      </c>
      <c r="I880" s="25">
        <v>0</v>
      </c>
      <c r="J880" s="25" t="s">
        <v>44</v>
      </c>
    </row>
    <row r="881" spans="1:10" ht="12.75" customHeight="1" x14ac:dyDescent="0.2">
      <c r="A881" s="24"/>
      <c r="B881" s="22" t="s">
        <v>656</v>
      </c>
      <c r="C881" s="25" t="s">
        <v>44</v>
      </c>
      <c r="D881" s="25">
        <v>51</v>
      </c>
      <c r="E881" s="25">
        <v>0</v>
      </c>
      <c r="F881" s="25" t="s">
        <v>47</v>
      </c>
      <c r="G881" s="25">
        <v>130</v>
      </c>
      <c r="H881" s="25" t="s">
        <v>47</v>
      </c>
      <c r="I881" s="25" t="s">
        <v>47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>
        <v>2</v>
      </c>
      <c r="E882" s="25">
        <v>0</v>
      </c>
      <c r="F882" s="25" t="s">
        <v>47</v>
      </c>
      <c r="G882" s="25">
        <v>82</v>
      </c>
      <c r="H882" s="25" t="s">
        <v>50</v>
      </c>
      <c r="I882" s="25" t="s">
        <v>47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4</v>
      </c>
      <c r="E883" s="25">
        <v>0</v>
      </c>
      <c r="F883" s="25" t="s">
        <v>50</v>
      </c>
      <c r="G883" s="25">
        <v>1</v>
      </c>
      <c r="H883" s="25">
        <v>0</v>
      </c>
      <c r="I883" s="25">
        <v>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37</v>
      </c>
      <c r="E884" s="25">
        <v>0</v>
      </c>
      <c r="F884" s="25" t="s">
        <v>50</v>
      </c>
      <c r="G884" s="25">
        <v>4</v>
      </c>
      <c r="H884" s="25" t="s">
        <v>50</v>
      </c>
      <c r="I884" s="25">
        <v>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>
        <v>7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>
        <v>1</v>
      </c>
      <c r="E886" s="25">
        <v>0</v>
      </c>
      <c r="F886" s="25" t="s">
        <v>50</v>
      </c>
      <c r="G886" s="25">
        <v>43</v>
      </c>
      <c r="H886" s="25" t="s">
        <v>47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657</v>
      </c>
      <c r="C887" s="25" t="s">
        <v>44</v>
      </c>
      <c r="D887" s="25">
        <v>6</v>
      </c>
      <c r="E887" s="25">
        <v>0</v>
      </c>
      <c r="F887" s="25">
        <v>1</v>
      </c>
      <c r="G887" s="25">
        <v>4</v>
      </c>
      <c r="H887" s="25" t="s">
        <v>50</v>
      </c>
      <c r="I887" s="25">
        <v>0</v>
      </c>
      <c r="J887" s="25" t="s">
        <v>44</v>
      </c>
    </row>
    <row r="888" spans="1:10" ht="12.75" customHeight="1" x14ac:dyDescent="0.2">
      <c r="A888" s="24"/>
      <c r="B888" s="24" t="s">
        <v>658</v>
      </c>
      <c r="C888" s="25" t="s">
        <v>44</v>
      </c>
      <c r="D888" s="25">
        <v>3</v>
      </c>
      <c r="E888" s="25">
        <v>0</v>
      </c>
      <c r="F888" s="25" t="s">
        <v>50</v>
      </c>
      <c r="G888" s="25">
        <v>3</v>
      </c>
      <c r="H888" s="25" t="s">
        <v>50</v>
      </c>
      <c r="I888" s="25">
        <v>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>
        <v>2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>
        <v>1</v>
      </c>
      <c r="E890" s="25">
        <v>0</v>
      </c>
      <c r="F890" s="25" t="s">
        <v>50</v>
      </c>
      <c r="G890" s="25">
        <v>1</v>
      </c>
      <c r="H890" s="25" t="s">
        <v>50</v>
      </c>
      <c r="I890" s="25">
        <v>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 t="s">
        <v>50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 t="s">
        <v>50</v>
      </c>
      <c r="H892" s="25">
        <v>0</v>
      </c>
      <c r="I892" s="25">
        <v>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659</v>
      </c>
      <c r="C894" s="25">
        <v>188</v>
      </c>
      <c r="D894" s="25" t="s">
        <v>60</v>
      </c>
      <c r="E894" s="25">
        <v>0</v>
      </c>
      <c r="F894" s="25" t="s">
        <v>50</v>
      </c>
      <c r="G894" s="25" t="s">
        <v>50</v>
      </c>
      <c r="H894" s="25" t="s">
        <v>50</v>
      </c>
      <c r="I894" s="25">
        <v>0</v>
      </c>
      <c r="J894" s="25">
        <v>186</v>
      </c>
    </row>
    <row r="895" spans="1:10" ht="12.75" customHeight="1" x14ac:dyDescent="0.2">
      <c r="A895" s="24"/>
      <c r="B895" s="22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101</v>
      </c>
      <c r="B896" s="22" t="s">
        <v>697</v>
      </c>
      <c r="C896" s="27"/>
      <c r="D896" s="27"/>
      <c r="E896" s="27"/>
      <c r="F896" s="27"/>
      <c r="G896" s="27"/>
      <c r="H896" s="27"/>
      <c r="I896" s="27"/>
      <c r="J896" s="27"/>
    </row>
    <row r="897" spans="1:10" s="12" customFormat="1" ht="12.75" customHeight="1" x14ac:dyDescent="0.2">
      <c r="A897" s="22"/>
      <c r="B897" s="22"/>
      <c r="C897" s="27"/>
      <c r="D897" s="27"/>
      <c r="E897" s="27"/>
      <c r="F897" s="27"/>
      <c r="G897" s="27"/>
      <c r="H897" s="27"/>
      <c r="I897" s="27"/>
      <c r="J897" s="27"/>
    </row>
    <row r="898" spans="1:10" s="12" customFormat="1" ht="12.75" customHeight="1" x14ac:dyDescent="0.2">
      <c r="A898" s="22"/>
      <c r="B898" s="22"/>
      <c r="C898" s="27"/>
      <c r="D898" s="27"/>
      <c r="E898" s="27"/>
      <c r="F898" s="27"/>
      <c r="G898" s="27"/>
      <c r="H898" s="27"/>
      <c r="I898" s="27"/>
      <c r="J898" s="27"/>
    </row>
    <row r="899" spans="1:10" ht="12.75" customHeight="1" x14ac:dyDescent="0.2">
      <c r="A899" s="24"/>
      <c r="B899" s="22" t="s">
        <v>654</v>
      </c>
      <c r="C899" s="25">
        <v>35</v>
      </c>
      <c r="D899" s="25">
        <v>5</v>
      </c>
      <c r="E899" s="25">
        <v>0</v>
      </c>
      <c r="F899" s="25" t="s">
        <v>50</v>
      </c>
      <c r="G899" s="25">
        <v>19</v>
      </c>
      <c r="H899" s="25" t="s">
        <v>50</v>
      </c>
      <c r="I899" s="25">
        <v>2</v>
      </c>
      <c r="J899" s="25">
        <v>9</v>
      </c>
    </row>
    <row r="900" spans="1:10" ht="12.75" customHeight="1" x14ac:dyDescent="0.2">
      <c r="A900" s="24"/>
      <c r="B900" s="22" t="s">
        <v>655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17</v>
      </c>
      <c r="H900" s="25" t="s">
        <v>50</v>
      </c>
      <c r="I900" s="25">
        <v>2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10</v>
      </c>
      <c r="H901" s="25" t="s">
        <v>50</v>
      </c>
      <c r="I901" s="25">
        <v>1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6</v>
      </c>
      <c r="H902" s="25">
        <v>0</v>
      </c>
      <c r="I902" s="25" t="s">
        <v>50</v>
      </c>
      <c r="J902" s="25" t="s">
        <v>44</v>
      </c>
    </row>
    <row r="903" spans="1:10" ht="12.75" customHeight="1" x14ac:dyDescent="0.2">
      <c r="A903" s="24"/>
      <c r="B903" s="22" t="s">
        <v>656</v>
      </c>
      <c r="C903" s="25" t="s">
        <v>44</v>
      </c>
      <c r="D903" s="25">
        <v>4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 t="s">
        <v>50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 t="s">
        <v>50</v>
      </c>
      <c r="H905" s="25" t="s">
        <v>50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3</v>
      </c>
      <c r="E906" s="25">
        <v>0</v>
      </c>
      <c r="F906" s="25" t="s">
        <v>50</v>
      </c>
      <c r="G906" s="25" t="s">
        <v>50</v>
      </c>
      <c r="H906" s="25" t="s">
        <v>50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 t="s">
        <v>50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657</v>
      </c>
      <c r="C909" s="25" t="s">
        <v>44</v>
      </c>
      <c r="D909" s="25">
        <v>1</v>
      </c>
      <c r="E909" s="25">
        <v>0</v>
      </c>
      <c r="F909" s="25" t="s">
        <v>50</v>
      </c>
      <c r="G909" s="25" t="s">
        <v>50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658</v>
      </c>
      <c r="C910" s="25" t="s">
        <v>44</v>
      </c>
      <c r="D910" s="25" t="s">
        <v>50</v>
      </c>
      <c r="E910" s="25">
        <v>0</v>
      </c>
      <c r="F910" s="25">
        <v>0</v>
      </c>
      <c r="G910" s="25" t="s">
        <v>50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 t="s">
        <v>50</v>
      </c>
      <c r="G912" s="25" t="s">
        <v>50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 t="s">
        <v>50</v>
      </c>
      <c r="G914" s="25">
        <v>0</v>
      </c>
      <c r="H914" s="25">
        <v>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 t="s">
        <v>50</v>
      </c>
      <c r="H915" s="25">
        <v>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659</v>
      </c>
      <c r="C916" s="25">
        <v>9</v>
      </c>
      <c r="D916" s="25" t="s">
        <v>50</v>
      </c>
      <c r="E916" s="25">
        <v>0</v>
      </c>
      <c r="F916" s="25">
        <v>0</v>
      </c>
      <c r="G916" s="25" t="s">
        <v>50</v>
      </c>
      <c r="H916" s="25" t="s">
        <v>50</v>
      </c>
      <c r="I916" s="25">
        <v>0</v>
      </c>
      <c r="J916" s="25">
        <v>9</v>
      </c>
    </row>
    <row r="917" spans="1:10" ht="12.75" customHeight="1" x14ac:dyDescent="0.2">
      <c r="A917" s="24"/>
      <c r="B917" s="22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102</v>
      </c>
      <c r="B918" s="22" t="s">
        <v>698</v>
      </c>
      <c r="C918" s="27"/>
      <c r="D918" s="27"/>
      <c r="E918" s="27"/>
      <c r="F918" s="27"/>
      <c r="G918" s="27"/>
      <c r="H918" s="27"/>
      <c r="I918" s="27"/>
      <c r="J918" s="27"/>
    </row>
    <row r="919" spans="1:10" s="12" customFormat="1" ht="12.75" customHeight="1" x14ac:dyDescent="0.2">
      <c r="A919" s="22"/>
      <c r="B919" s="22"/>
      <c r="C919" s="27"/>
      <c r="D919" s="27"/>
      <c r="E919" s="27"/>
      <c r="F919" s="27"/>
      <c r="G919" s="27"/>
      <c r="H919" s="27"/>
      <c r="I919" s="27"/>
      <c r="J919" s="27"/>
    </row>
    <row r="920" spans="1:10" s="12" customFormat="1" ht="12.75" customHeight="1" x14ac:dyDescent="0.2">
      <c r="A920" s="22"/>
      <c r="B920" s="22"/>
      <c r="C920" s="27"/>
      <c r="D920" s="27"/>
      <c r="E920" s="27"/>
      <c r="F920" s="27"/>
      <c r="G920" s="27"/>
      <c r="H920" s="27"/>
      <c r="I920" s="27"/>
      <c r="J920" s="27"/>
    </row>
    <row r="921" spans="1:10" ht="12.75" customHeight="1" x14ac:dyDescent="0.2">
      <c r="A921" s="24"/>
      <c r="B921" s="22" t="s">
        <v>654</v>
      </c>
      <c r="C921" s="25">
        <v>33</v>
      </c>
      <c r="D921" s="25">
        <v>9</v>
      </c>
      <c r="E921" s="25">
        <v>0</v>
      </c>
      <c r="F921" s="25" t="s">
        <v>50</v>
      </c>
      <c r="G921" s="25">
        <v>23</v>
      </c>
      <c r="H921" s="25" t="s">
        <v>50</v>
      </c>
      <c r="I921" s="25" t="s">
        <v>50</v>
      </c>
      <c r="J921" s="25" t="s">
        <v>50</v>
      </c>
    </row>
    <row r="922" spans="1:10" ht="12.75" customHeight="1" x14ac:dyDescent="0.2">
      <c r="A922" s="24"/>
      <c r="B922" s="22" t="s">
        <v>655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14</v>
      </c>
      <c r="H922" s="25" t="s">
        <v>50</v>
      </c>
      <c r="I922" s="25" t="s">
        <v>50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 t="s">
        <v>50</v>
      </c>
      <c r="G923" s="25">
        <v>9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>
        <v>0</v>
      </c>
      <c r="G924" s="25">
        <v>5</v>
      </c>
      <c r="H924" s="25" t="s">
        <v>50</v>
      </c>
      <c r="I924" s="25" t="s">
        <v>50</v>
      </c>
      <c r="J924" s="25" t="s">
        <v>44</v>
      </c>
    </row>
    <row r="925" spans="1:10" ht="12.75" customHeight="1" x14ac:dyDescent="0.2">
      <c r="A925" s="24"/>
      <c r="B925" s="22" t="s">
        <v>656</v>
      </c>
      <c r="C925" s="25" t="s">
        <v>44</v>
      </c>
      <c r="D925" s="25">
        <v>7</v>
      </c>
      <c r="E925" s="25">
        <v>0</v>
      </c>
      <c r="F925" s="25" t="s">
        <v>50</v>
      </c>
      <c r="G925" s="25">
        <v>7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>
        <v>1</v>
      </c>
      <c r="E926" s="25">
        <v>0</v>
      </c>
      <c r="F926" s="25" t="s">
        <v>50</v>
      </c>
      <c r="G926" s="25">
        <v>6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1</v>
      </c>
      <c r="E927" s="25">
        <v>0</v>
      </c>
      <c r="F927" s="25">
        <v>0</v>
      </c>
      <c r="G927" s="25">
        <v>0</v>
      </c>
      <c r="H927" s="25">
        <v>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6</v>
      </c>
      <c r="E928" s="25">
        <v>0</v>
      </c>
      <c r="F928" s="25" t="s">
        <v>50</v>
      </c>
      <c r="G928" s="25" t="s">
        <v>50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 t="s">
        <v>50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>
        <v>0</v>
      </c>
      <c r="G930" s="25" t="s">
        <v>50</v>
      </c>
      <c r="H930" s="25" t="s">
        <v>50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657</v>
      </c>
      <c r="C931" s="25" t="s">
        <v>44</v>
      </c>
      <c r="D931" s="25">
        <v>2</v>
      </c>
      <c r="E931" s="25">
        <v>0</v>
      </c>
      <c r="F931" s="25" t="s">
        <v>50</v>
      </c>
      <c r="G931" s="25">
        <v>2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658</v>
      </c>
      <c r="C932" s="25" t="s">
        <v>44</v>
      </c>
      <c r="D932" s="25">
        <v>1</v>
      </c>
      <c r="E932" s="25">
        <v>0</v>
      </c>
      <c r="F932" s="25">
        <v>0</v>
      </c>
      <c r="G932" s="25">
        <v>2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>
        <v>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>
        <v>0</v>
      </c>
      <c r="G936" s="25">
        <v>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>
        <v>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659</v>
      </c>
      <c r="C938" s="25" t="s">
        <v>50</v>
      </c>
      <c r="D938" s="25" t="s">
        <v>50</v>
      </c>
      <c r="E938" s="25">
        <v>0</v>
      </c>
      <c r="F938" s="25">
        <v>0</v>
      </c>
      <c r="G938" s="25">
        <v>0</v>
      </c>
      <c r="H938" s="25" t="s">
        <v>50</v>
      </c>
      <c r="I938" s="25">
        <v>0</v>
      </c>
      <c r="J938" s="25" t="s">
        <v>50</v>
      </c>
    </row>
    <row r="939" spans="1:10" ht="12.75" customHeight="1" x14ac:dyDescent="0.2">
      <c r="A939" s="24"/>
      <c r="B939" s="22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103</v>
      </c>
      <c r="B940" s="22" t="s">
        <v>699</v>
      </c>
      <c r="C940" s="27"/>
      <c r="D940" s="27"/>
      <c r="E940" s="27"/>
      <c r="F940" s="27"/>
      <c r="G940" s="27"/>
      <c r="H940" s="27"/>
      <c r="I940" s="27"/>
      <c r="J940" s="27"/>
    </row>
    <row r="941" spans="1:10" s="12" customFormat="1" ht="12.75" customHeight="1" x14ac:dyDescent="0.2">
      <c r="A941" s="22"/>
      <c r="B941" s="22"/>
      <c r="C941" s="27"/>
      <c r="D941" s="27"/>
      <c r="E941" s="27"/>
      <c r="F941" s="27"/>
      <c r="G941" s="27"/>
      <c r="H941" s="27"/>
      <c r="I941" s="27"/>
      <c r="J941" s="27"/>
    </row>
    <row r="942" spans="1:10" s="12" customFormat="1" ht="12.75" customHeight="1" x14ac:dyDescent="0.2">
      <c r="A942" s="22"/>
      <c r="B942" s="22"/>
      <c r="C942" s="27"/>
      <c r="D942" s="27"/>
      <c r="E942" s="27"/>
      <c r="F942" s="27"/>
      <c r="G942" s="27"/>
      <c r="H942" s="27"/>
      <c r="I942" s="27"/>
      <c r="J942" s="27"/>
    </row>
    <row r="943" spans="1:10" ht="12.75" customHeight="1" x14ac:dyDescent="0.2">
      <c r="A943" s="24"/>
      <c r="B943" s="22" t="s">
        <v>654</v>
      </c>
      <c r="C943" s="25">
        <v>233</v>
      </c>
      <c r="D943" s="25">
        <v>18</v>
      </c>
      <c r="E943" s="25">
        <v>0</v>
      </c>
      <c r="F943" s="25" t="s">
        <v>50</v>
      </c>
      <c r="G943" s="25">
        <v>213</v>
      </c>
      <c r="H943" s="25" t="s">
        <v>50</v>
      </c>
      <c r="I943" s="25">
        <v>0</v>
      </c>
      <c r="J943" s="25">
        <v>2</v>
      </c>
    </row>
    <row r="944" spans="1:10" ht="12.75" customHeight="1" x14ac:dyDescent="0.2">
      <c r="A944" s="24"/>
      <c r="B944" s="22" t="s">
        <v>655</v>
      </c>
      <c r="C944" s="25" t="s">
        <v>44</v>
      </c>
      <c r="D944" s="25" t="s">
        <v>50</v>
      </c>
      <c r="E944" s="25">
        <v>0</v>
      </c>
      <c r="F944" s="25" t="s">
        <v>50</v>
      </c>
      <c r="G944" s="25">
        <v>53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>
        <v>0</v>
      </c>
      <c r="F945" s="25" t="s">
        <v>50</v>
      </c>
      <c r="G945" s="25">
        <v>26</v>
      </c>
      <c r="H945" s="25" t="s">
        <v>50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 t="s">
        <v>50</v>
      </c>
      <c r="G946" s="25">
        <v>27</v>
      </c>
      <c r="H946" s="25">
        <v>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656</v>
      </c>
      <c r="C947" s="25" t="s">
        <v>44</v>
      </c>
      <c r="D947" s="25">
        <v>16</v>
      </c>
      <c r="E947" s="25">
        <v>0</v>
      </c>
      <c r="F947" s="25" t="s">
        <v>50</v>
      </c>
      <c r="G947" s="25">
        <v>159</v>
      </c>
      <c r="H947" s="25" t="s">
        <v>50</v>
      </c>
      <c r="I947" s="25">
        <v>0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>
        <v>0</v>
      </c>
      <c r="G948" s="25">
        <v>136</v>
      </c>
      <c r="H948" s="25" t="s">
        <v>50</v>
      </c>
      <c r="I948" s="25">
        <v>0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>
        <v>2</v>
      </c>
      <c r="E949" s="25">
        <v>0</v>
      </c>
      <c r="F949" s="25">
        <v>0</v>
      </c>
      <c r="G949" s="25">
        <v>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14</v>
      </c>
      <c r="E950" s="25">
        <v>0</v>
      </c>
      <c r="F950" s="25" t="s">
        <v>50</v>
      </c>
      <c r="G950" s="25">
        <v>4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 t="s">
        <v>50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 t="s">
        <v>50</v>
      </c>
      <c r="E952" s="25">
        <v>0</v>
      </c>
      <c r="F952" s="25" t="s">
        <v>50</v>
      </c>
      <c r="G952" s="25">
        <v>20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657</v>
      </c>
      <c r="C953" s="25" t="s">
        <v>44</v>
      </c>
      <c r="D953" s="25">
        <v>2</v>
      </c>
      <c r="E953" s="25">
        <v>0</v>
      </c>
      <c r="F953" s="25" t="s">
        <v>50</v>
      </c>
      <c r="G953" s="25">
        <v>1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658</v>
      </c>
      <c r="C954" s="25" t="s">
        <v>44</v>
      </c>
      <c r="D954" s="25">
        <v>1</v>
      </c>
      <c r="E954" s="25">
        <v>0</v>
      </c>
      <c r="F954" s="25" t="s">
        <v>50</v>
      </c>
      <c r="G954" s="25">
        <v>1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>
        <v>1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 t="s">
        <v>50</v>
      </c>
      <c r="E959" s="25">
        <v>0</v>
      </c>
      <c r="F959" s="25" t="s">
        <v>50</v>
      </c>
      <c r="G959" s="25">
        <v>0</v>
      </c>
      <c r="H959" s="25">
        <v>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659</v>
      </c>
      <c r="C960" s="25">
        <v>2</v>
      </c>
      <c r="D960" s="25">
        <v>0</v>
      </c>
      <c r="E960" s="25">
        <v>0</v>
      </c>
      <c r="F960" s="25">
        <v>0</v>
      </c>
      <c r="G960" s="25">
        <v>0</v>
      </c>
      <c r="H960" s="25" t="s">
        <v>50</v>
      </c>
      <c r="I960" s="25">
        <v>0</v>
      </c>
      <c r="J960" s="25">
        <v>2</v>
      </c>
    </row>
    <row r="961" spans="1:10" ht="12.75" customHeight="1" x14ac:dyDescent="0.2">
      <c r="A961" s="24"/>
      <c r="B961" s="22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104</v>
      </c>
      <c r="B962" s="22" t="s">
        <v>700</v>
      </c>
      <c r="C962" s="27"/>
      <c r="D962" s="27"/>
      <c r="E962" s="27"/>
      <c r="F962" s="27"/>
      <c r="G962" s="27"/>
      <c r="H962" s="27"/>
      <c r="I962" s="27"/>
      <c r="J962" s="27"/>
    </row>
    <row r="963" spans="1:10" s="12" customFormat="1" ht="12.75" customHeight="1" x14ac:dyDescent="0.2">
      <c r="A963" s="22"/>
      <c r="B963" s="22"/>
      <c r="C963" s="27"/>
      <c r="D963" s="27"/>
      <c r="E963" s="27"/>
      <c r="F963" s="27"/>
      <c r="G963" s="27"/>
      <c r="H963" s="27"/>
      <c r="I963" s="27"/>
      <c r="J963" s="27"/>
    </row>
    <row r="964" spans="1:10" s="12" customFormat="1" ht="12.75" customHeight="1" x14ac:dyDescent="0.2">
      <c r="A964" s="22"/>
      <c r="B964" s="22"/>
      <c r="C964" s="27"/>
      <c r="D964" s="27"/>
      <c r="E964" s="27"/>
      <c r="F964" s="27"/>
      <c r="G964" s="27"/>
      <c r="H964" s="27"/>
      <c r="I964" s="27"/>
      <c r="J964" s="27"/>
    </row>
    <row r="965" spans="1:10" ht="12.75" customHeight="1" x14ac:dyDescent="0.2">
      <c r="A965" s="24"/>
      <c r="B965" s="22" t="s">
        <v>654</v>
      </c>
      <c r="C965" s="25">
        <v>33</v>
      </c>
      <c r="D965" s="25" t="s">
        <v>47</v>
      </c>
      <c r="E965" s="25" t="s">
        <v>50</v>
      </c>
      <c r="F965" s="25" t="s">
        <v>47</v>
      </c>
      <c r="G965" s="25">
        <v>24</v>
      </c>
      <c r="H965" s="25" t="s">
        <v>50</v>
      </c>
      <c r="I965" s="25" t="s">
        <v>47</v>
      </c>
      <c r="J965" s="25" t="s">
        <v>50</v>
      </c>
    </row>
    <row r="966" spans="1:10" ht="12.75" customHeight="1" x14ac:dyDescent="0.2">
      <c r="A966" s="24"/>
      <c r="B966" s="22" t="s">
        <v>655</v>
      </c>
      <c r="C966" s="25" t="s">
        <v>44</v>
      </c>
      <c r="D966" s="25" t="s">
        <v>50</v>
      </c>
      <c r="E966" s="25">
        <v>0</v>
      </c>
      <c r="F966" s="25" t="s">
        <v>50</v>
      </c>
      <c r="G966" s="25">
        <v>2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 t="s">
        <v>50</v>
      </c>
      <c r="E967" s="25">
        <v>0</v>
      </c>
      <c r="F967" s="25">
        <v>0</v>
      </c>
      <c r="G967" s="25">
        <v>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656</v>
      </c>
      <c r="C969" s="25" t="s">
        <v>44</v>
      </c>
      <c r="D969" s="25" t="s">
        <v>47</v>
      </c>
      <c r="E969" s="25" t="s">
        <v>50</v>
      </c>
      <c r="F969" s="25" t="s">
        <v>47</v>
      </c>
      <c r="G969" s="25">
        <v>22</v>
      </c>
      <c r="H969" s="25" t="s">
        <v>50</v>
      </c>
      <c r="I969" s="25" t="s">
        <v>47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 t="s">
        <v>50</v>
      </c>
      <c r="E970" s="25" t="s">
        <v>50</v>
      </c>
      <c r="F970" s="25" t="s">
        <v>47</v>
      </c>
      <c r="G970" s="25">
        <v>20</v>
      </c>
      <c r="H970" s="25" t="s">
        <v>50</v>
      </c>
      <c r="I970" s="25" t="s">
        <v>47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 t="s">
        <v>50</v>
      </c>
      <c r="E971" s="25">
        <v>0</v>
      </c>
      <c r="F971" s="25">
        <v>0</v>
      </c>
      <c r="G971" s="25">
        <v>0</v>
      </c>
      <c r="H971" s="25">
        <v>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 t="s">
        <v>47</v>
      </c>
      <c r="E972" s="25">
        <v>0</v>
      </c>
      <c r="F972" s="25" t="s">
        <v>50</v>
      </c>
      <c r="G972" s="25" t="s">
        <v>50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>
        <v>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0</v>
      </c>
      <c r="E974" s="25">
        <v>0</v>
      </c>
      <c r="F974" s="25" t="s">
        <v>50</v>
      </c>
      <c r="G974" s="25">
        <v>1</v>
      </c>
      <c r="H974" s="25">
        <v>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657</v>
      </c>
      <c r="C975" s="25" t="s">
        <v>44</v>
      </c>
      <c r="D975" s="25">
        <v>1</v>
      </c>
      <c r="E975" s="25">
        <v>0</v>
      </c>
      <c r="F975" s="25" t="s">
        <v>50</v>
      </c>
      <c r="G975" s="25" t="s">
        <v>50</v>
      </c>
      <c r="H975" s="25" t="s">
        <v>50</v>
      </c>
      <c r="I975" s="25">
        <v>0</v>
      </c>
      <c r="J975" s="25" t="s">
        <v>44</v>
      </c>
    </row>
    <row r="976" spans="1:10" ht="12.75" customHeight="1" x14ac:dyDescent="0.2">
      <c r="A976" s="24"/>
      <c r="B976" s="24" t="s">
        <v>658</v>
      </c>
      <c r="C976" s="25" t="s">
        <v>44</v>
      </c>
      <c r="D976" s="25" t="s">
        <v>50</v>
      </c>
      <c r="E976" s="25">
        <v>0</v>
      </c>
      <c r="F976" s="25" t="s">
        <v>50</v>
      </c>
      <c r="G976" s="25" t="s">
        <v>50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 t="s">
        <v>50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 t="s">
        <v>50</v>
      </c>
      <c r="E978" s="25">
        <v>0</v>
      </c>
      <c r="F978" s="25" t="s">
        <v>50</v>
      </c>
      <c r="G978" s="25" t="s">
        <v>50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 t="s">
        <v>50</v>
      </c>
      <c r="E979" s="25" t="s">
        <v>44</v>
      </c>
      <c r="F979" s="25" t="s">
        <v>50</v>
      </c>
      <c r="G979" s="25">
        <v>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>
        <v>0</v>
      </c>
      <c r="H980" s="25">
        <v>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>
        <v>0</v>
      </c>
      <c r="E981" s="25">
        <v>0</v>
      </c>
      <c r="F981" s="25" t="s">
        <v>50</v>
      </c>
      <c r="G981" s="25">
        <v>0</v>
      </c>
      <c r="H981" s="25">
        <v>0</v>
      </c>
      <c r="I981" s="25">
        <v>0</v>
      </c>
      <c r="J981" s="25" t="s">
        <v>44</v>
      </c>
    </row>
    <row r="982" spans="1:10" ht="12.75" customHeight="1" x14ac:dyDescent="0.2">
      <c r="A982" s="24"/>
      <c r="B982" s="22" t="s">
        <v>659</v>
      </c>
      <c r="C982" s="25" t="s">
        <v>50</v>
      </c>
      <c r="D982" s="25">
        <v>0</v>
      </c>
      <c r="E982" s="25">
        <v>0</v>
      </c>
      <c r="F982" s="25">
        <v>0</v>
      </c>
      <c r="G982" s="25">
        <v>0</v>
      </c>
      <c r="H982" s="25" t="s">
        <v>50</v>
      </c>
      <c r="I982" s="25">
        <v>0</v>
      </c>
      <c r="J982" s="25" t="s">
        <v>50</v>
      </c>
    </row>
    <row r="983" spans="1:10" ht="12.75" customHeight="1" x14ac:dyDescent="0.2">
      <c r="A983" s="24"/>
      <c r="B983" s="22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105</v>
      </c>
      <c r="B984" s="22" t="s">
        <v>701</v>
      </c>
      <c r="C984" s="27"/>
      <c r="D984" s="27"/>
      <c r="E984" s="27"/>
      <c r="F984" s="27"/>
      <c r="G984" s="27"/>
      <c r="H984" s="27"/>
      <c r="I984" s="27"/>
      <c r="J984" s="27"/>
    </row>
    <row r="985" spans="1:10" s="12" customFormat="1" ht="12.75" customHeight="1" x14ac:dyDescent="0.2">
      <c r="A985" s="22"/>
      <c r="B985" s="22"/>
      <c r="C985" s="27"/>
      <c r="D985" s="27"/>
      <c r="E985" s="27"/>
      <c r="F985" s="27"/>
      <c r="G985" s="27"/>
      <c r="H985" s="27"/>
      <c r="I985" s="27"/>
      <c r="J985" s="27"/>
    </row>
    <row r="986" spans="1:10" s="12" customFormat="1" ht="12.75" customHeight="1" x14ac:dyDescent="0.2">
      <c r="A986" s="22"/>
      <c r="B986" s="22"/>
      <c r="C986" s="27"/>
      <c r="D986" s="27"/>
      <c r="E986" s="27"/>
      <c r="F986" s="27"/>
      <c r="G986" s="27"/>
      <c r="H986" s="27"/>
      <c r="I986" s="27"/>
      <c r="J986" s="27"/>
    </row>
    <row r="987" spans="1:10" ht="12.75" customHeight="1" x14ac:dyDescent="0.2">
      <c r="A987" s="24"/>
      <c r="B987" s="22" t="s">
        <v>654</v>
      </c>
      <c r="C987" s="25">
        <v>114</v>
      </c>
      <c r="D987" s="25">
        <v>36</v>
      </c>
      <c r="E987" s="25">
        <v>0</v>
      </c>
      <c r="F987" s="25">
        <v>1</v>
      </c>
      <c r="G987" s="25">
        <v>62</v>
      </c>
      <c r="H987" s="25" t="s">
        <v>50</v>
      </c>
      <c r="I987" s="25" t="s">
        <v>50</v>
      </c>
      <c r="J987" s="25">
        <v>16</v>
      </c>
    </row>
    <row r="988" spans="1:10" ht="12.75" customHeight="1" x14ac:dyDescent="0.2">
      <c r="A988" s="24"/>
      <c r="B988" s="22" t="s">
        <v>655</v>
      </c>
      <c r="C988" s="25" t="s">
        <v>44</v>
      </c>
      <c r="D988" s="25">
        <v>1</v>
      </c>
      <c r="E988" s="25">
        <v>0</v>
      </c>
      <c r="F988" s="25" t="s">
        <v>50</v>
      </c>
      <c r="G988" s="25">
        <v>37</v>
      </c>
      <c r="H988" s="25" t="s">
        <v>50</v>
      </c>
      <c r="I988" s="25" t="s">
        <v>50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>
        <v>1</v>
      </c>
      <c r="E989" s="25">
        <v>0</v>
      </c>
      <c r="F989" s="25" t="s">
        <v>50</v>
      </c>
      <c r="G989" s="25">
        <v>20</v>
      </c>
      <c r="H989" s="25" t="s">
        <v>50</v>
      </c>
      <c r="I989" s="25" t="s">
        <v>50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17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656</v>
      </c>
      <c r="C991" s="25" t="s">
        <v>44</v>
      </c>
      <c r="D991" s="25">
        <v>18</v>
      </c>
      <c r="E991" s="25">
        <v>0</v>
      </c>
      <c r="F991" s="25" t="s">
        <v>50</v>
      </c>
      <c r="G991" s="25">
        <v>8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6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6</v>
      </c>
      <c r="E993" s="25">
        <v>0</v>
      </c>
      <c r="F993" s="25" t="s">
        <v>50</v>
      </c>
      <c r="G993" s="25" t="s">
        <v>50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10</v>
      </c>
      <c r="E994" s="25">
        <v>0</v>
      </c>
      <c r="F994" s="25" t="s">
        <v>50</v>
      </c>
      <c r="G994" s="25">
        <v>1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657</v>
      </c>
      <c r="C997" s="25" t="s">
        <v>44</v>
      </c>
      <c r="D997" s="25">
        <v>16</v>
      </c>
      <c r="E997" s="25">
        <v>0</v>
      </c>
      <c r="F997" s="25" t="s">
        <v>50</v>
      </c>
      <c r="G997" s="25">
        <v>17</v>
      </c>
      <c r="H997" s="25" t="s">
        <v>50</v>
      </c>
      <c r="I997" s="25" t="s">
        <v>50</v>
      </c>
      <c r="J997" s="25" t="s">
        <v>44</v>
      </c>
    </row>
    <row r="998" spans="1:10" ht="12.75" customHeight="1" x14ac:dyDescent="0.2">
      <c r="A998" s="24"/>
      <c r="B998" s="24" t="s">
        <v>658</v>
      </c>
      <c r="C998" s="25" t="s">
        <v>44</v>
      </c>
      <c r="D998" s="25">
        <v>10</v>
      </c>
      <c r="E998" s="25">
        <v>0</v>
      </c>
      <c r="F998" s="25" t="s">
        <v>50</v>
      </c>
      <c r="G998" s="25">
        <v>15</v>
      </c>
      <c r="H998" s="25" t="s">
        <v>50</v>
      </c>
      <c r="I998" s="25" t="s">
        <v>50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4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2</v>
      </c>
      <c r="E1000" s="25">
        <v>0</v>
      </c>
      <c r="F1000" s="25" t="s">
        <v>50</v>
      </c>
      <c r="G1000" s="25">
        <v>1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 t="s">
        <v>50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>
        <v>1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659</v>
      </c>
      <c r="C1004" s="25">
        <v>17</v>
      </c>
      <c r="D1004" s="25">
        <v>1</v>
      </c>
      <c r="E1004" s="25">
        <v>0</v>
      </c>
      <c r="F1004" s="25">
        <v>0</v>
      </c>
      <c r="G1004" s="25">
        <v>1</v>
      </c>
      <c r="H1004" s="25" t="s">
        <v>50</v>
      </c>
      <c r="I1004" s="25">
        <v>0</v>
      </c>
      <c r="J1004" s="25">
        <v>16</v>
      </c>
    </row>
    <row r="1005" spans="1:10" ht="12.75" customHeight="1" x14ac:dyDescent="0.2">
      <c r="A1005" s="24"/>
      <c r="B1005" s="22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106</v>
      </c>
      <c r="B1006" s="22" t="s">
        <v>702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4"/>
      <c r="B1007" s="24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654</v>
      </c>
      <c r="C1009" s="25">
        <v>66</v>
      </c>
      <c r="D1009" s="25">
        <v>21</v>
      </c>
      <c r="E1009" s="25">
        <v>0</v>
      </c>
      <c r="F1009" s="25" t="s">
        <v>50</v>
      </c>
      <c r="G1009" s="25">
        <v>30</v>
      </c>
      <c r="H1009" s="25" t="s">
        <v>50</v>
      </c>
      <c r="I1009" s="25" t="s">
        <v>50</v>
      </c>
      <c r="J1009" s="25">
        <v>14</v>
      </c>
    </row>
    <row r="1010" spans="1:10" ht="12.75" customHeight="1" x14ac:dyDescent="0.2">
      <c r="A1010" s="24"/>
      <c r="B1010" s="22" t="s">
        <v>655</v>
      </c>
      <c r="C1010" s="25" t="s">
        <v>44</v>
      </c>
      <c r="D1010" s="25">
        <v>1</v>
      </c>
      <c r="E1010" s="25">
        <v>0</v>
      </c>
      <c r="F1010" s="25" t="s">
        <v>50</v>
      </c>
      <c r="G1010" s="25">
        <v>14</v>
      </c>
      <c r="H1010" s="25" t="s">
        <v>50</v>
      </c>
      <c r="I1010" s="25" t="s">
        <v>50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>
        <v>1</v>
      </c>
      <c r="E1011" s="25">
        <v>0</v>
      </c>
      <c r="F1011" s="25" t="s">
        <v>50</v>
      </c>
      <c r="G1011" s="25">
        <v>9</v>
      </c>
      <c r="H1011" s="25" t="s">
        <v>50</v>
      </c>
      <c r="I1011" s="25" t="s">
        <v>50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 t="s">
        <v>50</v>
      </c>
      <c r="G1012" s="25">
        <v>5</v>
      </c>
      <c r="H1012" s="25" t="s">
        <v>50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656</v>
      </c>
      <c r="C1013" s="25" t="s">
        <v>44</v>
      </c>
      <c r="D1013" s="25">
        <v>11</v>
      </c>
      <c r="E1013" s="25">
        <v>0</v>
      </c>
      <c r="F1013" s="25" t="s">
        <v>50</v>
      </c>
      <c r="G1013" s="25">
        <v>5</v>
      </c>
      <c r="H1013" s="25" t="s">
        <v>50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>
        <v>1</v>
      </c>
      <c r="E1014" s="25">
        <v>0</v>
      </c>
      <c r="F1014" s="25" t="s">
        <v>50</v>
      </c>
      <c r="G1014" s="25">
        <v>4</v>
      </c>
      <c r="H1014" s="25" t="s">
        <v>50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>
        <v>3</v>
      </c>
      <c r="E1015" s="25">
        <v>0</v>
      </c>
      <c r="F1015" s="25" t="s">
        <v>50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6</v>
      </c>
      <c r="E1016" s="25">
        <v>0</v>
      </c>
      <c r="F1016" s="25" t="s">
        <v>50</v>
      </c>
      <c r="G1016" s="25" t="s">
        <v>50</v>
      </c>
      <c r="H1016" s="25" t="s">
        <v>50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>
        <v>1</v>
      </c>
      <c r="E1018" s="25">
        <v>0</v>
      </c>
      <c r="F1018" s="25" t="s">
        <v>50</v>
      </c>
      <c r="G1018" s="25" t="s">
        <v>50</v>
      </c>
      <c r="H1018" s="25" t="s">
        <v>50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657</v>
      </c>
      <c r="C1019" s="25" t="s">
        <v>44</v>
      </c>
      <c r="D1019" s="25">
        <v>9</v>
      </c>
      <c r="E1019" s="25">
        <v>0</v>
      </c>
      <c r="F1019" s="25" t="s">
        <v>50</v>
      </c>
      <c r="G1019" s="25">
        <v>11</v>
      </c>
      <c r="H1019" s="25" t="s">
        <v>50</v>
      </c>
      <c r="I1019" s="25" t="s">
        <v>50</v>
      </c>
      <c r="J1019" s="25" t="s">
        <v>44</v>
      </c>
    </row>
    <row r="1020" spans="1:10" ht="12.75" customHeight="1" x14ac:dyDescent="0.2">
      <c r="A1020" s="24"/>
      <c r="B1020" s="24" t="s">
        <v>658</v>
      </c>
      <c r="C1020" s="25" t="s">
        <v>44</v>
      </c>
      <c r="D1020" s="25">
        <v>6</v>
      </c>
      <c r="E1020" s="25">
        <v>0</v>
      </c>
      <c r="F1020" s="25" t="s">
        <v>50</v>
      </c>
      <c r="G1020" s="25">
        <v>10</v>
      </c>
      <c r="H1020" s="25" t="s">
        <v>50</v>
      </c>
      <c r="I1020" s="25" t="s">
        <v>50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>
        <v>2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>
        <v>1</v>
      </c>
      <c r="E1022" s="25">
        <v>0</v>
      </c>
      <c r="F1022" s="25" t="s">
        <v>50</v>
      </c>
      <c r="G1022" s="25" t="s">
        <v>50</v>
      </c>
      <c r="H1022" s="25" t="s">
        <v>50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2">
      <c r="A1026" s="24"/>
      <c r="B1026" s="22" t="s">
        <v>659</v>
      </c>
      <c r="C1026" s="25">
        <v>15</v>
      </c>
      <c r="D1026" s="25" t="s">
        <v>50</v>
      </c>
      <c r="E1026" s="25">
        <v>0</v>
      </c>
      <c r="F1026" s="25">
        <v>0</v>
      </c>
      <c r="G1026" s="25" t="s">
        <v>50</v>
      </c>
      <c r="H1026" s="25" t="s">
        <v>50</v>
      </c>
      <c r="I1026" s="25">
        <v>0</v>
      </c>
      <c r="J1026" s="25">
        <v>14</v>
      </c>
    </row>
    <row r="1027" spans="1:10" ht="12.75" customHeight="1" x14ac:dyDescent="0.2">
      <c r="A1027" s="24"/>
      <c r="B1027" s="22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2">
      <c r="A1028" s="22" t="s">
        <v>107</v>
      </c>
      <c r="B1028" s="22" t="s">
        <v>703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2">
      <c r="A1031" s="24"/>
      <c r="B1031" s="22" t="s">
        <v>654</v>
      </c>
      <c r="C1031" s="25">
        <v>8</v>
      </c>
      <c r="D1031" s="25">
        <v>3</v>
      </c>
      <c r="E1031" s="25" t="s">
        <v>50</v>
      </c>
      <c r="F1031" s="25" t="s">
        <v>50</v>
      </c>
      <c r="G1031" s="25">
        <v>3</v>
      </c>
      <c r="H1031" s="25" t="s">
        <v>50</v>
      </c>
      <c r="I1031" s="25">
        <v>0</v>
      </c>
      <c r="J1031" s="25">
        <v>2</v>
      </c>
    </row>
    <row r="1032" spans="1:10" ht="12.75" customHeight="1" x14ac:dyDescent="0.2">
      <c r="A1032" s="24"/>
      <c r="B1032" s="22" t="s">
        <v>655</v>
      </c>
      <c r="C1032" s="25" t="s">
        <v>44</v>
      </c>
      <c r="D1032" s="25" t="s">
        <v>50</v>
      </c>
      <c r="E1032" s="25" t="s">
        <v>50</v>
      </c>
      <c r="F1032" s="25" t="s">
        <v>50</v>
      </c>
      <c r="G1032" s="25">
        <v>2</v>
      </c>
      <c r="H1032" s="25">
        <v>0</v>
      </c>
      <c r="I1032" s="25">
        <v>0</v>
      </c>
      <c r="J1032" s="25" t="s">
        <v>44</v>
      </c>
    </row>
    <row r="1033" spans="1:10" ht="12.75" customHeight="1" x14ac:dyDescent="0.2">
      <c r="A1033" s="24"/>
      <c r="B1033" s="24" t="s">
        <v>45</v>
      </c>
      <c r="C1033" s="25" t="s">
        <v>44</v>
      </c>
      <c r="D1033" s="25" t="s">
        <v>50</v>
      </c>
      <c r="E1033" s="25">
        <v>0</v>
      </c>
      <c r="F1033" s="25" t="s">
        <v>50</v>
      </c>
      <c r="G1033" s="25">
        <v>1</v>
      </c>
      <c r="H1033" s="25">
        <v>0</v>
      </c>
      <c r="I1033" s="25">
        <v>0</v>
      </c>
      <c r="J1033" s="25" t="s">
        <v>44</v>
      </c>
    </row>
    <row r="1034" spans="1:10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 t="s">
        <v>50</v>
      </c>
      <c r="F1034" s="25" t="s">
        <v>50</v>
      </c>
      <c r="G1034" s="25">
        <v>1</v>
      </c>
      <c r="H1034" s="25">
        <v>0</v>
      </c>
      <c r="I1034" s="25">
        <v>0</v>
      </c>
      <c r="J1034" s="25" t="s">
        <v>44</v>
      </c>
    </row>
    <row r="1035" spans="1:10" ht="12.75" customHeight="1" x14ac:dyDescent="0.2">
      <c r="A1035" s="24"/>
      <c r="B1035" s="22" t="s">
        <v>656</v>
      </c>
      <c r="C1035" s="25" t="s">
        <v>44</v>
      </c>
      <c r="D1035" s="25">
        <v>2</v>
      </c>
      <c r="E1035" s="25">
        <v>0</v>
      </c>
      <c r="F1035" s="25" t="s">
        <v>50</v>
      </c>
      <c r="G1035" s="25">
        <v>1</v>
      </c>
      <c r="H1035" s="25" t="s">
        <v>50</v>
      </c>
      <c r="I1035" s="25">
        <v>0</v>
      </c>
      <c r="J1035" s="25" t="s">
        <v>44</v>
      </c>
    </row>
    <row r="1036" spans="1:10" ht="12.75" customHeight="1" x14ac:dyDescent="0.2">
      <c r="A1036" s="24"/>
      <c r="B1036" s="24" t="s">
        <v>48</v>
      </c>
      <c r="C1036" s="25" t="s">
        <v>44</v>
      </c>
      <c r="D1036" s="25" t="s">
        <v>50</v>
      </c>
      <c r="E1036" s="25">
        <v>0</v>
      </c>
      <c r="F1036" s="25" t="s">
        <v>50</v>
      </c>
      <c r="G1036" s="25" t="s">
        <v>50</v>
      </c>
      <c r="H1036" s="25">
        <v>0</v>
      </c>
      <c r="I1036" s="25">
        <v>0</v>
      </c>
      <c r="J1036" s="25" t="s">
        <v>44</v>
      </c>
    </row>
    <row r="1037" spans="1:10" ht="12.75" customHeight="1" x14ac:dyDescent="0.2">
      <c r="A1037" s="24"/>
      <c r="B1037" s="24" t="s">
        <v>49</v>
      </c>
      <c r="C1037" s="25" t="s">
        <v>44</v>
      </c>
      <c r="D1037" s="25">
        <v>1</v>
      </c>
      <c r="E1037" s="25">
        <v>0</v>
      </c>
      <c r="F1037" s="25" t="s">
        <v>50</v>
      </c>
      <c r="G1037" s="25" t="s">
        <v>50</v>
      </c>
      <c r="H1037" s="25">
        <v>0</v>
      </c>
      <c r="I1037" s="25">
        <v>0</v>
      </c>
      <c r="J1037" s="25" t="s">
        <v>44</v>
      </c>
    </row>
    <row r="1038" spans="1:10" ht="12.75" customHeight="1" x14ac:dyDescent="0.2">
      <c r="A1038" s="24"/>
      <c r="B1038" s="24" t="s">
        <v>51</v>
      </c>
      <c r="C1038" s="25" t="s">
        <v>44</v>
      </c>
      <c r="D1038" s="25">
        <v>1</v>
      </c>
      <c r="E1038" s="25">
        <v>0</v>
      </c>
      <c r="F1038" s="25" t="s">
        <v>50</v>
      </c>
      <c r="G1038" s="25" t="s">
        <v>50</v>
      </c>
      <c r="H1038" s="25" t="s">
        <v>50</v>
      </c>
      <c r="I1038" s="25">
        <v>0</v>
      </c>
      <c r="J1038" s="25" t="s">
        <v>44</v>
      </c>
    </row>
    <row r="1039" spans="1:10" ht="12.75" customHeight="1" x14ac:dyDescent="0.2">
      <c r="A1039" s="24"/>
      <c r="B1039" s="24" t="s">
        <v>52</v>
      </c>
      <c r="C1039" s="25" t="s">
        <v>44</v>
      </c>
      <c r="D1039" s="25" t="s">
        <v>50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2">
      <c r="A1040" s="24"/>
      <c r="B1040" s="24" t="s">
        <v>53</v>
      </c>
      <c r="C1040" s="25" t="s">
        <v>44</v>
      </c>
      <c r="D1040" s="25" t="s">
        <v>50</v>
      </c>
      <c r="E1040" s="25">
        <v>0</v>
      </c>
      <c r="F1040" s="25" t="s">
        <v>50</v>
      </c>
      <c r="G1040" s="25" t="s">
        <v>50</v>
      </c>
      <c r="H1040" s="25">
        <v>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657</v>
      </c>
      <c r="C1041" s="25" t="s">
        <v>44</v>
      </c>
      <c r="D1041" s="25">
        <v>1</v>
      </c>
      <c r="E1041" s="25">
        <v>0</v>
      </c>
      <c r="F1041" s="25" t="s">
        <v>50</v>
      </c>
      <c r="G1041" s="25" t="s">
        <v>50</v>
      </c>
      <c r="H1041" s="25" t="s">
        <v>50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658</v>
      </c>
      <c r="C1042" s="25" t="s">
        <v>44</v>
      </c>
      <c r="D1042" s="25">
        <v>1</v>
      </c>
      <c r="E1042" s="25">
        <v>0</v>
      </c>
      <c r="F1042" s="25" t="s">
        <v>50</v>
      </c>
      <c r="G1042" s="25" t="s">
        <v>50</v>
      </c>
      <c r="H1042" s="25">
        <v>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 t="s">
        <v>50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 t="s">
        <v>50</v>
      </c>
      <c r="E1044" s="25">
        <v>0</v>
      </c>
      <c r="F1044" s="25" t="s">
        <v>50</v>
      </c>
      <c r="G1044" s="25" t="s">
        <v>50</v>
      </c>
      <c r="H1044" s="25" t="s">
        <v>50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 t="s">
        <v>50</v>
      </c>
      <c r="E1045" s="25" t="s">
        <v>44</v>
      </c>
      <c r="F1045" s="25" t="s">
        <v>50</v>
      </c>
      <c r="G1045" s="25">
        <v>0</v>
      </c>
      <c r="H1045" s="25" t="s">
        <v>50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>
        <v>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 t="s">
        <v>50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659</v>
      </c>
      <c r="C1048" s="25">
        <v>2</v>
      </c>
      <c r="D1048" s="25" t="s">
        <v>50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>
        <v>2</v>
      </c>
    </row>
    <row r="1049" spans="1:10" ht="12.75" customHeight="1" x14ac:dyDescent="0.2">
      <c r="A1049" s="24"/>
      <c r="B1049" s="22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108</v>
      </c>
      <c r="B1050" s="22" t="s">
        <v>704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s="12" customFormat="1" ht="12.75" customHeight="1" x14ac:dyDescent="0.2">
      <c r="A1051" s="22"/>
      <c r="B1051" s="22"/>
      <c r="C1051" s="27"/>
      <c r="D1051" s="27"/>
      <c r="E1051" s="27"/>
      <c r="F1051" s="27"/>
      <c r="G1051" s="27"/>
      <c r="H1051" s="27"/>
      <c r="I1051" s="27"/>
      <c r="J1051" s="27"/>
    </row>
    <row r="1052" spans="1:10" s="12" customFormat="1" ht="12.75" customHeight="1" x14ac:dyDescent="0.2">
      <c r="A1052" s="22"/>
      <c r="B1052" s="22"/>
      <c r="C1052" s="27"/>
      <c r="D1052" s="27"/>
      <c r="E1052" s="27"/>
      <c r="F1052" s="27"/>
      <c r="G1052" s="27"/>
      <c r="H1052" s="27"/>
      <c r="I1052" s="27"/>
      <c r="J1052" s="27"/>
    </row>
    <row r="1053" spans="1:10" ht="12.75" customHeight="1" x14ac:dyDescent="0.2">
      <c r="A1053" s="24"/>
      <c r="B1053" s="22" t="s">
        <v>654</v>
      </c>
      <c r="C1053" s="25">
        <v>256</v>
      </c>
      <c r="D1053" s="25">
        <v>168</v>
      </c>
      <c r="E1053" s="25" t="s">
        <v>50</v>
      </c>
      <c r="F1053" s="25" t="s">
        <v>60</v>
      </c>
      <c r="G1053" s="25">
        <v>83</v>
      </c>
      <c r="H1053" s="25">
        <v>3</v>
      </c>
      <c r="I1053" s="25">
        <v>0</v>
      </c>
      <c r="J1053" s="25" t="s">
        <v>50</v>
      </c>
    </row>
    <row r="1054" spans="1:10" ht="12.75" customHeight="1" x14ac:dyDescent="0.2">
      <c r="A1054" s="24"/>
      <c r="B1054" s="22" t="s">
        <v>655</v>
      </c>
      <c r="C1054" s="25" t="s">
        <v>44</v>
      </c>
      <c r="D1054" s="25" t="s">
        <v>60</v>
      </c>
      <c r="E1054" s="25" t="s">
        <v>50</v>
      </c>
      <c r="F1054" s="25" t="s">
        <v>50</v>
      </c>
      <c r="G1054" s="25">
        <v>31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 t="s">
        <v>60</v>
      </c>
      <c r="E1055" s="25" t="s">
        <v>50</v>
      </c>
      <c r="F1055" s="25" t="s">
        <v>50</v>
      </c>
      <c r="G1055" s="25">
        <v>11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>
        <v>0</v>
      </c>
      <c r="F1056" s="25" t="s">
        <v>50</v>
      </c>
      <c r="G1056" s="25">
        <v>20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2">
      <c r="A1057" s="24"/>
      <c r="B1057" s="22" t="s">
        <v>656</v>
      </c>
      <c r="C1057" s="25" t="s">
        <v>44</v>
      </c>
      <c r="D1057" s="25">
        <v>126</v>
      </c>
      <c r="E1057" s="25">
        <v>0</v>
      </c>
      <c r="F1057" s="25" t="s">
        <v>60</v>
      </c>
      <c r="G1057" s="25">
        <v>31</v>
      </c>
      <c r="H1057" s="25" t="s">
        <v>60</v>
      </c>
      <c r="I1057" s="25">
        <v>0</v>
      </c>
      <c r="J1057" s="25" t="s">
        <v>44</v>
      </c>
    </row>
    <row r="1058" spans="1:10" ht="12.75" customHeight="1" x14ac:dyDescent="0.2">
      <c r="A1058" s="24"/>
      <c r="B1058" s="24" t="s">
        <v>48</v>
      </c>
      <c r="C1058" s="25" t="s">
        <v>44</v>
      </c>
      <c r="D1058" s="25">
        <v>19</v>
      </c>
      <c r="E1058" s="25">
        <v>0</v>
      </c>
      <c r="F1058" s="25" t="s">
        <v>60</v>
      </c>
      <c r="G1058" s="25">
        <v>29</v>
      </c>
      <c r="H1058" s="25" t="s">
        <v>50</v>
      </c>
      <c r="I1058" s="25">
        <v>0</v>
      </c>
      <c r="J1058" s="25" t="s">
        <v>44</v>
      </c>
    </row>
    <row r="1059" spans="1:10" ht="12.75" customHeight="1" x14ac:dyDescent="0.2">
      <c r="A1059" s="24"/>
      <c r="B1059" s="24" t="s">
        <v>49</v>
      </c>
      <c r="C1059" s="25" t="s">
        <v>44</v>
      </c>
      <c r="D1059" s="25">
        <v>14</v>
      </c>
      <c r="E1059" s="25">
        <v>0</v>
      </c>
      <c r="F1059" s="25">
        <v>0</v>
      </c>
      <c r="G1059" s="25" t="s">
        <v>50</v>
      </c>
      <c r="H1059" s="25">
        <v>0</v>
      </c>
      <c r="I1059" s="25">
        <v>0</v>
      </c>
      <c r="J1059" s="25" t="s">
        <v>44</v>
      </c>
    </row>
    <row r="1060" spans="1:10" ht="12.75" customHeight="1" x14ac:dyDescent="0.2">
      <c r="A1060" s="24"/>
      <c r="B1060" s="24" t="s">
        <v>51</v>
      </c>
      <c r="C1060" s="25" t="s">
        <v>44</v>
      </c>
      <c r="D1060" s="25">
        <v>86</v>
      </c>
      <c r="E1060" s="25">
        <v>0</v>
      </c>
      <c r="F1060" s="25" t="s">
        <v>50</v>
      </c>
      <c r="G1060" s="25" t="s">
        <v>50</v>
      </c>
      <c r="H1060" s="25" t="s">
        <v>50</v>
      </c>
      <c r="I1060" s="25">
        <v>0</v>
      </c>
      <c r="J1060" s="25" t="s">
        <v>44</v>
      </c>
    </row>
    <row r="1061" spans="1:10" ht="12.75" customHeight="1" x14ac:dyDescent="0.2">
      <c r="A1061" s="24"/>
      <c r="B1061" s="24" t="s">
        <v>52</v>
      </c>
      <c r="C1061" s="25" t="s">
        <v>44</v>
      </c>
      <c r="D1061" s="25" t="s">
        <v>60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2">
      <c r="A1062" s="24"/>
      <c r="B1062" s="24" t="s">
        <v>53</v>
      </c>
      <c r="C1062" s="25" t="s">
        <v>44</v>
      </c>
      <c r="D1062" s="25">
        <v>5</v>
      </c>
      <c r="E1062" s="25">
        <v>0</v>
      </c>
      <c r="F1062" s="25" t="s">
        <v>50</v>
      </c>
      <c r="G1062" s="25" t="s">
        <v>60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2">
      <c r="A1063" s="24"/>
      <c r="B1063" s="22" t="s">
        <v>657</v>
      </c>
      <c r="C1063" s="25" t="s">
        <v>44</v>
      </c>
      <c r="D1063" s="25">
        <v>39</v>
      </c>
      <c r="E1063" s="25">
        <v>0</v>
      </c>
      <c r="F1063" s="25" t="s">
        <v>50</v>
      </c>
      <c r="G1063" s="25">
        <v>22</v>
      </c>
      <c r="H1063" s="25">
        <v>2</v>
      </c>
      <c r="I1063" s="25">
        <v>0</v>
      </c>
      <c r="J1063" s="25" t="s">
        <v>44</v>
      </c>
    </row>
    <row r="1064" spans="1:10" ht="12.75" customHeight="1" x14ac:dyDescent="0.2">
      <c r="A1064" s="24"/>
      <c r="B1064" s="24" t="s">
        <v>658</v>
      </c>
      <c r="C1064" s="25" t="s">
        <v>44</v>
      </c>
      <c r="D1064" s="25">
        <v>17</v>
      </c>
      <c r="E1064" s="25">
        <v>0</v>
      </c>
      <c r="F1064" s="25">
        <v>0</v>
      </c>
      <c r="G1064" s="25">
        <v>21</v>
      </c>
      <c r="H1064" s="25" t="s">
        <v>50</v>
      </c>
      <c r="I1064" s="25">
        <v>0</v>
      </c>
      <c r="J1064" s="25" t="s">
        <v>44</v>
      </c>
    </row>
    <row r="1065" spans="1:10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2">
      <c r="A1066" s="24"/>
      <c r="B1066" s="24" t="s">
        <v>55</v>
      </c>
      <c r="C1066" s="25" t="s">
        <v>44</v>
      </c>
      <c r="D1066" s="25">
        <v>5</v>
      </c>
      <c r="E1066" s="25">
        <v>0</v>
      </c>
      <c r="F1066" s="25">
        <v>0</v>
      </c>
      <c r="G1066" s="25">
        <v>1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2">
      <c r="A1067" s="24"/>
      <c r="B1067" s="24" t="s">
        <v>56</v>
      </c>
      <c r="C1067" s="25" t="s">
        <v>44</v>
      </c>
      <c r="D1067" s="25">
        <v>2</v>
      </c>
      <c r="E1067" s="25" t="s">
        <v>44</v>
      </c>
      <c r="F1067" s="25" t="s">
        <v>50</v>
      </c>
      <c r="G1067" s="25" t="s">
        <v>50</v>
      </c>
      <c r="H1067" s="25">
        <v>2</v>
      </c>
      <c r="I1067" s="25" t="s">
        <v>44</v>
      </c>
      <c r="J1067" s="25" t="s">
        <v>44</v>
      </c>
    </row>
    <row r="1068" spans="1:10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>
        <v>0</v>
      </c>
      <c r="F1068" s="25" t="s">
        <v>50</v>
      </c>
      <c r="G1068" s="25" t="s">
        <v>50</v>
      </c>
      <c r="H1068" s="25">
        <v>0</v>
      </c>
      <c r="I1068" s="25">
        <v>0</v>
      </c>
      <c r="J1068" s="25" t="s">
        <v>44</v>
      </c>
    </row>
    <row r="1069" spans="1:10" ht="12.75" customHeight="1" x14ac:dyDescent="0.2">
      <c r="A1069" s="24"/>
      <c r="B1069" s="24" t="s">
        <v>58</v>
      </c>
      <c r="C1069" s="25" t="s">
        <v>44</v>
      </c>
      <c r="D1069" s="25" t="s">
        <v>60</v>
      </c>
      <c r="E1069" s="25">
        <v>0</v>
      </c>
      <c r="F1069" s="25" t="s">
        <v>50</v>
      </c>
      <c r="G1069" s="25">
        <v>0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2">
      <c r="A1070" s="24"/>
      <c r="B1070" s="22" t="s">
        <v>659</v>
      </c>
      <c r="C1070" s="25" t="s">
        <v>60</v>
      </c>
      <c r="D1070" s="25" t="s">
        <v>60</v>
      </c>
      <c r="E1070" s="25">
        <v>0</v>
      </c>
      <c r="F1070" s="25">
        <v>0</v>
      </c>
      <c r="G1070" s="25">
        <v>0</v>
      </c>
      <c r="H1070" s="25" t="s">
        <v>50</v>
      </c>
      <c r="I1070" s="25">
        <v>0</v>
      </c>
      <c r="J1070" s="25" t="s">
        <v>50</v>
      </c>
    </row>
    <row r="1071" spans="1:10" ht="12.75" customHeight="1" x14ac:dyDescent="0.2">
      <c r="A1071" s="24"/>
      <c r="B1071" s="22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2">
      <c r="A1072" s="22" t="s">
        <v>109</v>
      </c>
      <c r="B1072" s="22" t="s">
        <v>705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s="12" customFormat="1" ht="12.75" customHeight="1" x14ac:dyDescent="0.2">
      <c r="A1073" s="22"/>
      <c r="B1073" s="22"/>
      <c r="C1073" s="27"/>
      <c r="D1073" s="27"/>
      <c r="E1073" s="27"/>
      <c r="F1073" s="27"/>
      <c r="G1073" s="27"/>
      <c r="H1073" s="27"/>
      <c r="I1073" s="27"/>
      <c r="J1073" s="27"/>
    </row>
    <row r="1074" spans="1:10" s="12" customFormat="1" ht="12.75" customHeight="1" x14ac:dyDescent="0.2">
      <c r="A1074" s="22"/>
      <c r="B1074" s="22"/>
      <c r="C1074" s="27"/>
      <c r="D1074" s="27"/>
      <c r="E1074" s="27"/>
      <c r="F1074" s="27"/>
      <c r="G1074" s="27"/>
      <c r="H1074" s="27"/>
      <c r="I1074" s="27"/>
      <c r="J1074" s="27"/>
    </row>
    <row r="1075" spans="1:10" ht="12.75" customHeight="1" x14ac:dyDescent="0.2">
      <c r="A1075" s="24"/>
      <c r="B1075" s="22" t="s">
        <v>654</v>
      </c>
      <c r="C1075" s="25">
        <v>821</v>
      </c>
      <c r="D1075" s="25">
        <v>129</v>
      </c>
      <c r="E1075" s="25" t="s">
        <v>50</v>
      </c>
      <c r="F1075" s="25">
        <v>20</v>
      </c>
      <c r="G1075" s="25">
        <v>348</v>
      </c>
      <c r="H1075" s="25">
        <v>2</v>
      </c>
      <c r="I1075" s="25">
        <v>189</v>
      </c>
      <c r="J1075" s="25">
        <v>131</v>
      </c>
    </row>
    <row r="1076" spans="1:10" ht="12.75" customHeight="1" x14ac:dyDescent="0.2">
      <c r="A1076" s="24"/>
      <c r="B1076" s="22" t="s">
        <v>655</v>
      </c>
      <c r="C1076" s="25" t="s">
        <v>44</v>
      </c>
      <c r="D1076" s="25" t="s">
        <v>50</v>
      </c>
      <c r="E1076" s="25">
        <v>0</v>
      </c>
      <c r="F1076" s="25" t="s">
        <v>50</v>
      </c>
      <c r="G1076" s="25">
        <v>12</v>
      </c>
      <c r="H1076" s="25" t="s">
        <v>50</v>
      </c>
      <c r="I1076" s="25" t="s">
        <v>50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 t="s">
        <v>50</v>
      </c>
      <c r="G1077" s="25">
        <v>2</v>
      </c>
      <c r="H1077" s="25" t="s">
        <v>50</v>
      </c>
      <c r="I1077" s="25" t="s">
        <v>50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 t="s">
        <v>50</v>
      </c>
      <c r="G1078" s="25">
        <v>10</v>
      </c>
      <c r="H1078" s="25" t="s">
        <v>50</v>
      </c>
      <c r="I1078" s="25" t="s">
        <v>50</v>
      </c>
      <c r="J1078" s="25" t="s">
        <v>44</v>
      </c>
    </row>
    <row r="1079" spans="1:10" ht="12.75" customHeight="1" x14ac:dyDescent="0.2">
      <c r="A1079" s="24"/>
      <c r="B1079" s="22" t="s">
        <v>656</v>
      </c>
      <c r="C1079" s="25" t="s">
        <v>44</v>
      </c>
      <c r="D1079" s="25">
        <v>113</v>
      </c>
      <c r="E1079" s="25" t="s">
        <v>50</v>
      </c>
      <c r="F1079" s="25">
        <v>10</v>
      </c>
      <c r="G1079" s="25">
        <v>317</v>
      </c>
      <c r="H1079" s="25" t="s">
        <v>60</v>
      </c>
      <c r="I1079" s="25">
        <v>189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26</v>
      </c>
      <c r="E1080" s="25" t="s">
        <v>50</v>
      </c>
      <c r="F1080" s="25" t="s">
        <v>60</v>
      </c>
      <c r="G1080" s="25">
        <v>283</v>
      </c>
      <c r="H1080" s="25" t="s">
        <v>60</v>
      </c>
      <c r="I1080" s="25">
        <v>154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>
        <v>6</v>
      </c>
      <c r="E1081" s="25">
        <v>0</v>
      </c>
      <c r="F1081" s="25">
        <v>0</v>
      </c>
      <c r="G1081" s="25">
        <v>3</v>
      </c>
      <c r="H1081" s="25">
        <v>0</v>
      </c>
      <c r="I1081" s="25">
        <v>3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71</v>
      </c>
      <c r="E1082" s="25" t="s">
        <v>50</v>
      </c>
      <c r="F1082" s="25">
        <v>6</v>
      </c>
      <c r="G1082" s="25">
        <v>25</v>
      </c>
      <c r="H1082" s="25" t="s">
        <v>50</v>
      </c>
      <c r="I1082" s="25">
        <v>14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>
        <v>3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>
        <v>7</v>
      </c>
      <c r="E1084" s="25">
        <v>0</v>
      </c>
      <c r="F1084" s="25" t="s">
        <v>50</v>
      </c>
      <c r="G1084" s="25" t="s">
        <v>60</v>
      </c>
      <c r="H1084" s="25" t="s">
        <v>50</v>
      </c>
      <c r="I1084" s="25" t="s">
        <v>60</v>
      </c>
      <c r="J1084" s="25" t="s">
        <v>44</v>
      </c>
    </row>
    <row r="1085" spans="1:10" ht="12.75" customHeight="1" x14ac:dyDescent="0.2">
      <c r="A1085" s="24"/>
      <c r="B1085" s="22" t="s">
        <v>657</v>
      </c>
      <c r="C1085" s="25" t="s">
        <v>44</v>
      </c>
      <c r="D1085" s="25">
        <v>16</v>
      </c>
      <c r="E1085" s="25">
        <v>0</v>
      </c>
      <c r="F1085" s="25">
        <v>11</v>
      </c>
      <c r="G1085" s="25">
        <v>18</v>
      </c>
      <c r="H1085" s="25">
        <v>1</v>
      </c>
      <c r="I1085" s="25" t="s">
        <v>50</v>
      </c>
      <c r="J1085" s="25" t="s">
        <v>44</v>
      </c>
    </row>
    <row r="1086" spans="1:10" ht="12.75" customHeight="1" x14ac:dyDescent="0.2">
      <c r="A1086" s="24"/>
      <c r="B1086" s="24" t="s">
        <v>658</v>
      </c>
      <c r="C1086" s="25" t="s">
        <v>44</v>
      </c>
      <c r="D1086" s="25">
        <v>7</v>
      </c>
      <c r="E1086" s="25">
        <v>0</v>
      </c>
      <c r="F1086" s="25" t="s">
        <v>50</v>
      </c>
      <c r="G1086" s="25">
        <v>16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>
        <v>6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>
        <v>2</v>
      </c>
      <c r="E1088" s="25">
        <v>0</v>
      </c>
      <c r="F1088" s="25" t="s">
        <v>50</v>
      </c>
      <c r="G1088" s="25">
        <v>2</v>
      </c>
      <c r="H1088" s="25" t="s">
        <v>50</v>
      </c>
      <c r="I1088" s="25" t="s">
        <v>50</v>
      </c>
      <c r="J1088" s="25" t="s">
        <v>44</v>
      </c>
    </row>
    <row r="1089" spans="1:10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>
        <v>9</v>
      </c>
      <c r="G1089" s="25" t="s">
        <v>50</v>
      </c>
      <c r="H1089" s="25">
        <v>1</v>
      </c>
      <c r="I1089" s="25" t="s">
        <v>44</v>
      </c>
      <c r="J1089" s="25" t="s">
        <v>44</v>
      </c>
    </row>
    <row r="1090" spans="1:10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 t="s">
        <v>50</v>
      </c>
      <c r="I1090" s="25">
        <v>0</v>
      </c>
      <c r="J1090" s="25" t="s">
        <v>44</v>
      </c>
    </row>
    <row r="1091" spans="1:10" ht="12.75" customHeight="1" x14ac:dyDescent="0.2">
      <c r="A1091" s="24"/>
      <c r="B1091" s="24" t="s">
        <v>58</v>
      </c>
      <c r="C1091" s="25" t="s">
        <v>44</v>
      </c>
      <c r="D1091" s="25">
        <v>1</v>
      </c>
      <c r="E1091" s="25">
        <v>0</v>
      </c>
      <c r="F1091" s="25" t="s">
        <v>60</v>
      </c>
      <c r="G1091" s="25">
        <v>1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2">
      <c r="A1092" s="24"/>
      <c r="B1092" s="22" t="s">
        <v>659</v>
      </c>
      <c r="C1092" s="25">
        <v>132</v>
      </c>
      <c r="D1092" s="25">
        <v>1</v>
      </c>
      <c r="E1092" s="25">
        <v>0</v>
      </c>
      <c r="F1092" s="25">
        <v>0</v>
      </c>
      <c r="G1092" s="25">
        <v>1</v>
      </c>
      <c r="H1092" s="25" t="s">
        <v>50</v>
      </c>
      <c r="I1092" s="25">
        <v>0</v>
      </c>
      <c r="J1092" s="25">
        <v>131</v>
      </c>
    </row>
    <row r="1093" spans="1:10" ht="12.75" customHeight="1" x14ac:dyDescent="0.2">
      <c r="A1093" s="24"/>
      <c r="B1093" s="22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2">
      <c r="A1094" s="22" t="s">
        <v>110</v>
      </c>
      <c r="B1094" s="22" t="s">
        <v>706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s="12" customFormat="1" ht="12.75" customHeight="1" x14ac:dyDescent="0.2">
      <c r="A1095" s="22"/>
      <c r="B1095" s="22"/>
      <c r="C1095" s="27"/>
      <c r="D1095" s="27"/>
      <c r="E1095" s="27"/>
      <c r="F1095" s="27"/>
      <c r="G1095" s="27"/>
      <c r="H1095" s="27"/>
      <c r="I1095" s="27"/>
      <c r="J1095" s="27"/>
    </row>
    <row r="1096" spans="1:10" s="12" customFormat="1" ht="12.75" customHeight="1" x14ac:dyDescent="0.2">
      <c r="A1096" s="22"/>
      <c r="B1096" s="22"/>
      <c r="C1096" s="27"/>
      <c r="D1096" s="27"/>
      <c r="E1096" s="27"/>
      <c r="F1096" s="27"/>
      <c r="G1096" s="27"/>
      <c r="H1096" s="27"/>
      <c r="I1096" s="27"/>
      <c r="J1096" s="27"/>
    </row>
    <row r="1097" spans="1:10" ht="12.75" customHeight="1" x14ac:dyDescent="0.2">
      <c r="A1097" s="24"/>
      <c r="B1097" s="22" t="s">
        <v>654</v>
      </c>
      <c r="C1097" s="25">
        <v>47</v>
      </c>
      <c r="D1097" s="25">
        <v>6</v>
      </c>
      <c r="E1097" s="25">
        <v>0</v>
      </c>
      <c r="F1097" s="25" t="s">
        <v>50</v>
      </c>
      <c r="G1097" s="25">
        <v>36</v>
      </c>
      <c r="H1097" s="25" t="s">
        <v>50</v>
      </c>
      <c r="I1097" s="25">
        <v>3</v>
      </c>
      <c r="J1097" s="25">
        <v>1</v>
      </c>
    </row>
    <row r="1098" spans="1:10" ht="12.75" customHeight="1" x14ac:dyDescent="0.2">
      <c r="A1098" s="24"/>
      <c r="B1098" s="22" t="s">
        <v>655</v>
      </c>
      <c r="C1098" s="25" t="s">
        <v>44</v>
      </c>
      <c r="D1098" s="25" t="s">
        <v>50</v>
      </c>
      <c r="E1098" s="25">
        <v>0</v>
      </c>
      <c r="F1098" s="25">
        <v>0</v>
      </c>
      <c r="G1098" s="25" t="s">
        <v>50</v>
      </c>
      <c r="H1098" s="25" t="s">
        <v>50</v>
      </c>
      <c r="I1098" s="25">
        <v>0</v>
      </c>
      <c r="J1098" s="25" t="s">
        <v>44</v>
      </c>
    </row>
    <row r="1099" spans="1:10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 t="s">
        <v>50</v>
      </c>
      <c r="I1099" s="25">
        <v>0</v>
      </c>
      <c r="J1099" s="25" t="s">
        <v>44</v>
      </c>
    </row>
    <row r="1100" spans="1:10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 t="s">
        <v>50</v>
      </c>
      <c r="H1100" s="25">
        <v>0</v>
      </c>
      <c r="I1100" s="25">
        <v>0</v>
      </c>
      <c r="J1100" s="25" t="s">
        <v>44</v>
      </c>
    </row>
    <row r="1101" spans="1:10" ht="12.75" customHeight="1" x14ac:dyDescent="0.2">
      <c r="A1101" s="24"/>
      <c r="B1101" s="22" t="s">
        <v>656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3</v>
      </c>
      <c r="J1101" s="25" t="s">
        <v>44</v>
      </c>
    </row>
    <row r="1102" spans="1:10" ht="12.75" customHeight="1" x14ac:dyDescent="0.2">
      <c r="A1102" s="24"/>
      <c r="B1102" s="24" t="s">
        <v>48</v>
      </c>
      <c r="C1102" s="25" t="s">
        <v>44</v>
      </c>
      <c r="D1102" s="25">
        <v>1</v>
      </c>
      <c r="E1102" s="25">
        <v>0</v>
      </c>
      <c r="F1102" s="25" t="s">
        <v>50</v>
      </c>
      <c r="G1102" s="25">
        <v>34</v>
      </c>
      <c r="H1102" s="25" t="s">
        <v>50</v>
      </c>
      <c r="I1102" s="25">
        <v>2</v>
      </c>
      <c r="J1102" s="25" t="s">
        <v>44</v>
      </c>
    </row>
    <row r="1103" spans="1:10" ht="12.75" customHeight="1" x14ac:dyDescent="0.2">
      <c r="A1103" s="24"/>
      <c r="B1103" s="24" t="s">
        <v>49</v>
      </c>
      <c r="C1103" s="25" t="s">
        <v>44</v>
      </c>
      <c r="D1103" s="25" t="s">
        <v>50</v>
      </c>
      <c r="E1103" s="25">
        <v>0</v>
      </c>
      <c r="F1103" s="25">
        <v>0</v>
      </c>
      <c r="G1103" s="25">
        <v>0</v>
      </c>
      <c r="H1103" s="25">
        <v>0</v>
      </c>
      <c r="I1103" s="25">
        <v>0</v>
      </c>
      <c r="J1103" s="25" t="s">
        <v>44</v>
      </c>
    </row>
    <row r="1104" spans="1:10" ht="12.75" customHeight="1" x14ac:dyDescent="0.2">
      <c r="A1104" s="24"/>
      <c r="B1104" s="24" t="s">
        <v>51</v>
      </c>
      <c r="C1104" s="25" t="s">
        <v>44</v>
      </c>
      <c r="D1104" s="25">
        <v>4</v>
      </c>
      <c r="E1104" s="25">
        <v>0</v>
      </c>
      <c r="F1104" s="25" t="s">
        <v>50</v>
      </c>
      <c r="G1104" s="25" t="s">
        <v>50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2">
      <c r="A1105" s="24"/>
      <c r="B1105" s="24" t="s">
        <v>52</v>
      </c>
      <c r="C1105" s="25" t="s">
        <v>44</v>
      </c>
      <c r="D1105" s="25">
        <v>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 t="s">
        <v>50</v>
      </c>
      <c r="I1106" s="25">
        <v>1</v>
      </c>
      <c r="J1106" s="25" t="s">
        <v>44</v>
      </c>
    </row>
    <row r="1107" spans="1:10" ht="12.75" customHeight="1" x14ac:dyDescent="0.2">
      <c r="A1107" s="24"/>
      <c r="B1107" s="22" t="s">
        <v>657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2">
      <c r="A1108" s="24"/>
      <c r="B1108" s="24" t="s">
        <v>658</v>
      </c>
      <c r="C1108" s="25" t="s">
        <v>44</v>
      </c>
      <c r="D1108" s="25" t="s">
        <v>50</v>
      </c>
      <c r="E1108" s="25">
        <v>0</v>
      </c>
      <c r="F1108" s="25" t="s">
        <v>50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 t="s">
        <v>50</v>
      </c>
      <c r="G1110" s="25" t="s">
        <v>50</v>
      </c>
      <c r="H1110" s="25">
        <v>0</v>
      </c>
      <c r="I1110" s="25">
        <v>0</v>
      </c>
      <c r="J1110" s="25" t="s">
        <v>44</v>
      </c>
    </row>
    <row r="1111" spans="1:10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>
        <v>0</v>
      </c>
      <c r="H1112" s="25">
        <v>0</v>
      </c>
      <c r="I1112" s="25">
        <v>0</v>
      </c>
      <c r="J1112" s="25" t="s">
        <v>44</v>
      </c>
    </row>
    <row r="1113" spans="1:10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 t="s">
        <v>50</v>
      </c>
      <c r="G1113" s="25">
        <v>0</v>
      </c>
      <c r="H1113" s="25" t="s">
        <v>50</v>
      </c>
      <c r="I1113" s="25">
        <v>0</v>
      </c>
      <c r="J1113" s="25" t="s">
        <v>44</v>
      </c>
    </row>
    <row r="1114" spans="1:10" ht="12.75" customHeight="1" x14ac:dyDescent="0.2">
      <c r="A1114" s="24"/>
      <c r="B1114" s="22" t="s">
        <v>659</v>
      </c>
      <c r="C1114" s="25">
        <v>1</v>
      </c>
      <c r="D1114" s="25" t="s">
        <v>50</v>
      </c>
      <c r="E1114" s="25">
        <v>0</v>
      </c>
      <c r="F1114" s="25">
        <v>0</v>
      </c>
      <c r="G1114" s="25">
        <v>0</v>
      </c>
      <c r="H1114" s="25" t="s">
        <v>50</v>
      </c>
      <c r="I1114" s="25">
        <v>0</v>
      </c>
      <c r="J1114" s="25">
        <v>1</v>
      </c>
    </row>
    <row r="1115" spans="1:10" ht="12.75" customHeight="1" x14ac:dyDescent="0.2">
      <c r="A1115" s="24"/>
      <c r="B1115" s="22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2">
      <c r="A1116" s="22" t="s">
        <v>111</v>
      </c>
      <c r="B1116" s="22" t="s">
        <v>707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s="12" customFormat="1" ht="12.75" customHeight="1" x14ac:dyDescent="0.2">
      <c r="A1117" s="22"/>
      <c r="B1117" s="22"/>
      <c r="C1117" s="27"/>
      <c r="D1117" s="27"/>
      <c r="E1117" s="27"/>
      <c r="F1117" s="27"/>
      <c r="G1117" s="27"/>
      <c r="H1117" s="27"/>
      <c r="I1117" s="27"/>
      <c r="J1117" s="27"/>
    </row>
    <row r="1118" spans="1:10" s="12" customFormat="1" ht="12.75" customHeight="1" x14ac:dyDescent="0.2">
      <c r="A1118" s="22"/>
      <c r="B1118" s="22"/>
      <c r="C1118" s="27"/>
      <c r="D1118" s="27"/>
      <c r="E1118" s="27"/>
      <c r="F1118" s="27"/>
      <c r="G1118" s="27"/>
      <c r="H1118" s="27"/>
      <c r="I1118" s="27"/>
      <c r="J1118" s="27"/>
    </row>
    <row r="1119" spans="1:10" ht="12.75" customHeight="1" x14ac:dyDescent="0.2">
      <c r="A1119" s="24"/>
      <c r="B1119" s="22" t="s">
        <v>654</v>
      </c>
      <c r="C1119" s="25">
        <v>47</v>
      </c>
      <c r="D1119" s="25">
        <v>5</v>
      </c>
      <c r="E1119" s="25">
        <v>0</v>
      </c>
      <c r="F1119" s="25" t="s">
        <v>50</v>
      </c>
      <c r="G1119" s="25">
        <v>41</v>
      </c>
      <c r="H1119" s="25" t="s">
        <v>50</v>
      </c>
      <c r="I1119" s="25">
        <v>0</v>
      </c>
      <c r="J1119" s="25">
        <v>1</v>
      </c>
    </row>
    <row r="1120" spans="1:10" ht="12.75" customHeight="1" x14ac:dyDescent="0.2">
      <c r="A1120" s="24"/>
      <c r="B1120" s="22" t="s">
        <v>655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>
        <v>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>
        <v>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656</v>
      </c>
      <c r="C1123" s="25" t="s">
        <v>44</v>
      </c>
      <c r="D1123" s="25">
        <v>4</v>
      </c>
      <c r="E1123" s="25">
        <v>0</v>
      </c>
      <c r="F1123" s="25" t="s">
        <v>50</v>
      </c>
      <c r="G1123" s="25">
        <v>39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2</v>
      </c>
      <c r="E1124" s="25">
        <v>0</v>
      </c>
      <c r="F1124" s="25">
        <v>0</v>
      </c>
      <c r="G1124" s="25">
        <v>39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>
        <v>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1</v>
      </c>
      <c r="E1126" s="25">
        <v>0</v>
      </c>
      <c r="F1126" s="25" t="s">
        <v>50</v>
      </c>
      <c r="G1126" s="25" t="s">
        <v>50</v>
      </c>
      <c r="H1126" s="25" t="s">
        <v>50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 t="s">
        <v>50</v>
      </c>
      <c r="G1128" s="25" t="s">
        <v>50</v>
      </c>
      <c r="H1128" s="25">
        <v>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657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2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658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>
        <v>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>
        <v>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>
        <v>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 t="s">
        <v>50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659</v>
      </c>
      <c r="C1136" s="25">
        <v>1</v>
      </c>
      <c r="D1136" s="25" t="s">
        <v>50</v>
      </c>
      <c r="E1136" s="25">
        <v>0</v>
      </c>
      <c r="F1136" s="25">
        <v>0</v>
      </c>
      <c r="G1136" s="25">
        <v>0</v>
      </c>
      <c r="H1136" s="25" t="s">
        <v>50</v>
      </c>
      <c r="I1136" s="25">
        <v>0</v>
      </c>
      <c r="J1136" s="25">
        <v>1</v>
      </c>
    </row>
    <row r="1137" spans="1:10" ht="12.75" customHeight="1" x14ac:dyDescent="0.2">
      <c r="A1137" s="24"/>
      <c r="B1137" s="22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2">
      <c r="A1138" s="22" t="s">
        <v>112</v>
      </c>
      <c r="B1138" s="22" t="s">
        <v>708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s="12" customFormat="1" ht="12.75" customHeight="1" x14ac:dyDescent="0.2">
      <c r="A1139" s="22"/>
      <c r="B1139" s="22"/>
      <c r="C1139" s="27"/>
      <c r="D1139" s="27"/>
      <c r="E1139" s="27"/>
      <c r="F1139" s="27"/>
      <c r="G1139" s="27"/>
      <c r="H1139" s="27"/>
      <c r="I1139" s="27"/>
      <c r="J1139" s="27"/>
    </row>
    <row r="1140" spans="1:10" s="12" customFormat="1" ht="12.75" customHeight="1" x14ac:dyDescent="0.2">
      <c r="A1140" s="22"/>
      <c r="B1140" s="22"/>
      <c r="C1140" s="27"/>
      <c r="D1140" s="27"/>
      <c r="E1140" s="27"/>
      <c r="F1140" s="27"/>
      <c r="G1140" s="27"/>
      <c r="H1140" s="27"/>
      <c r="I1140" s="27"/>
      <c r="J1140" s="27"/>
    </row>
    <row r="1141" spans="1:10" ht="12.75" customHeight="1" x14ac:dyDescent="0.2">
      <c r="A1141" s="24"/>
      <c r="B1141" s="22" t="s">
        <v>654</v>
      </c>
      <c r="C1141" s="25">
        <v>31</v>
      </c>
      <c r="D1141" s="25">
        <v>7</v>
      </c>
      <c r="E1141" s="25">
        <v>0</v>
      </c>
      <c r="F1141" s="25" t="s">
        <v>50</v>
      </c>
      <c r="G1141" s="25">
        <v>22</v>
      </c>
      <c r="H1141" s="25" t="s">
        <v>50</v>
      </c>
      <c r="I1141" s="25">
        <v>0</v>
      </c>
      <c r="J1141" s="25">
        <v>1</v>
      </c>
    </row>
    <row r="1142" spans="1:10" ht="12.75" customHeight="1" x14ac:dyDescent="0.2">
      <c r="A1142" s="24"/>
      <c r="B1142" s="22" t="s">
        <v>655</v>
      </c>
      <c r="C1142" s="25" t="s">
        <v>44</v>
      </c>
      <c r="D1142" s="25" t="s">
        <v>50</v>
      </c>
      <c r="E1142" s="25">
        <v>0</v>
      </c>
      <c r="F1142" s="25" t="s">
        <v>50</v>
      </c>
      <c r="G1142" s="25">
        <v>1</v>
      </c>
      <c r="H1142" s="25" t="s">
        <v>50</v>
      </c>
      <c r="I1142" s="25">
        <v>0</v>
      </c>
      <c r="J1142" s="25" t="s">
        <v>44</v>
      </c>
    </row>
    <row r="1143" spans="1:10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 t="s">
        <v>50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 t="s">
        <v>50</v>
      </c>
      <c r="I1144" s="25">
        <v>0</v>
      </c>
      <c r="J1144" s="25" t="s">
        <v>44</v>
      </c>
    </row>
    <row r="1145" spans="1:10" ht="12.75" customHeight="1" x14ac:dyDescent="0.2">
      <c r="A1145" s="24"/>
      <c r="B1145" s="22" t="s">
        <v>656</v>
      </c>
      <c r="C1145" s="25" t="s">
        <v>44</v>
      </c>
      <c r="D1145" s="25">
        <v>6</v>
      </c>
      <c r="E1145" s="25">
        <v>0</v>
      </c>
      <c r="F1145" s="25" t="s">
        <v>50</v>
      </c>
      <c r="G1145" s="25">
        <v>21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2">
      <c r="A1146" s="24"/>
      <c r="B1146" s="24" t="s">
        <v>48</v>
      </c>
      <c r="C1146" s="25" t="s">
        <v>44</v>
      </c>
      <c r="D1146" s="25">
        <v>3</v>
      </c>
      <c r="E1146" s="25">
        <v>0</v>
      </c>
      <c r="F1146" s="25" t="s">
        <v>50</v>
      </c>
      <c r="G1146" s="25">
        <v>20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 t="s">
        <v>50</v>
      </c>
      <c r="H1147" s="25">
        <v>0</v>
      </c>
      <c r="I1147" s="25">
        <v>0</v>
      </c>
      <c r="J1147" s="25" t="s">
        <v>44</v>
      </c>
    </row>
    <row r="1148" spans="1:10" ht="12.75" customHeight="1" x14ac:dyDescent="0.2">
      <c r="A1148" s="24"/>
      <c r="B1148" s="24" t="s">
        <v>51</v>
      </c>
      <c r="C1148" s="25" t="s">
        <v>44</v>
      </c>
      <c r="D1148" s="25">
        <v>2</v>
      </c>
      <c r="E1148" s="25">
        <v>0</v>
      </c>
      <c r="F1148" s="25" t="s">
        <v>50</v>
      </c>
      <c r="G1148" s="25">
        <v>1</v>
      </c>
      <c r="H1148" s="25" t="s">
        <v>50</v>
      </c>
      <c r="I1148" s="25">
        <v>0</v>
      </c>
      <c r="J1148" s="25" t="s">
        <v>44</v>
      </c>
    </row>
    <row r="1149" spans="1:10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 t="s">
        <v>50</v>
      </c>
      <c r="G1150" s="25" t="s">
        <v>50</v>
      </c>
      <c r="H1150" s="25" t="s">
        <v>50</v>
      </c>
      <c r="I1150" s="25">
        <v>0</v>
      </c>
      <c r="J1150" s="25" t="s">
        <v>44</v>
      </c>
    </row>
    <row r="1151" spans="1:10" ht="12.75" customHeight="1" x14ac:dyDescent="0.2">
      <c r="A1151" s="24"/>
      <c r="B1151" s="22" t="s">
        <v>657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1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2">
      <c r="A1152" s="24"/>
      <c r="B1152" s="24" t="s">
        <v>658</v>
      </c>
      <c r="C1152" s="25" t="s">
        <v>44</v>
      </c>
      <c r="D1152" s="25">
        <v>1</v>
      </c>
      <c r="E1152" s="25">
        <v>0</v>
      </c>
      <c r="F1152" s="25">
        <v>0</v>
      </c>
      <c r="G1152" s="25">
        <v>1</v>
      </c>
      <c r="H1152" s="25" t="s">
        <v>50</v>
      </c>
      <c r="I1152" s="25">
        <v>0</v>
      </c>
      <c r="J1152" s="25" t="s">
        <v>44</v>
      </c>
    </row>
    <row r="1153" spans="1:10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 t="s">
        <v>50</v>
      </c>
      <c r="H1154" s="25" t="s">
        <v>50</v>
      </c>
      <c r="I1154" s="25">
        <v>0</v>
      </c>
      <c r="J1154" s="25" t="s">
        <v>44</v>
      </c>
    </row>
    <row r="1155" spans="1:10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 t="s">
        <v>50</v>
      </c>
      <c r="H1156" s="25">
        <v>0</v>
      </c>
      <c r="I1156" s="25">
        <v>0</v>
      </c>
      <c r="J1156" s="25" t="s">
        <v>44</v>
      </c>
    </row>
    <row r="1157" spans="1:10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 t="s">
        <v>50</v>
      </c>
      <c r="G1157" s="25">
        <v>0</v>
      </c>
      <c r="H1157" s="25" t="s">
        <v>50</v>
      </c>
      <c r="I1157" s="25">
        <v>0</v>
      </c>
      <c r="J1157" s="25" t="s">
        <v>44</v>
      </c>
    </row>
    <row r="1158" spans="1:10" ht="12.75" customHeight="1" x14ac:dyDescent="0.2">
      <c r="A1158" s="24"/>
      <c r="B1158" s="22" t="s">
        <v>659</v>
      </c>
      <c r="C1158" s="25">
        <v>1</v>
      </c>
      <c r="D1158" s="25">
        <v>0</v>
      </c>
      <c r="E1158" s="25">
        <v>0</v>
      </c>
      <c r="F1158" s="25">
        <v>0</v>
      </c>
      <c r="G1158" s="25">
        <v>0</v>
      </c>
      <c r="H1158" s="25" t="s">
        <v>50</v>
      </c>
      <c r="I1158" s="25">
        <v>0</v>
      </c>
      <c r="J1158" s="25">
        <v>1</v>
      </c>
    </row>
    <row r="1159" spans="1:10" ht="12.75" customHeight="1" x14ac:dyDescent="0.2">
      <c r="A1159" s="24"/>
      <c r="B1159" s="22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2">
      <c r="A1160" s="22" t="s">
        <v>113</v>
      </c>
      <c r="B1160" s="22" t="s">
        <v>709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s="12" customFormat="1" ht="12.75" customHeight="1" x14ac:dyDescent="0.2">
      <c r="A1161" s="22"/>
      <c r="B1161" s="22"/>
      <c r="C1161" s="27"/>
      <c r="D1161" s="27"/>
      <c r="E1161" s="27"/>
      <c r="F1161" s="27"/>
      <c r="G1161" s="27"/>
      <c r="H1161" s="27"/>
      <c r="I1161" s="27"/>
      <c r="J1161" s="27"/>
    </row>
    <row r="1162" spans="1:10" s="12" customFormat="1" ht="12.75" customHeight="1" x14ac:dyDescent="0.2">
      <c r="A1162" s="22"/>
      <c r="B1162" s="22"/>
      <c r="C1162" s="27"/>
      <c r="D1162" s="27"/>
      <c r="E1162" s="27"/>
      <c r="F1162" s="27"/>
      <c r="G1162" s="27"/>
      <c r="H1162" s="27"/>
      <c r="I1162" s="27"/>
      <c r="J1162" s="27"/>
    </row>
    <row r="1163" spans="1:10" ht="12.75" customHeight="1" x14ac:dyDescent="0.2">
      <c r="A1163" s="24"/>
      <c r="B1163" s="22" t="s">
        <v>654</v>
      </c>
      <c r="C1163" s="25">
        <v>54</v>
      </c>
      <c r="D1163" s="25">
        <v>12</v>
      </c>
      <c r="E1163" s="25">
        <v>0</v>
      </c>
      <c r="F1163" s="25" t="s">
        <v>50</v>
      </c>
      <c r="G1163" s="25">
        <v>42</v>
      </c>
      <c r="H1163" s="25" t="s">
        <v>50</v>
      </c>
      <c r="I1163" s="25">
        <v>0</v>
      </c>
      <c r="J1163" s="25" t="s">
        <v>50</v>
      </c>
    </row>
    <row r="1164" spans="1:10" ht="12.75" customHeight="1" x14ac:dyDescent="0.2">
      <c r="A1164" s="24"/>
      <c r="B1164" s="22" t="s">
        <v>655</v>
      </c>
      <c r="C1164" s="25" t="s">
        <v>44</v>
      </c>
      <c r="D1164" s="25" t="s">
        <v>50</v>
      </c>
      <c r="E1164" s="25">
        <v>0</v>
      </c>
      <c r="F1164" s="25">
        <v>0</v>
      </c>
      <c r="G1164" s="25" t="s">
        <v>50</v>
      </c>
      <c r="H1164" s="25">
        <v>0</v>
      </c>
      <c r="I1164" s="25">
        <v>0</v>
      </c>
      <c r="J1164" s="25" t="s">
        <v>44</v>
      </c>
    </row>
    <row r="1165" spans="1:10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>
        <v>0</v>
      </c>
      <c r="H1165" s="25">
        <v>0</v>
      </c>
      <c r="I1165" s="25">
        <v>0</v>
      </c>
      <c r="J1165" s="25" t="s">
        <v>44</v>
      </c>
    </row>
    <row r="1166" spans="1:10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2">
      <c r="A1167" s="24"/>
      <c r="B1167" s="22" t="s">
        <v>656</v>
      </c>
      <c r="C1167" s="25" t="s">
        <v>44</v>
      </c>
      <c r="D1167" s="25">
        <v>10</v>
      </c>
      <c r="E1167" s="25">
        <v>0</v>
      </c>
      <c r="F1167" s="25" t="s">
        <v>50</v>
      </c>
      <c r="G1167" s="25">
        <v>39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2">
      <c r="A1168" s="24"/>
      <c r="B1168" s="24" t="s">
        <v>48</v>
      </c>
      <c r="C1168" s="25" t="s">
        <v>44</v>
      </c>
      <c r="D1168" s="25">
        <v>4</v>
      </c>
      <c r="E1168" s="25">
        <v>0</v>
      </c>
      <c r="F1168" s="25">
        <v>0</v>
      </c>
      <c r="G1168" s="25">
        <v>37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2">
      <c r="A1169" s="24"/>
      <c r="B1169" s="24" t="s">
        <v>49</v>
      </c>
      <c r="C1169" s="25" t="s">
        <v>44</v>
      </c>
      <c r="D1169" s="25" t="s">
        <v>50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2">
      <c r="A1170" s="24"/>
      <c r="B1170" s="24" t="s">
        <v>51</v>
      </c>
      <c r="C1170" s="25" t="s">
        <v>44</v>
      </c>
      <c r="D1170" s="25">
        <v>5</v>
      </c>
      <c r="E1170" s="25">
        <v>0</v>
      </c>
      <c r="F1170" s="25" t="s">
        <v>50</v>
      </c>
      <c r="G1170" s="25">
        <v>2</v>
      </c>
      <c r="H1170" s="25">
        <v>0</v>
      </c>
      <c r="I1170" s="25">
        <v>0</v>
      </c>
      <c r="J1170" s="25" t="s">
        <v>44</v>
      </c>
    </row>
    <row r="1171" spans="1:10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2">
      <c r="A1172" s="24"/>
      <c r="B1172" s="24" t="s">
        <v>53</v>
      </c>
      <c r="C1172" s="25" t="s">
        <v>44</v>
      </c>
      <c r="D1172" s="25" t="s">
        <v>50</v>
      </c>
      <c r="E1172" s="25">
        <v>0</v>
      </c>
      <c r="F1172" s="25">
        <v>0</v>
      </c>
      <c r="G1172" s="25">
        <v>0</v>
      </c>
      <c r="H1172" s="25">
        <v>0</v>
      </c>
      <c r="I1172" s="25">
        <v>0</v>
      </c>
      <c r="J1172" s="25" t="s">
        <v>44</v>
      </c>
    </row>
    <row r="1173" spans="1:10" ht="12.75" customHeight="1" x14ac:dyDescent="0.2">
      <c r="A1173" s="24"/>
      <c r="B1173" s="22" t="s">
        <v>657</v>
      </c>
      <c r="C1173" s="25" t="s">
        <v>44</v>
      </c>
      <c r="D1173" s="25">
        <v>1</v>
      </c>
      <c r="E1173" s="25">
        <v>0</v>
      </c>
      <c r="F1173" s="25" t="s">
        <v>50</v>
      </c>
      <c r="G1173" s="25">
        <v>3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2">
      <c r="A1174" s="24"/>
      <c r="B1174" s="24" t="s">
        <v>658</v>
      </c>
      <c r="C1174" s="25" t="s">
        <v>44</v>
      </c>
      <c r="D1174" s="25">
        <v>1</v>
      </c>
      <c r="E1174" s="25">
        <v>0</v>
      </c>
      <c r="F1174" s="25">
        <v>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>
        <v>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>
        <v>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 t="s">
        <v>50</v>
      </c>
      <c r="G1178" s="25">
        <v>0</v>
      </c>
      <c r="H1178" s="25">
        <v>0</v>
      </c>
      <c r="I1178" s="25">
        <v>0</v>
      </c>
      <c r="J1178" s="25" t="s">
        <v>44</v>
      </c>
    </row>
    <row r="1179" spans="1:10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>
        <v>0</v>
      </c>
      <c r="G1179" s="25" t="s">
        <v>50</v>
      </c>
      <c r="H1179" s="25">
        <v>0</v>
      </c>
      <c r="I1179" s="25">
        <v>0</v>
      </c>
      <c r="J1179" s="25" t="s">
        <v>44</v>
      </c>
    </row>
    <row r="1180" spans="1:10" ht="12.75" customHeight="1" x14ac:dyDescent="0.2">
      <c r="A1180" s="24"/>
      <c r="B1180" s="22" t="s">
        <v>659</v>
      </c>
      <c r="C1180" s="25" t="s">
        <v>50</v>
      </c>
      <c r="D1180" s="25" t="s">
        <v>50</v>
      </c>
      <c r="E1180" s="25">
        <v>0</v>
      </c>
      <c r="F1180" s="25">
        <v>0</v>
      </c>
      <c r="G1180" s="25" t="s">
        <v>50</v>
      </c>
      <c r="H1180" s="25">
        <v>0</v>
      </c>
      <c r="I1180" s="25">
        <v>0</v>
      </c>
      <c r="J1180" s="25" t="s">
        <v>50</v>
      </c>
    </row>
    <row r="1181" spans="1:10" ht="12.75" customHeight="1" x14ac:dyDescent="0.2">
      <c r="A1181" s="24"/>
      <c r="B1181" s="22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2">
      <c r="A1182" s="22" t="s">
        <v>114</v>
      </c>
      <c r="B1182" s="22" t="s">
        <v>710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s="12" customFormat="1" ht="12.75" customHeight="1" x14ac:dyDescent="0.2">
      <c r="A1183" s="22"/>
      <c r="B1183" s="22"/>
      <c r="C1183" s="27"/>
      <c r="D1183" s="27"/>
      <c r="E1183" s="27"/>
      <c r="F1183" s="27"/>
      <c r="G1183" s="27"/>
      <c r="H1183" s="27"/>
      <c r="I1183" s="27"/>
      <c r="J1183" s="27"/>
    </row>
    <row r="1184" spans="1:10" s="12" customFormat="1" ht="12.75" customHeight="1" x14ac:dyDescent="0.2">
      <c r="A1184" s="22"/>
      <c r="B1184" s="22"/>
      <c r="C1184" s="27"/>
      <c r="D1184" s="27"/>
      <c r="E1184" s="27"/>
      <c r="F1184" s="27"/>
      <c r="G1184" s="27"/>
      <c r="H1184" s="27"/>
      <c r="I1184" s="27"/>
      <c r="J1184" s="27"/>
    </row>
    <row r="1185" spans="1:10" ht="12.75" customHeight="1" x14ac:dyDescent="0.2">
      <c r="A1185" s="24"/>
      <c r="B1185" s="22" t="s">
        <v>654</v>
      </c>
      <c r="C1185" s="25">
        <v>21</v>
      </c>
      <c r="D1185" s="25">
        <v>13</v>
      </c>
      <c r="E1185" s="25">
        <v>0</v>
      </c>
      <c r="F1185" s="25" t="s">
        <v>50</v>
      </c>
      <c r="G1185" s="25">
        <v>8</v>
      </c>
      <c r="H1185" s="25" t="s">
        <v>50</v>
      </c>
      <c r="I1185" s="25">
        <v>0</v>
      </c>
      <c r="J1185" s="25" t="s">
        <v>50</v>
      </c>
    </row>
    <row r="1186" spans="1:10" ht="12.75" customHeight="1" x14ac:dyDescent="0.2">
      <c r="A1186" s="24"/>
      <c r="B1186" s="22" t="s">
        <v>655</v>
      </c>
      <c r="C1186" s="25" t="s">
        <v>44</v>
      </c>
      <c r="D1186" s="25" t="s">
        <v>50</v>
      </c>
      <c r="E1186" s="25">
        <v>0</v>
      </c>
      <c r="F1186" s="25" t="s">
        <v>50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 t="s">
        <v>50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 t="s">
        <v>50</v>
      </c>
      <c r="G1188" s="25" t="s">
        <v>50</v>
      </c>
      <c r="H1188" s="25" t="s">
        <v>50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656</v>
      </c>
      <c r="C1189" s="25" t="s">
        <v>44</v>
      </c>
      <c r="D1189" s="25">
        <v>10</v>
      </c>
      <c r="E1189" s="25">
        <v>0</v>
      </c>
      <c r="F1189" s="25" t="s">
        <v>50</v>
      </c>
      <c r="G1189" s="25">
        <v>6</v>
      </c>
      <c r="H1189" s="25" t="s">
        <v>50</v>
      </c>
      <c r="I1189" s="25">
        <v>0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5</v>
      </c>
      <c r="E1190" s="25">
        <v>0</v>
      </c>
      <c r="F1190" s="25">
        <v>0</v>
      </c>
      <c r="G1190" s="25">
        <v>5</v>
      </c>
      <c r="H1190" s="25" t="s">
        <v>50</v>
      </c>
      <c r="I1190" s="25">
        <v>0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1</v>
      </c>
      <c r="E1191" s="25">
        <v>0</v>
      </c>
      <c r="F1191" s="25">
        <v>0</v>
      </c>
      <c r="G1191" s="25" t="s">
        <v>50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</v>
      </c>
      <c r="E1192" s="25">
        <v>0</v>
      </c>
      <c r="F1192" s="25" t="s">
        <v>50</v>
      </c>
      <c r="G1192" s="25" t="s">
        <v>50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 t="s">
        <v>50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 t="s">
        <v>50</v>
      </c>
      <c r="H1194" s="25" t="s">
        <v>50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657</v>
      </c>
      <c r="C1195" s="25" t="s">
        <v>44</v>
      </c>
      <c r="D1195" s="25">
        <v>3</v>
      </c>
      <c r="E1195" s="25">
        <v>0</v>
      </c>
      <c r="F1195" s="25" t="s">
        <v>50</v>
      </c>
      <c r="G1195" s="25">
        <v>1</v>
      </c>
      <c r="H1195" s="25" t="s">
        <v>50</v>
      </c>
      <c r="I1195" s="25">
        <v>0</v>
      </c>
      <c r="J1195" s="25" t="s">
        <v>44</v>
      </c>
    </row>
    <row r="1196" spans="1:10" ht="12.75" customHeight="1" x14ac:dyDescent="0.2">
      <c r="A1196" s="24"/>
      <c r="B1196" s="24" t="s">
        <v>658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>
        <v>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 t="s">
        <v>50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 t="s">
        <v>50</v>
      </c>
      <c r="G1199" s="25" t="s">
        <v>50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 t="s">
        <v>50</v>
      </c>
      <c r="G1200" s="25" t="s">
        <v>50</v>
      </c>
      <c r="H1200" s="25" t="s">
        <v>50</v>
      </c>
      <c r="I1200" s="25">
        <v>0</v>
      </c>
      <c r="J1200" s="25" t="s">
        <v>44</v>
      </c>
    </row>
    <row r="1201" spans="1:10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 t="s">
        <v>50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2">
      <c r="A1202" s="24"/>
      <c r="B1202" s="22" t="s">
        <v>659</v>
      </c>
      <c r="C1202" s="25" t="s">
        <v>50</v>
      </c>
      <c r="D1202" s="25" t="s">
        <v>50</v>
      </c>
      <c r="E1202" s="25">
        <v>0</v>
      </c>
      <c r="F1202" s="25">
        <v>0</v>
      </c>
      <c r="G1202" s="25" t="s">
        <v>50</v>
      </c>
      <c r="H1202" s="25" t="s">
        <v>50</v>
      </c>
      <c r="I1202" s="25">
        <v>0</v>
      </c>
      <c r="J1202" s="25" t="s">
        <v>50</v>
      </c>
    </row>
    <row r="1203" spans="1:10" ht="12.75" customHeight="1" x14ac:dyDescent="0.2">
      <c r="A1203" s="24"/>
      <c r="B1203" s="22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2">
      <c r="A1204" s="22" t="s">
        <v>115</v>
      </c>
      <c r="B1204" s="22" t="s">
        <v>116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s="12" customFormat="1" ht="12.75" customHeight="1" x14ac:dyDescent="0.2">
      <c r="A1205" s="22"/>
      <c r="B1205" s="22"/>
      <c r="C1205" s="27"/>
      <c r="D1205" s="27"/>
      <c r="E1205" s="27"/>
      <c r="F1205" s="27"/>
      <c r="G1205" s="27"/>
      <c r="H1205" s="27"/>
      <c r="I1205" s="27"/>
      <c r="J1205" s="27"/>
    </row>
    <row r="1206" spans="1:10" s="12" customFormat="1" ht="12.75" customHeight="1" x14ac:dyDescent="0.2">
      <c r="A1206" s="22"/>
      <c r="B1206" s="22"/>
      <c r="C1206" s="27"/>
      <c r="D1206" s="27"/>
      <c r="E1206" s="27"/>
      <c r="F1206" s="27"/>
      <c r="G1206" s="27"/>
      <c r="H1206" s="27"/>
      <c r="I1206" s="27"/>
      <c r="J1206" s="27"/>
    </row>
    <row r="1207" spans="1:10" ht="12.75" customHeight="1" x14ac:dyDescent="0.2">
      <c r="A1207" s="24"/>
      <c r="B1207" s="22" t="s">
        <v>654</v>
      </c>
      <c r="C1207" s="25">
        <v>296</v>
      </c>
      <c r="D1207" s="25">
        <v>39</v>
      </c>
      <c r="E1207" s="25">
        <v>0</v>
      </c>
      <c r="F1207" s="25">
        <v>1</v>
      </c>
      <c r="G1207" s="25">
        <v>58</v>
      </c>
      <c r="H1207" s="25" t="s">
        <v>50</v>
      </c>
      <c r="I1207" s="25">
        <v>106</v>
      </c>
      <c r="J1207" s="25">
        <v>92</v>
      </c>
    </row>
    <row r="1208" spans="1:10" ht="12.75" customHeight="1" x14ac:dyDescent="0.2">
      <c r="A1208" s="24"/>
      <c r="B1208" s="22" t="s">
        <v>655</v>
      </c>
      <c r="C1208" s="25" t="s">
        <v>44</v>
      </c>
      <c r="D1208" s="25" t="s">
        <v>50</v>
      </c>
      <c r="E1208" s="25">
        <v>0</v>
      </c>
      <c r="F1208" s="25">
        <v>0</v>
      </c>
      <c r="G1208" s="25" t="s">
        <v>50</v>
      </c>
      <c r="H1208" s="25">
        <v>0</v>
      </c>
      <c r="I1208" s="25" t="s">
        <v>50</v>
      </c>
      <c r="J1208" s="25" t="s">
        <v>44</v>
      </c>
    </row>
    <row r="1209" spans="1:10" ht="12.75" customHeight="1" x14ac:dyDescent="0.2">
      <c r="A1209" s="24"/>
      <c r="B1209" s="24" t="s">
        <v>45</v>
      </c>
      <c r="C1209" s="25" t="s">
        <v>44</v>
      </c>
      <c r="D1209" s="25" t="s">
        <v>50</v>
      </c>
      <c r="E1209" s="25">
        <v>0</v>
      </c>
      <c r="F1209" s="25">
        <v>0</v>
      </c>
      <c r="G1209" s="25" t="s">
        <v>50</v>
      </c>
      <c r="H1209" s="25">
        <v>0</v>
      </c>
      <c r="I1209" s="25" t="s">
        <v>50</v>
      </c>
      <c r="J1209" s="25" t="s">
        <v>44</v>
      </c>
    </row>
    <row r="1210" spans="1:10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 t="s">
        <v>50</v>
      </c>
      <c r="H1210" s="25">
        <v>0</v>
      </c>
      <c r="I1210" s="25" t="s">
        <v>50</v>
      </c>
      <c r="J1210" s="25" t="s">
        <v>44</v>
      </c>
    </row>
    <row r="1211" spans="1:10" ht="12.75" customHeight="1" x14ac:dyDescent="0.2">
      <c r="A1211" s="24"/>
      <c r="B1211" s="22" t="s">
        <v>656</v>
      </c>
      <c r="C1211" s="25" t="s">
        <v>44</v>
      </c>
      <c r="D1211" s="25">
        <v>37</v>
      </c>
      <c r="E1211" s="25">
        <v>0</v>
      </c>
      <c r="F1211" s="25">
        <v>1</v>
      </c>
      <c r="G1211" s="25">
        <v>57</v>
      </c>
      <c r="H1211" s="25" t="s">
        <v>50</v>
      </c>
      <c r="I1211" s="25">
        <v>105</v>
      </c>
      <c r="J1211" s="25" t="s">
        <v>44</v>
      </c>
    </row>
    <row r="1212" spans="1:10" ht="12.75" customHeight="1" x14ac:dyDescent="0.2">
      <c r="A1212" s="24"/>
      <c r="B1212" s="24" t="s">
        <v>48</v>
      </c>
      <c r="C1212" s="25" t="s">
        <v>44</v>
      </c>
      <c r="D1212" s="25">
        <v>4</v>
      </c>
      <c r="E1212" s="25">
        <v>0</v>
      </c>
      <c r="F1212" s="25" t="s">
        <v>50</v>
      </c>
      <c r="G1212" s="25">
        <v>36</v>
      </c>
      <c r="H1212" s="25" t="s">
        <v>50</v>
      </c>
      <c r="I1212" s="25">
        <v>89</v>
      </c>
      <c r="J1212" s="25" t="s">
        <v>44</v>
      </c>
    </row>
    <row r="1213" spans="1:10" ht="12.75" customHeight="1" x14ac:dyDescent="0.2">
      <c r="A1213" s="24"/>
      <c r="B1213" s="24" t="s">
        <v>49</v>
      </c>
      <c r="C1213" s="25" t="s">
        <v>44</v>
      </c>
      <c r="D1213" s="25">
        <v>2</v>
      </c>
      <c r="E1213" s="25">
        <v>0</v>
      </c>
      <c r="F1213" s="25">
        <v>0</v>
      </c>
      <c r="G1213" s="25">
        <v>3</v>
      </c>
      <c r="H1213" s="25">
        <v>0</v>
      </c>
      <c r="I1213" s="25">
        <v>3</v>
      </c>
      <c r="J1213" s="25" t="s">
        <v>44</v>
      </c>
    </row>
    <row r="1214" spans="1:10" ht="12.75" customHeight="1" x14ac:dyDescent="0.2">
      <c r="A1214" s="24"/>
      <c r="B1214" s="24" t="s">
        <v>51</v>
      </c>
      <c r="C1214" s="25" t="s">
        <v>44</v>
      </c>
      <c r="D1214" s="25">
        <v>30</v>
      </c>
      <c r="E1214" s="25">
        <v>0</v>
      </c>
      <c r="F1214" s="25" t="s">
        <v>50</v>
      </c>
      <c r="G1214" s="25">
        <v>17</v>
      </c>
      <c r="H1214" s="25" t="s">
        <v>50</v>
      </c>
      <c r="I1214" s="25">
        <v>14</v>
      </c>
      <c r="J1214" s="25" t="s">
        <v>44</v>
      </c>
    </row>
    <row r="1215" spans="1:10" ht="12.75" customHeight="1" x14ac:dyDescent="0.2">
      <c r="A1215" s="24"/>
      <c r="B1215" s="24" t="s">
        <v>52</v>
      </c>
      <c r="C1215" s="25" t="s">
        <v>44</v>
      </c>
      <c r="D1215" s="25">
        <v>1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2">
      <c r="A1216" s="24"/>
      <c r="B1216" s="24" t="s">
        <v>53</v>
      </c>
      <c r="C1216" s="25" t="s">
        <v>44</v>
      </c>
      <c r="D1216" s="25">
        <v>1</v>
      </c>
      <c r="E1216" s="25">
        <v>0</v>
      </c>
      <c r="F1216" s="25" t="s">
        <v>50</v>
      </c>
      <c r="G1216" s="25">
        <v>0</v>
      </c>
      <c r="H1216" s="25">
        <v>0</v>
      </c>
      <c r="I1216" s="25">
        <v>0</v>
      </c>
      <c r="J1216" s="25" t="s">
        <v>44</v>
      </c>
    </row>
    <row r="1217" spans="1:10" ht="12.75" customHeight="1" x14ac:dyDescent="0.2">
      <c r="A1217" s="24"/>
      <c r="B1217" s="22" t="s">
        <v>657</v>
      </c>
      <c r="C1217" s="25" t="s">
        <v>44</v>
      </c>
      <c r="D1217" s="25">
        <v>2</v>
      </c>
      <c r="E1217" s="25">
        <v>0</v>
      </c>
      <c r="F1217" s="25">
        <v>1</v>
      </c>
      <c r="G1217" s="25" t="s">
        <v>50</v>
      </c>
      <c r="H1217" s="25" t="s">
        <v>50</v>
      </c>
      <c r="I1217" s="25" t="s">
        <v>50</v>
      </c>
      <c r="J1217" s="25" t="s">
        <v>44</v>
      </c>
    </row>
    <row r="1218" spans="1:10" ht="12.75" customHeight="1" x14ac:dyDescent="0.2">
      <c r="A1218" s="24"/>
      <c r="B1218" s="24" t="s">
        <v>658</v>
      </c>
      <c r="C1218" s="25" t="s">
        <v>44</v>
      </c>
      <c r="D1218" s="25">
        <v>1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2">
      <c r="A1219" s="24"/>
      <c r="B1219" s="24" t="s">
        <v>54</v>
      </c>
      <c r="C1219" s="25" t="s">
        <v>44</v>
      </c>
      <c r="D1219" s="25">
        <v>1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 t="s">
        <v>50</v>
      </c>
      <c r="I1220" s="25" t="s">
        <v>50</v>
      </c>
      <c r="J1220" s="25" t="s">
        <v>44</v>
      </c>
    </row>
    <row r="1221" spans="1:10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2">
      <c r="A1224" s="24"/>
      <c r="B1224" s="22" t="s">
        <v>659</v>
      </c>
      <c r="C1224" s="25">
        <v>92</v>
      </c>
      <c r="D1224" s="25" t="s">
        <v>50</v>
      </c>
      <c r="E1224" s="25">
        <v>0</v>
      </c>
      <c r="F1224" s="25">
        <v>0</v>
      </c>
      <c r="G1224" s="25" t="s">
        <v>50</v>
      </c>
      <c r="H1224" s="25">
        <v>0</v>
      </c>
      <c r="I1224" s="25">
        <v>0</v>
      </c>
      <c r="J1224" s="25">
        <v>92</v>
      </c>
    </row>
    <row r="1225" spans="1:10" ht="12.75" customHeight="1" x14ac:dyDescent="0.2">
      <c r="A1225" s="24"/>
      <c r="B1225" s="22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2">
      <c r="A1226" s="22" t="s">
        <v>117</v>
      </c>
      <c r="B1226" s="22" t="s">
        <v>118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s="12" customFormat="1" ht="12.75" customHeight="1" x14ac:dyDescent="0.2">
      <c r="A1227" s="22"/>
      <c r="B1227" s="22"/>
      <c r="C1227" s="27"/>
      <c r="D1227" s="27"/>
      <c r="E1227" s="27"/>
      <c r="F1227" s="27"/>
      <c r="G1227" s="27"/>
      <c r="H1227" s="27"/>
      <c r="I1227" s="27"/>
      <c r="J1227" s="27"/>
    </row>
    <row r="1228" spans="1:10" s="12" customFormat="1" ht="12.75" customHeight="1" x14ac:dyDescent="0.2">
      <c r="A1228" s="22"/>
      <c r="B1228" s="22"/>
      <c r="C1228" s="27"/>
      <c r="D1228" s="27"/>
      <c r="E1228" s="27"/>
      <c r="F1228" s="27"/>
      <c r="G1228" s="27"/>
      <c r="H1228" s="27"/>
      <c r="I1228" s="27"/>
      <c r="J1228" s="27"/>
    </row>
    <row r="1229" spans="1:10" ht="12.75" customHeight="1" x14ac:dyDescent="0.2">
      <c r="A1229" s="24"/>
      <c r="B1229" s="22" t="s">
        <v>654</v>
      </c>
      <c r="C1229" s="25">
        <v>106</v>
      </c>
      <c r="D1229" s="25">
        <v>5</v>
      </c>
      <c r="E1229" s="25">
        <v>0</v>
      </c>
      <c r="F1229" s="25">
        <v>1</v>
      </c>
      <c r="G1229" s="25">
        <v>18</v>
      </c>
      <c r="H1229" s="25" t="s">
        <v>50</v>
      </c>
      <c r="I1229" s="25">
        <v>63</v>
      </c>
      <c r="J1229" s="25">
        <v>19</v>
      </c>
    </row>
    <row r="1230" spans="1:10" ht="12.75" customHeight="1" x14ac:dyDescent="0.2">
      <c r="A1230" s="24"/>
      <c r="B1230" s="22" t="s">
        <v>655</v>
      </c>
      <c r="C1230" s="25" t="s">
        <v>44</v>
      </c>
      <c r="D1230" s="25" t="s">
        <v>50</v>
      </c>
      <c r="E1230" s="25">
        <v>0</v>
      </c>
      <c r="F1230" s="25">
        <v>0</v>
      </c>
      <c r="G1230" s="25" t="s">
        <v>50</v>
      </c>
      <c r="H1230" s="25">
        <v>0</v>
      </c>
      <c r="I1230" s="25">
        <v>0</v>
      </c>
      <c r="J1230" s="25" t="s">
        <v>44</v>
      </c>
    </row>
    <row r="1231" spans="1:10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 t="s">
        <v>50</v>
      </c>
      <c r="H1231" s="25">
        <v>0</v>
      </c>
      <c r="I1231" s="25">
        <v>0</v>
      </c>
      <c r="J1231" s="25" t="s">
        <v>44</v>
      </c>
    </row>
    <row r="1232" spans="1:10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>
        <v>0</v>
      </c>
      <c r="F1232" s="25">
        <v>0</v>
      </c>
      <c r="G1232" s="25">
        <v>0</v>
      </c>
      <c r="H1232" s="25">
        <v>0</v>
      </c>
      <c r="I1232" s="25">
        <v>0</v>
      </c>
      <c r="J1232" s="25" t="s">
        <v>44</v>
      </c>
    </row>
    <row r="1233" spans="1:10" ht="12.75" customHeight="1" x14ac:dyDescent="0.2">
      <c r="A1233" s="24"/>
      <c r="B1233" s="22" t="s">
        <v>656</v>
      </c>
      <c r="C1233" s="25" t="s">
        <v>44</v>
      </c>
      <c r="D1233" s="25">
        <v>4</v>
      </c>
      <c r="E1233" s="25">
        <v>0</v>
      </c>
      <c r="F1233" s="25" t="s">
        <v>50</v>
      </c>
      <c r="G1233" s="25">
        <v>18</v>
      </c>
      <c r="H1233" s="25" t="s">
        <v>50</v>
      </c>
      <c r="I1233" s="25">
        <v>63</v>
      </c>
      <c r="J1233" s="25" t="s">
        <v>44</v>
      </c>
    </row>
    <row r="1234" spans="1:10" ht="12.75" customHeight="1" x14ac:dyDescent="0.2">
      <c r="A1234" s="24"/>
      <c r="B1234" s="24" t="s">
        <v>48</v>
      </c>
      <c r="C1234" s="25" t="s">
        <v>44</v>
      </c>
      <c r="D1234" s="25">
        <v>1</v>
      </c>
      <c r="E1234" s="25">
        <v>0</v>
      </c>
      <c r="F1234" s="25" t="s">
        <v>50</v>
      </c>
      <c r="G1234" s="25">
        <v>18</v>
      </c>
      <c r="H1234" s="25" t="s">
        <v>50</v>
      </c>
      <c r="I1234" s="25">
        <v>63</v>
      </c>
      <c r="J1234" s="25" t="s">
        <v>44</v>
      </c>
    </row>
    <row r="1235" spans="1:10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0</v>
      </c>
      <c r="H1235" s="25">
        <v>0</v>
      </c>
      <c r="I1235" s="25">
        <v>0</v>
      </c>
      <c r="J1235" s="25" t="s">
        <v>44</v>
      </c>
    </row>
    <row r="1236" spans="1:10" ht="12.75" customHeight="1" x14ac:dyDescent="0.2">
      <c r="A1236" s="24"/>
      <c r="B1236" s="24" t="s">
        <v>51</v>
      </c>
      <c r="C1236" s="25" t="s">
        <v>44</v>
      </c>
      <c r="D1236" s="25">
        <v>3</v>
      </c>
      <c r="E1236" s="25">
        <v>0</v>
      </c>
      <c r="F1236" s="25" t="s">
        <v>50</v>
      </c>
      <c r="G1236" s="25">
        <v>1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2">
      <c r="A1237" s="24"/>
      <c r="B1237" s="24" t="s">
        <v>52</v>
      </c>
      <c r="C1237" s="25" t="s">
        <v>44</v>
      </c>
      <c r="D1237" s="25">
        <v>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0</v>
      </c>
      <c r="H1238" s="25">
        <v>0</v>
      </c>
      <c r="I1238" s="25">
        <v>0</v>
      </c>
      <c r="J1238" s="25" t="s">
        <v>44</v>
      </c>
    </row>
    <row r="1239" spans="1:10" ht="12.75" customHeight="1" x14ac:dyDescent="0.2">
      <c r="A1239" s="24"/>
      <c r="B1239" s="22" t="s">
        <v>657</v>
      </c>
      <c r="C1239" s="25" t="s">
        <v>44</v>
      </c>
      <c r="D1239" s="25" t="s">
        <v>50</v>
      </c>
      <c r="E1239" s="25">
        <v>0</v>
      </c>
      <c r="F1239" s="25">
        <v>1</v>
      </c>
      <c r="G1239" s="25" t="s">
        <v>50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2">
      <c r="A1240" s="24"/>
      <c r="B1240" s="24" t="s">
        <v>658</v>
      </c>
      <c r="C1240" s="25" t="s">
        <v>44</v>
      </c>
      <c r="D1240" s="25" t="s">
        <v>50</v>
      </c>
      <c r="E1240" s="25">
        <v>0</v>
      </c>
      <c r="F1240" s="25">
        <v>0</v>
      </c>
      <c r="G1240" s="25" t="s">
        <v>50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>
        <v>0</v>
      </c>
      <c r="G1242" s="25" t="s">
        <v>50</v>
      </c>
      <c r="H1242" s="25" t="s">
        <v>50</v>
      </c>
      <c r="I1242" s="25">
        <v>0</v>
      </c>
      <c r="J1242" s="25" t="s">
        <v>44</v>
      </c>
    </row>
    <row r="1243" spans="1:10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>
        <v>1</v>
      </c>
      <c r="G1243" s="25">
        <v>0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>
        <v>0</v>
      </c>
      <c r="F1244" s="25">
        <v>0</v>
      </c>
      <c r="G1244" s="25">
        <v>0</v>
      </c>
      <c r="H1244" s="25">
        <v>0</v>
      </c>
      <c r="I1244" s="25">
        <v>0</v>
      </c>
      <c r="J1244" s="25" t="s">
        <v>44</v>
      </c>
    </row>
    <row r="1245" spans="1:10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0</v>
      </c>
      <c r="H1245" s="25" t="s">
        <v>50</v>
      </c>
      <c r="I1245" s="25">
        <v>0</v>
      </c>
      <c r="J1245" s="25" t="s">
        <v>44</v>
      </c>
    </row>
    <row r="1246" spans="1:10" ht="12.75" customHeight="1" x14ac:dyDescent="0.2">
      <c r="A1246" s="24"/>
      <c r="B1246" s="22" t="s">
        <v>659</v>
      </c>
      <c r="C1246" s="25">
        <v>19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>
        <v>19</v>
      </c>
    </row>
    <row r="1247" spans="1:10" ht="12.75" customHeight="1" x14ac:dyDescent="0.2">
      <c r="A1247" s="24"/>
      <c r="B1247" s="22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2">
      <c r="A1248" s="22" t="s">
        <v>119</v>
      </c>
      <c r="B1248" s="22" t="s">
        <v>120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s="12" customFormat="1" ht="12.75" customHeight="1" x14ac:dyDescent="0.2">
      <c r="A1249" s="22"/>
      <c r="B1249" s="22"/>
      <c r="C1249" s="27"/>
      <c r="D1249" s="27"/>
      <c r="E1249" s="27"/>
      <c r="F1249" s="27"/>
      <c r="G1249" s="27"/>
      <c r="H1249" s="27"/>
      <c r="I1249" s="27"/>
      <c r="J1249" s="27"/>
    </row>
    <row r="1250" spans="1:10" s="12" customFormat="1" ht="12.75" customHeight="1" x14ac:dyDescent="0.2">
      <c r="A1250" s="22"/>
      <c r="B1250" s="22"/>
      <c r="C1250" s="27"/>
      <c r="D1250" s="27"/>
      <c r="E1250" s="27"/>
      <c r="F1250" s="27"/>
      <c r="G1250" s="27"/>
      <c r="H1250" s="27"/>
      <c r="I1250" s="27"/>
      <c r="J1250" s="27"/>
    </row>
    <row r="1251" spans="1:10" ht="12.75" customHeight="1" x14ac:dyDescent="0.2">
      <c r="A1251" s="24"/>
      <c r="B1251" s="22" t="s">
        <v>654</v>
      </c>
      <c r="C1251" s="25">
        <v>59</v>
      </c>
      <c r="D1251" s="25">
        <v>5</v>
      </c>
      <c r="E1251" s="25">
        <v>0</v>
      </c>
      <c r="F1251" s="25">
        <v>1</v>
      </c>
      <c r="G1251" s="25">
        <v>52</v>
      </c>
      <c r="H1251" s="25" t="s">
        <v>50</v>
      </c>
      <c r="I1251" s="25">
        <v>0</v>
      </c>
      <c r="J1251" s="25" t="s">
        <v>50</v>
      </c>
    </row>
    <row r="1252" spans="1:10" ht="12.75" customHeight="1" x14ac:dyDescent="0.2">
      <c r="A1252" s="24"/>
      <c r="B1252" s="22" t="s">
        <v>655</v>
      </c>
      <c r="C1252" s="25" t="s">
        <v>44</v>
      </c>
      <c r="D1252" s="25" t="s">
        <v>50</v>
      </c>
      <c r="E1252" s="25">
        <v>0</v>
      </c>
      <c r="F1252" s="25">
        <v>0</v>
      </c>
      <c r="G1252" s="25">
        <v>1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>
        <v>1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656</v>
      </c>
      <c r="C1255" s="25" t="s">
        <v>44</v>
      </c>
      <c r="D1255" s="25">
        <v>4</v>
      </c>
      <c r="E1255" s="25">
        <v>0</v>
      </c>
      <c r="F1255" s="25" t="s">
        <v>50</v>
      </c>
      <c r="G1255" s="25">
        <v>50</v>
      </c>
      <c r="H1255" s="25">
        <v>0</v>
      </c>
      <c r="I1255" s="25">
        <v>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 t="s">
        <v>50</v>
      </c>
      <c r="E1256" s="25">
        <v>0</v>
      </c>
      <c r="F1256" s="25" t="s">
        <v>50</v>
      </c>
      <c r="G1256" s="25">
        <v>49</v>
      </c>
      <c r="H1256" s="25">
        <v>0</v>
      </c>
      <c r="I1256" s="25">
        <v>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 t="s">
        <v>50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4</v>
      </c>
      <c r="E1258" s="25">
        <v>0</v>
      </c>
      <c r="F1258" s="25" t="s">
        <v>50</v>
      </c>
      <c r="G1258" s="25">
        <v>1</v>
      </c>
      <c r="H1258" s="25">
        <v>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>
        <v>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>
        <v>0</v>
      </c>
      <c r="G1260" s="25">
        <v>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657</v>
      </c>
      <c r="C1261" s="25" t="s">
        <v>44</v>
      </c>
      <c r="D1261" s="25">
        <v>1</v>
      </c>
      <c r="E1261" s="25">
        <v>0</v>
      </c>
      <c r="F1261" s="25">
        <v>1</v>
      </c>
      <c r="G1261" s="25">
        <v>1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658</v>
      </c>
      <c r="C1262" s="25" t="s">
        <v>44</v>
      </c>
      <c r="D1262" s="25" t="s">
        <v>50</v>
      </c>
      <c r="E1262" s="25">
        <v>0</v>
      </c>
      <c r="F1262" s="25" t="s">
        <v>50</v>
      </c>
      <c r="G1262" s="25">
        <v>1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 t="s">
        <v>50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 t="s">
        <v>50</v>
      </c>
      <c r="G1264" s="25" t="s">
        <v>50</v>
      </c>
      <c r="H1264" s="25">
        <v>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>
        <v>1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80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659</v>
      </c>
      <c r="C1268" s="25" t="s">
        <v>50</v>
      </c>
      <c r="D1268" s="25" t="s">
        <v>50</v>
      </c>
      <c r="E1268" s="25">
        <v>0</v>
      </c>
      <c r="F1268" s="25">
        <v>0</v>
      </c>
      <c r="G1268" s="25" t="s">
        <v>50</v>
      </c>
      <c r="H1268" s="25" t="s">
        <v>50</v>
      </c>
      <c r="I1268" s="25">
        <v>0</v>
      </c>
      <c r="J1268" s="25" t="s">
        <v>50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121</v>
      </c>
      <c r="B1270" s="22" t="s">
        <v>711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s="12" customFormat="1" ht="12.75" customHeight="1" x14ac:dyDescent="0.2">
      <c r="A1271" s="22"/>
      <c r="B1271" s="22"/>
      <c r="C1271" s="27"/>
      <c r="D1271" s="27"/>
      <c r="E1271" s="27"/>
      <c r="F1271" s="27"/>
      <c r="G1271" s="27"/>
      <c r="H1271" s="27"/>
      <c r="I1271" s="27"/>
      <c r="J1271" s="27"/>
    </row>
    <row r="1272" spans="1:10" s="12" customFormat="1" ht="12.75" customHeight="1" x14ac:dyDescent="0.2">
      <c r="A1272" s="22"/>
      <c r="B1272" s="22"/>
      <c r="C1272" s="27"/>
      <c r="D1272" s="27"/>
      <c r="E1272" s="27"/>
      <c r="F1272" s="27"/>
      <c r="G1272" s="27"/>
      <c r="H1272" s="27"/>
      <c r="I1272" s="27"/>
      <c r="J1272" s="27"/>
    </row>
    <row r="1273" spans="1:10" ht="12.75" customHeight="1" x14ac:dyDescent="0.2">
      <c r="A1273" s="24"/>
      <c r="B1273" s="22" t="s">
        <v>654</v>
      </c>
      <c r="C1273" s="25">
        <v>33</v>
      </c>
      <c r="D1273" s="25">
        <v>11</v>
      </c>
      <c r="E1273" s="25">
        <v>0</v>
      </c>
      <c r="F1273" s="25" t="s">
        <v>50</v>
      </c>
      <c r="G1273" s="25">
        <v>22</v>
      </c>
      <c r="H1273" s="25" t="s">
        <v>50</v>
      </c>
      <c r="I1273" s="25" t="s">
        <v>50</v>
      </c>
      <c r="J1273" s="25" t="s">
        <v>50</v>
      </c>
    </row>
    <row r="1274" spans="1:10" ht="12.75" customHeight="1" x14ac:dyDescent="0.2">
      <c r="A1274" s="24"/>
      <c r="B1274" s="22" t="s">
        <v>655</v>
      </c>
      <c r="C1274" s="25" t="s">
        <v>44</v>
      </c>
      <c r="D1274" s="25" t="s">
        <v>50</v>
      </c>
      <c r="E1274" s="25">
        <v>0</v>
      </c>
      <c r="F1274" s="25">
        <v>0</v>
      </c>
      <c r="G1274" s="25" t="s">
        <v>50</v>
      </c>
      <c r="H1274" s="25">
        <v>0</v>
      </c>
      <c r="I1274" s="25">
        <v>0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 t="s">
        <v>50</v>
      </c>
      <c r="E1275" s="25">
        <v>0</v>
      </c>
      <c r="F1275" s="25">
        <v>0</v>
      </c>
      <c r="G1275" s="25" t="s">
        <v>50</v>
      </c>
      <c r="H1275" s="25">
        <v>0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>
        <v>0</v>
      </c>
      <c r="F1276" s="25">
        <v>0</v>
      </c>
      <c r="G1276" s="25" t="s">
        <v>50</v>
      </c>
      <c r="H1276" s="25">
        <v>0</v>
      </c>
      <c r="I1276" s="25">
        <v>0</v>
      </c>
      <c r="J1276" s="25" t="s">
        <v>44</v>
      </c>
    </row>
    <row r="1277" spans="1:10" ht="12.75" customHeight="1" x14ac:dyDescent="0.2">
      <c r="A1277" s="24"/>
      <c r="B1277" s="22" t="s">
        <v>656</v>
      </c>
      <c r="C1277" s="25" t="s">
        <v>44</v>
      </c>
      <c r="D1277" s="25">
        <v>9</v>
      </c>
      <c r="E1277" s="25">
        <v>0</v>
      </c>
      <c r="F1277" s="25" t="s">
        <v>50</v>
      </c>
      <c r="G1277" s="25">
        <v>20</v>
      </c>
      <c r="H1277" s="25" t="s">
        <v>50</v>
      </c>
      <c r="I1277" s="25" t="s">
        <v>50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4</v>
      </c>
      <c r="E1278" s="25">
        <v>0</v>
      </c>
      <c r="F1278" s="25" t="s">
        <v>50</v>
      </c>
      <c r="G1278" s="25">
        <v>19</v>
      </c>
      <c r="H1278" s="25" t="s">
        <v>50</v>
      </c>
      <c r="I1278" s="25" t="s">
        <v>50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1</v>
      </c>
      <c r="E1279" s="25">
        <v>0</v>
      </c>
      <c r="F1279" s="25">
        <v>0</v>
      </c>
      <c r="G1279" s="25" t="s">
        <v>50</v>
      </c>
      <c r="H1279" s="25">
        <v>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5</v>
      </c>
      <c r="E1280" s="25">
        <v>0</v>
      </c>
      <c r="F1280" s="25" t="s">
        <v>50</v>
      </c>
      <c r="G1280" s="25" t="s">
        <v>50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2">
      <c r="A1281" s="24"/>
      <c r="B1281" s="24" t="s">
        <v>52</v>
      </c>
      <c r="C1281" s="25" t="s">
        <v>44</v>
      </c>
      <c r="D1281" s="25" t="s">
        <v>50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2">
      <c r="A1282" s="24"/>
      <c r="B1282" s="24" t="s">
        <v>53</v>
      </c>
      <c r="C1282" s="25" t="s">
        <v>44</v>
      </c>
      <c r="D1282" s="25" t="s">
        <v>50</v>
      </c>
      <c r="E1282" s="25">
        <v>0</v>
      </c>
      <c r="F1282" s="25" t="s">
        <v>50</v>
      </c>
      <c r="G1282" s="25" t="s">
        <v>50</v>
      </c>
      <c r="H1282" s="25">
        <v>0</v>
      </c>
      <c r="I1282" s="25">
        <v>0</v>
      </c>
      <c r="J1282" s="25" t="s">
        <v>44</v>
      </c>
    </row>
    <row r="1283" spans="1:10" ht="12.75" customHeight="1" x14ac:dyDescent="0.2">
      <c r="A1283" s="24"/>
      <c r="B1283" s="22" t="s">
        <v>657</v>
      </c>
      <c r="C1283" s="25" t="s">
        <v>44</v>
      </c>
      <c r="D1283" s="25">
        <v>1</v>
      </c>
      <c r="E1283" s="25">
        <v>0</v>
      </c>
      <c r="F1283" s="25" t="s">
        <v>50</v>
      </c>
      <c r="G1283" s="25">
        <v>2</v>
      </c>
      <c r="H1283" s="25" t="s">
        <v>50</v>
      </c>
      <c r="I1283" s="25">
        <v>0</v>
      </c>
      <c r="J1283" s="25" t="s">
        <v>44</v>
      </c>
    </row>
    <row r="1284" spans="1:10" ht="12.75" customHeight="1" x14ac:dyDescent="0.2">
      <c r="A1284" s="24"/>
      <c r="B1284" s="24" t="s">
        <v>658</v>
      </c>
      <c r="C1284" s="25" t="s">
        <v>44</v>
      </c>
      <c r="D1284" s="25">
        <v>1</v>
      </c>
      <c r="E1284" s="25">
        <v>0</v>
      </c>
      <c r="F1284" s="25" t="s">
        <v>50</v>
      </c>
      <c r="G1284" s="25">
        <v>1</v>
      </c>
      <c r="H1284" s="25" t="s">
        <v>50</v>
      </c>
      <c r="I1284" s="25">
        <v>0</v>
      </c>
      <c r="J1284" s="25" t="s">
        <v>44</v>
      </c>
    </row>
    <row r="1285" spans="1:10" ht="12.75" customHeight="1" x14ac:dyDescent="0.2">
      <c r="A1285" s="24"/>
      <c r="B1285" s="24" t="s">
        <v>54</v>
      </c>
      <c r="C1285" s="25" t="s">
        <v>44</v>
      </c>
      <c r="D1285" s="25">
        <v>1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2">
      <c r="A1286" s="24"/>
      <c r="B1286" s="24" t="s">
        <v>55</v>
      </c>
      <c r="C1286" s="25" t="s">
        <v>44</v>
      </c>
      <c r="D1286" s="25" t="s">
        <v>50</v>
      </c>
      <c r="E1286" s="25">
        <v>0</v>
      </c>
      <c r="F1286" s="25" t="s">
        <v>50</v>
      </c>
      <c r="G1286" s="25" t="s">
        <v>50</v>
      </c>
      <c r="H1286" s="25">
        <v>0</v>
      </c>
      <c r="I1286" s="25">
        <v>0</v>
      </c>
      <c r="J1286" s="25" t="s">
        <v>44</v>
      </c>
    </row>
    <row r="1287" spans="1:10" ht="12.75" customHeight="1" x14ac:dyDescent="0.2">
      <c r="A1287" s="24"/>
      <c r="B1287" s="24" t="s">
        <v>56</v>
      </c>
      <c r="C1287" s="25" t="s">
        <v>44</v>
      </c>
      <c r="D1287" s="25" t="s">
        <v>50</v>
      </c>
      <c r="E1287" s="25" t="s">
        <v>44</v>
      </c>
      <c r="F1287" s="25" t="s">
        <v>50</v>
      </c>
      <c r="G1287" s="25" t="s">
        <v>50</v>
      </c>
      <c r="H1287" s="25" t="s">
        <v>50</v>
      </c>
      <c r="I1287" s="25" t="s">
        <v>44</v>
      </c>
      <c r="J1287" s="25" t="s">
        <v>44</v>
      </c>
    </row>
    <row r="1288" spans="1:10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 t="s">
        <v>50</v>
      </c>
      <c r="H1288" s="25">
        <v>0</v>
      </c>
      <c r="I1288" s="25">
        <v>0</v>
      </c>
      <c r="J1288" s="25" t="s">
        <v>44</v>
      </c>
    </row>
    <row r="1289" spans="1:10" ht="12.75" customHeight="1" x14ac:dyDescent="0.2">
      <c r="A1289" s="24"/>
      <c r="B1289" s="24" t="s">
        <v>58</v>
      </c>
      <c r="C1289" s="25" t="s">
        <v>44</v>
      </c>
      <c r="D1289" s="25" t="s">
        <v>50</v>
      </c>
      <c r="E1289" s="25">
        <v>0</v>
      </c>
      <c r="F1289" s="25" t="s">
        <v>50</v>
      </c>
      <c r="G1289" s="25">
        <v>0</v>
      </c>
      <c r="H1289" s="25">
        <v>0</v>
      </c>
      <c r="I1289" s="25">
        <v>0</v>
      </c>
      <c r="J1289" s="25" t="s">
        <v>44</v>
      </c>
    </row>
    <row r="1290" spans="1:10" ht="12.75" customHeight="1" x14ac:dyDescent="0.2">
      <c r="A1290" s="24"/>
      <c r="B1290" s="22" t="s">
        <v>659</v>
      </c>
      <c r="C1290" s="25" t="s">
        <v>50</v>
      </c>
      <c r="D1290" s="25" t="s">
        <v>50</v>
      </c>
      <c r="E1290" s="25">
        <v>0</v>
      </c>
      <c r="F1290" s="25">
        <v>0</v>
      </c>
      <c r="G1290" s="25">
        <v>0</v>
      </c>
      <c r="H1290" s="25">
        <v>0</v>
      </c>
      <c r="I1290" s="25">
        <v>0</v>
      </c>
      <c r="J1290" s="25" t="s">
        <v>50</v>
      </c>
    </row>
    <row r="1291" spans="1:10" ht="12.75" customHeight="1" x14ac:dyDescent="0.2">
      <c r="A1291" s="24"/>
      <c r="B1291" s="22"/>
      <c r="C1291" s="25"/>
      <c r="D1291" s="25"/>
      <c r="E1291" s="25"/>
      <c r="F1291" s="25"/>
      <c r="G1291" s="25"/>
      <c r="H1291" s="25"/>
      <c r="I1291" s="25"/>
      <c r="J1291" s="25"/>
    </row>
    <row r="1292" spans="1:10" ht="12.75" customHeight="1" x14ac:dyDescent="0.2">
      <c r="A1292" s="22" t="s">
        <v>122</v>
      </c>
      <c r="B1292" s="22" t="s">
        <v>712</v>
      </c>
      <c r="C1292" s="25"/>
      <c r="D1292" s="25"/>
      <c r="E1292" s="25"/>
      <c r="F1292" s="25"/>
      <c r="G1292" s="25"/>
      <c r="H1292" s="25"/>
      <c r="I1292" s="25"/>
      <c r="J1292" s="25"/>
    </row>
    <row r="1293" spans="1:10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2">
      <c r="A1295" s="24"/>
      <c r="B1295" s="22" t="s">
        <v>654</v>
      </c>
      <c r="C1295" s="25">
        <v>1588</v>
      </c>
      <c r="D1295" s="25">
        <v>385</v>
      </c>
      <c r="E1295" s="25" t="s">
        <v>50</v>
      </c>
      <c r="F1295" s="25">
        <v>6</v>
      </c>
      <c r="G1295" s="25">
        <v>639</v>
      </c>
      <c r="H1295" s="25">
        <v>3</v>
      </c>
      <c r="I1295" s="25">
        <v>26</v>
      </c>
      <c r="J1295" s="25">
        <v>527</v>
      </c>
    </row>
    <row r="1296" spans="1:10" ht="12.75" customHeight="1" x14ac:dyDescent="0.2">
      <c r="A1296" s="24"/>
      <c r="B1296" s="22" t="s">
        <v>655</v>
      </c>
      <c r="C1296" s="25" t="s">
        <v>44</v>
      </c>
      <c r="D1296" s="25">
        <v>2</v>
      </c>
      <c r="E1296" s="25" t="s">
        <v>50</v>
      </c>
      <c r="F1296" s="25" t="s">
        <v>50</v>
      </c>
      <c r="G1296" s="25">
        <v>68</v>
      </c>
      <c r="H1296" s="25" t="s">
        <v>50</v>
      </c>
      <c r="I1296" s="25">
        <v>0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>
        <v>2</v>
      </c>
      <c r="E1297" s="25" t="s">
        <v>50</v>
      </c>
      <c r="F1297" s="25" t="s">
        <v>50</v>
      </c>
      <c r="G1297" s="25">
        <v>21</v>
      </c>
      <c r="H1297" s="25" t="s">
        <v>50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 t="s">
        <v>50</v>
      </c>
      <c r="G1298" s="25">
        <v>47</v>
      </c>
      <c r="H1298" s="25" t="s">
        <v>50</v>
      </c>
      <c r="I1298" s="25">
        <v>0</v>
      </c>
      <c r="J1298" s="25" t="s">
        <v>44</v>
      </c>
    </row>
    <row r="1299" spans="1:10" ht="12.75" customHeight="1" x14ac:dyDescent="0.2">
      <c r="A1299" s="24"/>
      <c r="B1299" s="22" t="s">
        <v>656</v>
      </c>
      <c r="C1299" s="25" t="s">
        <v>44</v>
      </c>
      <c r="D1299" s="25">
        <v>349</v>
      </c>
      <c r="E1299" s="25" t="s">
        <v>50</v>
      </c>
      <c r="F1299" s="25">
        <v>1</v>
      </c>
      <c r="G1299" s="25">
        <v>524</v>
      </c>
      <c r="H1299" s="25">
        <v>1</v>
      </c>
      <c r="I1299" s="25">
        <v>26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128</v>
      </c>
      <c r="E1300" s="25">
        <v>0</v>
      </c>
      <c r="F1300" s="25" t="s">
        <v>50</v>
      </c>
      <c r="G1300" s="25">
        <v>480</v>
      </c>
      <c r="H1300" s="25">
        <v>1</v>
      </c>
      <c r="I1300" s="25">
        <v>7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11</v>
      </c>
      <c r="E1301" s="25">
        <v>0</v>
      </c>
      <c r="F1301" s="25" t="s">
        <v>50</v>
      </c>
      <c r="G1301" s="25">
        <v>3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25">
        <v>113</v>
      </c>
      <c r="E1302" s="25" t="s">
        <v>50</v>
      </c>
      <c r="F1302" s="25">
        <v>1</v>
      </c>
      <c r="G1302" s="25">
        <v>5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25">
        <v>80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18</v>
      </c>
      <c r="E1304" s="25">
        <v>0</v>
      </c>
      <c r="F1304" s="25" t="s">
        <v>50</v>
      </c>
      <c r="G1304" s="25">
        <v>36</v>
      </c>
      <c r="H1304" s="25" t="s">
        <v>50</v>
      </c>
      <c r="I1304" s="25">
        <v>20</v>
      </c>
      <c r="J1304" s="25" t="s">
        <v>44</v>
      </c>
    </row>
    <row r="1305" spans="1:10" ht="12.75" customHeight="1" x14ac:dyDescent="0.2">
      <c r="A1305" s="24"/>
      <c r="B1305" s="22" t="s">
        <v>657</v>
      </c>
      <c r="C1305" s="25" t="s">
        <v>44</v>
      </c>
      <c r="D1305" s="25">
        <v>33</v>
      </c>
      <c r="E1305" s="25">
        <v>0</v>
      </c>
      <c r="F1305" s="25">
        <v>5</v>
      </c>
      <c r="G1305" s="25">
        <v>46</v>
      </c>
      <c r="H1305" s="25">
        <v>2</v>
      </c>
      <c r="I1305" s="25">
        <v>0</v>
      </c>
      <c r="J1305" s="25" t="s">
        <v>44</v>
      </c>
    </row>
    <row r="1306" spans="1:10" ht="12.75" customHeight="1" x14ac:dyDescent="0.2">
      <c r="A1306" s="24"/>
      <c r="B1306" s="24" t="s">
        <v>658</v>
      </c>
      <c r="C1306" s="25" t="s">
        <v>44</v>
      </c>
      <c r="D1306" s="25">
        <v>14</v>
      </c>
      <c r="E1306" s="25">
        <v>0</v>
      </c>
      <c r="F1306" s="25" t="s">
        <v>50</v>
      </c>
      <c r="G1306" s="25">
        <v>40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14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4</v>
      </c>
      <c r="E1308" s="25">
        <v>0</v>
      </c>
      <c r="F1308" s="25" t="s">
        <v>50</v>
      </c>
      <c r="G1308" s="25">
        <v>3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>
        <v>1</v>
      </c>
      <c r="E1309" s="25" t="s">
        <v>44</v>
      </c>
      <c r="F1309" s="25">
        <v>5</v>
      </c>
      <c r="G1309" s="25" t="s">
        <v>50</v>
      </c>
      <c r="H1309" s="25">
        <v>1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 t="s">
        <v>50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1</v>
      </c>
      <c r="E1311" s="25">
        <v>0</v>
      </c>
      <c r="F1311" s="25" t="s">
        <v>50</v>
      </c>
      <c r="G1311" s="25">
        <v>2</v>
      </c>
      <c r="H1311" s="25" t="s">
        <v>50</v>
      </c>
      <c r="I1311" s="25">
        <v>0</v>
      </c>
      <c r="J1311" s="25" t="s">
        <v>44</v>
      </c>
    </row>
    <row r="1312" spans="1:10" ht="12.75" customHeight="1" x14ac:dyDescent="0.2">
      <c r="A1312" s="24"/>
      <c r="B1312" s="22" t="s">
        <v>659</v>
      </c>
      <c r="C1312" s="25">
        <v>531</v>
      </c>
      <c r="D1312" s="25">
        <v>1</v>
      </c>
      <c r="E1312" s="25">
        <v>0</v>
      </c>
      <c r="F1312" s="25">
        <v>0</v>
      </c>
      <c r="G1312" s="25">
        <v>2</v>
      </c>
      <c r="H1312" s="25" t="s">
        <v>50</v>
      </c>
      <c r="I1312" s="25">
        <v>0</v>
      </c>
      <c r="J1312" s="25">
        <v>527</v>
      </c>
    </row>
    <row r="1313" spans="1:10" ht="12.75" customHeight="1" x14ac:dyDescent="0.2">
      <c r="A1313" s="24"/>
      <c r="B1313" s="22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2">
      <c r="A1314" s="22" t="s">
        <v>123</v>
      </c>
      <c r="B1314" s="22" t="s">
        <v>713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s="12" customFormat="1" ht="12.75" customHeight="1" x14ac:dyDescent="0.2">
      <c r="A1315" s="22"/>
      <c r="B1315" s="22"/>
      <c r="C1315" s="27"/>
      <c r="D1315" s="27"/>
      <c r="E1315" s="27"/>
      <c r="F1315" s="27"/>
      <c r="G1315" s="27"/>
      <c r="H1315" s="27"/>
      <c r="I1315" s="27"/>
      <c r="J1315" s="27"/>
    </row>
    <row r="1316" spans="1:10" s="12" customFormat="1" ht="12.75" customHeight="1" x14ac:dyDescent="0.2">
      <c r="A1316" s="22"/>
      <c r="B1316" s="22"/>
      <c r="C1316" s="27"/>
      <c r="D1316" s="27"/>
      <c r="E1316" s="27"/>
      <c r="F1316" s="27"/>
      <c r="G1316" s="27"/>
      <c r="H1316" s="27"/>
      <c r="I1316" s="27"/>
      <c r="J1316" s="27"/>
    </row>
    <row r="1317" spans="1:10" ht="12.75" customHeight="1" x14ac:dyDescent="0.2">
      <c r="A1317" s="24"/>
      <c r="B1317" s="22" t="s">
        <v>654</v>
      </c>
      <c r="C1317" s="25">
        <v>1141</v>
      </c>
      <c r="D1317" s="25">
        <v>190</v>
      </c>
      <c r="E1317" s="25" t="s">
        <v>50</v>
      </c>
      <c r="F1317" s="25">
        <v>4</v>
      </c>
      <c r="G1317" s="25">
        <v>411</v>
      </c>
      <c r="H1317" s="25" t="s">
        <v>50</v>
      </c>
      <c r="I1317" s="25">
        <v>26</v>
      </c>
      <c r="J1317" s="25">
        <v>509</v>
      </c>
    </row>
    <row r="1318" spans="1:10" ht="12.75" customHeight="1" x14ac:dyDescent="0.2">
      <c r="A1318" s="24"/>
      <c r="B1318" s="22" t="s">
        <v>655</v>
      </c>
      <c r="C1318" s="25" t="s">
        <v>44</v>
      </c>
      <c r="D1318" s="25" t="s">
        <v>50</v>
      </c>
      <c r="E1318" s="25" t="s">
        <v>50</v>
      </c>
      <c r="F1318" s="25" t="s">
        <v>50</v>
      </c>
      <c r="G1318" s="25">
        <v>41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2">
      <c r="A1319" s="24"/>
      <c r="B1319" s="24" t="s">
        <v>45</v>
      </c>
      <c r="C1319" s="25" t="s">
        <v>44</v>
      </c>
      <c r="D1319" s="25" t="s">
        <v>50</v>
      </c>
      <c r="E1319" s="25" t="s">
        <v>50</v>
      </c>
      <c r="F1319" s="25">
        <v>0</v>
      </c>
      <c r="G1319" s="25">
        <v>16</v>
      </c>
      <c r="H1319" s="25">
        <v>0</v>
      </c>
      <c r="I1319" s="25">
        <v>0</v>
      </c>
      <c r="J1319" s="25" t="s">
        <v>44</v>
      </c>
    </row>
    <row r="1320" spans="1:10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 t="s">
        <v>50</v>
      </c>
      <c r="F1320" s="25" t="s">
        <v>50</v>
      </c>
      <c r="G1320" s="25">
        <v>25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2">
      <c r="A1321" s="24"/>
      <c r="B1321" s="22" t="s">
        <v>656</v>
      </c>
      <c r="C1321" s="25" t="s">
        <v>44</v>
      </c>
      <c r="D1321" s="25">
        <v>177</v>
      </c>
      <c r="E1321" s="25">
        <v>0</v>
      </c>
      <c r="F1321" s="25" t="s">
        <v>50</v>
      </c>
      <c r="G1321" s="25">
        <v>349</v>
      </c>
      <c r="H1321" s="25" t="s">
        <v>50</v>
      </c>
      <c r="I1321" s="25">
        <v>26</v>
      </c>
      <c r="J1321" s="25" t="s">
        <v>44</v>
      </c>
    </row>
    <row r="1322" spans="1:10" ht="12.75" customHeight="1" x14ac:dyDescent="0.2">
      <c r="A1322" s="24"/>
      <c r="B1322" s="24" t="s">
        <v>48</v>
      </c>
      <c r="C1322" s="25" t="s">
        <v>44</v>
      </c>
      <c r="D1322" s="25">
        <v>90</v>
      </c>
      <c r="E1322" s="25">
        <v>0</v>
      </c>
      <c r="F1322" s="25" t="s">
        <v>50</v>
      </c>
      <c r="G1322" s="25">
        <v>314</v>
      </c>
      <c r="H1322" s="25" t="s">
        <v>50</v>
      </c>
      <c r="I1322" s="25">
        <v>7</v>
      </c>
      <c r="J1322" s="25" t="s">
        <v>44</v>
      </c>
    </row>
    <row r="1323" spans="1:10" ht="12.75" customHeight="1" x14ac:dyDescent="0.2">
      <c r="A1323" s="24"/>
      <c r="B1323" s="24" t="s">
        <v>49</v>
      </c>
      <c r="C1323" s="25" t="s">
        <v>44</v>
      </c>
      <c r="D1323" s="25">
        <v>5</v>
      </c>
      <c r="E1323" s="25">
        <v>0</v>
      </c>
      <c r="F1323" s="25">
        <v>0</v>
      </c>
      <c r="G1323" s="25">
        <v>3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2">
      <c r="A1324" s="24"/>
      <c r="B1324" s="24" t="s">
        <v>51</v>
      </c>
      <c r="C1324" s="25" t="s">
        <v>44</v>
      </c>
      <c r="D1324" s="25">
        <v>61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2">
      <c r="A1325" s="24"/>
      <c r="B1325" s="24" t="s">
        <v>52</v>
      </c>
      <c r="C1325" s="25" t="s">
        <v>44</v>
      </c>
      <c r="D1325" s="25">
        <v>10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2">
      <c r="A1326" s="24"/>
      <c r="B1326" s="24" t="s">
        <v>53</v>
      </c>
      <c r="C1326" s="25" t="s">
        <v>44</v>
      </c>
      <c r="D1326" s="25">
        <v>11</v>
      </c>
      <c r="E1326" s="25">
        <v>0</v>
      </c>
      <c r="F1326" s="25" t="s">
        <v>50</v>
      </c>
      <c r="G1326" s="25">
        <v>31</v>
      </c>
      <c r="H1326" s="25" t="s">
        <v>50</v>
      </c>
      <c r="I1326" s="25">
        <v>20</v>
      </c>
      <c r="J1326" s="25" t="s">
        <v>44</v>
      </c>
    </row>
    <row r="1327" spans="1:10" ht="12.75" customHeight="1" x14ac:dyDescent="0.2">
      <c r="A1327" s="24"/>
      <c r="B1327" s="22" t="s">
        <v>657</v>
      </c>
      <c r="C1327" s="25" t="s">
        <v>44</v>
      </c>
      <c r="D1327" s="25">
        <v>12</v>
      </c>
      <c r="E1327" s="25">
        <v>0</v>
      </c>
      <c r="F1327" s="25">
        <v>4</v>
      </c>
      <c r="G1327" s="25">
        <v>19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2">
      <c r="A1328" s="24"/>
      <c r="B1328" s="24" t="s">
        <v>658</v>
      </c>
      <c r="C1328" s="25" t="s">
        <v>44</v>
      </c>
      <c r="D1328" s="25">
        <v>5</v>
      </c>
      <c r="E1328" s="25">
        <v>0</v>
      </c>
      <c r="F1328" s="25" t="s">
        <v>50</v>
      </c>
      <c r="G1328" s="25">
        <v>15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2">
      <c r="A1329" s="24"/>
      <c r="B1329" s="24" t="s">
        <v>54</v>
      </c>
      <c r="C1329" s="25" t="s">
        <v>44</v>
      </c>
      <c r="D1329" s="25">
        <v>6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2">
      <c r="A1330" s="24"/>
      <c r="B1330" s="24" t="s">
        <v>55</v>
      </c>
      <c r="C1330" s="25" t="s">
        <v>44</v>
      </c>
      <c r="D1330" s="25">
        <v>1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>
        <v>4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 t="s">
        <v>50</v>
      </c>
      <c r="I1332" s="25">
        <v>0</v>
      </c>
      <c r="J1332" s="25" t="s">
        <v>44</v>
      </c>
    </row>
    <row r="1333" spans="1:10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2</v>
      </c>
      <c r="H1333" s="25" t="s">
        <v>50</v>
      </c>
      <c r="I1333" s="25">
        <v>0</v>
      </c>
      <c r="J1333" s="25" t="s">
        <v>44</v>
      </c>
    </row>
    <row r="1334" spans="1:10" ht="12.75" customHeight="1" x14ac:dyDescent="0.2">
      <c r="A1334" s="24"/>
      <c r="B1334" s="22" t="s">
        <v>659</v>
      </c>
      <c r="C1334" s="25">
        <v>510</v>
      </c>
      <c r="D1334" s="25" t="s">
        <v>50</v>
      </c>
      <c r="E1334" s="25">
        <v>0</v>
      </c>
      <c r="F1334" s="25">
        <v>0</v>
      </c>
      <c r="G1334" s="25">
        <v>1</v>
      </c>
      <c r="H1334" s="25" t="s">
        <v>50</v>
      </c>
      <c r="I1334" s="25">
        <v>0</v>
      </c>
      <c r="J1334" s="25">
        <v>509</v>
      </c>
    </row>
    <row r="1335" spans="1:10" ht="12.75" customHeight="1" x14ac:dyDescent="0.2">
      <c r="A1335" s="24"/>
      <c r="B1335" s="22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2">
      <c r="A1336" s="22" t="s">
        <v>124</v>
      </c>
      <c r="B1336" s="22" t="s">
        <v>714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2">
      <c r="A1337" s="24"/>
      <c r="B1337" s="24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2">
      <c r="A1339" s="24"/>
      <c r="B1339" s="22" t="s">
        <v>654</v>
      </c>
      <c r="C1339" s="25">
        <v>51</v>
      </c>
      <c r="D1339" s="25">
        <v>24</v>
      </c>
      <c r="E1339" s="25">
        <v>0</v>
      </c>
      <c r="F1339" s="25" t="s">
        <v>50</v>
      </c>
      <c r="G1339" s="25">
        <v>25</v>
      </c>
      <c r="H1339" s="25" t="s">
        <v>50</v>
      </c>
      <c r="I1339" s="25" t="s">
        <v>50</v>
      </c>
      <c r="J1339" s="25">
        <v>2</v>
      </c>
    </row>
    <row r="1340" spans="1:10" ht="12.75" customHeight="1" x14ac:dyDescent="0.2">
      <c r="A1340" s="24"/>
      <c r="B1340" s="22" t="s">
        <v>655</v>
      </c>
      <c r="C1340" s="25" t="s">
        <v>44</v>
      </c>
      <c r="D1340" s="25" t="s">
        <v>50</v>
      </c>
      <c r="E1340" s="25">
        <v>0</v>
      </c>
      <c r="F1340" s="25" t="s">
        <v>50</v>
      </c>
      <c r="G1340" s="25">
        <v>3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 t="s">
        <v>50</v>
      </c>
      <c r="I1341" s="25">
        <v>0</v>
      </c>
      <c r="J1341" s="25" t="s">
        <v>44</v>
      </c>
    </row>
    <row r="1342" spans="1:10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 t="s">
        <v>50</v>
      </c>
      <c r="G1342" s="25">
        <v>2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2">
      <c r="A1343" s="24"/>
      <c r="B1343" s="22" t="s">
        <v>656</v>
      </c>
      <c r="C1343" s="25" t="s">
        <v>44</v>
      </c>
      <c r="D1343" s="25">
        <v>20</v>
      </c>
      <c r="E1343" s="25">
        <v>0</v>
      </c>
      <c r="F1343" s="25" t="s">
        <v>50</v>
      </c>
      <c r="G1343" s="25">
        <v>19</v>
      </c>
      <c r="H1343" s="25" t="s">
        <v>50</v>
      </c>
      <c r="I1343" s="25" t="s">
        <v>50</v>
      </c>
      <c r="J1343" s="25" t="s">
        <v>44</v>
      </c>
    </row>
    <row r="1344" spans="1:10" ht="12.75" customHeight="1" x14ac:dyDescent="0.2">
      <c r="A1344" s="24"/>
      <c r="B1344" s="24" t="s">
        <v>48</v>
      </c>
      <c r="C1344" s="25" t="s">
        <v>44</v>
      </c>
      <c r="D1344" s="25">
        <v>5</v>
      </c>
      <c r="E1344" s="25">
        <v>0</v>
      </c>
      <c r="F1344" s="25" t="s">
        <v>50</v>
      </c>
      <c r="G1344" s="25">
        <v>18</v>
      </c>
      <c r="H1344" s="25" t="s">
        <v>50</v>
      </c>
      <c r="I1344" s="25" t="s">
        <v>50</v>
      </c>
      <c r="J1344" s="25" t="s">
        <v>44</v>
      </c>
    </row>
    <row r="1345" spans="1:10" ht="12.75" customHeight="1" x14ac:dyDescent="0.2">
      <c r="A1345" s="24"/>
      <c r="B1345" s="24" t="s">
        <v>49</v>
      </c>
      <c r="C1345" s="25" t="s">
        <v>44</v>
      </c>
      <c r="D1345" s="25">
        <v>2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2">
      <c r="A1346" s="24"/>
      <c r="B1346" s="24" t="s">
        <v>51</v>
      </c>
      <c r="C1346" s="25" t="s">
        <v>44</v>
      </c>
      <c r="D1346" s="25">
        <v>10</v>
      </c>
      <c r="E1346" s="25">
        <v>0</v>
      </c>
      <c r="F1346" s="25" t="s">
        <v>50</v>
      </c>
      <c r="G1346" s="25">
        <v>1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2">
      <c r="A1347" s="24"/>
      <c r="B1347" s="24" t="s">
        <v>52</v>
      </c>
      <c r="C1347" s="25" t="s">
        <v>44</v>
      </c>
      <c r="D1347" s="25">
        <v>2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2">
      <c r="A1348" s="24"/>
      <c r="B1348" s="24" t="s">
        <v>53</v>
      </c>
      <c r="C1348" s="25" t="s">
        <v>44</v>
      </c>
      <c r="D1348" s="25" t="s">
        <v>50</v>
      </c>
      <c r="E1348" s="25">
        <v>0</v>
      </c>
      <c r="F1348" s="25" t="s">
        <v>50</v>
      </c>
      <c r="G1348" s="25">
        <v>1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2">
      <c r="A1349" s="24"/>
      <c r="B1349" s="22" t="s">
        <v>657</v>
      </c>
      <c r="C1349" s="25" t="s">
        <v>44</v>
      </c>
      <c r="D1349" s="25">
        <v>3</v>
      </c>
      <c r="E1349" s="25">
        <v>0</v>
      </c>
      <c r="F1349" s="25" t="s">
        <v>50</v>
      </c>
      <c r="G1349" s="25">
        <v>3</v>
      </c>
      <c r="H1349" s="25" t="s">
        <v>50</v>
      </c>
      <c r="I1349" s="25">
        <v>0</v>
      </c>
      <c r="J1349" s="25" t="s">
        <v>44</v>
      </c>
    </row>
    <row r="1350" spans="1:10" ht="12.75" customHeight="1" x14ac:dyDescent="0.2">
      <c r="A1350" s="24"/>
      <c r="B1350" s="24" t="s">
        <v>658</v>
      </c>
      <c r="C1350" s="25" t="s">
        <v>44</v>
      </c>
      <c r="D1350" s="25">
        <v>1</v>
      </c>
      <c r="E1350" s="25">
        <v>0</v>
      </c>
      <c r="F1350" s="25" t="s">
        <v>50</v>
      </c>
      <c r="G1350" s="25">
        <v>3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2">
      <c r="A1351" s="24"/>
      <c r="B1351" s="24" t="s">
        <v>54</v>
      </c>
      <c r="C1351" s="25" t="s">
        <v>44</v>
      </c>
      <c r="D1351" s="25">
        <v>1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2">
      <c r="A1352" s="24"/>
      <c r="B1352" s="24" t="s">
        <v>55</v>
      </c>
      <c r="C1352" s="25" t="s">
        <v>44</v>
      </c>
      <c r="D1352" s="25" t="s">
        <v>50</v>
      </c>
      <c r="E1352" s="25">
        <v>0</v>
      </c>
      <c r="F1352" s="25" t="s">
        <v>50</v>
      </c>
      <c r="G1352" s="25" t="s">
        <v>50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 t="s">
        <v>50</v>
      </c>
      <c r="G1353" s="25">
        <v>0</v>
      </c>
      <c r="H1353" s="25" t="s">
        <v>50</v>
      </c>
      <c r="I1353" s="25" t="s">
        <v>44</v>
      </c>
      <c r="J1353" s="25" t="s">
        <v>44</v>
      </c>
    </row>
    <row r="1354" spans="1:10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 t="s">
        <v>50</v>
      </c>
      <c r="I1354" s="25">
        <v>0</v>
      </c>
      <c r="J1354" s="25" t="s">
        <v>44</v>
      </c>
    </row>
    <row r="1355" spans="1:10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>
        <v>0</v>
      </c>
      <c r="G1355" s="25">
        <v>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2">
      <c r="A1356" s="24"/>
      <c r="B1356" s="22" t="s">
        <v>659</v>
      </c>
      <c r="C1356" s="25">
        <v>2</v>
      </c>
      <c r="D1356" s="25" t="s">
        <v>50</v>
      </c>
      <c r="E1356" s="25">
        <v>0</v>
      </c>
      <c r="F1356" s="25">
        <v>0</v>
      </c>
      <c r="G1356" s="25">
        <v>0</v>
      </c>
      <c r="H1356" s="25" t="s">
        <v>50</v>
      </c>
      <c r="I1356" s="25">
        <v>0</v>
      </c>
      <c r="J1356" s="25">
        <v>2</v>
      </c>
    </row>
    <row r="1357" spans="1:10" ht="12.75" customHeight="1" x14ac:dyDescent="0.2">
      <c r="A1357" s="24"/>
      <c r="B1357" s="22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2">
      <c r="A1358" s="22" t="s">
        <v>125</v>
      </c>
      <c r="B1358" s="22" t="s">
        <v>715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654</v>
      </c>
      <c r="C1361" s="25">
        <v>207</v>
      </c>
      <c r="D1361" s="25">
        <v>90</v>
      </c>
      <c r="E1361" s="25">
        <v>0</v>
      </c>
      <c r="F1361" s="25">
        <v>1</v>
      </c>
      <c r="G1361" s="25">
        <v>116</v>
      </c>
      <c r="H1361" s="25">
        <v>1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655</v>
      </c>
      <c r="C1362" s="25" t="s">
        <v>44</v>
      </c>
      <c r="D1362" s="25">
        <v>1</v>
      </c>
      <c r="E1362" s="25">
        <v>0</v>
      </c>
      <c r="F1362" s="25" t="s">
        <v>50</v>
      </c>
      <c r="G1362" s="25">
        <v>14</v>
      </c>
      <c r="H1362" s="25" t="s">
        <v>50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1</v>
      </c>
      <c r="E1363" s="25">
        <v>0</v>
      </c>
      <c r="F1363" s="25">
        <v>0</v>
      </c>
      <c r="G1363" s="25">
        <v>1</v>
      </c>
      <c r="H1363" s="25" t="s">
        <v>50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 t="s">
        <v>50</v>
      </c>
      <c r="G1364" s="25">
        <v>14</v>
      </c>
      <c r="H1364" s="25" t="s">
        <v>50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656</v>
      </c>
      <c r="C1365" s="25" t="s">
        <v>44</v>
      </c>
      <c r="D1365" s="25">
        <v>81</v>
      </c>
      <c r="E1365" s="25">
        <v>0</v>
      </c>
      <c r="F1365" s="25" t="s">
        <v>50</v>
      </c>
      <c r="G1365" s="25">
        <v>93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>
        <v>4</v>
      </c>
      <c r="E1366" s="25">
        <v>0</v>
      </c>
      <c r="F1366" s="25" t="s">
        <v>50</v>
      </c>
      <c r="G1366" s="25">
        <v>90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>
        <v>1</v>
      </c>
      <c r="E1367" s="25">
        <v>0</v>
      </c>
      <c r="F1367" s="25">
        <v>0</v>
      </c>
      <c r="G1367" s="25" t="s">
        <v>50</v>
      </c>
      <c r="H1367" s="25" t="s">
        <v>50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20</v>
      </c>
      <c r="E1368" s="25">
        <v>0</v>
      </c>
      <c r="F1368" s="25" t="s">
        <v>50</v>
      </c>
      <c r="G1368" s="25">
        <v>1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>
        <v>56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>
        <v>1</v>
      </c>
      <c r="E1370" s="25">
        <v>0</v>
      </c>
      <c r="F1370" s="25" t="s">
        <v>50</v>
      </c>
      <c r="G1370" s="25">
        <v>2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657</v>
      </c>
      <c r="C1371" s="25" t="s">
        <v>44</v>
      </c>
      <c r="D1371" s="25">
        <v>8</v>
      </c>
      <c r="E1371" s="25">
        <v>0</v>
      </c>
      <c r="F1371" s="25">
        <v>1</v>
      </c>
      <c r="G1371" s="25">
        <v>9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658</v>
      </c>
      <c r="C1372" s="25" t="s">
        <v>44</v>
      </c>
      <c r="D1372" s="25">
        <v>2</v>
      </c>
      <c r="E1372" s="25">
        <v>0</v>
      </c>
      <c r="F1372" s="25" t="s">
        <v>50</v>
      </c>
      <c r="G1372" s="25">
        <v>8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>
        <v>3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>
        <v>2</v>
      </c>
      <c r="E1374" s="25">
        <v>0</v>
      </c>
      <c r="F1374" s="25" t="s">
        <v>50</v>
      </c>
      <c r="G1374" s="25">
        <v>1</v>
      </c>
      <c r="H1374" s="25" t="s">
        <v>50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>
        <v>1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>
        <v>0</v>
      </c>
      <c r="G1376" s="25" t="s">
        <v>50</v>
      </c>
      <c r="H1376" s="25" t="s">
        <v>50</v>
      </c>
      <c r="I1376" s="25">
        <v>0</v>
      </c>
      <c r="J1376" s="25" t="s">
        <v>44</v>
      </c>
    </row>
    <row r="1377" spans="1:10" ht="12.75" customHeight="1" x14ac:dyDescent="0.2">
      <c r="A1377" s="24"/>
      <c r="B1377" s="24" t="s">
        <v>58</v>
      </c>
      <c r="C1377" s="25" t="s">
        <v>44</v>
      </c>
      <c r="D1377" s="25">
        <v>1</v>
      </c>
      <c r="E1377" s="25">
        <v>0</v>
      </c>
      <c r="F1377" s="25" t="s">
        <v>50</v>
      </c>
      <c r="G1377" s="25">
        <v>0</v>
      </c>
      <c r="H1377" s="25" t="s">
        <v>50</v>
      </c>
      <c r="I1377" s="25">
        <v>0</v>
      </c>
      <c r="J1377" s="25" t="s">
        <v>44</v>
      </c>
    </row>
    <row r="1378" spans="1:10" ht="12.75" customHeight="1" x14ac:dyDescent="0.2">
      <c r="A1378" s="24"/>
      <c r="B1378" s="22" t="s">
        <v>659</v>
      </c>
      <c r="C1378" s="25">
        <v>1</v>
      </c>
      <c r="D1378" s="25" t="s">
        <v>50</v>
      </c>
      <c r="E1378" s="25">
        <v>0</v>
      </c>
      <c r="F1378" s="25">
        <v>0</v>
      </c>
      <c r="G1378" s="25">
        <v>1</v>
      </c>
      <c r="H1378" s="25" t="s">
        <v>50</v>
      </c>
      <c r="I1378" s="25">
        <v>0</v>
      </c>
      <c r="J1378" s="25" t="s">
        <v>50</v>
      </c>
    </row>
    <row r="1379" spans="1:10" ht="12.75" customHeight="1" x14ac:dyDescent="0.2">
      <c r="A1379" s="24"/>
      <c r="B1379" s="22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2">
      <c r="A1380" s="22" t="s">
        <v>126</v>
      </c>
      <c r="B1380" s="22" t="s">
        <v>716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s="12" customFormat="1" ht="12.75" customHeight="1" x14ac:dyDescent="0.2">
      <c r="A1381" s="22"/>
      <c r="B1381" s="22"/>
      <c r="C1381" s="27"/>
      <c r="D1381" s="27"/>
      <c r="E1381" s="27"/>
      <c r="F1381" s="27"/>
      <c r="G1381" s="27"/>
      <c r="H1381" s="27"/>
      <c r="I1381" s="27"/>
      <c r="J1381" s="27"/>
    </row>
    <row r="1382" spans="1:10" s="12" customFormat="1" ht="12.75" customHeight="1" x14ac:dyDescent="0.2">
      <c r="A1382" s="22"/>
      <c r="B1382" s="22"/>
      <c r="C1382" s="27"/>
      <c r="D1382" s="27"/>
      <c r="E1382" s="27"/>
      <c r="F1382" s="27"/>
      <c r="G1382" s="27"/>
      <c r="H1382" s="27"/>
      <c r="I1382" s="27"/>
      <c r="J1382" s="27"/>
    </row>
    <row r="1383" spans="1:10" ht="12.75" customHeight="1" x14ac:dyDescent="0.2">
      <c r="A1383" s="24"/>
      <c r="B1383" s="22" t="s">
        <v>654</v>
      </c>
      <c r="C1383" s="25">
        <v>21</v>
      </c>
      <c r="D1383" s="25">
        <v>3</v>
      </c>
      <c r="E1383" s="25">
        <v>0</v>
      </c>
      <c r="F1383" s="25" t="s">
        <v>50</v>
      </c>
      <c r="G1383" s="25">
        <v>18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2">
      <c r="A1384" s="24"/>
      <c r="B1384" s="22" t="s">
        <v>655</v>
      </c>
      <c r="C1384" s="25" t="s">
        <v>44</v>
      </c>
      <c r="D1384" s="25" t="s">
        <v>50</v>
      </c>
      <c r="E1384" s="25">
        <v>0</v>
      </c>
      <c r="F1384" s="25">
        <v>0</v>
      </c>
      <c r="G1384" s="25" t="s">
        <v>50</v>
      </c>
      <c r="H1384" s="25">
        <v>0</v>
      </c>
      <c r="I1384" s="25">
        <v>0</v>
      </c>
      <c r="J1384" s="25" t="s">
        <v>44</v>
      </c>
    </row>
    <row r="1385" spans="1:10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 t="s">
        <v>50</v>
      </c>
      <c r="H1385" s="25">
        <v>0</v>
      </c>
      <c r="I1385" s="25">
        <v>0</v>
      </c>
      <c r="J1385" s="25" t="s">
        <v>44</v>
      </c>
    </row>
    <row r="1386" spans="1:10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 t="s">
        <v>50</v>
      </c>
      <c r="H1386" s="25">
        <v>0</v>
      </c>
      <c r="I1386" s="25">
        <v>0</v>
      </c>
      <c r="J1386" s="25" t="s">
        <v>44</v>
      </c>
    </row>
    <row r="1387" spans="1:10" ht="12.75" customHeight="1" x14ac:dyDescent="0.2">
      <c r="A1387" s="24"/>
      <c r="B1387" s="22" t="s">
        <v>656</v>
      </c>
      <c r="C1387" s="25" t="s">
        <v>44</v>
      </c>
      <c r="D1387" s="25">
        <v>2</v>
      </c>
      <c r="E1387" s="25">
        <v>0</v>
      </c>
      <c r="F1387" s="25" t="s">
        <v>50</v>
      </c>
      <c r="G1387" s="25">
        <v>17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2">
      <c r="A1388" s="24"/>
      <c r="B1388" s="24" t="s">
        <v>48</v>
      </c>
      <c r="C1388" s="25" t="s">
        <v>44</v>
      </c>
      <c r="D1388" s="25" t="s">
        <v>50</v>
      </c>
      <c r="E1388" s="25">
        <v>0</v>
      </c>
      <c r="F1388" s="25">
        <v>0</v>
      </c>
      <c r="G1388" s="25">
        <v>17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2">
      <c r="A1389" s="24"/>
      <c r="B1389" s="24" t="s">
        <v>49</v>
      </c>
      <c r="C1389" s="25" t="s">
        <v>44</v>
      </c>
      <c r="D1389" s="25" t="s">
        <v>50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2">
      <c r="A1390" s="24"/>
      <c r="B1390" s="24" t="s">
        <v>51</v>
      </c>
      <c r="C1390" s="25" t="s">
        <v>44</v>
      </c>
      <c r="D1390" s="25">
        <v>2</v>
      </c>
      <c r="E1390" s="25">
        <v>0</v>
      </c>
      <c r="F1390" s="25" t="s">
        <v>50</v>
      </c>
      <c r="G1390" s="25" t="s">
        <v>50</v>
      </c>
      <c r="H1390" s="25" t="s">
        <v>50</v>
      </c>
      <c r="I1390" s="25">
        <v>0</v>
      </c>
      <c r="J1390" s="25" t="s">
        <v>44</v>
      </c>
    </row>
    <row r="1391" spans="1:10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 t="s">
        <v>50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2">
      <c r="A1393" s="24"/>
      <c r="B1393" s="22" t="s">
        <v>657</v>
      </c>
      <c r="C1393" s="25" t="s">
        <v>44</v>
      </c>
      <c r="D1393" s="25" t="s">
        <v>50</v>
      </c>
      <c r="E1393" s="25">
        <v>0</v>
      </c>
      <c r="F1393" s="25" t="s">
        <v>50</v>
      </c>
      <c r="G1393" s="25">
        <v>1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2">
      <c r="A1394" s="24"/>
      <c r="B1394" s="24" t="s">
        <v>658</v>
      </c>
      <c r="C1394" s="25" t="s">
        <v>44</v>
      </c>
      <c r="D1394" s="25" t="s">
        <v>50</v>
      </c>
      <c r="E1394" s="25">
        <v>0</v>
      </c>
      <c r="F1394" s="25" t="s">
        <v>50</v>
      </c>
      <c r="G1394" s="25">
        <v>1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2">
      <c r="A1395" s="24"/>
      <c r="B1395" s="24" t="s">
        <v>54</v>
      </c>
      <c r="C1395" s="25" t="s">
        <v>44</v>
      </c>
      <c r="D1395" s="25" t="s">
        <v>50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2">
      <c r="A1396" s="24"/>
      <c r="B1396" s="24" t="s">
        <v>55</v>
      </c>
      <c r="C1396" s="25" t="s">
        <v>44</v>
      </c>
      <c r="D1396" s="25" t="s">
        <v>50</v>
      </c>
      <c r="E1396" s="25">
        <v>0</v>
      </c>
      <c r="F1396" s="25" t="s">
        <v>50</v>
      </c>
      <c r="G1396" s="25" t="s">
        <v>50</v>
      </c>
      <c r="H1396" s="25" t="s">
        <v>50</v>
      </c>
      <c r="I1396" s="25">
        <v>0</v>
      </c>
      <c r="J1396" s="25" t="s">
        <v>44</v>
      </c>
    </row>
    <row r="1397" spans="1:10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>
        <v>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>
        <v>0</v>
      </c>
      <c r="H1398" s="25">
        <v>0</v>
      </c>
      <c r="I1398" s="25">
        <v>0</v>
      </c>
      <c r="J1398" s="25" t="s">
        <v>44</v>
      </c>
    </row>
    <row r="1399" spans="1:10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>
        <v>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2">
      <c r="A1400" s="24"/>
      <c r="B1400" s="22" t="s">
        <v>659</v>
      </c>
      <c r="C1400" s="25" t="s">
        <v>50</v>
      </c>
      <c r="D1400" s="25">
        <v>0</v>
      </c>
      <c r="E1400" s="25">
        <v>0</v>
      </c>
      <c r="F1400" s="25">
        <v>0</v>
      </c>
      <c r="G1400" s="25">
        <v>0</v>
      </c>
      <c r="H1400" s="25" t="s">
        <v>50</v>
      </c>
      <c r="I1400" s="25">
        <v>0</v>
      </c>
      <c r="J1400" s="25" t="s">
        <v>50</v>
      </c>
    </row>
    <row r="1401" spans="1:10" ht="12.75" customHeight="1" x14ac:dyDescent="0.2">
      <c r="A1401" s="24"/>
      <c r="B1401" s="22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2">
      <c r="A1402" s="22" t="s">
        <v>127</v>
      </c>
      <c r="B1402" s="22" t="s">
        <v>717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s="12" customFormat="1" ht="12.75" customHeight="1" x14ac:dyDescent="0.2">
      <c r="A1403" s="22"/>
      <c r="B1403" s="22"/>
      <c r="C1403" s="27"/>
      <c r="D1403" s="27"/>
      <c r="E1403" s="27"/>
      <c r="F1403" s="27"/>
      <c r="G1403" s="27"/>
      <c r="H1403" s="27"/>
      <c r="I1403" s="27"/>
      <c r="J1403" s="27"/>
    </row>
    <row r="1404" spans="1:10" s="12" customFormat="1" ht="12.75" customHeight="1" x14ac:dyDescent="0.2">
      <c r="A1404" s="22"/>
      <c r="B1404" s="22"/>
      <c r="C1404" s="27"/>
      <c r="D1404" s="27"/>
      <c r="E1404" s="27"/>
      <c r="F1404" s="27"/>
      <c r="G1404" s="27"/>
      <c r="H1404" s="27"/>
      <c r="I1404" s="27"/>
      <c r="J1404" s="27"/>
    </row>
    <row r="1405" spans="1:10" ht="12.75" customHeight="1" x14ac:dyDescent="0.2">
      <c r="A1405" s="24"/>
      <c r="B1405" s="22" t="s">
        <v>654</v>
      </c>
      <c r="C1405" s="25">
        <v>73</v>
      </c>
      <c r="D1405" s="25">
        <v>18</v>
      </c>
      <c r="E1405" s="25">
        <v>0</v>
      </c>
      <c r="F1405" s="25" t="s">
        <v>50</v>
      </c>
      <c r="G1405" s="25">
        <v>54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2">
      <c r="A1406" s="24"/>
      <c r="B1406" s="22" t="s">
        <v>655</v>
      </c>
      <c r="C1406" s="25" t="s">
        <v>44</v>
      </c>
      <c r="D1406" s="25" t="s">
        <v>50</v>
      </c>
      <c r="E1406" s="25">
        <v>0</v>
      </c>
      <c r="F1406" s="25" t="s">
        <v>50</v>
      </c>
      <c r="G1406" s="25">
        <v>1</v>
      </c>
      <c r="H1406" s="25">
        <v>0</v>
      </c>
      <c r="I1406" s="25">
        <v>0</v>
      </c>
      <c r="J1406" s="25" t="s">
        <v>44</v>
      </c>
    </row>
    <row r="1407" spans="1:10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 t="s">
        <v>50</v>
      </c>
      <c r="G1408" s="25" t="s">
        <v>50</v>
      </c>
      <c r="H1408" s="25">
        <v>0</v>
      </c>
      <c r="I1408" s="25">
        <v>0</v>
      </c>
      <c r="J1408" s="25" t="s">
        <v>44</v>
      </c>
    </row>
    <row r="1409" spans="1:10" ht="12.75" customHeight="1" x14ac:dyDescent="0.2">
      <c r="A1409" s="24"/>
      <c r="B1409" s="22" t="s">
        <v>656</v>
      </c>
      <c r="C1409" s="25" t="s">
        <v>44</v>
      </c>
      <c r="D1409" s="25">
        <v>16</v>
      </c>
      <c r="E1409" s="25">
        <v>0</v>
      </c>
      <c r="F1409" s="25" t="s">
        <v>50</v>
      </c>
      <c r="G1409" s="25">
        <v>51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2">
      <c r="A1410" s="24"/>
      <c r="B1410" s="24" t="s">
        <v>48</v>
      </c>
      <c r="C1410" s="25" t="s">
        <v>44</v>
      </c>
      <c r="D1410" s="25">
        <v>2</v>
      </c>
      <c r="E1410" s="25">
        <v>0</v>
      </c>
      <c r="F1410" s="25">
        <v>0</v>
      </c>
      <c r="G1410" s="25">
        <v>50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2">
      <c r="A1411" s="24"/>
      <c r="B1411" s="24" t="s">
        <v>49</v>
      </c>
      <c r="C1411" s="25" t="s">
        <v>44</v>
      </c>
      <c r="D1411" s="25">
        <v>1</v>
      </c>
      <c r="E1411" s="25">
        <v>0</v>
      </c>
      <c r="F1411" s="25">
        <v>0</v>
      </c>
      <c r="G1411" s="25">
        <v>0</v>
      </c>
      <c r="H1411" s="25">
        <v>0</v>
      </c>
      <c r="I1411" s="25">
        <v>0</v>
      </c>
      <c r="J1411" s="25" t="s">
        <v>44</v>
      </c>
    </row>
    <row r="1412" spans="1:10" ht="12.75" customHeight="1" x14ac:dyDescent="0.2">
      <c r="A1412" s="24"/>
      <c r="B1412" s="24" t="s">
        <v>51</v>
      </c>
      <c r="C1412" s="25" t="s">
        <v>44</v>
      </c>
      <c r="D1412" s="25">
        <v>13</v>
      </c>
      <c r="E1412" s="25">
        <v>0</v>
      </c>
      <c r="F1412" s="25" t="s">
        <v>50</v>
      </c>
      <c r="G1412" s="25" t="s">
        <v>50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2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2">
      <c r="A1415" s="24"/>
      <c r="B1415" s="22" t="s">
        <v>657</v>
      </c>
      <c r="C1415" s="25" t="s">
        <v>44</v>
      </c>
      <c r="D1415" s="25">
        <v>2</v>
      </c>
      <c r="E1415" s="25">
        <v>0</v>
      </c>
      <c r="F1415" s="25" t="s">
        <v>50</v>
      </c>
      <c r="G1415" s="25">
        <v>2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2">
      <c r="A1416" s="24"/>
      <c r="B1416" s="24" t="s">
        <v>658</v>
      </c>
      <c r="C1416" s="25" t="s">
        <v>44</v>
      </c>
      <c r="D1416" s="25">
        <v>1</v>
      </c>
      <c r="E1416" s="25">
        <v>0</v>
      </c>
      <c r="F1416" s="25">
        <v>0</v>
      </c>
      <c r="G1416" s="25">
        <v>2</v>
      </c>
      <c r="H1416" s="25">
        <v>0</v>
      </c>
      <c r="I1416" s="25">
        <v>0</v>
      </c>
      <c r="J1416" s="25" t="s">
        <v>44</v>
      </c>
    </row>
    <row r="1417" spans="1:10" ht="12.75" customHeight="1" x14ac:dyDescent="0.2">
      <c r="A1417" s="24"/>
      <c r="B1417" s="24" t="s">
        <v>54</v>
      </c>
      <c r="C1417" s="25" t="s">
        <v>44</v>
      </c>
      <c r="D1417" s="25">
        <v>1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>
        <v>0</v>
      </c>
      <c r="I1418" s="25">
        <v>0</v>
      </c>
      <c r="J1418" s="25" t="s">
        <v>44</v>
      </c>
    </row>
    <row r="1419" spans="1:10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>
        <v>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2">
      <c r="A1421" s="24"/>
      <c r="B1421" s="24" t="s">
        <v>58</v>
      </c>
      <c r="C1421" s="25" t="s">
        <v>44</v>
      </c>
      <c r="D1421" s="25">
        <v>0</v>
      </c>
      <c r="E1421" s="25">
        <v>0</v>
      </c>
      <c r="F1421" s="25" t="s">
        <v>50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2">
      <c r="A1422" s="24"/>
      <c r="B1422" s="22" t="s">
        <v>659</v>
      </c>
      <c r="C1422" s="25" t="s">
        <v>50</v>
      </c>
      <c r="D1422" s="25">
        <v>0</v>
      </c>
      <c r="E1422" s="25">
        <v>0</v>
      </c>
      <c r="F1422" s="25">
        <v>0</v>
      </c>
      <c r="G1422" s="25">
        <v>0</v>
      </c>
      <c r="H1422" s="25">
        <v>0</v>
      </c>
      <c r="I1422" s="25">
        <v>0</v>
      </c>
      <c r="J1422" s="25" t="s">
        <v>50</v>
      </c>
    </row>
    <row r="1423" spans="1:10" ht="12.75" customHeight="1" x14ac:dyDescent="0.2">
      <c r="A1423" s="24"/>
      <c r="B1423" s="22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2">
      <c r="A1424" s="22" t="s">
        <v>128</v>
      </c>
      <c r="B1424" s="22" t="s">
        <v>718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654</v>
      </c>
      <c r="C1427" s="25">
        <v>24</v>
      </c>
      <c r="D1427" s="25">
        <v>7</v>
      </c>
      <c r="E1427" s="25">
        <v>0</v>
      </c>
      <c r="F1427" s="25" t="s">
        <v>50</v>
      </c>
      <c r="G1427" s="25">
        <v>17</v>
      </c>
      <c r="H1427" s="25" t="s">
        <v>50</v>
      </c>
      <c r="I1427" s="25">
        <v>0</v>
      </c>
      <c r="J1427" s="25" t="s">
        <v>50</v>
      </c>
    </row>
    <row r="1428" spans="1:10" ht="12.75" customHeight="1" x14ac:dyDescent="0.2">
      <c r="A1428" s="24"/>
      <c r="B1428" s="22" t="s">
        <v>655</v>
      </c>
      <c r="C1428" s="25" t="s">
        <v>44</v>
      </c>
      <c r="D1428" s="25" t="s">
        <v>50</v>
      </c>
      <c r="E1428" s="25">
        <v>0</v>
      </c>
      <c r="F1428" s="25">
        <v>0</v>
      </c>
      <c r="G1428" s="25">
        <v>1</v>
      </c>
      <c r="H1428" s="25" t="s">
        <v>50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>
        <v>0</v>
      </c>
      <c r="G1429" s="25" t="s">
        <v>50</v>
      </c>
      <c r="H1429" s="25" t="s">
        <v>50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>
        <v>0</v>
      </c>
      <c r="G1430" s="25">
        <v>1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656</v>
      </c>
      <c r="C1431" s="25" t="s">
        <v>44</v>
      </c>
      <c r="D1431" s="25">
        <v>5</v>
      </c>
      <c r="E1431" s="25">
        <v>0</v>
      </c>
      <c r="F1431" s="25" t="s">
        <v>50</v>
      </c>
      <c r="G1431" s="25">
        <v>15</v>
      </c>
      <c r="H1431" s="25" t="s">
        <v>50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</v>
      </c>
      <c r="E1432" s="25">
        <v>0</v>
      </c>
      <c r="F1432" s="25" t="s">
        <v>50</v>
      </c>
      <c r="G1432" s="25">
        <v>14</v>
      </c>
      <c r="H1432" s="25" t="s">
        <v>50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 t="s">
        <v>50</v>
      </c>
      <c r="E1433" s="25">
        <v>0</v>
      </c>
      <c r="F1433" s="25">
        <v>0</v>
      </c>
      <c r="G1433" s="25" t="s">
        <v>50</v>
      </c>
      <c r="H1433" s="25" t="s">
        <v>50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3</v>
      </c>
      <c r="E1434" s="25">
        <v>0</v>
      </c>
      <c r="F1434" s="25">
        <v>0</v>
      </c>
      <c r="G1434" s="25">
        <v>1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 t="s">
        <v>50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 t="s">
        <v>50</v>
      </c>
      <c r="E1436" s="25">
        <v>0</v>
      </c>
      <c r="F1436" s="25">
        <v>0</v>
      </c>
      <c r="G1436" s="25" t="s">
        <v>50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657</v>
      </c>
      <c r="C1437" s="25" t="s">
        <v>44</v>
      </c>
      <c r="D1437" s="25">
        <v>1</v>
      </c>
      <c r="E1437" s="25">
        <v>0</v>
      </c>
      <c r="F1437" s="25" t="s">
        <v>50</v>
      </c>
      <c r="G1437" s="25">
        <v>1</v>
      </c>
      <c r="H1437" s="25" t="s">
        <v>50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658</v>
      </c>
      <c r="C1438" s="25" t="s">
        <v>44</v>
      </c>
      <c r="D1438" s="25" t="s">
        <v>50</v>
      </c>
      <c r="E1438" s="25">
        <v>0</v>
      </c>
      <c r="F1438" s="25" t="s">
        <v>50</v>
      </c>
      <c r="G1438" s="25">
        <v>1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>
        <v>0</v>
      </c>
      <c r="G1442" s="25" t="s">
        <v>50</v>
      </c>
      <c r="H1442" s="25">
        <v>0</v>
      </c>
      <c r="I1442" s="25">
        <v>0</v>
      </c>
      <c r="J1442" s="25" t="s">
        <v>44</v>
      </c>
    </row>
    <row r="1443" spans="1:10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>
        <v>0</v>
      </c>
      <c r="G1443" s="25">
        <v>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2">
      <c r="A1444" s="24"/>
      <c r="B1444" s="22" t="s">
        <v>659</v>
      </c>
      <c r="C1444" s="25" t="s">
        <v>50</v>
      </c>
      <c r="D1444" s="25" t="s">
        <v>50</v>
      </c>
      <c r="E1444" s="25">
        <v>0</v>
      </c>
      <c r="F1444" s="25">
        <v>0</v>
      </c>
      <c r="G1444" s="25" t="s">
        <v>50</v>
      </c>
      <c r="H1444" s="25" t="s">
        <v>50</v>
      </c>
      <c r="I1444" s="25">
        <v>0</v>
      </c>
      <c r="J1444" s="25" t="s">
        <v>50</v>
      </c>
    </row>
    <row r="1445" spans="1:10" ht="12.75" customHeight="1" x14ac:dyDescent="0.2">
      <c r="A1445" s="24"/>
      <c r="B1445" s="22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2">
      <c r="A1446" s="22" t="s">
        <v>129</v>
      </c>
      <c r="B1446" s="22" t="s">
        <v>719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2">
      <c r="A1449" s="24"/>
      <c r="B1449" s="22" t="s">
        <v>654</v>
      </c>
      <c r="C1449" s="25">
        <v>95</v>
      </c>
      <c r="D1449" s="25">
        <v>45</v>
      </c>
      <c r="E1449" s="25">
        <v>0</v>
      </c>
      <c r="F1449" s="25" t="s">
        <v>50</v>
      </c>
      <c r="G1449" s="25">
        <v>42</v>
      </c>
      <c r="H1449" s="25">
        <v>1</v>
      </c>
      <c r="I1449" s="25">
        <v>0</v>
      </c>
      <c r="J1449" s="25">
        <v>7</v>
      </c>
    </row>
    <row r="1450" spans="1:10" ht="12.75" customHeight="1" x14ac:dyDescent="0.2">
      <c r="A1450" s="24"/>
      <c r="B1450" s="22" t="s">
        <v>655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8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>
        <v>0</v>
      </c>
      <c r="G1451" s="25">
        <v>3</v>
      </c>
      <c r="H1451" s="25" t="s">
        <v>50</v>
      </c>
      <c r="I1451" s="25">
        <v>0</v>
      </c>
      <c r="J1451" s="25" t="s">
        <v>44</v>
      </c>
    </row>
    <row r="1452" spans="1:10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2">
      <c r="A1453" s="24"/>
      <c r="B1453" s="22" t="s">
        <v>656</v>
      </c>
      <c r="C1453" s="25" t="s">
        <v>44</v>
      </c>
      <c r="D1453" s="25">
        <v>41</v>
      </c>
      <c r="E1453" s="25">
        <v>0</v>
      </c>
      <c r="F1453" s="25" t="s">
        <v>50</v>
      </c>
      <c r="G1453" s="25">
        <v>29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2">
      <c r="A1454" s="24"/>
      <c r="B1454" s="24" t="s">
        <v>48</v>
      </c>
      <c r="C1454" s="25" t="s">
        <v>44</v>
      </c>
      <c r="D1454" s="25">
        <v>13</v>
      </c>
      <c r="E1454" s="25">
        <v>0</v>
      </c>
      <c r="F1454" s="25" t="s">
        <v>50</v>
      </c>
      <c r="G1454" s="25">
        <v>28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2">
      <c r="A1455" s="24"/>
      <c r="B1455" s="24" t="s">
        <v>49</v>
      </c>
      <c r="C1455" s="25" t="s">
        <v>44</v>
      </c>
      <c r="D1455" s="25">
        <v>2</v>
      </c>
      <c r="E1455" s="25">
        <v>0</v>
      </c>
      <c r="F1455" s="25">
        <v>0</v>
      </c>
      <c r="G1455" s="25" t="s">
        <v>50</v>
      </c>
      <c r="H1455" s="25" t="s">
        <v>50</v>
      </c>
      <c r="I1455" s="25">
        <v>0</v>
      </c>
      <c r="J1455" s="25" t="s">
        <v>44</v>
      </c>
    </row>
    <row r="1456" spans="1:10" ht="12.75" customHeight="1" x14ac:dyDescent="0.2">
      <c r="A1456" s="24"/>
      <c r="B1456" s="24" t="s">
        <v>51</v>
      </c>
      <c r="C1456" s="25" t="s">
        <v>44</v>
      </c>
      <c r="D1456" s="25">
        <v>10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12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4</v>
      </c>
      <c r="E1458" s="25">
        <v>0</v>
      </c>
      <c r="F1458" s="25">
        <v>0</v>
      </c>
      <c r="G1458" s="25" t="s">
        <v>50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657</v>
      </c>
      <c r="C1459" s="25" t="s">
        <v>44</v>
      </c>
      <c r="D1459" s="25">
        <v>4</v>
      </c>
      <c r="E1459" s="25">
        <v>0</v>
      </c>
      <c r="F1459" s="25" t="s">
        <v>50</v>
      </c>
      <c r="G1459" s="25">
        <v>4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658</v>
      </c>
      <c r="C1460" s="25" t="s">
        <v>44</v>
      </c>
      <c r="D1460" s="25">
        <v>2</v>
      </c>
      <c r="E1460" s="25">
        <v>0</v>
      </c>
      <c r="F1460" s="25" t="s">
        <v>50</v>
      </c>
      <c r="G1460" s="25">
        <v>4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>
        <v>2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 t="s">
        <v>50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 t="s">
        <v>50</v>
      </c>
      <c r="E1465" s="25">
        <v>0</v>
      </c>
      <c r="F1465" s="25" t="s">
        <v>50</v>
      </c>
      <c r="G1465" s="25" t="s">
        <v>50</v>
      </c>
      <c r="H1465" s="25" t="s">
        <v>50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659</v>
      </c>
      <c r="C1466" s="25">
        <v>7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>
        <v>7</v>
      </c>
    </row>
    <row r="1467" spans="1:10" ht="12.75" customHeight="1" x14ac:dyDescent="0.2">
      <c r="A1467" s="24"/>
      <c r="B1467" s="22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130</v>
      </c>
      <c r="B1468" s="22" t="s">
        <v>720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654</v>
      </c>
      <c r="C1471" s="25">
        <v>44</v>
      </c>
      <c r="D1471" s="25">
        <v>27</v>
      </c>
      <c r="E1471" s="25">
        <v>0</v>
      </c>
      <c r="F1471" s="25" t="s">
        <v>50</v>
      </c>
      <c r="G1471" s="25">
        <v>16</v>
      </c>
      <c r="H1471" s="25" t="s">
        <v>50</v>
      </c>
      <c r="I1471" s="25">
        <v>0</v>
      </c>
      <c r="J1471" s="25">
        <v>1</v>
      </c>
    </row>
    <row r="1472" spans="1:10" ht="12.75" customHeight="1" x14ac:dyDescent="0.2">
      <c r="A1472" s="24"/>
      <c r="B1472" s="22" t="s">
        <v>655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6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2</v>
      </c>
      <c r="H1473" s="25">
        <v>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4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656</v>
      </c>
      <c r="C1475" s="25" t="s">
        <v>44</v>
      </c>
      <c r="D1475" s="25">
        <v>26</v>
      </c>
      <c r="E1475" s="25">
        <v>0</v>
      </c>
      <c r="F1475" s="25" t="s">
        <v>50</v>
      </c>
      <c r="G1475" s="25">
        <v>9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8</v>
      </c>
      <c r="E1476" s="25">
        <v>0</v>
      </c>
      <c r="F1476" s="25" t="s">
        <v>50</v>
      </c>
      <c r="G1476" s="25">
        <v>9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>
        <v>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3</v>
      </c>
      <c r="E1478" s="25">
        <v>0</v>
      </c>
      <c r="F1478" s="25" t="s">
        <v>50</v>
      </c>
      <c r="G1478" s="25" t="s">
        <v>50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>
        <v>11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>
        <v>0</v>
      </c>
      <c r="G1480" s="25" t="s">
        <v>50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657</v>
      </c>
      <c r="C1481" s="25" t="s">
        <v>44</v>
      </c>
      <c r="D1481" s="25">
        <v>1</v>
      </c>
      <c r="E1481" s="25">
        <v>0</v>
      </c>
      <c r="F1481" s="25" t="s">
        <v>50</v>
      </c>
      <c r="G1481" s="25">
        <v>1</v>
      </c>
      <c r="H1481" s="25" t="s">
        <v>50</v>
      </c>
      <c r="I1481" s="25">
        <v>0</v>
      </c>
      <c r="J1481" s="25" t="s">
        <v>44</v>
      </c>
    </row>
    <row r="1482" spans="1:10" ht="12.75" customHeight="1" x14ac:dyDescent="0.2">
      <c r="A1482" s="24"/>
      <c r="B1482" s="24" t="s">
        <v>658</v>
      </c>
      <c r="C1482" s="25" t="s">
        <v>44</v>
      </c>
      <c r="D1482" s="25">
        <v>1</v>
      </c>
      <c r="E1482" s="25">
        <v>0</v>
      </c>
      <c r="F1482" s="25" t="s">
        <v>50</v>
      </c>
      <c r="G1482" s="25">
        <v>1</v>
      </c>
      <c r="H1482" s="25" t="s">
        <v>50</v>
      </c>
      <c r="I1482" s="25">
        <v>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1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 t="s">
        <v>50</v>
      </c>
      <c r="E1484" s="25">
        <v>0</v>
      </c>
      <c r="F1484" s="25" t="s">
        <v>50</v>
      </c>
      <c r="G1484" s="25" t="s">
        <v>50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>
        <v>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0</v>
      </c>
      <c r="E1487" s="25">
        <v>0</v>
      </c>
      <c r="F1487" s="25" t="s">
        <v>50</v>
      </c>
      <c r="G1487" s="25">
        <v>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659</v>
      </c>
      <c r="C1488" s="25">
        <v>1</v>
      </c>
      <c r="D1488" s="25" t="s">
        <v>50</v>
      </c>
      <c r="E1488" s="25">
        <v>0</v>
      </c>
      <c r="F1488" s="25">
        <v>0</v>
      </c>
      <c r="G1488" s="25">
        <v>0</v>
      </c>
      <c r="H1488" s="25" t="s">
        <v>50</v>
      </c>
      <c r="I1488" s="25">
        <v>0</v>
      </c>
      <c r="J1488" s="25">
        <v>1</v>
      </c>
    </row>
    <row r="1489" spans="1:10" ht="12.75" customHeight="1" x14ac:dyDescent="0.2">
      <c r="A1489" s="24"/>
      <c r="B1489" s="22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2">
      <c r="A1490" s="22" t="s">
        <v>131</v>
      </c>
      <c r="B1490" s="22" t="s">
        <v>132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s="12" customFormat="1" ht="12.75" customHeight="1" x14ac:dyDescent="0.2">
      <c r="A1491" s="22"/>
      <c r="B1491" s="22"/>
      <c r="C1491" s="27"/>
      <c r="D1491" s="27"/>
      <c r="E1491" s="27"/>
      <c r="F1491" s="27"/>
      <c r="G1491" s="27"/>
      <c r="H1491" s="27"/>
      <c r="I1491" s="27"/>
      <c r="J1491" s="27"/>
    </row>
    <row r="1492" spans="1:10" s="12" customFormat="1" ht="12.75" customHeight="1" x14ac:dyDescent="0.2">
      <c r="A1492" s="22"/>
      <c r="B1492" s="22"/>
      <c r="C1492" s="27"/>
      <c r="D1492" s="27"/>
      <c r="E1492" s="27"/>
      <c r="F1492" s="27"/>
      <c r="G1492" s="27"/>
      <c r="H1492" s="27"/>
      <c r="I1492" s="27"/>
      <c r="J1492" s="27"/>
    </row>
    <row r="1493" spans="1:10" ht="12.75" customHeight="1" x14ac:dyDescent="0.2">
      <c r="A1493" s="24"/>
      <c r="B1493" s="22" t="s">
        <v>654</v>
      </c>
      <c r="C1493" s="25">
        <v>92</v>
      </c>
      <c r="D1493" s="25">
        <v>37</v>
      </c>
      <c r="E1493" s="25" t="s">
        <v>50</v>
      </c>
      <c r="F1493" s="25" t="s">
        <v>50</v>
      </c>
      <c r="G1493" s="25">
        <v>44</v>
      </c>
      <c r="H1493" s="25">
        <v>1</v>
      </c>
      <c r="I1493" s="25" t="s">
        <v>50</v>
      </c>
      <c r="J1493" s="25">
        <v>10</v>
      </c>
    </row>
    <row r="1494" spans="1:10" ht="12.75" customHeight="1" x14ac:dyDescent="0.2">
      <c r="A1494" s="24"/>
      <c r="B1494" s="22" t="s">
        <v>655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>
        <v>1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 t="s">
        <v>50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>
        <v>1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2">
      <c r="A1497" s="24"/>
      <c r="B1497" s="22" t="s">
        <v>656</v>
      </c>
      <c r="C1497" s="25" t="s">
        <v>44</v>
      </c>
      <c r="D1497" s="25">
        <v>31</v>
      </c>
      <c r="E1497" s="25" t="s">
        <v>50</v>
      </c>
      <c r="F1497" s="25" t="s">
        <v>50</v>
      </c>
      <c r="G1497" s="25">
        <v>33</v>
      </c>
      <c r="H1497" s="25" t="s">
        <v>50</v>
      </c>
      <c r="I1497" s="25" t="s">
        <v>50</v>
      </c>
      <c r="J1497" s="25" t="s">
        <v>44</v>
      </c>
    </row>
    <row r="1498" spans="1:10" ht="12.75" customHeight="1" x14ac:dyDescent="0.2">
      <c r="A1498" s="24"/>
      <c r="B1498" s="24" t="s">
        <v>48</v>
      </c>
      <c r="C1498" s="25" t="s">
        <v>44</v>
      </c>
      <c r="D1498" s="25">
        <v>16</v>
      </c>
      <c r="E1498" s="25">
        <v>0</v>
      </c>
      <c r="F1498" s="25" t="s">
        <v>50</v>
      </c>
      <c r="G1498" s="25">
        <v>29</v>
      </c>
      <c r="H1498" s="25" t="s">
        <v>50</v>
      </c>
      <c r="I1498" s="25" t="s">
        <v>50</v>
      </c>
      <c r="J1498" s="25" t="s">
        <v>44</v>
      </c>
    </row>
    <row r="1499" spans="1:10" ht="12.75" customHeight="1" x14ac:dyDescent="0.2">
      <c r="A1499" s="24"/>
      <c r="B1499" s="24" t="s">
        <v>49</v>
      </c>
      <c r="C1499" s="25" t="s">
        <v>44</v>
      </c>
      <c r="D1499" s="25">
        <v>1</v>
      </c>
      <c r="E1499" s="25">
        <v>0</v>
      </c>
      <c r="F1499" s="25" t="s">
        <v>50</v>
      </c>
      <c r="G1499" s="25" t="s">
        <v>50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2">
      <c r="A1500" s="24"/>
      <c r="B1500" s="24" t="s">
        <v>51</v>
      </c>
      <c r="C1500" s="25" t="s">
        <v>44</v>
      </c>
      <c r="D1500" s="25">
        <v>12</v>
      </c>
      <c r="E1500" s="25" t="s">
        <v>50</v>
      </c>
      <c r="F1500" s="25" t="s">
        <v>50</v>
      </c>
      <c r="G1500" s="25">
        <v>2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2">
      <c r="A1502" s="24"/>
      <c r="B1502" s="24" t="s">
        <v>53</v>
      </c>
      <c r="C1502" s="25" t="s">
        <v>44</v>
      </c>
      <c r="D1502" s="25">
        <v>2</v>
      </c>
      <c r="E1502" s="25">
        <v>0</v>
      </c>
      <c r="F1502" s="25" t="s">
        <v>50</v>
      </c>
      <c r="G1502" s="25">
        <v>2</v>
      </c>
      <c r="H1502" s="25" t="s">
        <v>50</v>
      </c>
      <c r="I1502" s="25" t="s">
        <v>50</v>
      </c>
      <c r="J1502" s="25" t="s">
        <v>44</v>
      </c>
    </row>
    <row r="1503" spans="1:10" ht="12.75" customHeight="1" x14ac:dyDescent="0.2">
      <c r="A1503" s="24"/>
      <c r="B1503" s="22" t="s">
        <v>657</v>
      </c>
      <c r="C1503" s="25" t="s">
        <v>44</v>
      </c>
      <c r="D1503" s="25">
        <v>5</v>
      </c>
      <c r="E1503" s="25">
        <v>0</v>
      </c>
      <c r="F1503" s="25" t="s">
        <v>50</v>
      </c>
      <c r="G1503" s="25">
        <v>10</v>
      </c>
      <c r="H1503" s="25" t="s">
        <v>50</v>
      </c>
      <c r="I1503" s="25">
        <v>0</v>
      </c>
      <c r="J1503" s="25" t="s">
        <v>44</v>
      </c>
    </row>
    <row r="1504" spans="1:10" ht="12.75" customHeight="1" x14ac:dyDescent="0.2">
      <c r="A1504" s="24"/>
      <c r="B1504" s="24" t="s">
        <v>658</v>
      </c>
      <c r="C1504" s="25" t="s">
        <v>44</v>
      </c>
      <c r="D1504" s="25">
        <v>3</v>
      </c>
      <c r="E1504" s="25">
        <v>0</v>
      </c>
      <c r="F1504" s="25" t="s">
        <v>50</v>
      </c>
      <c r="G1504" s="25">
        <v>9</v>
      </c>
      <c r="H1504" s="25" t="s">
        <v>50</v>
      </c>
      <c r="I1504" s="25">
        <v>0</v>
      </c>
      <c r="J1504" s="25" t="s">
        <v>44</v>
      </c>
    </row>
    <row r="1505" spans="1:10" ht="12.75" customHeight="1" x14ac:dyDescent="0.2">
      <c r="A1505" s="24"/>
      <c r="B1505" s="24" t="s">
        <v>54</v>
      </c>
      <c r="C1505" s="25" t="s">
        <v>44</v>
      </c>
      <c r="D1505" s="25">
        <v>2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2">
      <c r="A1506" s="24"/>
      <c r="B1506" s="24" t="s">
        <v>55</v>
      </c>
      <c r="C1506" s="25" t="s">
        <v>44</v>
      </c>
      <c r="D1506" s="25">
        <v>1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>
        <v>0</v>
      </c>
      <c r="I1508" s="25">
        <v>0</v>
      </c>
      <c r="J1508" s="25" t="s">
        <v>44</v>
      </c>
    </row>
    <row r="1509" spans="1:10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 t="s">
        <v>50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2">
      <c r="A1510" s="24"/>
      <c r="B1510" s="22" t="s">
        <v>659</v>
      </c>
      <c r="C1510" s="25">
        <v>11</v>
      </c>
      <c r="D1510" s="25">
        <v>1</v>
      </c>
      <c r="E1510" s="25">
        <v>0</v>
      </c>
      <c r="F1510" s="25">
        <v>0</v>
      </c>
      <c r="G1510" s="25" t="s">
        <v>50</v>
      </c>
      <c r="H1510" s="25" t="s">
        <v>50</v>
      </c>
      <c r="I1510" s="25">
        <v>0</v>
      </c>
      <c r="J1510" s="25">
        <v>10</v>
      </c>
    </row>
    <row r="1511" spans="1:10" ht="12.75" customHeight="1" x14ac:dyDescent="0.2">
      <c r="A1511" s="24"/>
      <c r="B1511" s="22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2">
      <c r="A1512" s="28" t="s">
        <v>133</v>
      </c>
      <c r="B1512" s="22" t="s">
        <v>721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s="12" customFormat="1" ht="12.75" customHeight="1" x14ac:dyDescent="0.2">
      <c r="A1513" s="28"/>
      <c r="B1513" s="22"/>
      <c r="C1513" s="27"/>
      <c r="D1513" s="27"/>
      <c r="E1513" s="27"/>
      <c r="F1513" s="27"/>
      <c r="G1513" s="27"/>
      <c r="H1513" s="27"/>
      <c r="I1513" s="27"/>
      <c r="J1513" s="27"/>
    </row>
    <row r="1514" spans="1:10" s="12" customFormat="1" ht="12.75" customHeight="1" x14ac:dyDescent="0.2">
      <c r="A1514" s="28"/>
      <c r="B1514" s="22"/>
      <c r="C1514" s="27"/>
      <c r="D1514" s="27"/>
      <c r="E1514" s="27"/>
      <c r="F1514" s="27"/>
      <c r="G1514" s="27"/>
      <c r="H1514" s="27"/>
      <c r="I1514" s="27"/>
      <c r="J1514" s="27"/>
    </row>
    <row r="1515" spans="1:10" ht="12.75" customHeight="1" x14ac:dyDescent="0.2">
      <c r="A1515" s="24"/>
      <c r="B1515" s="22" t="s">
        <v>654</v>
      </c>
      <c r="C1515" s="25">
        <v>40</v>
      </c>
      <c r="D1515" s="25">
        <v>18</v>
      </c>
      <c r="E1515" s="25">
        <v>0</v>
      </c>
      <c r="F1515" s="25" t="s">
        <v>50</v>
      </c>
      <c r="G1515" s="25">
        <v>12</v>
      </c>
      <c r="H1515" s="25" t="s">
        <v>50</v>
      </c>
      <c r="I1515" s="25" t="s">
        <v>50</v>
      </c>
      <c r="J1515" s="25">
        <v>10</v>
      </c>
    </row>
    <row r="1516" spans="1:10" ht="12.75" customHeight="1" x14ac:dyDescent="0.2">
      <c r="A1516" s="24"/>
      <c r="B1516" s="22" t="s">
        <v>655</v>
      </c>
      <c r="C1516" s="25" t="s">
        <v>44</v>
      </c>
      <c r="D1516" s="25" t="s">
        <v>50</v>
      </c>
      <c r="E1516" s="25">
        <v>0</v>
      </c>
      <c r="F1516" s="25" t="s">
        <v>50</v>
      </c>
      <c r="G1516" s="25" t="s">
        <v>50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 t="s">
        <v>50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 t="s">
        <v>50</v>
      </c>
      <c r="G1518" s="25" t="s">
        <v>50</v>
      </c>
      <c r="H1518" s="25">
        <v>0</v>
      </c>
      <c r="I1518" s="25">
        <v>0</v>
      </c>
      <c r="J1518" s="25" t="s">
        <v>44</v>
      </c>
    </row>
    <row r="1519" spans="1:10" ht="12.75" customHeight="1" x14ac:dyDescent="0.2">
      <c r="A1519" s="24"/>
      <c r="B1519" s="22" t="s">
        <v>656</v>
      </c>
      <c r="C1519" s="25" t="s">
        <v>44</v>
      </c>
      <c r="D1519" s="25">
        <v>15</v>
      </c>
      <c r="E1519" s="25">
        <v>0</v>
      </c>
      <c r="F1519" s="25" t="s">
        <v>50</v>
      </c>
      <c r="G1519" s="25">
        <v>7</v>
      </c>
      <c r="H1519" s="25" t="s">
        <v>50</v>
      </c>
      <c r="I1519" s="25" t="s">
        <v>50</v>
      </c>
      <c r="J1519" s="25" t="s">
        <v>44</v>
      </c>
    </row>
    <row r="1520" spans="1:10" ht="12.75" customHeight="1" x14ac:dyDescent="0.2">
      <c r="A1520" s="24"/>
      <c r="B1520" s="24" t="s">
        <v>48</v>
      </c>
      <c r="C1520" s="25" t="s">
        <v>44</v>
      </c>
      <c r="D1520" s="25">
        <v>8</v>
      </c>
      <c r="E1520" s="25">
        <v>0</v>
      </c>
      <c r="F1520" s="25" t="s">
        <v>50</v>
      </c>
      <c r="G1520" s="25">
        <v>6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2">
      <c r="A1522" s="24"/>
      <c r="B1522" s="24" t="s">
        <v>51</v>
      </c>
      <c r="C1522" s="25" t="s">
        <v>44</v>
      </c>
      <c r="D1522" s="25">
        <v>5</v>
      </c>
      <c r="E1522" s="25">
        <v>0</v>
      </c>
      <c r="F1522" s="25" t="s">
        <v>50</v>
      </c>
      <c r="G1522" s="25">
        <v>1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2">
      <c r="A1524" s="24"/>
      <c r="B1524" s="24" t="s">
        <v>53</v>
      </c>
      <c r="C1524" s="25" t="s">
        <v>44</v>
      </c>
      <c r="D1524" s="25">
        <v>1</v>
      </c>
      <c r="E1524" s="25">
        <v>0</v>
      </c>
      <c r="F1524" s="25">
        <v>0</v>
      </c>
      <c r="G1524" s="25" t="s">
        <v>50</v>
      </c>
      <c r="H1524" s="25" t="s">
        <v>50</v>
      </c>
      <c r="I1524" s="25" t="s">
        <v>50</v>
      </c>
      <c r="J1524" s="25" t="s">
        <v>44</v>
      </c>
    </row>
    <row r="1525" spans="1:10" ht="12.75" customHeight="1" x14ac:dyDescent="0.2">
      <c r="A1525" s="24"/>
      <c r="B1525" s="22" t="s">
        <v>657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5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2">
      <c r="A1526" s="24"/>
      <c r="B1526" s="24" t="s">
        <v>658</v>
      </c>
      <c r="C1526" s="25" t="s">
        <v>44</v>
      </c>
      <c r="D1526" s="25">
        <v>1</v>
      </c>
      <c r="E1526" s="25">
        <v>0</v>
      </c>
      <c r="F1526" s="25" t="s">
        <v>50</v>
      </c>
      <c r="G1526" s="25">
        <v>5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 t="s">
        <v>50</v>
      </c>
      <c r="G1530" s="25">
        <v>0</v>
      </c>
      <c r="H1530" s="25">
        <v>0</v>
      </c>
      <c r="I1530" s="25">
        <v>0</v>
      </c>
      <c r="J1530" s="25" t="s">
        <v>44</v>
      </c>
    </row>
    <row r="1531" spans="1:10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 t="s">
        <v>50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2">
      <c r="A1532" s="24"/>
      <c r="B1532" s="22" t="s">
        <v>659</v>
      </c>
      <c r="C1532" s="25">
        <v>10</v>
      </c>
      <c r="D1532" s="25" t="s">
        <v>50</v>
      </c>
      <c r="E1532" s="25">
        <v>0</v>
      </c>
      <c r="F1532" s="25">
        <v>0</v>
      </c>
      <c r="G1532" s="25" t="s">
        <v>50</v>
      </c>
      <c r="H1532" s="25" t="s">
        <v>50</v>
      </c>
      <c r="I1532" s="25">
        <v>0</v>
      </c>
      <c r="J1532" s="25">
        <v>10</v>
      </c>
    </row>
    <row r="1533" spans="1:10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2">
      <c r="A1534" s="28" t="s">
        <v>134</v>
      </c>
      <c r="B1534" s="22" t="s">
        <v>722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654</v>
      </c>
      <c r="C1537" s="25">
        <v>22</v>
      </c>
      <c r="D1537" s="25">
        <v>7</v>
      </c>
      <c r="E1537" s="25" t="s">
        <v>50</v>
      </c>
      <c r="F1537" s="25" t="s">
        <v>50</v>
      </c>
      <c r="G1537" s="25">
        <v>15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655</v>
      </c>
      <c r="C1538" s="25" t="s">
        <v>44</v>
      </c>
      <c r="D1538" s="25" t="s">
        <v>50</v>
      </c>
      <c r="E1538" s="25">
        <v>0</v>
      </c>
      <c r="F1538" s="25" t="s">
        <v>50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 t="s">
        <v>50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 t="s">
        <v>50</v>
      </c>
      <c r="G1540" s="25" t="s">
        <v>50</v>
      </c>
      <c r="H1540" s="25" t="s">
        <v>50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656</v>
      </c>
      <c r="C1541" s="25" t="s">
        <v>44</v>
      </c>
      <c r="D1541" s="25">
        <v>6</v>
      </c>
      <c r="E1541" s="25" t="s">
        <v>50</v>
      </c>
      <c r="F1541" s="25" t="s">
        <v>50</v>
      </c>
      <c r="G1541" s="25">
        <v>12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>
        <v>2</v>
      </c>
      <c r="E1542" s="25">
        <v>0</v>
      </c>
      <c r="F1542" s="25" t="s">
        <v>50</v>
      </c>
      <c r="G1542" s="25">
        <v>10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 t="s">
        <v>50</v>
      </c>
      <c r="G1543" s="25" t="s">
        <v>50</v>
      </c>
      <c r="H1543" s="25" t="s">
        <v>50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3</v>
      </c>
      <c r="E1544" s="25" t="s">
        <v>50</v>
      </c>
      <c r="F1544" s="25" t="s">
        <v>50</v>
      </c>
      <c r="G1544" s="25">
        <v>1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 t="s">
        <v>50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657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2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658</v>
      </c>
      <c r="C1548" s="25" t="s">
        <v>44</v>
      </c>
      <c r="D1548" s="25">
        <v>1</v>
      </c>
      <c r="E1548" s="25">
        <v>0</v>
      </c>
      <c r="F1548" s="25" t="s">
        <v>50</v>
      </c>
      <c r="G1548" s="25">
        <v>2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 t="s">
        <v>50</v>
      </c>
      <c r="G1550" s="25" t="s">
        <v>50</v>
      </c>
      <c r="H1550" s="25" t="s">
        <v>50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 t="s">
        <v>50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 t="s">
        <v>50</v>
      </c>
      <c r="G1553" s="25">
        <v>0</v>
      </c>
      <c r="H1553" s="25">
        <v>0</v>
      </c>
      <c r="I1553" s="25">
        <v>0</v>
      </c>
      <c r="J1553" s="25" t="s">
        <v>44</v>
      </c>
    </row>
    <row r="1554" spans="1:10" ht="12.75" customHeight="1" x14ac:dyDescent="0.2">
      <c r="A1554" s="24"/>
      <c r="B1554" s="22" t="s">
        <v>659</v>
      </c>
      <c r="C1554" s="25">
        <v>1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2">
      <c r="A1556" s="22" t="s">
        <v>135</v>
      </c>
      <c r="B1556" s="22" t="s">
        <v>723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2">
      <c r="A1559" s="24"/>
      <c r="B1559" s="22" t="s">
        <v>654</v>
      </c>
      <c r="C1559" s="25">
        <v>9</v>
      </c>
      <c r="D1559" s="25">
        <v>3</v>
      </c>
      <c r="E1559" s="25">
        <v>0</v>
      </c>
      <c r="F1559" s="25" t="s">
        <v>50</v>
      </c>
      <c r="G1559" s="25">
        <v>6</v>
      </c>
      <c r="H1559" s="25" t="s">
        <v>50</v>
      </c>
      <c r="I1559" s="25">
        <v>0</v>
      </c>
      <c r="J1559" s="25" t="s">
        <v>50</v>
      </c>
    </row>
    <row r="1560" spans="1:10" ht="12.75" customHeight="1" x14ac:dyDescent="0.2">
      <c r="A1560" s="24"/>
      <c r="B1560" s="22" t="s">
        <v>655</v>
      </c>
      <c r="C1560" s="25" t="s">
        <v>44</v>
      </c>
      <c r="D1560" s="25" t="s">
        <v>50</v>
      </c>
      <c r="E1560" s="25">
        <v>0</v>
      </c>
      <c r="F1560" s="25">
        <v>0</v>
      </c>
      <c r="G1560" s="25" t="s">
        <v>50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2">
      <c r="A1561" s="24"/>
      <c r="B1561" s="24" t="s">
        <v>45</v>
      </c>
      <c r="C1561" s="25" t="s">
        <v>44</v>
      </c>
      <c r="D1561" s="25" t="s">
        <v>50</v>
      </c>
      <c r="E1561" s="25">
        <v>0</v>
      </c>
      <c r="F1561" s="25">
        <v>0</v>
      </c>
      <c r="G1561" s="25" t="s">
        <v>50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>
        <v>0</v>
      </c>
      <c r="F1562" s="25">
        <v>0</v>
      </c>
      <c r="G1562" s="25" t="s">
        <v>50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2">
      <c r="A1563" s="24"/>
      <c r="B1563" s="22" t="s">
        <v>656</v>
      </c>
      <c r="C1563" s="25" t="s">
        <v>44</v>
      </c>
      <c r="D1563" s="25">
        <v>2</v>
      </c>
      <c r="E1563" s="25">
        <v>0</v>
      </c>
      <c r="F1563" s="25" t="s">
        <v>50</v>
      </c>
      <c r="G1563" s="25">
        <v>5</v>
      </c>
      <c r="H1563" s="25" t="s">
        <v>50</v>
      </c>
      <c r="I1563" s="25">
        <v>0</v>
      </c>
      <c r="J1563" s="25" t="s">
        <v>44</v>
      </c>
    </row>
    <row r="1564" spans="1:10" ht="12.75" customHeight="1" x14ac:dyDescent="0.2">
      <c r="A1564" s="24"/>
      <c r="B1564" s="24" t="s">
        <v>48</v>
      </c>
      <c r="C1564" s="25" t="s">
        <v>44</v>
      </c>
      <c r="D1564" s="25">
        <v>1</v>
      </c>
      <c r="E1564" s="25">
        <v>0</v>
      </c>
      <c r="F1564" s="25" t="s">
        <v>50</v>
      </c>
      <c r="G1564" s="25">
        <v>4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2">
      <c r="A1565" s="24"/>
      <c r="B1565" s="24" t="s">
        <v>49</v>
      </c>
      <c r="C1565" s="25" t="s">
        <v>44</v>
      </c>
      <c r="D1565" s="25" t="s">
        <v>50</v>
      </c>
      <c r="E1565" s="25">
        <v>0</v>
      </c>
      <c r="F1565" s="25">
        <v>0</v>
      </c>
      <c r="G1565" s="25" t="s">
        <v>50</v>
      </c>
      <c r="H1565" s="25" t="s">
        <v>50</v>
      </c>
      <c r="I1565" s="25">
        <v>0</v>
      </c>
      <c r="J1565" s="25" t="s">
        <v>44</v>
      </c>
    </row>
    <row r="1566" spans="1:10" ht="12.75" customHeight="1" x14ac:dyDescent="0.2">
      <c r="A1566" s="24"/>
      <c r="B1566" s="24" t="s">
        <v>51</v>
      </c>
      <c r="C1566" s="25" t="s">
        <v>44</v>
      </c>
      <c r="D1566" s="25">
        <v>1</v>
      </c>
      <c r="E1566" s="25">
        <v>0</v>
      </c>
      <c r="F1566" s="25" t="s">
        <v>50</v>
      </c>
      <c r="G1566" s="25" t="s">
        <v>50</v>
      </c>
      <c r="H1566" s="25" t="s">
        <v>50</v>
      </c>
      <c r="I1566" s="25">
        <v>0</v>
      </c>
      <c r="J1566" s="25" t="s">
        <v>44</v>
      </c>
    </row>
    <row r="1567" spans="1:10" ht="12.75" customHeight="1" x14ac:dyDescent="0.2">
      <c r="A1567" s="24"/>
      <c r="B1567" s="24" t="s">
        <v>52</v>
      </c>
      <c r="C1567" s="25" t="s">
        <v>44</v>
      </c>
      <c r="D1567" s="25" t="s">
        <v>50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2">
      <c r="A1568" s="24"/>
      <c r="B1568" s="24" t="s">
        <v>53</v>
      </c>
      <c r="C1568" s="25" t="s">
        <v>44</v>
      </c>
      <c r="D1568" s="25" t="s">
        <v>50</v>
      </c>
      <c r="E1568" s="25">
        <v>0</v>
      </c>
      <c r="F1568" s="25" t="s">
        <v>50</v>
      </c>
      <c r="G1568" s="25" t="s">
        <v>50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2">
      <c r="A1569" s="24"/>
      <c r="B1569" s="22" t="s">
        <v>657</v>
      </c>
      <c r="C1569" s="25" t="s">
        <v>44</v>
      </c>
      <c r="D1569" s="25" t="s">
        <v>50</v>
      </c>
      <c r="E1569" s="25">
        <v>0</v>
      </c>
      <c r="F1569" s="25" t="s">
        <v>50</v>
      </c>
      <c r="G1569" s="25">
        <v>1</v>
      </c>
      <c r="H1569" s="25" t="s">
        <v>50</v>
      </c>
      <c r="I1569" s="25">
        <v>0</v>
      </c>
      <c r="J1569" s="25" t="s">
        <v>44</v>
      </c>
    </row>
    <row r="1570" spans="1:10" ht="12.75" customHeight="1" x14ac:dyDescent="0.2">
      <c r="A1570" s="24"/>
      <c r="B1570" s="24" t="s">
        <v>658</v>
      </c>
      <c r="C1570" s="25" t="s">
        <v>44</v>
      </c>
      <c r="D1570" s="25" t="s">
        <v>50</v>
      </c>
      <c r="E1570" s="25">
        <v>0</v>
      </c>
      <c r="F1570" s="25" t="s">
        <v>50</v>
      </c>
      <c r="G1570" s="25">
        <v>1</v>
      </c>
      <c r="H1570" s="25" t="s">
        <v>50</v>
      </c>
      <c r="I1570" s="25">
        <v>0</v>
      </c>
      <c r="J1570" s="25" t="s">
        <v>44</v>
      </c>
    </row>
    <row r="1571" spans="1:10" ht="12.75" customHeight="1" x14ac:dyDescent="0.2">
      <c r="A1571" s="24"/>
      <c r="B1571" s="24" t="s">
        <v>54</v>
      </c>
      <c r="C1571" s="25" t="s">
        <v>44</v>
      </c>
      <c r="D1571" s="25" t="s">
        <v>50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2">
      <c r="A1572" s="24"/>
      <c r="B1572" s="24" t="s">
        <v>55</v>
      </c>
      <c r="C1572" s="25" t="s">
        <v>44</v>
      </c>
      <c r="D1572" s="25" t="s">
        <v>50</v>
      </c>
      <c r="E1572" s="25">
        <v>0</v>
      </c>
      <c r="F1572" s="25" t="s">
        <v>50</v>
      </c>
      <c r="G1572" s="25" t="s">
        <v>50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2">
      <c r="A1573" s="24"/>
      <c r="B1573" s="24" t="s">
        <v>56</v>
      </c>
      <c r="C1573" s="25" t="s">
        <v>44</v>
      </c>
      <c r="D1573" s="25" t="s">
        <v>50</v>
      </c>
      <c r="E1573" s="25" t="s">
        <v>44</v>
      </c>
      <c r="F1573" s="25" t="s">
        <v>50</v>
      </c>
      <c r="G1573" s="25" t="s">
        <v>50</v>
      </c>
      <c r="H1573" s="25" t="s">
        <v>50</v>
      </c>
      <c r="I1573" s="25" t="s">
        <v>44</v>
      </c>
      <c r="J1573" s="25" t="s">
        <v>44</v>
      </c>
    </row>
    <row r="1574" spans="1:10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>
        <v>0</v>
      </c>
      <c r="G1574" s="25" t="s">
        <v>50</v>
      </c>
      <c r="H1574" s="25">
        <v>0</v>
      </c>
      <c r="I1574" s="25">
        <v>0</v>
      </c>
      <c r="J1574" s="25" t="s">
        <v>44</v>
      </c>
    </row>
    <row r="1575" spans="1:10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>
        <v>0</v>
      </c>
      <c r="H1575" s="25">
        <v>0</v>
      </c>
      <c r="I1575" s="25">
        <v>0</v>
      </c>
      <c r="J1575" s="25" t="s">
        <v>44</v>
      </c>
    </row>
    <row r="1576" spans="1:10" ht="12.75" customHeight="1" x14ac:dyDescent="0.2">
      <c r="A1576" s="24"/>
      <c r="B1576" s="22" t="s">
        <v>659</v>
      </c>
      <c r="C1576" s="25" t="s">
        <v>50</v>
      </c>
      <c r="D1576" s="25" t="s">
        <v>50</v>
      </c>
      <c r="E1576" s="25">
        <v>0</v>
      </c>
      <c r="F1576" s="25">
        <v>0</v>
      </c>
      <c r="G1576" s="25" t="s">
        <v>50</v>
      </c>
      <c r="H1576" s="25" t="s">
        <v>50</v>
      </c>
      <c r="I1576" s="25">
        <v>0</v>
      </c>
      <c r="J1576" s="25" t="s">
        <v>50</v>
      </c>
    </row>
    <row r="1577" spans="1:10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2">
      <c r="A1578" s="22" t="s">
        <v>136</v>
      </c>
      <c r="B1578" s="22" t="s">
        <v>724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2">
      <c r="A1581" s="24"/>
      <c r="B1581" s="22" t="s">
        <v>654</v>
      </c>
      <c r="C1581" s="25">
        <v>254</v>
      </c>
      <c r="D1581" s="25">
        <v>124</v>
      </c>
      <c r="E1581" s="25">
        <v>0</v>
      </c>
      <c r="F1581" s="25" t="s">
        <v>60</v>
      </c>
      <c r="G1581" s="25">
        <v>124</v>
      </c>
      <c r="H1581" s="25">
        <v>3</v>
      </c>
      <c r="I1581" s="25" t="s">
        <v>50</v>
      </c>
      <c r="J1581" s="25">
        <v>2</v>
      </c>
    </row>
    <row r="1582" spans="1:10" ht="12.75" customHeight="1" x14ac:dyDescent="0.2">
      <c r="A1582" s="24"/>
      <c r="B1582" s="22" t="s">
        <v>655</v>
      </c>
      <c r="C1582" s="25" t="s">
        <v>44</v>
      </c>
      <c r="D1582" s="25">
        <v>1</v>
      </c>
      <c r="E1582" s="25">
        <v>0</v>
      </c>
      <c r="F1582" s="25" t="s">
        <v>50</v>
      </c>
      <c r="G1582" s="25">
        <v>13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2">
      <c r="A1583" s="24"/>
      <c r="B1583" s="24" t="s">
        <v>45</v>
      </c>
      <c r="C1583" s="25" t="s">
        <v>44</v>
      </c>
      <c r="D1583" s="25">
        <v>1</v>
      </c>
      <c r="E1583" s="25">
        <v>0</v>
      </c>
      <c r="F1583" s="25">
        <v>0</v>
      </c>
      <c r="G1583" s="25" t="s">
        <v>60</v>
      </c>
      <c r="H1583" s="25" t="s">
        <v>50</v>
      </c>
      <c r="I1583" s="25">
        <v>0</v>
      </c>
      <c r="J1583" s="25" t="s">
        <v>44</v>
      </c>
    </row>
    <row r="1584" spans="1:10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11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2">
      <c r="A1585" s="24"/>
      <c r="B1585" s="22" t="s">
        <v>656</v>
      </c>
      <c r="C1585" s="25" t="s">
        <v>44</v>
      </c>
      <c r="D1585" s="25">
        <v>84</v>
      </c>
      <c r="E1585" s="25">
        <v>0</v>
      </c>
      <c r="F1585" s="25" t="s">
        <v>50</v>
      </c>
      <c r="G1585" s="25">
        <v>74</v>
      </c>
      <c r="H1585" s="25" t="s">
        <v>50</v>
      </c>
      <c r="I1585" s="25">
        <v>0</v>
      </c>
      <c r="J1585" s="25" t="s">
        <v>44</v>
      </c>
    </row>
    <row r="1586" spans="1:10" ht="12.75" customHeight="1" x14ac:dyDescent="0.2">
      <c r="A1586" s="24"/>
      <c r="B1586" s="24" t="s">
        <v>48</v>
      </c>
      <c r="C1586" s="25" t="s">
        <v>44</v>
      </c>
      <c r="D1586" s="25">
        <v>20</v>
      </c>
      <c r="E1586" s="25">
        <v>0</v>
      </c>
      <c r="F1586" s="25">
        <v>0</v>
      </c>
      <c r="G1586" s="25">
        <v>70</v>
      </c>
      <c r="H1586" s="25" t="s">
        <v>50</v>
      </c>
      <c r="I1586" s="25">
        <v>0</v>
      </c>
      <c r="J1586" s="25" t="s">
        <v>44</v>
      </c>
    </row>
    <row r="1587" spans="1:10" ht="12.75" customHeight="1" x14ac:dyDescent="0.2">
      <c r="A1587" s="24"/>
      <c r="B1587" s="24" t="s">
        <v>49</v>
      </c>
      <c r="C1587" s="25" t="s">
        <v>44</v>
      </c>
      <c r="D1587" s="25">
        <v>5</v>
      </c>
      <c r="E1587" s="25">
        <v>0</v>
      </c>
      <c r="F1587" s="25">
        <v>0</v>
      </c>
      <c r="G1587" s="25" t="s">
        <v>50</v>
      </c>
      <c r="H1587" s="25">
        <v>0</v>
      </c>
      <c r="I1587" s="25">
        <v>0</v>
      </c>
      <c r="J1587" s="25" t="s">
        <v>44</v>
      </c>
    </row>
    <row r="1588" spans="1:10" ht="12.75" customHeight="1" x14ac:dyDescent="0.2">
      <c r="A1588" s="24"/>
      <c r="B1588" s="24" t="s">
        <v>51</v>
      </c>
      <c r="C1588" s="25" t="s">
        <v>44</v>
      </c>
      <c r="D1588" s="25">
        <v>51</v>
      </c>
      <c r="E1588" s="25">
        <v>0</v>
      </c>
      <c r="F1588" s="25" t="s">
        <v>50</v>
      </c>
      <c r="G1588" s="25" t="s">
        <v>60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2">
      <c r="A1589" s="24"/>
      <c r="B1589" s="24" t="s">
        <v>52</v>
      </c>
      <c r="C1589" s="25" t="s">
        <v>44</v>
      </c>
      <c r="D1589" s="25" t="s">
        <v>60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2">
      <c r="A1590" s="24"/>
      <c r="B1590" s="24" t="s">
        <v>53</v>
      </c>
      <c r="C1590" s="25" t="s">
        <v>44</v>
      </c>
      <c r="D1590" s="25">
        <v>2</v>
      </c>
      <c r="E1590" s="25">
        <v>0</v>
      </c>
      <c r="F1590" s="25" t="s">
        <v>50</v>
      </c>
      <c r="G1590" s="25" t="s">
        <v>60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2">
      <c r="A1591" s="24"/>
      <c r="B1591" s="22" t="s">
        <v>657</v>
      </c>
      <c r="C1591" s="25" t="s">
        <v>44</v>
      </c>
      <c r="D1591" s="25">
        <v>34</v>
      </c>
      <c r="E1591" s="25">
        <v>0</v>
      </c>
      <c r="F1591" s="25" t="s">
        <v>60</v>
      </c>
      <c r="G1591" s="25">
        <v>33</v>
      </c>
      <c r="H1591" s="25">
        <v>3</v>
      </c>
      <c r="I1591" s="25" t="s">
        <v>50</v>
      </c>
      <c r="J1591" s="25" t="s">
        <v>44</v>
      </c>
    </row>
    <row r="1592" spans="1:10" ht="12.75" customHeight="1" x14ac:dyDescent="0.2">
      <c r="A1592" s="24"/>
      <c r="B1592" s="24" t="s">
        <v>658</v>
      </c>
      <c r="C1592" s="25" t="s">
        <v>44</v>
      </c>
      <c r="D1592" s="25">
        <v>17</v>
      </c>
      <c r="E1592" s="25">
        <v>0</v>
      </c>
      <c r="F1592" s="25" t="s">
        <v>50</v>
      </c>
      <c r="G1592" s="25">
        <v>31</v>
      </c>
      <c r="H1592" s="25">
        <v>1</v>
      </c>
      <c r="I1592" s="25" t="s">
        <v>50</v>
      </c>
      <c r="J1592" s="25" t="s">
        <v>44</v>
      </c>
    </row>
    <row r="1593" spans="1:10" ht="12.75" customHeight="1" x14ac:dyDescent="0.2">
      <c r="A1593" s="24"/>
      <c r="B1593" s="24" t="s">
        <v>54</v>
      </c>
      <c r="C1593" s="25" t="s">
        <v>44</v>
      </c>
      <c r="D1593" s="25">
        <v>13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2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2">
      <c r="A1595" s="24"/>
      <c r="B1595" s="24" t="s">
        <v>56</v>
      </c>
      <c r="C1595" s="25" t="s">
        <v>44</v>
      </c>
      <c r="D1595" s="25">
        <v>1</v>
      </c>
      <c r="E1595" s="25" t="s">
        <v>44</v>
      </c>
      <c r="F1595" s="25" t="s">
        <v>60</v>
      </c>
      <c r="G1595" s="25" t="s">
        <v>50</v>
      </c>
      <c r="H1595" s="25">
        <v>2</v>
      </c>
      <c r="I1595" s="25" t="s">
        <v>44</v>
      </c>
      <c r="J1595" s="25" t="s">
        <v>44</v>
      </c>
    </row>
    <row r="1596" spans="1:10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>
        <v>0</v>
      </c>
      <c r="I1596" s="25">
        <v>0</v>
      </c>
      <c r="J1596" s="25" t="s">
        <v>44</v>
      </c>
    </row>
    <row r="1597" spans="1:10" ht="12.75" customHeight="1" x14ac:dyDescent="0.2">
      <c r="A1597" s="24"/>
      <c r="B1597" s="24" t="s">
        <v>58</v>
      </c>
      <c r="C1597" s="25" t="s">
        <v>44</v>
      </c>
      <c r="D1597" s="25" t="s">
        <v>50</v>
      </c>
      <c r="E1597" s="25">
        <v>0</v>
      </c>
      <c r="F1597" s="25" t="s">
        <v>50</v>
      </c>
      <c r="G1597" s="25">
        <v>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2">
      <c r="A1598" s="24"/>
      <c r="B1598" s="22" t="s">
        <v>659</v>
      </c>
      <c r="C1598" s="25">
        <v>11</v>
      </c>
      <c r="D1598" s="25" t="s">
        <v>60</v>
      </c>
      <c r="E1598" s="25">
        <v>0</v>
      </c>
      <c r="F1598" s="25">
        <v>0</v>
      </c>
      <c r="G1598" s="25" t="s">
        <v>60</v>
      </c>
      <c r="H1598" s="25" t="s">
        <v>50</v>
      </c>
      <c r="I1598" s="25">
        <v>0</v>
      </c>
      <c r="J1598" s="25">
        <v>2</v>
      </c>
    </row>
    <row r="1599" spans="1:10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2">
      <c r="A1600" s="22" t="s">
        <v>137</v>
      </c>
      <c r="B1600" s="22" t="s">
        <v>725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654</v>
      </c>
      <c r="C1603" s="25">
        <v>146</v>
      </c>
      <c r="D1603" s="25">
        <v>80</v>
      </c>
      <c r="E1603" s="25" t="s">
        <v>50</v>
      </c>
      <c r="F1603" s="25">
        <v>2</v>
      </c>
      <c r="G1603" s="25">
        <v>59</v>
      </c>
      <c r="H1603" s="25">
        <v>3</v>
      </c>
      <c r="I1603" s="25" t="s">
        <v>50</v>
      </c>
      <c r="J1603" s="25">
        <v>1</v>
      </c>
    </row>
    <row r="1604" spans="1:10" ht="12.75" customHeight="1" x14ac:dyDescent="0.2">
      <c r="A1604" s="24"/>
      <c r="B1604" s="22" t="s">
        <v>655</v>
      </c>
      <c r="C1604" s="25" t="s">
        <v>44</v>
      </c>
      <c r="D1604" s="25">
        <v>1</v>
      </c>
      <c r="E1604" s="25" t="s">
        <v>50</v>
      </c>
      <c r="F1604" s="25" t="s">
        <v>50</v>
      </c>
      <c r="G1604" s="25">
        <v>7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>
        <v>0</v>
      </c>
      <c r="G1605" s="25" t="s">
        <v>60</v>
      </c>
      <c r="H1605" s="25">
        <v>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 t="s">
        <v>50</v>
      </c>
      <c r="F1606" s="25" t="s">
        <v>50</v>
      </c>
      <c r="G1606" s="25">
        <v>5</v>
      </c>
      <c r="H1606" s="25" t="s">
        <v>50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656</v>
      </c>
      <c r="C1607" s="25" t="s">
        <v>44</v>
      </c>
      <c r="D1607" s="25">
        <v>49</v>
      </c>
      <c r="E1607" s="25">
        <v>0</v>
      </c>
      <c r="F1607" s="25">
        <v>1</v>
      </c>
      <c r="G1607" s="25">
        <v>25</v>
      </c>
      <c r="H1607" s="25" t="s">
        <v>60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4</v>
      </c>
      <c r="E1608" s="25">
        <v>0</v>
      </c>
      <c r="F1608" s="25" t="s">
        <v>50</v>
      </c>
      <c r="G1608" s="25">
        <v>19</v>
      </c>
      <c r="H1608" s="25" t="s">
        <v>60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3</v>
      </c>
      <c r="E1609" s="25">
        <v>0</v>
      </c>
      <c r="F1609" s="25">
        <v>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41</v>
      </c>
      <c r="E1610" s="25">
        <v>0</v>
      </c>
      <c r="F1610" s="25" t="s">
        <v>50</v>
      </c>
      <c r="G1610" s="25">
        <v>3</v>
      </c>
      <c r="H1610" s="25" t="s">
        <v>50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 t="s">
        <v>60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25">
        <v>1</v>
      </c>
      <c r="E1612" s="25">
        <v>0</v>
      </c>
      <c r="F1612" s="25">
        <v>1</v>
      </c>
      <c r="G1612" s="25">
        <v>2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657</v>
      </c>
      <c r="C1613" s="25" t="s">
        <v>44</v>
      </c>
      <c r="D1613" s="25">
        <v>27</v>
      </c>
      <c r="E1613" s="25" t="s">
        <v>50</v>
      </c>
      <c r="F1613" s="25">
        <v>1</v>
      </c>
      <c r="G1613" s="25">
        <v>27</v>
      </c>
      <c r="H1613" s="25">
        <v>2</v>
      </c>
      <c r="I1613" s="25" t="s">
        <v>50</v>
      </c>
      <c r="J1613" s="25" t="s">
        <v>44</v>
      </c>
    </row>
    <row r="1614" spans="1:10" ht="12.75" customHeight="1" x14ac:dyDescent="0.2">
      <c r="A1614" s="24"/>
      <c r="B1614" s="24" t="s">
        <v>658</v>
      </c>
      <c r="C1614" s="25" t="s">
        <v>44</v>
      </c>
      <c r="D1614" s="25">
        <v>13</v>
      </c>
      <c r="E1614" s="25" t="s">
        <v>50</v>
      </c>
      <c r="F1614" s="25" t="s">
        <v>50</v>
      </c>
      <c r="G1614" s="25">
        <v>25</v>
      </c>
      <c r="H1614" s="25">
        <v>1</v>
      </c>
      <c r="I1614" s="25" t="s">
        <v>50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9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3</v>
      </c>
      <c r="E1616" s="25">
        <v>0</v>
      </c>
      <c r="F1616" s="25">
        <v>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>
        <v>1</v>
      </c>
      <c r="E1617" s="25" t="s">
        <v>44</v>
      </c>
      <c r="F1617" s="25" t="s">
        <v>60</v>
      </c>
      <c r="G1617" s="25" t="s">
        <v>50</v>
      </c>
      <c r="H1617" s="25">
        <v>1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 t="s">
        <v>50</v>
      </c>
      <c r="H1618" s="25" t="s">
        <v>50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 t="s">
        <v>50</v>
      </c>
      <c r="E1619" s="25">
        <v>0</v>
      </c>
      <c r="F1619" s="25" t="s">
        <v>50</v>
      </c>
      <c r="G1619" s="25" t="s">
        <v>50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659</v>
      </c>
      <c r="C1620" s="25">
        <v>6</v>
      </c>
      <c r="D1620" s="25" t="s">
        <v>60</v>
      </c>
      <c r="E1620" s="25">
        <v>0</v>
      </c>
      <c r="F1620" s="25">
        <v>0</v>
      </c>
      <c r="G1620" s="25" t="s">
        <v>50</v>
      </c>
      <c r="H1620" s="25" t="s">
        <v>60</v>
      </c>
      <c r="I1620" s="25">
        <v>0</v>
      </c>
      <c r="J1620" s="25">
        <v>1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138</v>
      </c>
      <c r="B1622" s="22" t="s">
        <v>726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654</v>
      </c>
      <c r="C1625" s="25">
        <v>107</v>
      </c>
      <c r="D1625" s="25">
        <v>76</v>
      </c>
      <c r="E1625" s="25" t="s">
        <v>50</v>
      </c>
      <c r="F1625" s="25" t="s">
        <v>50</v>
      </c>
      <c r="G1625" s="25">
        <v>30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655</v>
      </c>
      <c r="C1626" s="25" t="s">
        <v>44</v>
      </c>
      <c r="D1626" s="25">
        <v>1</v>
      </c>
      <c r="E1626" s="25" t="s">
        <v>50</v>
      </c>
      <c r="F1626" s="25" t="s">
        <v>50</v>
      </c>
      <c r="G1626" s="25">
        <v>11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>
        <v>1</v>
      </c>
      <c r="E1627" s="25">
        <v>0</v>
      </c>
      <c r="F1627" s="25" t="s">
        <v>50</v>
      </c>
      <c r="G1627" s="25">
        <v>8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 t="s">
        <v>50</v>
      </c>
      <c r="F1628" s="25" t="s">
        <v>50</v>
      </c>
      <c r="G1628" s="25">
        <v>3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656</v>
      </c>
      <c r="C1629" s="25" t="s">
        <v>44</v>
      </c>
      <c r="D1629" s="25">
        <v>42</v>
      </c>
      <c r="E1629" s="25">
        <v>0</v>
      </c>
      <c r="F1629" s="25" t="s">
        <v>50</v>
      </c>
      <c r="G1629" s="25">
        <v>3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7</v>
      </c>
      <c r="E1630" s="25">
        <v>0</v>
      </c>
      <c r="F1630" s="25" t="s">
        <v>50</v>
      </c>
      <c r="G1630" s="25">
        <v>1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12</v>
      </c>
      <c r="E1631" s="25">
        <v>0</v>
      </c>
      <c r="F1631" s="25">
        <v>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14</v>
      </c>
      <c r="E1632" s="25">
        <v>0</v>
      </c>
      <c r="F1632" s="25" t="s">
        <v>50</v>
      </c>
      <c r="G1632" s="25" t="s">
        <v>60</v>
      </c>
      <c r="H1632" s="25" t="s">
        <v>50</v>
      </c>
      <c r="I1632" s="25">
        <v>0</v>
      </c>
      <c r="J1632" s="25" t="s">
        <v>44</v>
      </c>
    </row>
    <row r="1633" spans="1:10" ht="12.75" customHeight="1" x14ac:dyDescent="0.2">
      <c r="A1633" s="24"/>
      <c r="B1633" s="24" t="s">
        <v>52</v>
      </c>
      <c r="C1633" s="25" t="s">
        <v>44</v>
      </c>
      <c r="D1633" s="25">
        <v>2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2">
      <c r="A1634" s="24"/>
      <c r="B1634" s="24" t="s">
        <v>53</v>
      </c>
      <c r="C1634" s="25" t="s">
        <v>44</v>
      </c>
      <c r="D1634" s="25">
        <v>7</v>
      </c>
      <c r="E1634" s="25">
        <v>0</v>
      </c>
      <c r="F1634" s="25" t="s">
        <v>50</v>
      </c>
      <c r="G1634" s="25">
        <v>1</v>
      </c>
      <c r="H1634" s="25">
        <v>0</v>
      </c>
      <c r="I1634" s="25">
        <v>0</v>
      </c>
      <c r="J1634" s="25" t="s">
        <v>44</v>
      </c>
    </row>
    <row r="1635" spans="1:10" ht="12.75" customHeight="1" x14ac:dyDescent="0.2">
      <c r="A1635" s="24"/>
      <c r="B1635" s="22" t="s">
        <v>657</v>
      </c>
      <c r="C1635" s="25" t="s">
        <v>44</v>
      </c>
      <c r="D1635" s="25">
        <v>29</v>
      </c>
      <c r="E1635" s="25" t="s">
        <v>50</v>
      </c>
      <c r="F1635" s="25" t="s">
        <v>50</v>
      </c>
      <c r="G1635" s="25">
        <v>17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2">
      <c r="A1636" s="24"/>
      <c r="B1636" s="24" t="s">
        <v>658</v>
      </c>
      <c r="C1636" s="25" t="s">
        <v>44</v>
      </c>
      <c r="D1636" s="25">
        <v>19</v>
      </c>
      <c r="E1636" s="25" t="s">
        <v>50</v>
      </c>
      <c r="F1636" s="25" t="s">
        <v>50</v>
      </c>
      <c r="G1636" s="25">
        <v>15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2">
      <c r="A1637" s="24"/>
      <c r="B1637" s="24" t="s">
        <v>54</v>
      </c>
      <c r="C1637" s="25" t="s">
        <v>44</v>
      </c>
      <c r="D1637" s="25">
        <v>6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2">
      <c r="A1638" s="24"/>
      <c r="B1638" s="24" t="s">
        <v>55</v>
      </c>
      <c r="C1638" s="25" t="s">
        <v>44</v>
      </c>
      <c r="D1638" s="25">
        <v>3</v>
      </c>
      <c r="E1638" s="25">
        <v>0</v>
      </c>
      <c r="F1638" s="25" t="s">
        <v>50</v>
      </c>
      <c r="G1638" s="25">
        <v>1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 t="s">
        <v>50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 t="s">
        <v>50</v>
      </c>
      <c r="H1640" s="25">
        <v>0</v>
      </c>
      <c r="I1640" s="25">
        <v>0</v>
      </c>
      <c r="J1640" s="25" t="s">
        <v>44</v>
      </c>
    </row>
    <row r="1641" spans="1:10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>
        <v>1</v>
      </c>
      <c r="H1641" s="25" t="s">
        <v>50</v>
      </c>
      <c r="I1641" s="25">
        <v>0</v>
      </c>
      <c r="J1641" s="25" t="s">
        <v>44</v>
      </c>
    </row>
    <row r="1642" spans="1:10" ht="12.75" customHeight="1" x14ac:dyDescent="0.2">
      <c r="A1642" s="24"/>
      <c r="B1642" s="22" t="s">
        <v>659</v>
      </c>
      <c r="C1642" s="25">
        <v>4</v>
      </c>
      <c r="D1642" s="25">
        <v>3</v>
      </c>
      <c r="E1642" s="25">
        <v>0</v>
      </c>
      <c r="F1642" s="25">
        <v>0</v>
      </c>
      <c r="G1642" s="25" t="s">
        <v>50</v>
      </c>
      <c r="H1642" s="25" t="s">
        <v>50</v>
      </c>
      <c r="I1642" s="25">
        <v>0</v>
      </c>
      <c r="J1642" s="25" t="s">
        <v>50</v>
      </c>
    </row>
    <row r="1643" spans="1:10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2">
      <c r="A1644" s="22" t="s">
        <v>139</v>
      </c>
      <c r="B1644" s="22" t="s">
        <v>727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2">
      <c r="A1647" s="24"/>
      <c r="B1647" s="22" t="s">
        <v>654</v>
      </c>
      <c r="C1647" s="25">
        <v>53</v>
      </c>
      <c r="D1647" s="25">
        <v>40</v>
      </c>
      <c r="E1647" s="25" t="s">
        <v>50</v>
      </c>
      <c r="F1647" s="25" t="s">
        <v>50</v>
      </c>
      <c r="G1647" s="25">
        <v>14</v>
      </c>
      <c r="H1647" s="25" t="s">
        <v>50</v>
      </c>
      <c r="I1647" s="25">
        <v>0</v>
      </c>
      <c r="J1647" s="25" t="s">
        <v>50</v>
      </c>
    </row>
    <row r="1648" spans="1:10" ht="12.75" customHeight="1" x14ac:dyDescent="0.2">
      <c r="A1648" s="24"/>
      <c r="B1648" s="22" t="s">
        <v>655</v>
      </c>
      <c r="C1648" s="25" t="s">
        <v>44</v>
      </c>
      <c r="D1648" s="25" t="s">
        <v>50</v>
      </c>
      <c r="E1648" s="25" t="s">
        <v>50</v>
      </c>
      <c r="F1648" s="25" t="s">
        <v>50</v>
      </c>
      <c r="G1648" s="25">
        <v>7</v>
      </c>
      <c r="H1648" s="25" t="s">
        <v>50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 t="s">
        <v>50</v>
      </c>
      <c r="G1649" s="25">
        <v>5</v>
      </c>
      <c r="H1649" s="25" t="s">
        <v>50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 t="s">
        <v>50</v>
      </c>
      <c r="F1650" s="25" t="s">
        <v>50</v>
      </c>
      <c r="G1650" s="25">
        <v>2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656</v>
      </c>
      <c r="C1651" s="25" t="s">
        <v>44</v>
      </c>
      <c r="D1651" s="25">
        <v>25</v>
      </c>
      <c r="E1651" s="25">
        <v>0</v>
      </c>
      <c r="F1651" s="25" t="s">
        <v>50</v>
      </c>
      <c r="G1651" s="25">
        <v>2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6</v>
      </c>
      <c r="E1653" s="25">
        <v>0</v>
      </c>
      <c r="F1653" s="25">
        <v>0</v>
      </c>
      <c r="G1653" s="25">
        <v>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8</v>
      </c>
      <c r="E1654" s="25">
        <v>0</v>
      </c>
      <c r="F1654" s="25" t="s">
        <v>50</v>
      </c>
      <c r="G1654" s="25">
        <v>0</v>
      </c>
      <c r="H1654" s="25">
        <v>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1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6</v>
      </c>
      <c r="E1656" s="25">
        <v>0</v>
      </c>
      <c r="F1656" s="25" t="s">
        <v>50</v>
      </c>
      <c r="G1656" s="25"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657</v>
      </c>
      <c r="C1657" s="25" t="s">
        <v>44</v>
      </c>
      <c r="D1657" s="25">
        <v>13</v>
      </c>
      <c r="E1657" s="25">
        <v>0</v>
      </c>
      <c r="F1657" s="25" t="s">
        <v>50</v>
      </c>
      <c r="G1657" s="25">
        <v>5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658</v>
      </c>
      <c r="C1658" s="25" t="s">
        <v>44</v>
      </c>
      <c r="D1658" s="25">
        <v>9</v>
      </c>
      <c r="E1658" s="25">
        <v>0</v>
      </c>
      <c r="F1658" s="25" t="s">
        <v>50</v>
      </c>
      <c r="G1658" s="25">
        <v>4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2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 t="s">
        <v>50</v>
      </c>
      <c r="G1660" s="25" t="s">
        <v>50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 t="s">
        <v>50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>
        <v>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25">
        <v>1</v>
      </c>
      <c r="E1663" s="25">
        <v>0</v>
      </c>
      <c r="F1663" s="25" t="s">
        <v>50</v>
      </c>
      <c r="G1663" s="25">
        <v>1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659</v>
      </c>
      <c r="C1664" s="25">
        <v>1</v>
      </c>
      <c r="D1664" s="25">
        <v>1</v>
      </c>
      <c r="E1664" s="25">
        <v>0</v>
      </c>
      <c r="F1664" s="25">
        <v>0</v>
      </c>
      <c r="G1664" s="25" t="s">
        <v>50</v>
      </c>
      <c r="H1664" s="25" t="s">
        <v>50</v>
      </c>
      <c r="I1664" s="25">
        <v>0</v>
      </c>
      <c r="J1664" s="25" t="s">
        <v>50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140</v>
      </c>
      <c r="B1666" s="22" t="s">
        <v>728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654</v>
      </c>
      <c r="C1669" s="25">
        <v>77</v>
      </c>
      <c r="D1669" s="25">
        <v>38</v>
      </c>
      <c r="E1669" s="25" t="s">
        <v>50</v>
      </c>
      <c r="F1669" s="25" t="s">
        <v>50</v>
      </c>
      <c r="G1669" s="25">
        <v>37</v>
      </c>
      <c r="H1669" s="25">
        <v>1</v>
      </c>
      <c r="I1669" s="25">
        <v>0</v>
      </c>
      <c r="J1669" s="25" t="s">
        <v>60</v>
      </c>
    </row>
    <row r="1670" spans="1:10" ht="12.75" customHeight="1" x14ac:dyDescent="0.2">
      <c r="A1670" s="24"/>
      <c r="B1670" s="22" t="s">
        <v>655</v>
      </c>
      <c r="C1670" s="25" t="s">
        <v>44</v>
      </c>
      <c r="D1670" s="25" t="s">
        <v>60</v>
      </c>
      <c r="E1670" s="25">
        <v>0</v>
      </c>
      <c r="F1670" s="25" t="s">
        <v>50</v>
      </c>
      <c r="G1670" s="25">
        <v>6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 t="s">
        <v>60</v>
      </c>
      <c r="E1671" s="25">
        <v>0</v>
      </c>
      <c r="F1671" s="25" t="s">
        <v>50</v>
      </c>
      <c r="G1671" s="25">
        <v>2</v>
      </c>
      <c r="H1671" s="25">
        <v>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>
        <v>0</v>
      </c>
      <c r="G1672" s="25" t="s">
        <v>60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656</v>
      </c>
      <c r="C1673" s="25" t="s">
        <v>44</v>
      </c>
      <c r="D1673" s="25">
        <v>24</v>
      </c>
      <c r="E1673" s="25">
        <v>0</v>
      </c>
      <c r="F1673" s="25" t="s">
        <v>50</v>
      </c>
      <c r="G1673" s="25">
        <v>19</v>
      </c>
      <c r="H1673" s="25" t="s">
        <v>50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8</v>
      </c>
      <c r="E1674" s="25">
        <v>0</v>
      </c>
      <c r="F1674" s="25">
        <v>0</v>
      </c>
      <c r="G1674" s="25">
        <v>18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2</v>
      </c>
      <c r="E1675" s="25">
        <v>0</v>
      </c>
      <c r="F1675" s="25">
        <v>0</v>
      </c>
      <c r="G1675" s="25" t="s">
        <v>50</v>
      </c>
      <c r="H1675" s="25">
        <v>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13</v>
      </c>
      <c r="E1676" s="25">
        <v>0</v>
      </c>
      <c r="F1676" s="25" t="s">
        <v>50</v>
      </c>
      <c r="G1676" s="25" t="s">
        <v>50</v>
      </c>
      <c r="H1676" s="25">
        <v>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 t="s">
        <v>50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2</v>
      </c>
      <c r="E1678" s="25">
        <v>0</v>
      </c>
      <c r="F1678" s="25" t="s">
        <v>50</v>
      </c>
      <c r="G1678" s="25" t="s">
        <v>60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657</v>
      </c>
      <c r="C1679" s="25" t="s">
        <v>44</v>
      </c>
      <c r="D1679" s="25">
        <v>12</v>
      </c>
      <c r="E1679" s="25" t="s">
        <v>50</v>
      </c>
      <c r="F1679" s="25" t="s">
        <v>50</v>
      </c>
      <c r="G1679" s="25">
        <v>10</v>
      </c>
      <c r="H1679" s="25">
        <v>1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658</v>
      </c>
      <c r="C1680" s="25" t="s">
        <v>44</v>
      </c>
      <c r="D1680" s="25">
        <v>7</v>
      </c>
      <c r="E1680" s="25">
        <v>0</v>
      </c>
      <c r="F1680" s="25">
        <v>0</v>
      </c>
      <c r="G1680" s="25">
        <v>9</v>
      </c>
      <c r="H1680" s="25" t="s">
        <v>50</v>
      </c>
      <c r="I1680" s="25">
        <v>0</v>
      </c>
      <c r="J1680" s="25" t="s">
        <v>44</v>
      </c>
    </row>
    <row r="1681" spans="1:10" ht="12.75" customHeight="1" x14ac:dyDescent="0.2">
      <c r="A1681" s="24"/>
      <c r="B1681" s="24" t="s">
        <v>54</v>
      </c>
      <c r="C1681" s="25" t="s">
        <v>44</v>
      </c>
      <c r="D1681" s="25">
        <v>3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2">
      <c r="A1682" s="24"/>
      <c r="B1682" s="24" t="s">
        <v>55</v>
      </c>
      <c r="C1682" s="25" t="s">
        <v>44</v>
      </c>
      <c r="D1682" s="25">
        <v>1</v>
      </c>
      <c r="E1682" s="25">
        <v>0</v>
      </c>
      <c r="F1682" s="25">
        <v>0</v>
      </c>
      <c r="G1682" s="25">
        <v>1</v>
      </c>
      <c r="H1682" s="25">
        <v>0</v>
      </c>
      <c r="I1682" s="25">
        <v>0</v>
      </c>
      <c r="J1682" s="25" t="s">
        <v>44</v>
      </c>
    </row>
    <row r="1683" spans="1:10" ht="12.75" customHeight="1" x14ac:dyDescent="0.2">
      <c r="A1683" s="24"/>
      <c r="B1683" s="24" t="s">
        <v>56</v>
      </c>
      <c r="C1683" s="25" t="s">
        <v>44</v>
      </c>
      <c r="D1683" s="25" t="s">
        <v>50</v>
      </c>
      <c r="E1683" s="25" t="s">
        <v>44</v>
      </c>
      <c r="F1683" s="25" t="s">
        <v>50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>
        <v>0</v>
      </c>
      <c r="I1684" s="25">
        <v>0</v>
      </c>
      <c r="J1684" s="25" t="s">
        <v>44</v>
      </c>
    </row>
    <row r="1685" spans="1:10" ht="12.75" customHeight="1" x14ac:dyDescent="0.2">
      <c r="A1685" s="24"/>
      <c r="B1685" s="24" t="s">
        <v>58</v>
      </c>
      <c r="C1685" s="25" t="s">
        <v>44</v>
      </c>
      <c r="D1685" s="25" t="s">
        <v>50</v>
      </c>
      <c r="E1685" s="25" t="s">
        <v>50</v>
      </c>
      <c r="F1685" s="25" t="s">
        <v>50</v>
      </c>
      <c r="G1685" s="25" t="s">
        <v>50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2">
      <c r="A1686" s="24"/>
      <c r="B1686" s="22" t="s">
        <v>659</v>
      </c>
      <c r="C1686" s="25">
        <v>3</v>
      </c>
      <c r="D1686" s="25" t="s">
        <v>60</v>
      </c>
      <c r="E1686" s="25">
        <v>0</v>
      </c>
      <c r="F1686" s="25">
        <v>0</v>
      </c>
      <c r="G1686" s="25" t="s">
        <v>50</v>
      </c>
      <c r="H1686" s="25" t="s">
        <v>50</v>
      </c>
      <c r="I1686" s="25">
        <v>0</v>
      </c>
      <c r="J1686" s="25" t="s">
        <v>60</v>
      </c>
    </row>
    <row r="1687" spans="1:10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2">
      <c r="A1688" s="22" t="s">
        <v>141</v>
      </c>
      <c r="B1688" s="22" t="s">
        <v>729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2">
      <c r="A1691" s="24"/>
      <c r="B1691" s="22" t="s">
        <v>654</v>
      </c>
      <c r="C1691" s="25">
        <v>345</v>
      </c>
      <c r="D1691" s="25">
        <v>172</v>
      </c>
      <c r="E1691" s="25">
        <v>2</v>
      </c>
      <c r="F1691" s="25">
        <v>4</v>
      </c>
      <c r="G1691" s="25">
        <v>157</v>
      </c>
      <c r="H1691" s="25">
        <v>3</v>
      </c>
      <c r="I1691" s="25">
        <v>0</v>
      </c>
      <c r="J1691" s="25">
        <v>7</v>
      </c>
    </row>
    <row r="1692" spans="1:10" ht="12.75" customHeight="1" x14ac:dyDescent="0.2">
      <c r="A1692" s="24"/>
      <c r="B1692" s="22" t="s">
        <v>655</v>
      </c>
      <c r="C1692" s="25" t="s">
        <v>44</v>
      </c>
      <c r="D1692" s="25">
        <v>1</v>
      </c>
      <c r="E1692" s="25">
        <v>2</v>
      </c>
      <c r="F1692" s="25" t="s">
        <v>50</v>
      </c>
      <c r="G1692" s="25">
        <v>25</v>
      </c>
      <c r="H1692" s="25" t="s">
        <v>50</v>
      </c>
      <c r="I1692" s="25">
        <v>0</v>
      </c>
      <c r="J1692" s="25" t="s">
        <v>44</v>
      </c>
    </row>
    <row r="1693" spans="1:10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2</v>
      </c>
      <c r="F1693" s="25" t="s">
        <v>50</v>
      </c>
      <c r="G1693" s="25">
        <v>14</v>
      </c>
      <c r="H1693" s="25" t="s">
        <v>50</v>
      </c>
      <c r="I1693" s="25">
        <v>0</v>
      </c>
      <c r="J1693" s="25" t="s">
        <v>44</v>
      </c>
    </row>
    <row r="1694" spans="1:10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 t="s">
        <v>50</v>
      </c>
      <c r="F1694" s="25" t="s">
        <v>50</v>
      </c>
      <c r="G1694" s="25">
        <v>12</v>
      </c>
      <c r="H1694" s="25" t="s">
        <v>50</v>
      </c>
      <c r="I1694" s="25">
        <v>0</v>
      </c>
      <c r="J1694" s="25" t="s">
        <v>44</v>
      </c>
    </row>
    <row r="1695" spans="1:10" ht="12.75" customHeight="1" x14ac:dyDescent="0.2">
      <c r="A1695" s="24"/>
      <c r="B1695" s="22" t="s">
        <v>656</v>
      </c>
      <c r="C1695" s="25" t="s">
        <v>44</v>
      </c>
      <c r="D1695" s="25">
        <v>111</v>
      </c>
      <c r="E1695" s="25" t="s">
        <v>50</v>
      </c>
      <c r="F1695" s="25">
        <v>2</v>
      </c>
      <c r="G1695" s="25">
        <v>69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2">
      <c r="A1696" s="24"/>
      <c r="B1696" s="24" t="s">
        <v>48</v>
      </c>
      <c r="C1696" s="25" t="s">
        <v>44</v>
      </c>
      <c r="D1696" s="25">
        <v>16</v>
      </c>
      <c r="E1696" s="25">
        <v>0</v>
      </c>
      <c r="F1696" s="25">
        <v>0</v>
      </c>
      <c r="G1696" s="25">
        <v>63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2">
      <c r="A1697" s="24"/>
      <c r="B1697" s="24" t="s">
        <v>49</v>
      </c>
      <c r="C1697" s="25" t="s">
        <v>44</v>
      </c>
      <c r="D1697" s="25">
        <v>11</v>
      </c>
      <c r="E1697" s="25">
        <v>0</v>
      </c>
      <c r="F1697" s="25">
        <v>0</v>
      </c>
      <c r="G1697" s="25">
        <v>2</v>
      </c>
      <c r="H1697" s="25" t="s">
        <v>50</v>
      </c>
      <c r="I1697" s="25">
        <v>0</v>
      </c>
      <c r="J1697" s="25" t="s">
        <v>44</v>
      </c>
    </row>
    <row r="1698" spans="1:10" ht="12.75" customHeight="1" x14ac:dyDescent="0.2">
      <c r="A1698" s="24"/>
      <c r="B1698" s="24" t="s">
        <v>51</v>
      </c>
      <c r="C1698" s="25" t="s">
        <v>44</v>
      </c>
      <c r="D1698" s="25">
        <v>75</v>
      </c>
      <c r="E1698" s="25">
        <v>0</v>
      </c>
      <c r="F1698" s="25">
        <v>2</v>
      </c>
      <c r="G1698" s="25">
        <v>1</v>
      </c>
      <c r="H1698" s="25" t="s">
        <v>50</v>
      </c>
      <c r="I1698" s="25">
        <v>0</v>
      </c>
      <c r="J1698" s="25" t="s">
        <v>44</v>
      </c>
    </row>
    <row r="1699" spans="1:10" ht="12.75" customHeight="1" x14ac:dyDescent="0.2">
      <c r="A1699" s="24"/>
      <c r="B1699" s="24" t="s">
        <v>52</v>
      </c>
      <c r="C1699" s="25" t="s">
        <v>44</v>
      </c>
      <c r="D1699" s="25">
        <v>1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2">
      <c r="A1700" s="24"/>
      <c r="B1700" s="24" t="s">
        <v>53</v>
      </c>
      <c r="C1700" s="25" t="s">
        <v>44</v>
      </c>
      <c r="D1700" s="25">
        <v>7</v>
      </c>
      <c r="E1700" s="25" t="s">
        <v>50</v>
      </c>
      <c r="F1700" s="25" t="s">
        <v>50</v>
      </c>
      <c r="G1700" s="25">
        <v>3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2">
      <c r="A1701" s="24"/>
      <c r="B1701" s="22" t="s">
        <v>657</v>
      </c>
      <c r="C1701" s="25" t="s">
        <v>44</v>
      </c>
      <c r="D1701" s="25">
        <v>59</v>
      </c>
      <c r="E1701" s="25" t="s">
        <v>50</v>
      </c>
      <c r="F1701" s="25">
        <v>2</v>
      </c>
      <c r="G1701" s="25">
        <v>62</v>
      </c>
      <c r="H1701" s="25">
        <v>2</v>
      </c>
      <c r="I1701" s="25">
        <v>0</v>
      </c>
      <c r="J1701" s="25" t="s">
        <v>44</v>
      </c>
    </row>
    <row r="1702" spans="1:10" ht="12.75" customHeight="1" x14ac:dyDescent="0.2">
      <c r="A1702" s="24"/>
      <c r="B1702" s="24" t="s">
        <v>658</v>
      </c>
      <c r="C1702" s="25" t="s">
        <v>44</v>
      </c>
      <c r="D1702" s="25">
        <v>31</v>
      </c>
      <c r="E1702" s="25">
        <v>0</v>
      </c>
      <c r="F1702" s="25" t="s">
        <v>50</v>
      </c>
      <c r="G1702" s="25">
        <v>58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2">
      <c r="A1703" s="24"/>
      <c r="B1703" s="24" t="s">
        <v>54</v>
      </c>
      <c r="C1703" s="25" t="s">
        <v>44</v>
      </c>
      <c r="D1703" s="25">
        <v>20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2">
      <c r="A1704" s="24"/>
      <c r="B1704" s="24" t="s">
        <v>55</v>
      </c>
      <c r="C1704" s="25" t="s">
        <v>44</v>
      </c>
      <c r="D1704" s="25">
        <v>5</v>
      </c>
      <c r="E1704" s="25">
        <v>0</v>
      </c>
      <c r="F1704" s="25" t="s">
        <v>50</v>
      </c>
      <c r="G1704" s="25">
        <v>2</v>
      </c>
      <c r="H1704" s="25" t="s">
        <v>50</v>
      </c>
      <c r="I1704" s="25">
        <v>0</v>
      </c>
      <c r="J1704" s="25" t="s">
        <v>44</v>
      </c>
    </row>
    <row r="1705" spans="1:10" ht="12.75" customHeight="1" x14ac:dyDescent="0.2">
      <c r="A1705" s="24"/>
      <c r="B1705" s="24" t="s">
        <v>56</v>
      </c>
      <c r="C1705" s="25" t="s">
        <v>44</v>
      </c>
      <c r="D1705" s="25">
        <v>2</v>
      </c>
      <c r="E1705" s="25" t="s">
        <v>44</v>
      </c>
      <c r="F1705" s="25">
        <v>1</v>
      </c>
      <c r="G1705" s="25" t="s">
        <v>50</v>
      </c>
      <c r="H1705" s="25">
        <v>2</v>
      </c>
      <c r="I1705" s="25" t="s">
        <v>44</v>
      </c>
      <c r="J1705" s="25" t="s">
        <v>44</v>
      </c>
    </row>
    <row r="1706" spans="1:10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 t="s">
        <v>50</v>
      </c>
      <c r="I1706" s="25">
        <v>0</v>
      </c>
      <c r="J1706" s="25" t="s">
        <v>44</v>
      </c>
    </row>
    <row r="1707" spans="1:10" ht="12.75" customHeight="1" x14ac:dyDescent="0.2">
      <c r="A1707" s="24"/>
      <c r="B1707" s="24" t="s">
        <v>58</v>
      </c>
      <c r="C1707" s="25" t="s">
        <v>44</v>
      </c>
      <c r="D1707" s="25">
        <v>1</v>
      </c>
      <c r="E1707" s="25" t="s">
        <v>50</v>
      </c>
      <c r="F1707" s="25" t="s">
        <v>50</v>
      </c>
      <c r="G1707" s="25">
        <v>1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2">
      <c r="A1708" s="24"/>
      <c r="B1708" s="22" t="s">
        <v>659</v>
      </c>
      <c r="C1708" s="25">
        <v>10</v>
      </c>
      <c r="D1708" s="25" t="s">
        <v>60</v>
      </c>
      <c r="E1708" s="25">
        <v>0</v>
      </c>
      <c r="F1708" s="25">
        <v>0</v>
      </c>
      <c r="G1708" s="25">
        <v>1</v>
      </c>
      <c r="H1708" s="25" t="s">
        <v>50</v>
      </c>
      <c r="I1708" s="25">
        <v>0</v>
      </c>
      <c r="J1708" s="25">
        <v>7</v>
      </c>
    </row>
    <row r="1709" spans="1:10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2">
      <c r="A1710" s="28" t="s">
        <v>730</v>
      </c>
      <c r="B1710" s="28" t="s">
        <v>731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654</v>
      </c>
      <c r="C1713" s="25">
        <v>34</v>
      </c>
      <c r="D1713" s="25">
        <v>14</v>
      </c>
      <c r="E1713" s="25">
        <v>0</v>
      </c>
      <c r="F1713" s="25" t="s">
        <v>50</v>
      </c>
      <c r="G1713" s="25">
        <v>18</v>
      </c>
      <c r="H1713" s="25" t="s">
        <v>50</v>
      </c>
      <c r="I1713" s="25">
        <v>0</v>
      </c>
      <c r="J1713" s="25">
        <v>2</v>
      </c>
    </row>
    <row r="1714" spans="1:10" ht="12.75" customHeight="1" x14ac:dyDescent="0.2">
      <c r="A1714" s="24"/>
      <c r="B1714" s="22" t="s">
        <v>655</v>
      </c>
      <c r="C1714" s="25" t="s">
        <v>44</v>
      </c>
      <c r="D1714" s="25" t="s">
        <v>50</v>
      </c>
      <c r="E1714" s="25">
        <v>0</v>
      </c>
      <c r="F1714" s="25">
        <v>0</v>
      </c>
      <c r="G1714" s="25">
        <v>1</v>
      </c>
      <c r="H1714" s="25">
        <v>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>
        <v>0</v>
      </c>
      <c r="G1715" s="25">
        <v>1</v>
      </c>
      <c r="H1715" s="25">
        <v>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>
        <v>0</v>
      </c>
      <c r="G1716" s="25" t="s">
        <v>50</v>
      </c>
      <c r="H1716" s="25">
        <v>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656</v>
      </c>
      <c r="C1717" s="25" t="s">
        <v>44</v>
      </c>
      <c r="D1717" s="25">
        <v>9</v>
      </c>
      <c r="E1717" s="25">
        <v>0</v>
      </c>
      <c r="F1717" s="25" t="s">
        <v>50</v>
      </c>
      <c r="G1717" s="25">
        <v>13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1</v>
      </c>
      <c r="E1718" s="25">
        <v>0</v>
      </c>
      <c r="F1718" s="25">
        <v>0</v>
      </c>
      <c r="G1718" s="25">
        <v>11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1</v>
      </c>
      <c r="E1719" s="25">
        <v>0</v>
      </c>
      <c r="F1719" s="25">
        <v>0</v>
      </c>
      <c r="G1719" s="25">
        <v>1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7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 t="s">
        <v>50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657</v>
      </c>
      <c r="C1723" s="25" t="s">
        <v>44</v>
      </c>
      <c r="D1723" s="25">
        <v>5</v>
      </c>
      <c r="E1723" s="25">
        <v>0</v>
      </c>
      <c r="F1723" s="25" t="s">
        <v>50</v>
      </c>
      <c r="G1723" s="25">
        <v>5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658</v>
      </c>
      <c r="C1724" s="25" t="s">
        <v>44</v>
      </c>
      <c r="D1724" s="25">
        <v>3</v>
      </c>
      <c r="E1724" s="25">
        <v>0</v>
      </c>
      <c r="F1724" s="25">
        <v>0</v>
      </c>
      <c r="G1724" s="25">
        <v>4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1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 t="s">
        <v>50</v>
      </c>
      <c r="E1726" s="25">
        <v>0</v>
      </c>
      <c r="F1726" s="25">
        <v>0</v>
      </c>
      <c r="G1726" s="25" t="s">
        <v>50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>
        <v>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0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2">
      <c r="A1730" s="24"/>
      <c r="B1730" s="22" t="s">
        <v>659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2</v>
      </c>
    </row>
    <row r="1731" spans="1:10" ht="12.75" customHeight="1" x14ac:dyDescent="0.2">
      <c r="A1731" s="29"/>
      <c r="B1731" s="28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2">
      <c r="A1732" s="22" t="s">
        <v>732</v>
      </c>
      <c r="B1732" s="22" t="s">
        <v>733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2">
      <c r="A1735" s="24"/>
      <c r="B1735" s="22" t="s">
        <v>654</v>
      </c>
      <c r="C1735" s="25">
        <v>41</v>
      </c>
      <c r="D1735" s="25">
        <v>14</v>
      </c>
      <c r="E1735" s="25">
        <v>0</v>
      </c>
      <c r="F1735" s="25" t="s">
        <v>50</v>
      </c>
      <c r="G1735" s="25">
        <v>25</v>
      </c>
      <c r="H1735" s="25" t="s">
        <v>50</v>
      </c>
      <c r="I1735" s="25">
        <v>0</v>
      </c>
      <c r="J1735" s="25">
        <v>1</v>
      </c>
    </row>
    <row r="1736" spans="1:10" ht="12.75" customHeight="1" x14ac:dyDescent="0.2">
      <c r="A1736" s="24"/>
      <c r="B1736" s="22" t="s">
        <v>655</v>
      </c>
      <c r="C1736" s="25" t="s">
        <v>44</v>
      </c>
      <c r="D1736" s="25">
        <v>1</v>
      </c>
      <c r="E1736" s="25">
        <v>0</v>
      </c>
      <c r="F1736" s="25">
        <v>0</v>
      </c>
      <c r="G1736" s="25">
        <v>5</v>
      </c>
      <c r="H1736" s="25" t="s">
        <v>50</v>
      </c>
      <c r="I1736" s="25">
        <v>0</v>
      </c>
      <c r="J1736" s="25" t="s">
        <v>44</v>
      </c>
    </row>
    <row r="1737" spans="1:10" ht="12.75" customHeight="1" x14ac:dyDescent="0.2">
      <c r="A1737" s="24"/>
      <c r="B1737" s="24" t="s">
        <v>45</v>
      </c>
      <c r="C1737" s="25" t="s">
        <v>44</v>
      </c>
      <c r="D1737" s="25">
        <v>1</v>
      </c>
      <c r="E1737" s="25">
        <v>0</v>
      </c>
      <c r="F1737" s="25">
        <v>0</v>
      </c>
      <c r="G1737" s="25">
        <v>2</v>
      </c>
      <c r="H1737" s="25" t="s">
        <v>50</v>
      </c>
      <c r="I1737" s="25">
        <v>0</v>
      </c>
      <c r="J1737" s="25" t="s">
        <v>44</v>
      </c>
    </row>
    <row r="1738" spans="1:10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>
        <v>0</v>
      </c>
      <c r="G1738" s="25">
        <v>3</v>
      </c>
      <c r="H1738" s="25">
        <v>0</v>
      </c>
      <c r="I1738" s="25">
        <v>0</v>
      </c>
      <c r="J1738" s="25" t="s">
        <v>44</v>
      </c>
    </row>
    <row r="1739" spans="1:10" ht="12.75" customHeight="1" x14ac:dyDescent="0.2">
      <c r="A1739" s="24"/>
      <c r="B1739" s="22" t="s">
        <v>656</v>
      </c>
      <c r="C1739" s="25" t="s">
        <v>44</v>
      </c>
      <c r="D1739" s="25">
        <v>10</v>
      </c>
      <c r="E1739" s="25">
        <v>0</v>
      </c>
      <c r="F1739" s="25" t="s">
        <v>50</v>
      </c>
      <c r="G1739" s="25">
        <v>14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2">
      <c r="A1740" s="24"/>
      <c r="B1740" s="24" t="s">
        <v>48</v>
      </c>
      <c r="C1740" s="25" t="s">
        <v>44</v>
      </c>
      <c r="D1740" s="25">
        <v>1</v>
      </c>
      <c r="E1740" s="25">
        <v>0</v>
      </c>
      <c r="F1740" s="25">
        <v>0</v>
      </c>
      <c r="G1740" s="25">
        <v>13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>
        <v>0</v>
      </c>
      <c r="I1741" s="25">
        <v>0</v>
      </c>
      <c r="J1741" s="25" t="s">
        <v>44</v>
      </c>
    </row>
    <row r="1742" spans="1:10" ht="12.75" customHeight="1" x14ac:dyDescent="0.2">
      <c r="A1742" s="24"/>
      <c r="B1742" s="24" t="s">
        <v>51</v>
      </c>
      <c r="C1742" s="25" t="s">
        <v>44</v>
      </c>
      <c r="D1742" s="25">
        <v>7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2">
      <c r="A1744" s="24"/>
      <c r="B1744" s="24" t="s">
        <v>53</v>
      </c>
      <c r="C1744" s="25" t="s">
        <v>44</v>
      </c>
      <c r="D1744" s="25">
        <v>1</v>
      </c>
      <c r="E1744" s="25">
        <v>0</v>
      </c>
      <c r="F1744" s="25">
        <v>0</v>
      </c>
      <c r="G1744" s="25">
        <v>1</v>
      </c>
      <c r="H1744" s="25" t="s">
        <v>50</v>
      </c>
      <c r="I1744" s="25">
        <v>0</v>
      </c>
      <c r="J1744" s="25" t="s">
        <v>44</v>
      </c>
    </row>
    <row r="1745" spans="1:10" ht="12.75" customHeight="1" x14ac:dyDescent="0.2">
      <c r="A1745" s="24"/>
      <c r="B1745" s="22" t="s">
        <v>657</v>
      </c>
      <c r="C1745" s="25" t="s">
        <v>44</v>
      </c>
      <c r="D1745" s="25">
        <v>4</v>
      </c>
      <c r="E1745" s="25">
        <v>0</v>
      </c>
      <c r="F1745" s="25" t="s">
        <v>50</v>
      </c>
      <c r="G1745" s="25">
        <v>7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2">
      <c r="A1746" s="24"/>
      <c r="B1746" s="24" t="s">
        <v>658</v>
      </c>
      <c r="C1746" s="25" t="s">
        <v>44</v>
      </c>
      <c r="D1746" s="25">
        <v>2</v>
      </c>
      <c r="E1746" s="25">
        <v>0</v>
      </c>
      <c r="F1746" s="25">
        <v>0</v>
      </c>
      <c r="G1746" s="25">
        <v>6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2">
      <c r="A1748" s="24"/>
      <c r="B1748" s="24" t="s">
        <v>55</v>
      </c>
      <c r="C1748" s="25" t="s">
        <v>44</v>
      </c>
      <c r="D1748" s="25" t="s">
        <v>50</v>
      </c>
      <c r="E1748" s="25">
        <v>0</v>
      </c>
      <c r="F1748" s="25" t="s">
        <v>50</v>
      </c>
      <c r="G1748" s="25" t="s">
        <v>50</v>
      </c>
      <c r="H1748" s="25">
        <v>0</v>
      </c>
      <c r="I1748" s="25">
        <v>0</v>
      </c>
      <c r="J1748" s="25" t="s">
        <v>44</v>
      </c>
    </row>
    <row r="1749" spans="1:10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>
        <v>0</v>
      </c>
      <c r="I1750" s="25">
        <v>0</v>
      </c>
      <c r="J1750" s="25" t="s">
        <v>44</v>
      </c>
    </row>
    <row r="1751" spans="1:10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>
        <v>0</v>
      </c>
      <c r="H1751" s="25">
        <v>0</v>
      </c>
      <c r="I1751" s="25">
        <v>0</v>
      </c>
      <c r="J1751" s="25" t="s">
        <v>44</v>
      </c>
    </row>
    <row r="1752" spans="1:10" ht="12.75" customHeight="1" x14ac:dyDescent="0.2">
      <c r="A1752" s="24"/>
      <c r="B1752" s="22" t="s">
        <v>659</v>
      </c>
      <c r="C1752" s="25">
        <v>1</v>
      </c>
      <c r="D1752" s="25">
        <v>0</v>
      </c>
      <c r="E1752" s="25">
        <v>0</v>
      </c>
      <c r="F1752" s="25">
        <v>0</v>
      </c>
      <c r="G1752" s="25" t="s">
        <v>50</v>
      </c>
      <c r="H1752" s="25" t="s">
        <v>50</v>
      </c>
      <c r="I1752" s="25">
        <v>0</v>
      </c>
      <c r="J1752" s="25">
        <v>1</v>
      </c>
    </row>
    <row r="1753" spans="1:10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2">
      <c r="A1754" s="22" t="s">
        <v>142</v>
      </c>
      <c r="B1754" s="22" t="s">
        <v>734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2">
      <c r="A1757" s="24"/>
      <c r="B1757" s="22" t="s">
        <v>654</v>
      </c>
      <c r="C1757" s="25">
        <v>64</v>
      </c>
      <c r="D1757" s="25">
        <v>33</v>
      </c>
      <c r="E1757" s="25" t="s">
        <v>50</v>
      </c>
      <c r="F1757" s="25" t="s">
        <v>50</v>
      </c>
      <c r="G1757" s="25">
        <v>27</v>
      </c>
      <c r="H1757" s="25" t="s">
        <v>50</v>
      </c>
      <c r="I1757" s="25">
        <v>0</v>
      </c>
      <c r="J1757" s="25">
        <v>4</v>
      </c>
    </row>
    <row r="1758" spans="1:10" ht="12.75" customHeight="1" x14ac:dyDescent="0.2">
      <c r="A1758" s="24"/>
      <c r="B1758" s="22" t="s">
        <v>655</v>
      </c>
      <c r="C1758" s="25" t="s">
        <v>44</v>
      </c>
      <c r="D1758" s="25" t="s">
        <v>50</v>
      </c>
      <c r="E1758" s="25" t="s">
        <v>50</v>
      </c>
      <c r="F1758" s="25" t="s">
        <v>50</v>
      </c>
      <c r="G1758" s="25">
        <v>12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 t="s">
        <v>50</v>
      </c>
      <c r="G1759" s="25">
        <v>8</v>
      </c>
      <c r="H1759" s="25" t="s">
        <v>50</v>
      </c>
      <c r="I1759" s="25">
        <v>0</v>
      </c>
      <c r="J1759" s="25" t="s">
        <v>44</v>
      </c>
    </row>
    <row r="1760" spans="1:10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 t="s">
        <v>50</v>
      </c>
      <c r="F1760" s="25" t="s">
        <v>50</v>
      </c>
      <c r="G1760" s="25">
        <v>5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2">
      <c r="A1761" s="24"/>
      <c r="B1761" s="22" t="s">
        <v>656</v>
      </c>
      <c r="C1761" s="25" t="s">
        <v>44</v>
      </c>
      <c r="D1761" s="25">
        <v>16</v>
      </c>
      <c r="E1761" s="25">
        <v>0</v>
      </c>
      <c r="F1761" s="25" t="s">
        <v>50</v>
      </c>
      <c r="G1761" s="25">
        <v>5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2">
      <c r="A1762" s="24"/>
      <c r="B1762" s="24" t="s">
        <v>48</v>
      </c>
      <c r="C1762" s="25" t="s">
        <v>44</v>
      </c>
      <c r="D1762" s="25">
        <v>4</v>
      </c>
      <c r="E1762" s="25">
        <v>0</v>
      </c>
      <c r="F1762" s="25">
        <v>0</v>
      </c>
      <c r="G1762" s="25">
        <v>4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2">
      <c r="A1763" s="24"/>
      <c r="B1763" s="24" t="s">
        <v>49</v>
      </c>
      <c r="C1763" s="25" t="s">
        <v>44</v>
      </c>
      <c r="D1763" s="25">
        <v>3</v>
      </c>
      <c r="E1763" s="25">
        <v>0</v>
      </c>
      <c r="F1763" s="25">
        <v>0</v>
      </c>
      <c r="G1763" s="25" t="s">
        <v>50</v>
      </c>
      <c r="H1763" s="25" t="s">
        <v>50</v>
      </c>
      <c r="I1763" s="25">
        <v>0</v>
      </c>
      <c r="J1763" s="25" t="s">
        <v>44</v>
      </c>
    </row>
    <row r="1764" spans="1:10" ht="12.75" customHeight="1" x14ac:dyDescent="0.2">
      <c r="A1764" s="24"/>
      <c r="B1764" s="24" t="s">
        <v>51</v>
      </c>
      <c r="C1764" s="25" t="s">
        <v>44</v>
      </c>
      <c r="D1764" s="25">
        <v>8</v>
      </c>
      <c r="E1764" s="25">
        <v>0</v>
      </c>
      <c r="F1764" s="25" t="s">
        <v>50</v>
      </c>
      <c r="G1764" s="25">
        <v>1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2">
      <c r="A1766" s="24"/>
      <c r="B1766" s="24" t="s">
        <v>53</v>
      </c>
      <c r="C1766" s="25" t="s">
        <v>44</v>
      </c>
      <c r="D1766" s="25">
        <v>1</v>
      </c>
      <c r="E1766" s="25">
        <v>0</v>
      </c>
      <c r="F1766" s="25" t="s">
        <v>50</v>
      </c>
      <c r="G1766" s="25" t="s">
        <v>50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2">
      <c r="A1767" s="24"/>
      <c r="B1767" s="22" t="s">
        <v>657</v>
      </c>
      <c r="C1767" s="25" t="s">
        <v>44</v>
      </c>
      <c r="D1767" s="25">
        <v>17</v>
      </c>
      <c r="E1767" s="25">
        <v>0</v>
      </c>
      <c r="F1767" s="25" t="s">
        <v>50</v>
      </c>
      <c r="G1767" s="25">
        <v>9</v>
      </c>
      <c r="H1767" s="25" t="s">
        <v>50</v>
      </c>
      <c r="I1767" s="25">
        <v>0</v>
      </c>
      <c r="J1767" s="25" t="s">
        <v>44</v>
      </c>
    </row>
    <row r="1768" spans="1:10" ht="12.75" customHeight="1" x14ac:dyDescent="0.2">
      <c r="A1768" s="24"/>
      <c r="B1768" s="24" t="s">
        <v>658</v>
      </c>
      <c r="C1768" s="25" t="s">
        <v>44</v>
      </c>
      <c r="D1768" s="25">
        <v>10</v>
      </c>
      <c r="E1768" s="25">
        <v>0</v>
      </c>
      <c r="F1768" s="25" t="s">
        <v>50</v>
      </c>
      <c r="G1768" s="25">
        <v>7</v>
      </c>
      <c r="H1768" s="25" t="s">
        <v>50</v>
      </c>
      <c r="I1768" s="25">
        <v>0</v>
      </c>
      <c r="J1768" s="25" t="s">
        <v>44</v>
      </c>
    </row>
    <row r="1769" spans="1:10" ht="12.75" customHeight="1" x14ac:dyDescent="0.2">
      <c r="A1769" s="24"/>
      <c r="B1769" s="24" t="s">
        <v>54</v>
      </c>
      <c r="C1769" s="25" t="s">
        <v>44</v>
      </c>
      <c r="D1769" s="25">
        <v>5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2">
      <c r="A1770" s="24"/>
      <c r="B1770" s="24" t="s">
        <v>55</v>
      </c>
      <c r="C1770" s="25" t="s">
        <v>44</v>
      </c>
      <c r="D1770" s="25">
        <v>1</v>
      </c>
      <c r="E1770" s="25">
        <v>0</v>
      </c>
      <c r="F1770" s="25" t="s">
        <v>50</v>
      </c>
      <c r="G1770" s="25">
        <v>1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2">
      <c r="A1771" s="24"/>
      <c r="B1771" s="24" t="s">
        <v>56</v>
      </c>
      <c r="C1771" s="25" t="s">
        <v>44</v>
      </c>
      <c r="D1771" s="25" t="s">
        <v>50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 t="s">
        <v>50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1</v>
      </c>
      <c r="H1773" s="25" t="s">
        <v>50</v>
      </c>
      <c r="I1773" s="25">
        <v>0</v>
      </c>
      <c r="J1773" s="25" t="s">
        <v>44</v>
      </c>
    </row>
    <row r="1774" spans="1:10" ht="12.75" customHeight="1" x14ac:dyDescent="0.2">
      <c r="A1774" s="24"/>
      <c r="B1774" s="22" t="s">
        <v>659</v>
      </c>
      <c r="C1774" s="25">
        <v>5</v>
      </c>
      <c r="D1774" s="25" t="s">
        <v>50</v>
      </c>
      <c r="E1774" s="25">
        <v>0</v>
      </c>
      <c r="F1774" s="25">
        <v>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2">
      <c r="A1776" s="22" t="s">
        <v>143</v>
      </c>
      <c r="B1776" s="22" t="s">
        <v>144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654</v>
      </c>
      <c r="C1779" s="25">
        <v>17</v>
      </c>
      <c r="D1779" s="25">
        <v>9</v>
      </c>
      <c r="E1779" s="25">
        <v>0</v>
      </c>
      <c r="F1779" s="25" t="s">
        <v>50</v>
      </c>
      <c r="G1779" s="25">
        <v>6</v>
      </c>
      <c r="H1779" s="25" t="s">
        <v>50</v>
      </c>
      <c r="I1779" s="25">
        <v>0</v>
      </c>
      <c r="J1779" s="25">
        <v>2</v>
      </c>
    </row>
    <row r="1780" spans="1:10" ht="12.75" customHeight="1" x14ac:dyDescent="0.2">
      <c r="A1780" s="24"/>
      <c r="B1780" s="22" t="s">
        <v>655</v>
      </c>
      <c r="C1780" s="25" t="s">
        <v>44</v>
      </c>
      <c r="D1780" s="25" t="s">
        <v>50</v>
      </c>
      <c r="E1780" s="25">
        <v>0</v>
      </c>
      <c r="F1780" s="25" t="s">
        <v>50</v>
      </c>
      <c r="G1780" s="25">
        <v>3</v>
      </c>
      <c r="H1780" s="25" t="s">
        <v>50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 t="s">
        <v>50</v>
      </c>
      <c r="G1781" s="25">
        <v>2</v>
      </c>
      <c r="H1781" s="25" t="s">
        <v>50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 t="s">
        <v>50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656</v>
      </c>
      <c r="C1783" s="25" t="s">
        <v>44</v>
      </c>
      <c r="D1783" s="25">
        <v>3</v>
      </c>
      <c r="E1783" s="25">
        <v>0</v>
      </c>
      <c r="F1783" s="25" t="s">
        <v>50</v>
      </c>
      <c r="G1783" s="25">
        <v>1</v>
      </c>
      <c r="H1783" s="25">
        <v>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1</v>
      </c>
      <c r="H1784" s="25">
        <v>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 t="s">
        <v>50</v>
      </c>
      <c r="E1785" s="25">
        <v>0</v>
      </c>
      <c r="F1785" s="25">
        <v>0</v>
      </c>
      <c r="G1785" s="25" t="s">
        <v>50</v>
      </c>
      <c r="H1785" s="25">
        <v>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2</v>
      </c>
      <c r="E1786" s="25">
        <v>0</v>
      </c>
      <c r="F1786" s="25" t="s">
        <v>50</v>
      </c>
      <c r="G1786" s="25" t="s">
        <v>50</v>
      </c>
      <c r="H1786" s="25">
        <v>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 t="s">
        <v>50</v>
      </c>
      <c r="E1788" s="25">
        <v>0</v>
      </c>
      <c r="F1788" s="25" t="s">
        <v>50</v>
      </c>
      <c r="G1788" s="25" t="s">
        <v>50</v>
      </c>
      <c r="H1788" s="25">
        <v>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657</v>
      </c>
      <c r="C1789" s="25" t="s">
        <v>44</v>
      </c>
      <c r="D1789" s="25">
        <v>6</v>
      </c>
      <c r="E1789" s="25">
        <v>0</v>
      </c>
      <c r="F1789" s="25" t="s">
        <v>50</v>
      </c>
      <c r="G1789" s="25">
        <v>2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658</v>
      </c>
      <c r="C1790" s="25" t="s">
        <v>44</v>
      </c>
      <c r="D1790" s="25">
        <v>4</v>
      </c>
      <c r="E1790" s="25">
        <v>0</v>
      </c>
      <c r="F1790" s="25">
        <v>0</v>
      </c>
      <c r="G1790" s="25">
        <v>2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2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 t="s">
        <v>50</v>
      </c>
      <c r="E1792" s="25">
        <v>0</v>
      </c>
      <c r="F1792" s="25" t="s">
        <v>50</v>
      </c>
      <c r="G1792" s="25" t="s">
        <v>50</v>
      </c>
      <c r="H1792" s="25">
        <v>0</v>
      </c>
      <c r="I1792" s="25">
        <v>0</v>
      </c>
      <c r="J1792" s="25" t="s">
        <v>44</v>
      </c>
    </row>
    <row r="1793" spans="1:10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0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>
        <v>0</v>
      </c>
      <c r="H1794" s="25">
        <v>0</v>
      </c>
      <c r="I1794" s="25">
        <v>0</v>
      </c>
      <c r="J1794" s="25" t="s">
        <v>44</v>
      </c>
    </row>
    <row r="1795" spans="1:10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>
        <v>0</v>
      </c>
      <c r="H1795" s="25">
        <v>0</v>
      </c>
      <c r="I1795" s="25">
        <v>0</v>
      </c>
      <c r="J1795" s="25" t="s">
        <v>44</v>
      </c>
    </row>
    <row r="1796" spans="1:10" ht="12.75" customHeight="1" x14ac:dyDescent="0.2">
      <c r="A1796" s="24"/>
      <c r="B1796" s="22" t="s">
        <v>659</v>
      </c>
      <c r="C1796" s="25">
        <v>2</v>
      </c>
      <c r="D1796" s="25" t="s">
        <v>50</v>
      </c>
      <c r="E1796" s="25">
        <v>0</v>
      </c>
      <c r="F1796" s="25">
        <v>0</v>
      </c>
      <c r="G1796" s="25">
        <v>0</v>
      </c>
      <c r="H1796" s="25" t="s">
        <v>50</v>
      </c>
      <c r="I1796" s="25">
        <v>0</v>
      </c>
      <c r="J1796" s="25">
        <v>2</v>
      </c>
    </row>
    <row r="1797" spans="1:10" ht="12.75" customHeight="1" x14ac:dyDescent="0.2">
      <c r="A1797" s="29"/>
      <c r="B1797" s="30"/>
      <c r="C1797" s="25"/>
      <c r="D1797" s="25"/>
      <c r="E1797" s="25"/>
      <c r="F1797" s="25"/>
      <c r="G1797" s="25"/>
      <c r="H1797" s="25"/>
      <c r="I1797" s="25"/>
      <c r="J1797" s="25"/>
    </row>
    <row r="1798" spans="1:10" s="12" customFormat="1" ht="12.75" customHeight="1" x14ac:dyDescent="0.2">
      <c r="A1798" s="22" t="s">
        <v>145</v>
      </c>
      <c r="B1798" s="22" t="s">
        <v>735</v>
      </c>
      <c r="C1798" s="27"/>
      <c r="D1798" s="27"/>
      <c r="E1798" s="27"/>
      <c r="F1798" s="27"/>
      <c r="G1798" s="27"/>
      <c r="H1798" s="27"/>
      <c r="I1798" s="27"/>
      <c r="J1798" s="27"/>
    </row>
    <row r="1799" spans="1:10" ht="12.75" customHeight="1" x14ac:dyDescent="0.2">
      <c r="A1799" s="29"/>
      <c r="B1799" s="30"/>
      <c r="C1799" s="25"/>
      <c r="D1799" s="25"/>
      <c r="E1799" s="25"/>
      <c r="F1799" s="25"/>
      <c r="G1799" s="25"/>
      <c r="H1799" s="25"/>
      <c r="I1799" s="25"/>
      <c r="J1799" s="25"/>
    </row>
    <row r="1800" spans="1:10" ht="12.75" customHeight="1" x14ac:dyDescent="0.2">
      <c r="A1800" s="29"/>
      <c r="B1800" s="24"/>
      <c r="C1800" s="25"/>
      <c r="D1800" s="25"/>
      <c r="E1800" s="25"/>
      <c r="F1800" s="25"/>
      <c r="G1800" s="25"/>
      <c r="H1800" s="25"/>
      <c r="I1800" s="25"/>
      <c r="J1800" s="25"/>
    </row>
    <row r="1801" spans="1:10" ht="12.75" customHeight="1" x14ac:dyDescent="0.2">
      <c r="A1801" s="29"/>
      <c r="B1801" s="22" t="s">
        <v>654</v>
      </c>
      <c r="C1801" s="25">
        <v>37</v>
      </c>
      <c r="D1801" s="25">
        <v>16</v>
      </c>
      <c r="E1801" s="25">
        <v>0</v>
      </c>
      <c r="F1801" s="25" t="s">
        <v>50</v>
      </c>
      <c r="G1801" s="25">
        <v>15</v>
      </c>
      <c r="H1801" s="25">
        <v>1</v>
      </c>
      <c r="I1801" s="25" t="s">
        <v>50</v>
      </c>
      <c r="J1801" s="25">
        <v>5</v>
      </c>
    </row>
    <row r="1802" spans="1:10" ht="12.75" customHeight="1" x14ac:dyDescent="0.2">
      <c r="A1802" s="29"/>
      <c r="B1802" s="22" t="s">
        <v>655</v>
      </c>
      <c r="C1802" s="25" t="s">
        <v>44</v>
      </c>
      <c r="D1802" s="25" t="s">
        <v>50</v>
      </c>
      <c r="E1802" s="25">
        <v>0</v>
      </c>
      <c r="F1802" s="25" t="s">
        <v>50</v>
      </c>
      <c r="G1802" s="25">
        <v>1</v>
      </c>
      <c r="H1802" s="25" t="s">
        <v>50</v>
      </c>
      <c r="I1802" s="25">
        <v>0</v>
      </c>
      <c r="J1802" s="25" t="s">
        <v>44</v>
      </c>
    </row>
    <row r="1803" spans="1:10" ht="12.75" customHeight="1" x14ac:dyDescent="0.2">
      <c r="A1803" s="29"/>
      <c r="B1803" s="24" t="s">
        <v>45</v>
      </c>
      <c r="C1803" s="25" t="s">
        <v>44</v>
      </c>
      <c r="D1803" s="25" t="s">
        <v>50</v>
      </c>
      <c r="E1803" s="25">
        <v>0</v>
      </c>
      <c r="F1803" s="25">
        <v>0</v>
      </c>
      <c r="G1803" s="25" t="s">
        <v>50</v>
      </c>
      <c r="H1803" s="25" t="s">
        <v>50</v>
      </c>
      <c r="I1803" s="25">
        <v>0</v>
      </c>
      <c r="J1803" s="25" t="s">
        <v>44</v>
      </c>
    </row>
    <row r="1804" spans="1:10" ht="12.75" customHeight="1" x14ac:dyDescent="0.2">
      <c r="A1804" s="29"/>
      <c r="B1804" s="24" t="s">
        <v>46</v>
      </c>
      <c r="C1804" s="25" t="s">
        <v>44</v>
      </c>
      <c r="D1804" s="25">
        <v>0</v>
      </c>
      <c r="E1804" s="25">
        <v>0</v>
      </c>
      <c r="F1804" s="25" t="s">
        <v>50</v>
      </c>
      <c r="G1804" s="25" t="s">
        <v>60</v>
      </c>
      <c r="H1804" s="25" t="s">
        <v>50</v>
      </c>
      <c r="I1804" s="25">
        <v>0</v>
      </c>
      <c r="J1804" s="25" t="s">
        <v>44</v>
      </c>
    </row>
    <row r="1805" spans="1:10" ht="12.75" customHeight="1" x14ac:dyDescent="0.2">
      <c r="A1805" s="29"/>
      <c r="B1805" s="22" t="s">
        <v>656</v>
      </c>
      <c r="C1805" s="25" t="s">
        <v>44</v>
      </c>
      <c r="D1805" s="25">
        <v>10</v>
      </c>
      <c r="E1805" s="25">
        <v>0</v>
      </c>
      <c r="F1805" s="25" t="s">
        <v>50</v>
      </c>
      <c r="G1805" s="25">
        <v>7</v>
      </c>
      <c r="H1805" s="25" t="s">
        <v>50</v>
      </c>
      <c r="I1805" s="25" t="s">
        <v>50</v>
      </c>
      <c r="J1805" s="25" t="s">
        <v>44</v>
      </c>
    </row>
    <row r="1806" spans="1:10" ht="12.75" customHeight="1" x14ac:dyDescent="0.2">
      <c r="A1806" s="29"/>
      <c r="B1806" s="24" t="s">
        <v>48</v>
      </c>
      <c r="C1806" s="25" t="s">
        <v>44</v>
      </c>
      <c r="D1806" s="25">
        <v>1</v>
      </c>
      <c r="E1806" s="25">
        <v>0</v>
      </c>
      <c r="F1806" s="25">
        <v>0</v>
      </c>
      <c r="G1806" s="25">
        <v>6</v>
      </c>
      <c r="H1806" s="25" t="s">
        <v>50</v>
      </c>
      <c r="I1806" s="25" t="s">
        <v>50</v>
      </c>
      <c r="J1806" s="25" t="s">
        <v>44</v>
      </c>
    </row>
    <row r="1807" spans="1:10" ht="12.75" customHeight="1" x14ac:dyDescent="0.2">
      <c r="A1807" s="29"/>
      <c r="B1807" s="24" t="s">
        <v>49</v>
      </c>
      <c r="C1807" s="25" t="s">
        <v>44</v>
      </c>
      <c r="D1807" s="25" t="s">
        <v>50</v>
      </c>
      <c r="E1807" s="25">
        <v>0</v>
      </c>
      <c r="F1807" s="25">
        <v>0</v>
      </c>
      <c r="G1807" s="25" t="s">
        <v>50</v>
      </c>
      <c r="H1807" s="25" t="s">
        <v>50</v>
      </c>
      <c r="I1807" s="25">
        <v>0</v>
      </c>
      <c r="J1807" s="25" t="s">
        <v>44</v>
      </c>
    </row>
    <row r="1808" spans="1:10" ht="12.75" customHeight="1" x14ac:dyDescent="0.2">
      <c r="A1808" s="29"/>
      <c r="B1808" s="24" t="s">
        <v>51</v>
      </c>
      <c r="C1808" s="25" t="s">
        <v>44</v>
      </c>
      <c r="D1808" s="25">
        <v>8</v>
      </c>
      <c r="E1808" s="25">
        <v>0</v>
      </c>
      <c r="F1808" s="25" t="s">
        <v>50</v>
      </c>
      <c r="G1808" s="25" t="s">
        <v>60</v>
      </c>
      <c r="H1808" s="25" t="s">
        <v>50</v>
      </c>
      <c r="I1808" s="25">
        <v>0</v>
      </c>
      <c r="J1808" s="25" t="s">
        <v>44</v>
      </c>
    </row>
    <row r="1809" spans="1:10" ht="12.75" customHeight="1" x14ac:dyDescent="0.2">
      <c r="A1809" s="29"/>
      <c r="B1809" s="24" t="s">
        <v>52</v>
      </c>
      <c r="C1809" s="25" t="s">
        <v>44</v>
      </c>
      <c r="D1809" s="25" t="s">
        <v>50</v>
      </c>
      <c r="E1809" s="25" t="s">
        <v>44</v>
      </c>
      <c r="F1809" s="25" t="s">
        <v>44</v>
      </c>
      <c r="G1809" s="25" t="s">
        <v>44</v>
      </c>
      <c r="H1809" s="25" t="s">
        <v>44</v>
      </c>
      <c r="I1809" s="25" t="s">
        <v>44</v>
      </c>
      <c r="J1809" s="25" t="s">
        <v>44</v>
      </c>
    </row>
    <row r="1810" spans="1:10" ht="12.75" customHeight="1" x14ac:dyDescent="0.2">
      <c r="A1810" s="29"/>
      <c r="B1810" s="24" t="s">
        <v>53</v>
      </c>
      <c r="C1810" s="25" t="s">
        <v>44</v>
      </c>
      <c r="D1810" s="25" t="s">
        <v>50</v>
      </c>
      <c r="E1810" s="25">
        <v>0</v>
      </c>
      <c r="F1810" s="25">
        <v>0</v>
      </c>
      <c r="G1810" s="25" t="s">
        <v>50</v>
      </c>
      <c r="H1810" s="25" t="s">
        <v>50</v>
      </c>
      <c r="I1810" s="25">
        <v>0</v>
      </c>
      <c r="J1810" s="25" t="s">
        <v>44</v>
      </c>
    </row>
    <row r="1811" spans="1:10" ht="12.75" customHeight="1" x14ac:dyDescent="0.2">
      <c r="A1811" s="29"/>
      <c r="B1811" s="22" t="s">
        <v>657</v>
      </c>
      <c r="C1811" s="25" t="s">
        <v>44</v>
      </c>
      <c r="D1811" s="25">
        <v>6</v>
      </c>
      <c r="E1811" s="25">
        <v>0</v>
      </c>
      <c r="F1811" s="25" t="s">
        <v>50</v>
      </c>
      <c r="G1811" s="25">
        <v>8</v>
      </c>
      <c r="H1811" s="25">
        <v>1</v>
      </c>
      <c r="I1811" s="25" t="s">
        <v>50</v>
      </c>
      <c r="J1811" s="25" t="s">
        <v>44</v>
      </c>
    </row>
    <row r="1812" spans="1:10" ht="12.75" customHeight="1" x14ac:dyDescent="0.2">
      <c r="A1812" s="29"/>
      <c r="B1812" s="24" t="s">
        <v>658</v>
      </c>
      <c r="C1812" s="25" t="s">
        <v>44</v>
      </c>
      <c r="D1812" s="25">
        <v>3</v>
      </c>
      <c r="E1812" s="25">
        <v>0</v>
      </c>
      <c r="F1812" s="25" t="s">
        <v>50</v>
      </c>
      <c r="G1812" s="25">
        <v>7</v>
      </c>
      <c r="H1812" s="25" t="s">
        <v>50</v>
      </c>
      <c r="I1812" s="25" t="s">
        <v>50</v>
      </c>
      <c r="J1812" s="25" t="s">
        <v>44</v>
      </c>
    </row>
    <row r="1813" spans="1:10" ht="12.75" customHeight="1" x14ac:dyDescent="0.2">
      <c r="A1813" s="29"/>
      <c r="B1813" s="24" t="s">
        <v>54</v>
      </c>
      <c r="C1813" s="25" t="s">
        <v>44</v>
      </c>
      <c r="D1813" s="25">
        <v>2</v>
      </c>
      <c r="E1813" s="25" t="s">
        <v>44</v>
      </c>
      <c r="F1813" s="25" t="s">
        <v>44</v>
      </c>
      <c r="G1813" s="25" t="s">
        <v>44</v>
      </c>
      <c r="H1813" s="25" t="s">
        <v>44</v>
      </c>
      <c r="I1813" s="25" t="s">
        <v>44</v>
      </c>
      <c r="J1813" s="25" t="s">
        <v>44</v>
      </c>
    </row>
    <row r="1814" spans="1:10" ht="12.75" customHeight="1" x14ac:dyDescent="0.2">
      <c r="A1814" s="29"/>
      <c r="B1814" s="24" t="s">
        <v>55</v>
      </c>
      <c r="C1814" s="25" t="s">
        <v>44</v>
      </c>
      <c r="D1814" s="25">
        <v>1</v>
      </c>
      <c r="E1814" s="25">
        <v>0</v>
      </c>
      <c r="F1814" s="25">
        <v>0</v>
      </c>
      <c r="G1814" s="25" t="s">
        <v>60</v>
      </c>
      <c r="H1814" s="25" t="s">
        <v>50</v>
      </c>
      <c r="I1814" s="25">
        <v>0</v>
      </c>
      <c r="J1814" s="25" t="s">
        <v>44</v>
      </c>
    </row>
    <row r="1815" spans="1:10" ht="12.75" customHeight="1" x14ac:dyDescent="0.2">
      <c r="A1815" s="29"/>
      <c r="B1815" s="24" t="s">
        <v>56</v>
      </c>
      <c r="C1815" s="25" t="s">
        <v>44</v>
      </c>
      <c r="D1815" s="25" t="s">
        <v>50</v>
      </c>
      <c r="E1815" s="25" t="s">
        <v>44</v>
      </c>
      <c r="F1815" s="25" t="s">
        <v>50</v>
      </c>
      <c r="G1815" s="25" t="s">
        <v>50</v>
      </c>
      <c r="H1815" s="25" t="s">
        <v>50</v>
      </c>
      <c r="I1815" s="25" t="s">
        <v>44</v>
      </c>
      <c r="J1815" s="25" t="s">
        <v>44</v>
      </c>
    </row>
    <row r="1816" spans="1:10" ht="12.75" customHeight="1" x14ac:dyDescent="0.2">
      <c r="A1816" s="29"/>
      <c r="B1816" s="24" t="s">
        <v>57</v>
      </c>
      <c r="C1816" s="25" t="s">
        <v>44</v>
      </c>
      <c r="D1816" s="25" t="s">
        <v>44</v>
      </c>
      <c r="E1816" s="25">
        <v>0</v>
      </c>
      <c r="F1816" s="25" t="s">
        <v>50</v>
      </c>
      <c r="G1816" s="25" t="s">
        <v>50</v>
      </c>
      <c r="H1816" s="25" t="s">
        <v>50</v>
      </c>
      <c r="I1816" s="25">
        <v>0</v>
      </c>
      <c r="J1816" s="25" t="s">
        <v>44</v>
      </c>
    </row>
    <row r="1817" spans="1:10" ht="12.75" customHeight="1" x14ac:dyDescent="0.2">
      <c r="A1817" s="29"/>
      <c r="B1817" s="24" t="s">
        <v>58</v>
      </c>
      <c r="C1817" s="25" t="s">
        <v>44</v>
      </c>
      <c r="D1817" s="25" t="s">
        <v>50</v>
      </c>
      <c r="E1817" s="25">
        <v>0</v>
      </c>
      <c r="F1817" s="25" t="s">
        <v>50</v>
      </c>
      <c r="G1817" s="25">
        <v>0</v>
      </c>
      <c r="H1817" s="25" t="s">
        <v>50</v>
      </c>
      <c r="I1817" s="25">
        <v>0</v>
      </c>
      <c r="J1817" s="25" t="s">
        <v>44</v>
      </c>
    </row>
    <row r="1818" spans="1:10" ht="12.75" customHeight="1" x14ac:dyDescent="0.2">
      <c r="A1818" s="29"/>
      <c r="B1818" s="22" t="s">
        <v>659</v>
      </c>
      <c r="C1818" s="25">
        <v>6</v>
      </c>
      <c r="D1818" s="25" t="s">
        <v>60</v>
      </c>
      <c r="E1818" s="25">
        <v>0</v>
      </c>
      <c r="F1818" s="25">
        <v>0</v>
      </c>
      <c r="G1818" s="25" t="s">
        <v>50</v>
      </c>
      <c r="H1818" s="25" t="s">
        <v>50</v>
      </c>
      <c r="I1818" s="25">
        <v>0</v>
      </c>
      <c r="J1818" s="25">
        <v>5</v>
      </c>
    </row>
    <row r="1819" spans="1:10" ht="12.75" customHeight="1" x14ac:dyDescent="0.2">
      <c r="A1819" s="29"/>
      <c r="B1819" s="30"/>
      <c r="C1819" s="25"/>
      <c r="D1819" s="25"/>
      <c r="E1819" s="25"/>
      <c r="F1819" s="25"/>
      <c r="G1819" s="25"/>
      <c r="H1819" s="25"/>
      <c r="I1819" s="25"/>
      <c r="J1819" s="25"/>
    </row>
    <row r="1820" spans="1:10" s="12" customFormat="1" ht="12.75" customHeight="1" x14ac:dyDescent="0.2">
      <c r="A1820" s="22" t="s">
        <v>146</v>
      </c>
      <c r="B1820" s="22" t="s">
        <v>736</v>
      </c>
      <c r="C1820" s="27"/>
      <c r="D1820" s="27"/>
      <c r="E1820" s="27"/>
      <c r="F1820" s="27"/>
      <c r="G1820" s="27"/>
      <c r="H1820" s="27"/>
      <c r="I1820" s="27"/>
      <c r="J1820" s="27"/>
    </row>
    <row r="1821" spans="1:10" ht="12.75" customHeight="1" x14ac:dyDescent="0.2">
      <c r="A1821" s="29"/>
      <c r="B1821" s="30"/>
      <c r="C1821" s="25"/>
      <c r="D1821" s="25"/>
      <c r="E1821" s="25"/>
      <c r="F1821" s="25"/>
      <c r="G1821" s="25"/>
      <c r="H1821" s="25"/>
      <c r="I1821" s="25"/>
      <c r="J1821" s="25"/>
    </row>
    <row r="1822" spans="1:10" ht="12.75" customHeight="1" x14ac:dyDescent="0.2">
      <c r="A1822" s="29"/>
      <c r="B1822" s="24"/>
      <c r="C1822" s="25"/>
      <c r="D1822" s="25"/>
      <c r="E1822" s="25"/>
      <c r="F1822" s="25"/>
      <c r="G1822" s="25"/>
      <c r="H1822" s="25"/>
      <c r="I1822" s="25"/>
      <c r="J1822" s="25"/>
    </row>
    <row r="1823" spans="1:10" ht="12.75" customHeight="1" x14ac:dyDescent="0.2">
      <c r="A1823" s="29"/>
      <c r="B1823" s="22" t="s">
        <v>654</v>
      </c>
      <c r="C1823" s="25">
        <v>61</v>
      </c>
      <c r="D1823" s="25">
        <v>33</v>
      </c>
      <c r="E1823" s="25">
        <v>0</v>
      </c>
      <c r="F1823" s="25" t="s">
        <v>50</v>
      </c>
      <c r="G1823" s="25">
        <v>25</v>
      </c>
      <c r="H1823" s="25">
        <v>1</v>
      </c>
      <c r="I1823" s="25" t="s">
        <v>50</v>
      </c>
      <c r="J1823" s="25">
        <v>1</v>
      </c>
    </row>
    <row r="1824" spans="1:10" ht="12.75" customHeight="1" x14ac:dyDescent="0.2">
      <c r="A1824" s="29"/>
      <c r="B1824" s="22" t="s">
        <v>655</v>
      </c>
      <c r="C1824" s="25" t="s">
        <v>44</v>
      </c>
      <c r="D1824" s="25" t="s">
        <v>50</v>
      </c>
      <c r="E1824" s="25">
        <v>0</v>
      </c>
      <c r="F1824" s="25" t="s">
        <v>50</v>
      </c>
      <c r="G1824" s="25">
        <v>3</v>
      </c>
      <c r="H1824" s="25" t="s">
        <v>60</v>
      </c>
      <c r="I1824" s="25">
        <v>0</v>
      </c>
      <c r="J1824" s="25" t="s">
        <v>44</v>
      </c>
    </row>
    <row r="1825" spans="1:10" ht="12.75" customHeight="1" x14ac:dyDescent="0.2">
      <c r="A1825" s="29"/>
      <c r="B1825" s="24" t="s">
        <v>45</v>
      </c>
      <c r="C1825" s="25" t="s">
        <v>44</v>
      </c>
      <c r="D1825" s="25" t="s">
        <v>50</v>
      </c>
      <c r="E1825" s="25">
        <v>0</v>
      </c>
      <c r="F1825" s="25">
        <v>0</v>
      </c>
      <c r="G1825" s="25">
        <v>1</v>
      </c>
      <c r="H1825" s="25" t="s">
        <v>60</v>
      </c>
      <c r="I1825" s="25">
        <v>0</v>
      </c>
      <c r="J1825" s="25" t="s">
        <v>44</v>
      </c>
    </row>
    <row r="1826" spans="1:10" ht="12.75" customHeight="1" x14ac:dyDescent="0.2">
      <c r="A1826" s="29"/>
      <c r="B1826" s="24" t="s">
        <v>46</v>
      </c>
      <c r="C1826" s="25" t="s">
        <v>44</v>
      </c>
      <c r="D1826" s="25">
        <v>0</v>
      </c>
      <c r="E1826" s="25">
        <v>0</v>
      </c>
      <c r="F1826" s="25" t="s">
        <v>50</v>
      </c>
      <c r="G1826" s="25">
        <v>2</v>
      </c>
      <c r="H1826" s="25" t="s">
        <v>50</v>
      </c>
      <c r="I1826" s="25">
        <v>0</v>
      </c>
      <c r="J1826" s="25" t="s">
        <v>44</v>
      </c>
    </row>
    <row r="1827" spans="1:10" ht="12.75" customHeight="1" x14ac:dyDescent="0.2">
      <c r="A1827" s="29"/>
      <c r="B1827" s="22" t="s">
        <v>656</v>
      </c>
      <c r="C1827" s="25" t="s">
        <v>44</v>
      </c>
      <c r="D1827" s="25">
        <v>17</v>
      </c>
      <c r="E1827" s="25">
        <v>0</v>
      </c>
      <c r="F1827" s="25" t="s">
        <v>50</v>
      </c>
      <c r="G1827" s="25">
        <v>13</v>
      </c>
      <c r="H1827" s="25" t="s">
        <v>50</v>
      </c>
      <c r="I1827" s="25" t="s">
        <v>50</v>
      </c>
      <c r="J1827" s="25" t="s">
        <v>44</v>
      </c>
    </row>
    <row r="1828" spans="1:10" ht="12.75" customHeight="1" x14ac:dyDescent="0.2">
      <c r="A1828" s="29"/>
      <c r="B1828" s="24" t="s">
        <v>48</v>
      </c>
      <c r="C1828" s="25" t="s">
        <v>44</v>
      </c>
      <c r="D1828" s="25">
        <v>2</v>
      </c>
      <c r="E1828" s="25">
        <v>0</v>
      </c>
      <c r="F1828" s="25" t="s">
        <v>50</v>
      </c>
      <c r="G1828" s="25">
        <v>10</v>
      </c>
      <c r="H1828" s="25" t="s">
        <v>50</v>
      </c>
      <c r="I1828" s="25" t="s">
        <v>50</v>
      </c>
      <c r="J1828" s="25" t="s">
        <v>44</v>
      </c>
    </row>
    <row r="1829" spans="1:10" ht="12.75" customHeight="1" x14ac:dyDescent="0.2">
      <c r="A1829" s="29"/>
      <c r="B1829" s="24" t="s">
        <v>49</v>
      </c>
      <c r="C1829" s="25" t="s">
        <v>44</v>
      </c>
      <c r="D1829" s="25">
        <v>2</v>
      </c>
      <c r="E1829" s="25">
        <v>0</v>
      </c>
      <c r="F1829" s="25">
        <v>0</v>
      </c>
      <c r="G1829" s="25" t="s">
        <v>50</v>
      </c>
      <c r="H1829" s="25">
        <v>0</v>
      </c>
      <c r="I1829" s="25">
        <v>0</v>
      </c>
      <c r="J1829" s="25" t="s">
        <v>44</v>
      </c>
    </row>
    <row r="1830" spans="1:10" ht="12.75" customHeight="1" x14ac:dyDescent="0.2">
      <c r="A1830" s="29"/>
      <c r="B1830" s="24" t="s">
        <v>51</v>
      </c>
      <c r="C1830" s="25" t="s">
        <v>44</v>
      </c>
      <c r="D1830" s="25">
        <v>11</v>
      </c>
      <c r="E1830" s="25">
        <v>0</v>
      </c>
      <c r="F1830" s="25" t="s">
        <v>50</v>
      </c>
      <c r="G1830" s="25">
        <v>1</v>
      </c>
      <c r="H1830" s="25" t="s">
        <v>50</v>
      </c>
      <c r="I1830" s="25">
        <v>0</v>
      </c>
      <c r="J1830" s="25" t="s">
        <v>44</v>
      </c>
    </row>
    <row r="1831" spans="1:10" ht="12.75" customHeight="1" x14ac:dyDescent="0.2">
      <c r="A1831" s="29"/>
      <c r="B1831" s="24" t="s">
        <v>52</v>
      </c>
      <c r="C1831" s="25" t="s">
        <v>44</v>
      </c>
      <c r="D1831" s="25" t="s">
        <v>50</v>
      </c>
      <c r="E1831" s="25" t="s">
        <v>44</v>
      </c>
      <c r="F1831" s="25" t="s">
        <v>44</v>
      </c>
      <c r="G1831" s="25" t="s">
        <v>44</v>
      </c>
      <c r="H1831" s="25" t="s">
        <v>44</v>
      </c>
      <c r="I1831" s="25" t="s">
        <v>44</v>
      </c>
      <c r="J1831" s="25" t="s">
        <v>44</v>
      </c>
    </row>
    <row r="1832" spans="1:10" ht="12.75" customHeight="1" x14ac:dyDescent="0.2">
      <c r="A1832" s="29"/>
      <c r="B1832" s="24" t="s">
        <v>53</v>
      </c>
      <c r="C1832" s="25" t="s">
        <v>44</v>
      </c>
      <c r="D1832" s="25" t="s">
        <v>60</v>
      </c>
      <c r="E1832" s="25">
        <v>0</v>
      </c>
      <c r="F1832" s="25">
        <v>0</v>
      </c>
      <c r="G1832" s="25" t="s">
        <v>60</v>
      </c>
      <c r="H1832" s="25">
        <v>0</v>
      </c>
      <c r="I1832" s="25">
        <v>0</v>
      </c>
      <c r="J1832" s="25" t="s">
        <v>44</v>
      </c>
    </row>
    <row r="1833" spans="1:10" ht="12.75" customHeight="1" x14ac:dyDescent="0.2">
      <c r="A1833" s="29"/>
      <c r="B1833" s="22" t="s">
        <v>657</v>
      </c>
      <c r="C1833" s="25" t="s">
        <v>44</v>
      </c>
      <c r="D1833" s="25">
        <v>16</v>
      </c>
      <c r="E1833" s="25">
        <v>0</v>
      </c>
      <c r="F1833" s="25" t="s">
        <v>50</v>
      </c>
      <c r="G1833" s="25">
        <v>10</v>
      </c>
      <c r="H1833" s="25">
        <v>1</v>
      </c>
      <c r="I1833" s="25">
        <v>0</v>
      </c>
      <c r="J1833" s="25" t="s">
        <v>44</v>
      </c>
    </row>
    <row r="1834" spans="1:10" ht="12.75" customHeight="1" x14ac:dyDescent="0.2">
      <c r="A1834" s="29"/>
      <c r="B1834" s="24" t="s">
        <v>658</v>
      </c>
      <c r="C1834" s="25" t="s">
        <v>44</v>
      </c>
      <c r="D1834" s="25">
        <v>8</v>
      </c>
      <c r="E1834" s="25">
        <v>0</v>
      </c>
      <c r="F1834" s="25" t="s">
        <v>50</v>
      </c>
      <c r="G1834" s="25">
        <v>8</v>
      </c>
      <c r="H1834" s="25" t="s">
        <v>50</v>
      </c>
      <c r="I1834" s="25">
        <v>0</v>
      </c>
      <c r="J1834" s="25" t="s">
        <v>44</v>
      </c>
    </row>
    <row r="1835" spans="1:10" ht="12.75" customHeight="1" x14ac:dyDescent="0.2">
      <c r="A1835" s="29"/>
      <c r="B1835" s="24" t="s">
        <v>54</v>
      </c>
      <c r="C1835" s="25" t="s">
        <v>44</v>
      </c>
      <c r="D1835" s="25">
        <v>4</v>
      </c>
      <c r="E1835" s="25" t="s">
        <v>44</v>
      </c>
      <c r="F1835" s="25" t="s">
        <v>44</v>
      </c>
      <c r="G1835" s="25" t="s">
        <v>44</v>
      </c>
      <c r="H1835" s="25" t="s">
        <v>44</v>
      </c>
      <c r="I1835" s="25" t="s">
        <v>44</v>
      </c>
      <c r="J1835" s="25" t="s">
        <v>44</v>
      </c>
    </row>
    <row r="1836" spans="1:10" ht="12.75" customHeight="1" x14ac:dyDescent="0.2">
      <c r="A1836" s="29"/>
      <c r="B1836" s="24" t="s">
        <v>55</v>
      </c>
      <c r="C1836" s="25" t="s">
        <v>44</v>
      </c>
      <c r="D1836" s="25">
        <v>1</v>
      </c>
      <c r="E1836" s="25">
        <v>0</v>
      </c>
      <c r="F1836" s="25" t="s">
        <v>50</v>
      </c>
      <c r="G1836" s="25" t="s">
        <v>50</v>
      </c>
      <c r="H1836" s="25" t="s">
        <v>50</v>
      </c>
      <c r="I1836" s="25">
        <v>0</v>
      </c>
      <c r="J1836" s="25" t="s">
        <v>44</v>
      </c>
    </row>
    <row r="1837" spans="1:10" ht="12.75" customHeight="1" x14ac:dyDescent="0.2">
      <c r="A1837" s="29"/>
      <c r="B1837" s="24" t="s">
        <v>56</v>
      </c>
      <c r="C1837" s="25" t="s">
        <v>44</v>
      </c>
      <c r="D1837" s="25" t="s">
        <v>50</v>
      </c>
      <c r="E1837" s="25" t="s">
        <v>44</v>
      </c>
      <c r="F1837" s="25" t="s">
        <v>50</v>
      </c>
      <c r="G1837" s="25" t="s">
        <v>50</v>
      </c>
      <c r="H1837" s="25" t="s">
        <v>50</v>
      </c>
      <c r="I1837" s="25" t="s">
        <v>44</v>
      </c>
      <c r="J1837" s="25" t="s">
        <v>44</v>
      </c>
    </row>
    <row r="1838" spans="1:10" ht="12.75" customHeight="1" x14ac:dyDescent="0.2">
      <c r="A1838" s="29"/>
      <c r="B1838" s="24" t="s">
        <v>57</v>
      </c>
      <c r="C1838" s="25" t="s">
        <v>44</v>
      </c>
      <c r="D1838" s="25" t="s">
        <v>44</v>
      </c>
      <c r="E1838" s="25">
        <v>0</v>
      </c>
      <c r="F1838" s="25" t="s">
        <v>50</v>
      </c>
      <c r="G1838" s="25" t="s">
        <v>50</v>
      </c>
      <c r="H1838" s="25">
        <v>0</v>
      </c>
      <c r="I1838" s="25">
        <v>0</v>
      </c>
      <c r="J1838" s="25" t="s">
        <v>44</v>
      </c>
    </row>
    <row r="1839" spans="1:10" ht="12.75" customHeight="1" x14ac:dyDescent="0.2">
      <c r="A1839" s="29"/>
      <c r="B1839" s="24" t="s">
        <v>58</v>
      </c>
      <c r="C1839" s="25" t="s">
        <v>44</v>
      </c>
      <c r="D1839" s="25" t="s">
        <v>60</v>
      </c>
      <c r="E1839" s="25">
        <v>0</v>
      </c>
      <c r="F1839" s="25" t="s">
        <v>50</v>
      </c>
      <c r="G1839" s="25" t="s">
        <v>60</v>
      </c>
      <c r="H1839" s="25" t="s">
        <v>50</v>
      </c>
      <c r="I1839" s="25">
        <v>0</v>
      </c>
      <c r="J1839" s="25" t="s">
        <v>44</v>
      </c>
    </row>
    <row r="1840" spans="1:10" ht="12.75" customHeight="1" thickBot="1" x14ac:dyDescent="0.25">
      <c r="A1840" s="29"/>
      <c r="B1840" s="22" t="s">
        <v>659</v>
      </c>
      <c r="C1840" s="25">
        <v>1</v>
      </c>
      <c r="D1840" s="25" t="s">
        <v>50</v>
      </c>
      <c r="E1840" s="25">
        <v>0</v>
      </c>
      <c r="F1840" s="25">
        <v>0</v>
      </c>
      <c r="G1840" s="25" t="s">
        <v>50</v>
      </c>
      <c r="H1840" s="25" t="s">
        <v>50</v>
      </c>
      <c r="I1840" s="25">
        <v>0</v>
      </c>
      <c r="J1840" s="25">
        <v>1</v>
      </c>
    </row>
    <row r="1841" spans="1:12" s="33" customFormat="1" ht="12" customHeight="1" x14ac:dyDescent="0.2">
      <c r="A1841" s="85"/>
      <c r="B1841" s="85"/>
      <c r="C1841" s="85"/>
      <c r="D1841" s="85"/>
      <c r="E1841" s="85"/>
      <c r="F1841" s="85"/>
      <c r="G1841" s="85"/>
      <c r="H1841" s="85"/>
      <c r="I1841" s="85"/>
      <c r="J1841" s="85"/>
      <c r="K1841" s="31"/>
      <c r="L1841" s="32"/>
    </row>
    <row r="1842" spans="1:12" ht="12" customHeight="1" x14ac:dyDescent="0.2">
      <c r="A1842" s="86"/>
      <c r="B1842" s="86"/>
      <c r="C1842" s="86"/>
      <c r="D1842" s="86"/>
      <c r="E1842" s="86"/>
      <c r="F1842" s="86"/>
      <c r="G1842" s="86"/>
      <c r="H1842" s="86"/>
      <c r="I1842" s="86"/>
      <c r="J1842" s="86"/>
      <c r="K1842" s="34"/>
      <c r="L1842" s="35"/>
    </row>
    <row r="1843" spans="1:12" ht="12" customHeight="1" x14ac:dyDescent="0.2">
      <c r="A1843" s="86"/>
      <c r="B1843" s="86"/>
      <c r="C1843" s="86"/>
      <c r="D1843" s="86"/>
      <c r="E1843" s="86"/>
      <c r="F1843" s="86"/>
      <c r="G1843" s="86"/>
      <c r="H1843" s="86"/>
      <c r="I1843" s="86"/>
      <c r="J1843" s="86"/>
      <c r="K1843" s="34"/>
      <c r="L1843" s="35"/>
    </row>
    <row r="1844" spans="1:12" ht="12" customHeight="1" x14ac:dyDescent="0.2">
      <c r="A1844" s="84"/>
      <c r="B1844" s="84"/>
      <c r="C1844" s="84"/>
      <c r="D1844" s="84"/>
      <c r="E1844" s="84"/>
      <c r="F1844" s="84"/>
      <c r="G1844" s="84"/>
      <c r="H1844" s="84"/>
      <c r="I1844" s="84"/>
      <c r="J1844" s="84"/>
      <c r="K1844" s="36"/>
      <c r="L1844" s="35"/>
    </row>
    <row r="1845" spans="1:12" ht="12" customHeight="1" x14ac:dyDescent="0.2">
      <c r="A1845" s="84"/>
      <c r="B1845" s="84"/>
      <c r="C1845" s="84"/>
      <c r="D1845" s="84"/>
      <c r="E1845" s="84"/>
      <c r="F1845" s="84"/>
      <c r="G1845" s="84"/>
      <c r="H1845" s="84"/>
      <c r="I1845" s="84"/>
      <c r="J1845" s="84"/>
      <c r="K1845" s="36"/>
      <c r="L1845" s="35"/>
    </row>
    <row r="1846" spans="1:12" ht="12" customHeight="1" x14ac:dyDescent="0.2">
      <c r="A1846" s="84"/>
      <c r="B1846" s="84"/>
      <c r="C1846" s="84"/>
      <c r="D1846" s="84"/>
      <c r="E1846" s="84"/>
      <c r="F1846" s="84"/>
      <c r="G1846" s="84"/>
      <c r="H1846" s="84"/>
      <c r="I1846" s="84"/>
      <c r="J1846" s="84"/>
      <c r="K1846" s="36"/>
      <c r="L1846" s="35"/>
    </row>
    <row r="1847" spans="1:12" ht="12" customHeight="1" x14ac:dyDescent="0.2">
      <c r="A1847" s="84"/>
      <c r="B1847" s="84"/>
      <c r="C1847" s="84"/>
      <c r="D1847" s="84"/>
      <c r="E1847" s="84"/>
      <c r="F1847" s="84"/>
      <c r="G1847" s="84"/>
      <c r="H1847" s="84"/>
      <c r="I1847" s="84"/>
      <c r="J1847" s="84"/>
      <c r="K1847" s="36"/>
      <c r="L1847" s="35"/>
    </row>
    <row r="1848" spans="1:12" ht="12" customHeight="1" x14ac:dyDescent="0.2">
      <c r="A1848" s="87"/>
      <c r="B1848" s="87"/>
      <c r="C1848" s="87"/>
      <c r="D1848" s="87"/>
      <c r="E1848" s="87"/>
      <c r="F1848" s="87"/>
      <c r="G1848" s="87"/>
      <c r="H1848" s="87"/>
      <c r="I1848" s="87"/>
      <c r="J1848" s="87"/>
      <c r="K1848" s="35"/>
      <c r="L1848" s="35"/>
    </row>
    <row r="1849" spans="1:12" ht="12" customHeight="1" x14ac:dyDescent="0.2">
      <c r="A1849" s="87"/>
      <c r="B1849" s="87"/>
      <c r="C1849" s="87"/>
      <c r="D1849" s="87"/>
      <c r="E1849" s="87"/>
      <c r="F1849" s="87"/>
      <c r="G1849" s="87"/>
      <c r="H1849" s="87"/>
      <c r="I1849" s="87"/>
      <c r="J1849" s="87"/>
      <c r="K1849" s="35"/>
      <c r="L1849" s="35"/>
    </row>
    <row r="1850" spans="1:12" ht="12" customHeight="1" x14ac:dyDescent="0.2">
      <c r="A1850" s="84"/>
      <c r="B1850" s="84"/>
      <c r="C1850" s="84"/>
      <c r="D1850" s="84"/>
      <c r="E1850" s="84"/>
      <c r="F1850" s="84"/>
      <c r="G1850" s="84"/>
      <c r="H1850" s="84"/>
      <c r="I1850" s="84"/>
      <c r="J1850" s="84"/>
      <c r="K1850" s="36"/>
      <c r="L1850" s="35"/>
    </row>
    <row r="1851" spans="1:12" ht="12" customHeight="1" x14ac:dyDescent="0.2">
      <c r="A1851" s="84"/>
      <c r="B1851" s="84"/>
      <c r="C1851" s="84"/>
      <c r="D1851" s="84"/>
      <c r="E1851" s="84"/>
      <c r="F1851" s="84"/>
      <c r="G1851" s="84"/>
      <c r="H1851" s="84"/>
      <c r="I1851" s="84"/>
      <c r="J1851" s="84"/>
      <c r="K1851" s="36"/>
      <c r="L1851" s="35"/>
    </row>
    <row r="1852" spans="1:12" ht="12" customHeight="1" x14ac:dyDescent="0.2">
      <c r="A1852" s="84"/>
      <c r="B1852" s="84"/>
      <c r="C1852" s="84"/>
      <c r="D1852" s="84"/>
      <c r="E1852" s="84"/>
      <c r="F1852" s="84"/>
      <c r="G1852" s="84"/>
      <c r="H1852" s="84"/>
      <c r="I1852" s="84"/>
      <c r="J1852" s="84"/>
      <c r="K1852" s="36"/>
      <c r="L1852" s="35"/>
    </row>
    <row r="1853" spans="1:12" ht="12" customHeight="1" x14ac:dyDescent="0.2">
      <c r="A1853" s="84"/>
      <c r="B1853" s="84"/>
      <c r="C1853" s="84"/>
      <c r="D1853" s="84"/>
      <c r="E1853" s="84"/>
      <c r="F1853" s="84"/>
      <c r="G1853" s="84"/>
      <c r="H1853" s="84"/>
      <c r="I1853" s="84"/>
      <c r="J1853" s="84"/>
      <c r="K1853" s="36"/>
      <c r="L1853" s="35"/>
    </row>
    <row r="1854" spans="1:12" ht="12" customHeight="1" x14ac:dyDescent="0.2">
      <c r="A1854" s="84"/>
      <c r="B1854" s="84"/>
      <c r="C1854" s="84"/>
      <c r="D1854" s="84"/>
      <c r="E1854" s="84"/>
      <c r="F1854" s="84"/>
      <c r="G1854" s="84"/>
      <c r="H1854" s="84"/>
      <c r="I1854" s="84"/>
      <c r="J1854" s="84"/>
      <c r="K1854" s="36"/>
      <c r="L1854" s="35"/>
    </row>
    <row r="1855" spans="1:12" ht="12" customHeight="1" x14ac:dyDescent="0.2">
      <c r="A1855" s="84"/>
      <c r="B1855" s="84"/>
      <c r="C1855" s="84"/>
      <c r="D1855" s="84"/>
      <c r="E1855" s="84"/>
      <c r="F1855" s="84"/>
      <c r="G1855" s="84"/>
      <c r="H1855" s="84"/>
      <c r="I1855" s="84"/>
      <c r="J1855" s="84"/>
      <c r="K1855" s="36"/>
      <c r="L1855" s="35"/>
    </row>
    <row r="1856" spans="1:12" ht="12" customHeight="1" x14ac:dyDescent="0.2">
      <c r="A1856" s="87"/>
      <c r="B1856" s="87"/>
      <c r="C1856" s="87"/>
      <c r="D1856" s="87"/>
      <c r="E1856" s="87"/>
      <c r="F1856" s="87"/>
      <c r="G1856" s="87"/>
      <c r="H1856" s="87"/>
      <c r="I1856" s="87"/>
      <c r="J1856" s="87"/>
      <c r="K1856" s="35"/>
      <c r="L1856" s="35"/>
    </row>
    <row r="1857" spans="1:12" ht="12" customHeight="1" x14ac:dyDescent="0.2">
      <c r="A1857" s="87"/>
      <c r="B1857" s="87"/>
      <c r="C1857" s="87"/>
      <c r="D1857" s="87"/>
      <c r="E1857" s="87"/>
      <c r="F1857" s="87"/>
      <c r="G1857" s="87"/>
      <c r="H1857" s="87"/>
      <c r="I1857" s="87"/>
      <c r="J1857" s="87"/>
      <c r="K1857" s="35"/>
      <c r="L1857" s="35"/>
    </row>
    <row r="1858" spans="1:12" ht="12" customHeight="1" x14ac:dyDescent="0.2">
      <c r="A1858" s="87"/>
      <c r="B1858" s="87"/>
      <c r="C1858" s="87"/>
      <c r="D1858" s="87"/>
      <c r="E1858" s="87"/>
      <c r="F1858" s="87"/>
      <c r="G1858" s="87"/>
      <c r="H1858" s="87"/>
      <c r="I1858" s="87"/>
      <c r="J1858" s="87"/>
      <c r="K1858" s="35"/>
      <c r="L1858" s="35"/>
    </row>
    <row r="1859" spans="1:12" ht="12" customHeight="1" x14ac:dyDescent="0.2">
      <c r="A1859" s="87"/>
      <c r="B1859" s="87"/>
      <c r="C1859" s="87"/>
      <c r="D1859" s="87"/>
      <c r="E1859" s="87"/>
      <c r="F1859" s="87"/>
      <c r="G1859" s="87"/>
      <c r="H1859" s="87"/>
      <c r="I1859" s="87"/>
      <c r="J1859" s="87"/>
      <c r="K1859" s="35"/>
      <c r="L1859" s="35"/>
    </row>
    <row r="1860" spans="1:12" ht="12" customHeight="1" x14ac:dyDescent="0.2">
      <c r="A1860" s="84"/>
      <c r="B1860" s="84"/>
      <c r="C1860" s="84"/>
      <c r="D1860" s="84"/>
      <c r="E1860" s="84"/>
      <c r="F1860" s="84"/>
      <c r="G1860" s="84"/>
      <c r="H1860" s="84"/>
      <c r="I1860" s="84"/>
      <c r="J1860" s="84"/>
      <c r="K1860" s="36"/>
      <c r="L1860" s="35"/>
    </row>
    <row r="1861" spans="1:12" ht="12" customHeight="1" x14ac:dyDescent="0.2">
      <c r="A1861" s="87"/>
      <c r="B1861" s="87"/>
      <c r="C1861" s="87"/>
      <c r="D1861" s="87"/>
      <c r="E1861" s="87"/>
      <c r="F1861" s="87"/>
      <c r="G1861" s="87"/>
      <c r="H1861" s="87"/>
      <c r="I1861" s="87"/>
      <c r="J1861" s="87"/>
      <c r="K1861" s="35"/>
    </row>
    <row r="1862" spans="1:12" ht="12" customHeight="1" x14ac:dyDescent="0.2">
      <c r="A1862" s="37"/>
      <c r="B1862" s="35"/>
      <c r="C1862" s="35"/>
      <c r="D1862" s="35"/>
      <c r="E1862" s="35"/>
      <c r="F1862" s="35"/>
      <c r="G1862" s="35"/>
      <c r="H1862" s="35"/>
      <c r="I1862" s="35"/>
      <c r="J1862" s="35"/>
      <c r="K1862" s="35"/>
    </row>
    <row r="1863" spans="1:12" ht="12" customHeight="1" x14ac:dyDescent="0.2">
      <c r="A1863" s="37"/>
      <c r="B1863" s="35"/>
      <c r="C1863" s="35"/>
      <c r="D1863" s="35"/>
      <c r="E1863" s="35"/>
      <c r="F1863" s="35"/>
      <c r="G1863" s="35"/>
      <c r="H1863" s="35"/>
      <c r="I1863" s="35"/>
      <c r="J1863" s="35"/>
      <c r="K1863" s="35"/>
    </row>
    <row r="1864" spans="1:12" ht="12" customHeight="1" x14ac:dyDescent="0.2">
      <c r="A1864" s="37"/>
      <c r="B1864" s="35"/>
      <c r="C1864" s="35"/>
      <c r="D1864" s="35"/>
      <c r="E1864" s="35"/>
      <c r="F1864" s="35"/>
      <c r="G1864" s="35"/>
      <c r="H1864" s="35"/>
      <c r="I1864" s="35"/>
      <c r="J1864" s="35"/>
      <c r="K1864" s="35"/>
    </row>
    <row r="1865" spans="1:12" ht="12" customHeight="1" x14ac:dyDescent="0.2">
      <c r="A1865" s="37"/>
      <c r="B1865" s="35"/>
      <c r="C1865" s="35"/>
      <c r="D1865" s="35"/>
      <c r="E1865" s="35"/>
      <c r="F1865" s="35"/>
      <c r="G1865" s="35"/>
      <c r="H1865" s="35"/>
      <c r="I1865" s="35"/>
      <c r="J1865" s="35"/>
      <c r="K1865" s="35"/>
    </row>
    <row r="1866" spans="1:12" ht="12" customHeight="1" x14ac:dyDescent="0.2">
      <c r="A1866" s="37"/>
    </row>
    <row r="1867" spans="1:12" ht="12" customHeight="1" x14ac:dyDescent="0.2">
      <c r="A1867" s="37"/>
    </row>
    <row r="1868" spans="1:12" ht="12" customHeight="1" x14ac:dyDescent="0.2"/>
    <row r="1869" spans="1:12" ht="12" customHeight="1" x14ac:dyDescent="0.2"/>
    <row r="1870" spans="1:12" ht="12" customHeight="1" x14ac:dyDescent="0.2"/>
    <row r="1871" spans="1:12" ht="12" customHeight="1" x14ac:dyDescent="0.2"/>
    <row r="1872" spans="1:12" ht="12" customHeight="1" x14ac:dyDescent="0.2"/>
    <row r="1873" ht="12" customHeight="1" x14ac:dyDescent="0.2"/>
    <row r="1874" ht="12" customHeight="1" x14ac:dyDescent="0.2"/>
    <row r="1875" ht="12" customHeight="1" x14ac:dyDescent="0.2"/>
    <row r="1876" ht="12" customHeight="1" x14ac:dyDescent="0.2"/>
    <row r="1877" ht="12" customHeight="1" x14ac:dyDescent="0.2"/>
    <row r="1878" ht="12" customHeight="1" x14ac:dyDescent="0.2"/>
    <row r="1879" ht="12" customHeight="1" x14ac:dyDescent="0.2"/>
    <row r="1880" ht="12" customHeight="1" x14ac:dyDescent="0.2"/>
  </sheetData>
  <mergeCells count="21">
    <mergeCell ref="A1859:J1859"/>
    <mergeCell ref="A1860:J1860"/>
    <mergeCell ref="A1861:J1861"/>
    <mergeCell ref="A1853:J1853"/>
    <mergeCell ref="A1854:J1854"/>
    <mergeCell ref="A1855:J1855"/>
    <mergeCell ref="A1856:J1856"/>
    <mergeCell ref="A1857:J1857"/>
    <mergeCell ref="A1858:J1858"/>
    <mergeCell ref="A1852:J1852"/>
    <mergeCell ref="A1841:J1841"/>
    <mergeCell ref="A1842:J1842"/>
    <mergeCell ref="A1843:J1843"/>
    <mergeCell ref="A1844:J1844"/>
    <mergeCell ref="A1845:J1845"/>
    <mergeCell ref="A1846:J1846"/>
    <mergeCell ref="A1847:J1847"/>
    <mergeCell ref="A1848:J1848"/>
    <mergeCell ref="A1849:J1849"/>
    <mergeCell ref="A1850:J1850"/>
    <mergeCell ref="A1851:J1851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4577" r:id="rId4">
          <objectPr defaultSize="0" autoPict="0" r:id="rId5">
            <anchor moveWithCells="1">
              <from>
                <xdr:col>0</xdr:col>
                <xdr:colOff>0</xdr:colOff>
                <xdr:row>1841</xdr:row>
                <xdr:rowOff>0</xdr:rowOff>
              </from>
              <to>
                <xdr:col>9</xdr:col>
                <xdr:colOff>381000</xdr:colOff>
                <xdr:row>1868</xdr:row>
                <xdr:rowOff>66675</xdr:rowOff>
              </to>
            </anchor>
          </objectPr>
        </oleObject>
      </mc:Choice>
      <mc:Fallback>
        <oleObject progId="Word.Document.12" shapeId="24577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47C7-82ED-4C51-B1C2-5169996155E0}">
  <dimension ref="B2:M45"/>
  <sheetViews>
    <sheetView workbookViewId="0">
      <selection activeCell="M8" sqref="M8"/>
    </sheetView>
  </sheetViews>
  <sheetFormatPr defaultRowHeight="15" x14ac:dyDescent="0.25"/>
  <cols>
    <col min="8" max="8" width="34.140625" bestFit="1" customWidth="1"/>
  </cols>
  <sheetData>
    <row r="2" spans="2:13" x14ac:dyDescent="0.25">
      <c r="B2">
        <v>311</v>
      </c>
      <c r="C2" t="s">
        <v>10</v>
      </c>
      <c r="H2" t="s">
        <v>527</v>
      </c>
    </row>
    <row r="3" spans="2:13" x14ac:dyDescent="0.25">
      <c r="B3">
        <v>312</v>
      </c>
      <c r="C3" t="s">
        <v>10</v>
      </c>
      <c r="H3" t="s">
        <v>750</v>
      </c>
      <c r="I3" t="s">
        <v>149</v>
      </c>
      <c r="L3" t="s">
        <v>631</v>
      </c>
      <c r="M3" t="s">
        <v>489</v>
      </c>
    </row>
    <row r="4" spans="2:13" x14ac:dyDescent="0.25">
      <c r="B4">
        <v>313</v>
      </c>
      <c r="C4" t="s">
        <v>11</v>
      </c>
      <c r="H4" t="s">
        <v>739</v>
      </c>
      <c r="L4" t="s">
        <v>630</v>
      </c>
      <c r="M4" t="s">
        <v>490</v>
      </c>
    </row>
    <row r="5" spans="2:13" x14ac:dyDescent="0.25">
      <c r="B5">
        <v>314</v>
      </c>
      <c r="C5" t="s">
        <v>11</v>
      </c>
      <c r="H5" t="s">
        <v>740</v>
      </c>
      <c r="L5" t="s">
        <v>629</v>
      </c>
      <c r="M5" t="s">
        <v>491</v>
      </c>
    </row>
    <row r="6" spans="2:13" x14ac:dyDescent="0.25">
      <c r="B6">
        <v>315</v>
      </c>
      <c r="C6" t="s">
        <v>11</v>
      </c>
      <c r="H6" t="s">
        <v>751</v>
      </c>
      <c r="L6" t="s">
        <v>628</v>
      </c>
      <c r="M6" t="s">
        <v>492</v>
      </c>
    </row>
    <row r="7" spans="2:13" x14ac:dyDescent="0.25">
      <c r="B7">
        <v>316</v>
      </c>
      <c r="C7" t="s">
        <v>11</v>
      </c>
      <c r="H7" t="s">
        <v>741</v>
      </c>
      <c r="I7" t="s">
        <v>453</v>
      </c>
      <c r="L7" t="s">
        <v>627</v>
      </c>
      <c r="M7" t="s">
        <v>493</v>
      </c>
    </row>
    <row r="8" spans="2:13" x14ac:dyDescent="0.25">
      <c r="B8">
        <v>321</v>
      </c>
      <c r="C8" t="s">
        <v>12</v>
      </c>
      <c r="H8" t="s">
        <v>742</v>
      </c>
      <c r="I8" t="s">
        <v>153</v>
      </c>
      <c r="L8" t="s">
        <v>33</v>
      </c>
      <c r="M8" t="s">
        <v>494</v>
      </c>
    </row>
    <row r="9" spans="2:13" x14ac:dyDescent="0.25">
      <c r="B9">
        <v>322</v>
      </c>
      <c r="C9" t="s">
        <v>13</v>
      </c>
      <c r="H9" t="s">
        <v>154</v>
      </c>
      <c r="I9" t="s">
        <v>154</v>
      </c>
      <c r="L9" t="s">
        <v>626</v>
      </c>
    </row>
    <row r="10" spans="2:13" x14ac:dyDescent="0.25">
      <c r="B10">
        <v>323</v>
      </c>
      <c r="C10" t="s">
        <v>13</v>
      </c>
      <c r="H10" t="s">
        <v>743</v>
      </c>
      <c r="I10" t="s">
        <v>443</v>
      </c>
    </row>
    <row r="11" spans="2:13" x14ac:dyDescent="0.25">
      <c r="B11">
        <v>324110</v>
      </c>
      <c r="C11" t="s">
        <v>14</v>
      </c>
      <c r="H11" t="s">
        <v>744</v>
      </c>
      <c r="I11" t="s">
        <v>443</v>
      </c>
    </row>
    <row r="12" spans="2:13" x14ac:dyDescent="0.25">
      <c r="B12">
        <v>324121</v>
      </c>
      <c r="C12" t="s">
        <v>14</v>
      </c>
      <c r="H12" t="s">
        <v>752</v>
      </c>
    </row>
    <row r="13" spans="2:13" x14ac:dyDescent="0.25">
      <c r="B13">
        <v>324122</v>
      </c>
      <c r="C13" t="s">
        <v>14</v>
      </c>
      <c r="H13" t="s">
        <v>745</v>
      </c>
      <c r="I13" t="s">
        <v>737</v>
      </c>
    </row>
    <row r="14" spans="2:13" x14ac:dyDescent="0.25">
      <c r="B14">
        <v>324191</v>
      </c>
      <c r="C14" t="s">
        <v>14</v>
      </c>
      <c r="H14" t="s">
        <v>738</v>
      </c>
      <c r="I14" t="s">
        <v>738</v>
      </c>
    </row>
    <row r="15" spans="2:13" x14ac:dyDescent="0.25">
      <c r="B15">
        <v>324199</v>
      </c>
      <c r="C15" t="s">
        <v>19</v>
      </c>
      <c r="H15" t="s">
        <v>746</v>
      </c>
      <c r="I15" t="s">
        <v>753</v>
      </c>
    </row>
    <row r="16" spans="2:13" x14ac:dyDescent="0.25">
      <c r="B16">
        <v>325</v>
      </c>
      <c r="C16" t="s">
        <v>15</v>
      </c>
      <c r="H16" t="s">
        <v>747</v>
      </c>
      <c r="I16" t="s">
        <v>753</v>
      </c>
    </row>
    <row r="17" spans="2:9" x14ac:dyDescent="0.25">
      <c r="B17">
        <v>326</v>
      </c>
      <c r="C17" t="s">
        <v>16</v>
      </c>
      <c r="H17" t="s">
        <v>748</v>
      </c>
      <c r="I17" t="s">
        <v>753</v>
      </c>
    </row>
    <row r="18" spans="2:9" x14ac:dyDescent="0.25">
      <c r="B18">
        <v>327120</v>
      </c>
      <c r="C18" t="s">
        <v>18</v>
      </c>
      <c r="H18" t="s">
        <v>749</v>
      </c>
      <c r="I18" t="s">
        <v>753</v>
      </c>
    </row>
    <row r="19" spans="2:9" x14ac:dyDescent="0.25">
      <c r="B19">
        <v>327211</v>
      </c>
      <c r="C19" t="s">
        <v>17</v>
      </c>
      <c r="H19" t="s">
        <v>532</v>
      </c>
      <c r="I19" t="s">
        <v>753</v>
      </c>
    </row>
    <row r="20" spans="2:9" x14ac:dyDescent="0.25">
      <c r="B20">
        <v>327212</v>
      </c>
      <c r="C20" t="s">
        <v>17</v>
      </c>
    </row>
    <row r="21" spans="2:9" x14ac:dyDescent="0.25">
      <c r="B21">
        <v>327213</v>
      </c>
      <c r="C21" t="s">
        <v>17</v>
      </c>
    </row>
    <row r="22" spans="2:9" x14ac:dyDescent="0.25">
      <c r="B22">
        <v>327215</v>
      </c>
      <c r="C22" t="s">
        <v>17</v>
      </c>
    </row>
    <row r="23" spans="2:9" x14ac:dyDescent="0.25">
      <c r="B23">
        <v>327310</v>
      </c>
      <c r="C23" t="s">
        <v>18</v>
      </c>
    </row>
    <row r="24" spans="2:9" x14ac:dyDescent="0.25">
      <c r="B24">
        <v>327410</v>
      </c>
      <c r="C24" t="s">
        <v>18</v>
      </c>
    </row>
    <row r="25" spans="2:9" x14ac:dyDescent="0.25">
      <c r="B25">
        <v>327420</v>
      </c>
      <c r="C25" t="s">
        <v>18</v>
      </c>
    </row>
    <row r="26" spans="2:9" x14ac:dyDescent="0.25">
      <c r="B26">
        <v>327993</v>
      </c>
      <c r="C26" t="s">
        <v>17</v>
      </c>
    </row>
    <row r="27" spans="2:9" x14ac:dyDescent="0.25">
      <c r="B27">
        <v>331110</v>
      </c>
      <c r="C27" t="s">
        <v>19</v>
      </c>
    </row>
    <row r="28" spans="2:9" x14ac:dyDescent="0.25">
      <c r="B28">
        <v>3312</v>
      </c>
      <c r="C28" t="s">
        <v>19</v>
      </c>
    </row>
    <row r="29" spans="2:9" x14ac:dyDescent="0.25">
      <c r="B29">
        <v>3313</v>
      </c>
      <c r="C29" t="s">
        <v>20</v>
      </c>
    </row>
    <row r="30" spans="2:9" x14ac:dyDescent="0.25">
      <c r="B30">
        <v>331314</v>
      </c>
      <c r="C30" t="s">
        <v>20</v>
      </c>
    </row>
    <row r="31" spans="2:9" x14ac:dyDescent="0.25">
      <c r="B31">
        <v>331315</v>
      </c>
      <c r="C31" t="s">
        <v>20</v>
      </c>
    </row>
    <row r="32" spans="2:9" x14ac:dyDescent="0.25">
      <c r="B32">
        <v>331318</v>
      </c>
      <c r="C32" t="s">
        <v>20</v>
      </c>
    </row>
    <row r="33" spans="2:3" x14ac:dyDescent="0.25">
      <c r="B33">
        <v>3314</v>
      </c>
      <c r="C33" t="s">
        <v>20</v>
      </c>
    </row>
    <row r="34" spans="2:3" x14ac:dyDescent="0.25">
      <c r="B34">
        <v>331410</v>
      </c>
      <c r="C34" t="s">
        <v>20</v>
      </c>
    </row>
    <row r="35" spans="2:3" x14ac:dyDescent="0.25">
      <c r="B35">
        <v>331511</v>
      </c>
      <c r="C35" t="s">
        <v>19</v>
      </c>
    </row>
    <row r="36" spans="2:3" x14ac:dyDescent="0.25">
      <c r="B36">
        <v>331523</v>
      </c>
      <c r="C36" t="s">
        <v>20</v>
      </c>
    </row>
    <row r="37" spans="2:3" x14ac:dyDescent="0.25">
      <c r="B37">
        <v>331524</v>
      </c>
      <c r="C37" t="s">
        <v>20</v>
      </c>
    </row>
    <row r="38" spans="2:3" x14ac:dyDescent="0.25">
      <c r="B38">
        <v>332</v>
      </c>
      <c r="C38" t="s">
        <v>21</v>
      </c>
    </row>
    <row r="39" spans="2:3" x14ac:dyDescent="0.25">
      <c r="B39">
        <v>333</v>
      </c>
      <c r="C39" t="s">
        <v>24</v>
      </c>
    </row>
    <row r="40" spans="2:3" x14ac:dyDescent="0.25">
      <c r="B40">
        <v>334</v>
      </c>
      <c r="C40" t="s">
        <v>22</v>
      </c>
    </row>
    <row r="41" spans="2:3" x14ac:dyDescent="0.25">
      <c r="B41">
        <v>335</v>
      </c>
      <c r="C41" t="s">
        <v>23</v>
      </c>
    </row>
    <row r="42" spans="2:3" x14ac:dyDescent="0.25">
      <c r="B42">
        <v>336110</v>
      </c>
      <c r="C42" t="s">
        <v>25</v>
      </c>
    </row>
    <row r="43" spans="2:3" x14ac:dyDescent="0.25">
      <c r="B43">
        <v>3364</v>
      </c>
      <c r="C43" t="s">
        <v>26</v>
      </c>
    </row>
    <row r="44" spans="2:3" x14ac:dyDescent="0.25">
      <c r="B44">
        <v>337</v>
      </c>
      <c r="C44" t="s">
        <v>27</v>
      </c>
    </row>
    <row r="45" spans="2:3" x14ac:dyDescent="0.25">
      <c r="B45">
        <v>339</v>
      </c>
      <c r="C45" t="s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Normal="100" workbookViewId="0">
      <pane ySplit="12" topLeftCell="A15" activePane="bottomLeft" state="frozen"/>
      <selection pane="bottomLeft" activeCell="B32" sqref="B32:G35"/>
    </sheetView>
  </sheetViews>
  <sheetFormatPr defaultColWidth="11" defaultRowHeight="12" x14ac:dyDescent="0.2"/>
  <cols>
    <col min="1" max="1" width="9.140625" style="3" customWidth="1"/>
    <col min="2" max="2" width="51.855468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5703125" style="3" customWidth="1"/>
    <col min="11" max="16384" width="11" style="3"/>
  </cols>
  <sheetData>
    <row r="1" spans="1:10" x14ac:dyDescent="0.2">
      <c r="A1" s="3" t="s">
        <v>509</v>
      </c>
      <c r="C1" s="67"/>
    </row>
    <row r="2" spans="1:10" x14ac:dyDescent="0.2">
      <c r="A2" s="3" t="s">
        <v>510</v>
      </c>
      <c r="C2" s="67"/>
    </row>
    <row r="3" spans="1:10" s="5" customFormat="1" ht="15.75" x14ac:dyDescent="0.25">
      <c r="A3" s="4" t="s">
        <v>511</v>
      </c>
    </row>
    <row r="4" spans="1:10" s="7" customFormat="1" x14ac:dyDescent="0.2">
      <c r="A4" s="6" t="s">
        <v>512</v>
      </c>
      <c r="C4" s="68"/>
    </row>
    <row r="5" spans="1:10" s="7" customFormat="1" x14ac:dyDescent="0.2">
      <c r="A5" s="6" t="s">
        <v>513</v>
      </c>
      <c r="C5" s="68"/>
    </row>
    <row r="6" spans="1:10" s="7" customFormat="1" x14ac:dyDescent="0.2">
      <c r="A6" s="6" t="s">
        <v>514</v>
      </c>
      <c r="C6" s="68"/>
    </row>
    <row r="7" spans="1:10" s="7" customFormat="1" x14ac:dyDescent="0.2">
      <c r="A7" s="6" t="s">
        <v>515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516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517</v>
      </c>
      <c r="J11" s="10" t="s">
        <v>31</v>
      </c>
    </row>
    <row r="12" spans="1:10" s="12" customFormat="1" ht="15" thickBot="1" x14ac:dyDescent="0.25">
      <c r="A12" s="9" t="s">
        <v>518</v>
      </c>
      <c r="B12" s="9" t="s">
        <v>519</v>
      </c>
      <c r="C12" s="10" t="s">
        <v>40</v>
      </c>
      <c r="D12" s="10" t="s">
        <v>520</v>
      </c>
      <c r="E12" s="10" t="s">
        <v>516</v>
      </c>
      <c r="F12" s="10" t="s">
        <v>521</v>
      </c>
      <c r="G12" s="10" t="s">
        <v>522</v>
      </c>
      <c r="H12" s="10" t="s">
        <v>523</v>
      </c>
      <c r="I12" s="10" t="s">
        <v>524</v>
      </c>
      <c r="J12" s="10" t="s">
        <v>525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526</v>
      </c>
      <c r="C16" s="69"/>
      <c r="D16" s="69"/>
      <c r="E16" s="69"/>
      <c r="F16" s="69"/>
      <c r="G16" s="69"/>
      <c r="H16" s="69"/>
      <c r="I16" s="69"/>
      <c r="J16" s="69"/>
    </row>
    <row r="17" spans="1:10" ht="12.75" customHeight="1" x14ac:dyDescent="0.2">
      <c r="A17" s="24"/>
      <c r="B17" s="24"/>
      <c r="C17" s="70"/>
      <c r="D17" s="70"/>
      <c r="E17" s="70"/>
      <c r="F17" s="70"/>
      <c r="G17" s="70"/>
      <c r="H17" s="70"/>
      <c r="I17" s="70"/>
      <c r="J17" s="70"/>
    </row>
    <row r="18" spans="1:10" ht="12.75" customHeight="1" x14ac:dyDescent="0.2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2">
      <c r="A19" s="24"/>
      <c r="B19" s="22" t="s">
        <v>527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2">
      <c r="A20" s="24"/>
      <c r="B20" s="22" t="s">
        <v>528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2">
      <c r="A23" s="24"/>
      <c r="B23" s="22" t="s">
        <v>529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2">
      <c r="A29" s="24"/>
      <c r="B29" s="22" t="s">
        <v>530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2">
      <c r="A30" s="24"/>
      <c r="B30" s="24" t="s">
        <v>531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1" ht="12.75" customHeight="1" x14ac:dyDescent="0.2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1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1" ht="12.75" customHeight="1" x14ac:dyDescent="0.2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1" ht="12.75" customHeight="1" x14ac:dyDescent="0.2">
      <c r="A36" s="24"/>
      <c r="B36" s="22" t="s">
        <v>532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1" ht="12.75" customHeight="1" x14ac:dyDescent="0.2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1" s="12" customFormat="1" ht="12.75" customHeight="1" x14ac:dyDescent="0.25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  <c r="K38" s="1" t="s">
        <v>10</v>
      </c>
    </row>
    <row r="39" spans="1:11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1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1" ht="12.75" customHeight="1" x14ac:dyDescent="0.2">
      <c r="A41" s="24"/>
      <c r="B41" s="22" t="s">
        <v>527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1" ht="12.75" customHeight="1" x14ac:dyDescent="0.2">
      <c r="A42" s="24"/>
      <c r="B42" s="22" t="s">
        <v>528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1" ht="12.75" customHeight="1" x14ac:dyDescent="0.2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71">
        <f>H42-H44</f>
        <v>2</v>
      </c>
      <c r="I43" s="25">
        <v>6</v>
      </c>
      <c r="J43" s="25" t="s">
        <v>44</v>
      </c>
    </row>
    <row r="44" spans="1:11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1" ht="12.75" customHeight="1" x14ac:dyDescent="0.2">
      <c r="A45" s="24"/>
      <c r="B45" s="22" t="s">
        <v>529</v>
      </c>
      <c r="C45" s="25" t="s">
        <v>44</v>
      </c>
      <c r="D45" s="25">
        <v>207</v>
      </c>
      <c r="E45" s="25" t="s">
        <v>50</v>
      </c>
      <c r="F45" s="71">
        <f>(F41-F42-F51)/2</f>
        <v>1.5</v>
      </c>
      <c r="G45" s="25">
        <v>223</v>
      </c>
      <c r="H45" s="25">
        <v>3</v>
      </c>
      <c r="I45" s="25">
        <v>7</v>
      </c>
      <c r="J45" s="25" t="s">
        <v>44</v>
      </c>
    </row>
    <row r="46" spans="1:11" ht="12.75" customHeight="1" x14ac:dyDescent="0.2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71">
        <f>H45</f>
        <v>3</v>
      </c>
      <c r="I46" s="25">
        <v>6</v>
      </c>
      <c r="J46" s="25" t="s">
        <v>44</v>
      </c>
    </row>
    <row r="47" spans="1:11" ht="12.75" customHeight="1" x14ac:dyDescent="0.2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71">
        <f>F45/2</f>
        <v>0.75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1" ht="12.75" customHeight="1" x14ac:dyDescent="0.2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71">
        <f>F45/2</f>
        <v>0.75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530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2">
      <c r="A52" s="24"/>
      <c r="B52" s="24" t="s">
        <v>531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532</v>
      </c>
      <c r="C58" s="25">
        <v>203</v>
      </c>
      <c r="D58" s="25">
        <v>5</v>
      </c>
      <c r="E58" s="25">
        <v>0</v>
      </c>
      <c r="F58" s="71">
        <f>(F41-F42-F51)/2</f>
        <v>1.5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533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527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2">
      <c r="A64" s="24"/>
      <c r="B64" s="22" t="s">
        <v>528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2">
      <c r="A67" s="24"/>
      <c r="B67" s="22" t="s">
        <v>529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530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531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532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534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527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2">
      <c r="A86" s="24"/>
      <c r="B86" s="22" t="s">
        <v>528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2">
      <c r="A89" s="24"/>
      <c r="B89" s="22" t="s">
        <v>529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530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531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532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535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527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2">
      <c r="A108" s="24"/>
      <c r="B108" s="22" t="s">
        <v>528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2">
      <c r="A111" s="24"/>
      <c r="B111" s="22" t="s">
        <v>529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530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2">
      <c r="A118" s="24"/>
      <c r="B118" s="24" t="s">
        <v>531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532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536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527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2">
      <c r="A130" s="24"/>
      <c r="B130" s="22" t="s">
        <v>528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529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530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531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532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537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527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2">
      <c r="A152" s="24"/>
      <c r="B152" s="22" t="s">
        <v>528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529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530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531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532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538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527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2">
      <c r="A174" s="24"/>
      <c r="B174" s="22" t="s">
        <v>528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1" ht="12.75" customHeight="1" x14ac:dyDescent="0.2">
      <c r="A177" s="24"/>
      <c r="B177" s="22" t="s">
        <v>529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1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1" ht="12.75" customHeight="1" x14ac:dyDescent="0.2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1" ht="12.75" customHeight="1" x14ac:dyDescent="0.2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1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1" ht="12.75" customHeight="1" x14ac:dyDescent="0.2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1" ht="12.75" customHeight="1" x14ac:dyDescent="0.2">
      <c r="A183" s="24"/>
      <c r="B183" s="22" t="s">
        <v>530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1" ht="12.75" customHeight="1" x14ac:dyDescent="0.2">
      <c r="A184" s="24"/>
      <c r="B184" s="24" t="s">
        <v>531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1" ht="12.75" customHeight="1" x14ac:dyDescent="0.2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1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1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1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1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1" ht="12.75" customHeight="1" x14ac:dyDescent="0.2">
      <c r="A190" s="24"/>
      <c r="B190" s="22" t="s">
        <v>532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1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1" ht="12.75" customHeight="1" x14ac:dyDescent="0.25">
      <c r="A192" s="22" t="s">
        <v>67</v>
      </c>
      <c r="B192" s="22" t="s">
        <v>539</v>
      </c>
      <c r="C192" s="25"/>
      <c r="D192" s="25"/>
      <c r="E192" s="25"/>
      <c r="F192" s="25"/>
      <c r="G192" s="25"/>
      <c r="H192" s="25"/>
      <c r="I192" s="25"/>
      <c r="J192" s="25"/>
      <c r="K192" s="1" t="s">
        <v>10</v>
      </c>
    </row>
    <row r="193" spans="1:10" ht="12.75" customHeight="1" x14ac:dyDescent="0.2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2"/>
      <c r="B195" s="22" t="s">
        <v>527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2">
      <c r="A196" s="22"/>
      <c r="B196" s="22" t="s">
        <v>528</v>
      </c>
      <c r="C196" s="25" t="s">
        <v>44</v>
      </c>
      <c r="D196" s="25">
        <v>1</v>
      </c>
      <c r="E196" s="25">
        <v>0</v>
      </c>
      <c r="F196" s="25" t="s">
        <v>50</v>
      </c>
      <c r="G196" s="71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71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2">
      <c r="A199" s="24"/>
      <c r="B199" s="22" t="s">
        <v>529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530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2">
      <c r="A206" s="24"/>
      <c r="B206" s="24" t="s">
        <v>531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f>G205-G208-G211</f>
        <v>21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532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527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2">
      <c r="A218" s="24"/>
      <c r="B218" s="22" t="s">
        <v>528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2">
      <c r="A221" s="24"/>
      <c r="B221" s="22" t="s">
        <v>529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530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2">
      <c r="A228" s="24"/>
      <c r="B228" s="24" t="s">
        <v>531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532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527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528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529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530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531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532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1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1" s="12" customFormat="1" ht="12.75" customHeight="1" x14ac:dyDescent="0.25">
      <c r="A258" s="22" t="s">
        <v>72</v>
      </c>
      <c r="B258" s="22" t="s">
        <v>540</v>
      </c>
      <c r="C258" s="27"/>
      <c r="D258" s="27"/>
      <c r="E258" s="27"/>
      <c r="F258" s="27"/>
      <c r="G258" s="27"/>
      <c r="H258" s="27"/>
      <c r="I258" s="27"/>
      <c r="J258" s="27"/>
      <c r="K258" s="1" t="s">
        <v>11</v>
      </c>
    </row>
    <row r="259" spans="1:11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1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1" ht="12.75" customHeight="1" x14ac:dyDescent="0.2">
      <c r="A261" s="24"/>
      <c r="B261" s="22" t="s">
        <v>527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1" ht="12.75" customHeight="1" x14ac:dyDescent="0.2">
      <c r="A262" s="24"/>
      <c r="B262" s="22" t="s">
        <v>528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1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1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1" ht="12.75" customHeight="1" x14ac:dyDescent="0.2">
      <c r="A265" s="24"/>
      <c r="B265" s="22" t="s">
        <v>529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1" ht="12.75" customHeight="1" x14ac:dyDescent="0.2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1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1" ht="12.75" customHeight="1" x14ac:dyDescent="0.2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1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1" ht="12.75" customHeight="1" x14ac:dyDescent="0.2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1" ht="12.75" customHeight="1" x14ac:dyDescent="0.2">
      <c r="A271" s="24"/>
      <c r="B271" s="22" t="s">
        <v>530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1" ht="12.75" customHeight="1" x14ac:dyDescent="0.2">
      <c r="A272" s="24"/>
      <c r="B272" s="24" t="s">
        <v>531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1" ht="12.75" customHeight="1" x14ac:dyDescent="0.2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1" ht="12.75" customHeight="1" x14ac:dyDescent="0.2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1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1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1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1" ht="12.75" customHeight="1" x14ac:dyDescent="0.2">
      <c r="A278" s="24"/>
      <c r="B278" s="22" t="s">
        <v>532</v>
      </c>
      <c r="C278" s="25">
        <v>4</v>
      </c>
      <c r="D278" s="25">
        <v>1</v>
      </c>
      <c r="E278" s="25">
        <v>0</v>
      </c>
      <c r="F278" s="25" t="s">
        <v>50</v>
      </c>
      <c r="G278" s="71">
        <f>G261-G262-G265-G271</f>
        <v>1</v>
      </c>
      <c r="H278" s="25" t="s">
        <v>50</v>
      </c>
      <c r="I278" s="25">
        <v>0</v>
      </c>
      <c r="J278" s="25">
        <v>2</v>
      </c>
    </row>
    <row r="279" spans="1:11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1" s="12" customFormat="1" ht="12.75" customHeight="1" x14ac:dyDescent="0.25">
      <c r="A280" s="22" t="s">
        <v>73</v>
      </c>
      <c r="B280" s="22" t="s">
        <v>541</v>
      </c>
      <c r="C280" s="27"/>
      <c r="D280" s="27"/>
      <c r="E280" s="27"/>
      <c r="F280" s="27"/>
      <c r="G280" s="27"/>
      <c r="H280" s="27"/>
      <c r="I280" s="27"/>
      <c r="J280" s="27"/>
      <c r="K280" s="1" t="s">
        <v>11</v>
      </c>
    </row>
    <row r="281" spans="1:11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1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1" ht="12.75" customHeight="1" x14ac:dyDescent="0.2">
      <c r="A283" s="24"/>
      <c r="B283" s="22" t="s">
        <v>527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71">
        <f>C283-D283-G283</f>
        <v>1</v>
      </c>
      <c r="I283" s="25">
        <v>0</v>
      </c>
      <c r="J283" s="25" t="s">
        <v>50</v>
      </c>
    </row>
    <row r="284" spans="1:11" ht="12.75" customHeight="1" x14ac:dyDescent="0.2">
      <c r="A284" s="24"/>
      <c r="B284" s="22" t="s">
        <v>528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1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1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1" ht="12.75" customHeight="1" x14ac:dyDescent="0.2">
      <c r="A287" s="24"/>
      <c r="B287" s="22" t="s">
        <v>529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1" ht="12.75" customHeight="1" x14ac:dyDescent="0.2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1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1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1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1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1" ht="12.75" customHeight="1" x14ac:dyDescent="0.2">
      <c r="A293" s="24"/>
      <c r="B293" s="22" t="s">
        <v>530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1" ht="12.75" customHeight="1" x14ac:dyDescent="0.2">
      <c r="A294" s="24"/>
      <c r="B294" s="24" t="s">
        <v>531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1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1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1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1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1" ht="12.75" customHeight="1" x14ac:dyDescent="0.2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1" ht="12.75" customHeight="1" x14ac:dyDescent="0.2">
      <c r="A300" s="24"/>
      <c r="B300" s="22" t="s">
        <v>532</v>
      </c>
      <c r="C300" s="25">
        <v>2</v>
      </c>
      <c r="D300" s="25">
        <v>1</v>
      </c>
      <c r="E300" s="25">
        <v>0</v>
      </c>
      <c r="F300" s="25">
        <v>0</v>
      </c>
      <c r="G300" s="25">
        <f>G283-G284-G287-G293</f>
        <v>1</v>
      </c>
      <c r="H300" s="25">
        <v>0</v>
      </c>
      <c r="I300" s="25">
        <v>0</v>
      </c>
      <c r="J300" s="25" t="s">
        <v>50</v>
      </c>
    </row>
    <row r="301" spans="1:11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1" s="12" customFormat="1" ht="12.75" customHeight="1" x14ac:dyDescent="0.25">
      <c r="A302" s="22" t="s">
        <v>74</v>
      </c>
      <c r="B302" s="22" t="s">
        <v>542</v>
      </c>
      <c r="C302" s="27"/>
      <c r="D302" s="27"/>
      <c r="E302" s="27"/>
      <c r="F302" s="27"/>
      <c r="G302" s="27"/>
      <c r="H302" s="27"/>
      <c r="I302" s="27"/>
      <c r="J302" s="27"/>
      <c r="K302" s="1" t="s">
        <v>11</v>
      </c>
    </row>
    <row r="303" spans="1:11" ht="12.75" customHeight="1" x14ac:dyDescent="0.2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1" ht="12.75" customHeight="1" x14ac:dyDescent="0.2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2">
      <c r="A305" s="24"/>
      <c r="B305" s="22" t="s">
        <v>527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2">
      <c r="A306" s="24"/>
      <c r="B306" s="22" t="s">
        <v>528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529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530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2">
      <c r="A316" s="24"/>
      <c r="B316" s="24" t="s">
        <v>531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1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1" ht="12.75" customHeight="1" x14ac:dyDescent="0.2">
      <c r="A322" s="24"/>
      <c r="B322" s="22" t="s">
        <v>532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1" ht="12.75" customHeight="1" x14ac:dyDescent="0.2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1" s="12" customFormat="1" ht="12.75" customHeight="1" x14ac:dyDescent="0.25">
      <c r="A324" s="22" t="s">
        <v>75</v>
      </c>
      <c r="B324" s="22" t="s">
        <v>543</v>
      </c>
      <c r="C324" s="27"/>
      <c r="D324" s="27"/>
      <c r="E324" s="27"/>
      <c r="F324" s="27"/>
      <c r="G324" s="27"/>
      <c r="H324" s="27"/>
      <c r="I324" s="27"/>
      <c r="J324" s="27"/>
      <c r="K324" s="1" t="s">
        <v>11</v>
      </c>
    </row>
    <row r="325" spans="1:11" ht="12.75" customHeight="1" x14ac:dyDescent="0.2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1" ht="12.75" customHeight="1" x14ac:dyDescent="0.2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1" ht="12.75" customHeight="1" x14ac:dyDescent="0.2">
      <c r="A327" s="24"/>
      <c r="B327" s="22" t="s">
        <v>527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1" ht="12.75" customHeight="1" x14ac:dyDescent="0.2">
      <c r="A328" s="24"/>
      <c r="B328" s="22" t="s">
        <v>528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1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1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1" ht="12.75" customHeight="1" x14ac:dyDescent="0.2">
      <c r="A331" s="24"/>
      <c r="B331" s="22" t="s">
        <v>529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1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1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1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1" ht="12.75" customHeight="1" x14ac:dyDescent="0.2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1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1" ht="12.75" customHeight="1" x14ac:dyDescent="0.2">
      <c r="A337" s="24"/>
      <c r="B337" s="22" t="s">
        <v>530</v>
      </c>
      <c r="C337" s="25" t="s">
        <v>44</v>
      </c>
      <c r="D337" s="25" t="s">
        <v>50</v>
      </c>
      <c r="E337" s="25">
        <v>0</v>
      </c>
      <c r="F337" s="25" t="s">
        <v>50</v>
      </c>
      <c r="G337" s="71">
        <f>G327</f>
        <v>2</v>
      </c>
      <c r="H337" s="25" t="s">
        <v>50</v>
      </c>
      <c r="I337" s="25">
        <v>0</v>
      </c>
      <c r="J337" s="25" t="s">
        <v>44</v>
      </c>
    </row>
    <row r="338" spans="1:11" ht="12.75" customHeight="1" x14ac:dyDescent="0.2">
      <c r="A338" s="24"/>
      <c r="B338" s="24" t="s">
        <v>531</v>
      </c>
      <c r="C338" s="25" t="s">
        <v>44</v>
      </c>
      <c r="D338" s="25" t="s">
        <v>50</v>
      </c>
      <c r="E338" s="25">
        <v>0</v>
      </c>
      <c r="F338" s="25" t="s">
        <v>50</v>
      </c>
      <c r="G338" s="71">
        <f>G337</f>
        <v>2</v>
      </c>
      <c r="H338" s="25" t="s">
        <v>50</v>
      </c>
      <c r="I338" s="25">
        <v>0</v>
      </c>
      <c r="J338" s="25" t="s">
        <v>44</v>
      </c>
    </row>
    <row r="339" spans="1:11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1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1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1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1" ht="12.75" customHeight="1" x14ac:dyDescent="0.2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1" ht="12.75" customHeight="1" x14ac:dyDescent="0.2">
      <c r="A344" s="24"/>
      <c r="B344" s="22" t="s">
        <v>532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1" ht="12.75" customHeight="1" x14ac:dyDescent="0.2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1" s="12" customFormat="1" ht="12.75" customHeight="1" x14ac:dyDescent="0.25">
      <c r="A346" s="22" t="s">
        <v>76</v>
      </c>
      <c r="B346" s="22" t="s">
        <v>544</v>
      </c>
      <c r="C346" s="27"/>
      <c r="D346" s="27"/>
      <c r="E346" s="27"/>
      <c r="F346" s="27"/>
      <c r="G346" s="27"/>
      <c r="H346" s="27"/>
      <c r="I346" s="27"/>
      <c r="J346" s="27"/>
      <c r="K346" s="1" t="s">
        <v>12</v>
      </c>
    </row>
    <row r="347" spans="1:11" ht="12.75" customHeight="1" x14ac:dyDescent="0.2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1" ht="12.75" customHeight="1" x14ac:dyDescent="0.2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1" ht="12.75" customHeight="1" x14ac:dyDescent="0.2">
      <c r="A349" s="24"/>
      <c r="B349" s="22" t="s">
        <v>527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1" ht="12.75" customHeight="1" x14ac:dyDescent="0.2">
      <c r="A350" s="24"/>
      <c r="B350" s="22" t="s">
        <v>528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1" ht="12.75" customHeight="1" x14ac:dyDescent="0.2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1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2">
      <c r="A353" s="24"/>
      <c r="B353" s="22" t="s">
        <v>529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71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530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2">
      <c r="A360" s="24"/>
      <c r="B360" s="24" t="s">
        <v>531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>
        <f>F359-F363</f>
        <v>1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532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2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2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2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2">
      <c r="A371" s="24"/>
      <c r="B371" s="22" t="s">
        <v>527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2">
      <c r="A372" s="24"/>
      <c r="B372" s="22" t="s">
        <v>528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529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530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531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532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2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545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2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2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2">
      <c r="A393" s="24"/>
      <c r="B393" s="22" t="s">
        <v>527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2">
      <c r="A394" s="24"/>
      <c r="B394" s="22" t="s">
        <v>528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2">
      <c r="A397" s="24"/>
      <c r="B397" s="22" t="s">
        <v>529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530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531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532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2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546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2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2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2">
      <c r="A415" s="24"/>
      <c r="B415" s="22" t="s">
        <v>527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2">
      <c r="A416" s="24"/>
      <c r="B416" s="22" t="s">
        <v>528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529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530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531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532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2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547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2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2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2">
      <c r="A437" s="24"/>
      <c r="B437" s="22" t="s">
        <v>527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2">
      <c r="A438" s="24"/>
      <c r="B438" s="22" t="s">
        <v>528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529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530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2">
      <c r="A448" s="24"/>
      <c r="B448" s="24" t="s">
        <v>531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1" ht="12.75" customHeight="1" x14ac:dyDescent="0.2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1" ht="12.75" customHeight="1" x14ac:dyDescent="0.2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1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1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1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1" ht="12.75" customHeight="1" x14ac:dyDescent="0.2">
      <c r="A454" s="24"/>
      <c r="B454" s="22" t="s">
        <v>532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1" ht="12.75" customHeight="1" x14ac:dyDescent="0.2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1" s="12" customFormat="1" ht="12.75" customHeight="1" x14ac:dyDescent="0.25">
      <c r="A456" s="22" t="s">
        <v>82</v>
      </c>
      <c r="B456" s="22" t="s">
        <v>548</v>
      </c>
      <c r="C456" s="27"/>
      <c r="D456" s="27"/>
      <c r="E456" s="27"/>
      <c r="F456" s="27"/>
      <c r="G456" s="27"/>
      <c r="H456" s="27"/>
      <c r="I456" s="27"/>
      <c r="J456" s="27"/>
      <c r="K456" s="1" t="s">
        <v>13</v>
      </c>
    </row>
    <row r="457" spans="1:11" ht="12.75" customHeight="1" x14ac:dyDescent="0.2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1" ht="12.75" customHeight="1" x14ac:dyDescent="0.2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1" ht="12.75" customHeight="1" x14ac:dyDescent="0.2">
      <c r="A459" s="24"/>
      <c r="B459" s="22" t="s">
        <v>527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1" ht="12.75" customHeight="1" x14ac:dyDescent="0.2">
      <c r="A460" s="24"/>
      <c r="B460" s="22" t="s">
        <v>528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1" ht="12.75" customHeight="1" x14ac:dyDescent="0.2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1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1" ht="12.75" customHeight="1" x14ac:dyDescent="0.2">
      <c r="A463" s="24"/>
      <c r="B463" s="22" t="s">
        <v>529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1" ht="12.75" customHeight="1" x14ac:dyDescent="0.2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2">
      <c r="A469" s="24"/>
      <c r="B469" s="22" t="s">
        <v>530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2">
      <c r="A470" s="24"/>
      <c r="B470" s="24" t="s">
        <v>531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532</v>
      </c>
      <c r="C476" s="25">
        <v>1173</v>
      </c>
      <c r="D476" s="71">
        <f>D459-D463-D469</f>
        <v>6</v>
      </c>
      <c r="E476" s="25" t="s">
        <v>50</v>
      </c>
      <c r="F476" s="25">
        <v>0</v>
      </c>
      <c r="G476" s="71">
        <f>G459-G460-G463-G469</f>
        <v>2</v>
      </c>
      <c r="H476" s="25" t="s">
        <v>50</v>
      </c>
      <c r="I476" s="25">
        <v>0</v>
      </c>
      <c r="J476" s="25">
        <v>1170</v>
      </c>
    </row>
    <row r="477" spans="1:10" ht="12.75" customHeight="1" x14ac:dyDescent="0.2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549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2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2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2">
      <c r="A481" s="24"/>
      <c r="B481" s="22" t="s">
        <v>527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2">
      <c r="A482" s="24"/>
      <c r="B482" s="22" t="s">
        <v>528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2">
      <c r="A485" s="24"/>
      <c r="B485" s="22" t="s">
        <v>529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530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531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532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2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550</v>
      </c>
      <c r="B500" s="22" t="s">
        <v>551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2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2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2">
      <c r="A503" s="24"/>
      <c r="B503" s="22" t="s">
        <v>527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2">
      <c r="A504" s="24"/>
      <c r="B504" s="22" t="s">
        <v>528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2">
      <c r="A507" s="24"/>
      <c r="B507" s="22" t="s">
        <v>529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2">
      <c r="A513" s="24"/>
      <c r="B513" s="22" t="s">
        <v>530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531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532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2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84</v>
      </c>
      <c r="B522" s="22" t="s">
        <v>552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527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2">
      <c r="A526" s="24"/>
      <c r="B526" s="22" t="s">
        <v>528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1" ht="12.75" customHeight="1" x14ac:dyDescent="0.2">
      <c r="A529" s="24"/>
      <c r="B529" s="22" t="s">
        <v>529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1" ht="12.75" customHeight="1" x14ac:dyDescent="0.2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1" ht="12.75" customHeight="1" x14ac:dyDescent="0.2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1" ht="12.75" customHeight="1" x14ac:dyDescent="0.2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1" ht="12.75" customHeight="1" x14ac:dyDescent="0.2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1" ht="12.75" customHeight="1" x14ac:dyDescent="0.2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1" ht="12.75" customHeight="1" x14ac:dyDescent="0.2">
      <c r="A535" s="24"/>
      <c r="B535" s="22" t="s">
        <v>530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1" ht="12.75" customHeight="1" x14ac:dyDescent="0.2">
      <c r="A536" s="24"/>
      <c r="B536" s="24" t="s">
        <v>531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1" ht="12.75" customHeight="1" x14ac:dyDescent="0.2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1" ht="12.75" customHeight="1" x14ac:dyDescent="0.2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1" ht="12.75" customHeight="1" x14ac:dyDescent="0.2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1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1" ht="12.75" customHeight="1" x14ac:dyDescent="0.2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1" ht="12.75" customHeight="1" x14ac:dyDescent="0.2">
      <c r="A542" s="24"/>
      <c r="B542" s="22" t="s">
        <v>532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1" ht="12.75" customHeight="1" x14ac:dyDescent="0.2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1" s="12" customFormat="1" ht="12.75" customHeight="1" x14ac:dyDescent="0.25">
      <c r="A544" s="22" t="s">
        <v>85</v>
      </c>
      <c r="B544" s="22" t="s">
        <v>553</v>
      </c>
      <c r="C544" s="27"/>
      <c r="D544" s="27"/>
      <c r="E544" s="27"/>
      <c r="F544" s="27"/>
      <c r="G544" s="27"/>
      <c r="H544" s="27"/>
      <c r="I544" s="27"/>
      <c r="J544" s="27"/>
      <c r="K544" s="1" t="s">
        <v>13</v>
      </c>
    </row>
    <row r="545" spans="1:10" ht="12.75" customHeight="1" x14ac:dyDescent="0.2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2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2">
      <c r="A547" s="24"/>
      <c r="B547" s="22" t="s">
        <v>527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2">
      <c r="A548" s="24"/>
      <c r="B548" s="22" t="s">
        <v>528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2">
      <c r="A551" s="24"/>
      <c r="B551" s="22" t="s">
        <v>529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530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531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1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1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1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71">
        <f>G557-G558</f>
        <v>2</v>
      </c>
      <c r="H563" s="25">
        <v>0</v>
      </c>
      <c r="I563" s="25">
        <v>0</v>
      </c>
      <c r="J563" s="25" t="s">
        <v>44</v>
      </c>
    </row>
    <row r="564" spans="1:11" ht="12.75" customHeight="1" x14ac:dyDescent="0.2">
      <c r="A564" s="24"/>
      <c r="B564" s="22" t="s">
        <v>532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1" ht="12.75" customHeight="1" x14ac:dyDescent="0.2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1" s="12" customFormat="1" ht="12.75" customHeight="1" x14ac:dyDescent="0.25">
      <c r="A566" s="22" t="s">
        <v>86</v>
      </c>
      <c r="B566" s="22" t="s">
        <v>554</v>
      </c>
      <c r="C566" s="27"/>
      <c r="D566" s="27"/>
      <c r="E566" s="27"/>
      <c r="F566" s="27"/>
      <c r="G566" s="27"/>
      <c r="H566" s="27"/>
      <c r="I566" s="27"/>
      <c r="J566" s="27"/>
      <c r="K566" s="1"/>
    </row>
    <row r="567" spans="1:11" ht="12.75" customHeight="1" x14ac:dyDescent="0.2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1" ht="12.75" customHeight="1" x14ac:dyDescent="0.2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1" ht="12.75" customHeight="1" x14ac:dyDescent="0.2">
      <c r="A569" s="24"/>
      <c r="B569" s="22" t="s">
        <v>527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1" ht="12.75" customHeight="1" x14ac:dyDescent="0.2">
      <c r="A570" s="24"/>
      <c r="B570" s="22" t="s">
        <v>528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1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1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1" ht="12.75" customHeight="1" x14ac:dyDescent="0.2">
      <c r="A573" s="24"/>
      <c r="B573" s="22" t="s">
        <v>529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1" ht="12.75" customHeight="1" x14ac:dyDescent="0.2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1" ht="12.75" customHeight="1" x14ac:dyDescent="0.2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1" ht="12.75" customHeight="1" x14ac:dyDescent="0.2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1" ht="12.75" customHeight="1" x14ac:dyDescent="0.2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1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1" ht="12.75" customHeight="1" x14ac:dyDescent="0.2">
      <c r="A579" s="24"/>
      <c r="B579" s="22" t="s">
        <v>530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1" ht="12.75" customHeight="1" x14ac:dyDescent="0.2">
      <c r="A580" s="24"/>
      <c r="B580" s="24" t="s">
        <v>531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1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1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1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1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1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1" ht="12.75" customHeight="1" x14ac:dyDescent="0.2">
      <c r="A586" s="24"/>
      <c r="B586" s="22" t="s">
        <v>532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1" ht="12.75" customHeight="1" x14ac:dyDescent="0.2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1" s="12" customFormat="1" ht="12.75" customHeight="1" x14ac:dyDescent="0.25">
      <c r="A588" s="22" t="s">
        <v>87</v>
      </c>
      <c r="B588" s="22" t="s">
        <v>555</v>
      </c>
      <c r="C588" s="27"/>
      <c r="D588" s="27"/>
      <c r="E588" s="27"/>
      <c r="F588" s="27"/>
      <c r="G588" s="27"/>
      <c r="H588" s="27"/>
      <c r="I588" s="27"/>
      <c r="J588" s="27"/>
      <c r="K588" s="1" t="s">
        <v>14</v>
      </c>
    </row>
    <row r="589" spans="1:11" ht="12.75" customHeight="1" x14ac:dyDescent="0.2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1" ht="12.75" customHeight="1" x14ac:dyDescent="0.2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1" ht="12.75" customHeight="1" x14ac:dyDescent="0.2">
      <c r="A591" s="24"/>
      <c r="B591" s="22" t="s">
        <v>527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1" ht="12.75" customHeight="1" x14ac:dyDescent="0.2">
      <c r="A592" s="24"/>
      <c r="B592" s="22" t="s">
        <v>528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529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530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531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532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1" ht="12.75" customHeight="1" x14ac:dyDescent="0.2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1" s="12" customFormat="1" ht="12.75" customHeight="1" x14ac:dyDescent="0.25">
      <c r="A610" s="22" t="s">
        <v>88</v>
      </c>
      <c r="B610" s="22" t="s">
        <v>556</v>
      </c>
      <c r="C610" s="27"/>
      <c r="D610" s="27"/>
      <c r="E610" s="27"/>
      <c r="F610" s="27"/>
      <c r="G610" s="27"/>
      <c r="H610" s="27"/>
      <c r="I610" s="27"/>
      <c r="J610" s="27"/>
      <c r="K610" s="1" t="s">
        <v>14</v>
      </c>
    </row>
    <row r="611" spans="1:11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1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1" ht="12.75" customHeight="1" x14ac:dyDescent="0.2">
      <c r="A613" s="24"/>
      <c r="B613" s="22" t="s">
        <v>527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1" ht="12.75" customHeight="1" x14ac:dyDescent="0.2">
      <c r="A614" s="24"/>
      <c r="B614" s="22" t="s">
        <v>528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1" ht="12.75" customHeight="1" x14ac:dyDescent="0.2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1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1" ht="12.75" customHeight="1" x14ac:dyDescent="0.2">
      <c r="A617" s="24"/>
      <c r="B617" s="22" t="s">
        <v>529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1" ht="12.75" customHeight="1" x14ac:dyDescent="0.2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1" ht="12.75" customHeight="1" x14ac:dyDescent="0.2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1" ht="12.75" customHeight="1" x14ac:dyDescent="0.2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1" ht="12.75" customHeight="1" x14ac:dyDescent="0.2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1" ht="12.75" customHeight="1" x14ac:dyDescent="0.2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1" ht="12.75" customHeight="1" x14ac:dyDescent="0.2">
      <c r="A623" s="24"/>
      <c r="B623" s="22" t="s">
        <v>530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1" ht="12.75" customHeight="1" x14ac:dyDescent="0.2">
      <c r="A624" s="24"/>
      <c r="B624" s="24" t="s">
        <v>531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1" ht="12.75" customHeight="1" x14ac:dyDescent="0.2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1" ht="12.75" customHeight="1" x14ac:dyDescent="0.2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1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1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1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71">
        <f>G623-G624</f>
        <v>1</v>
      </c>
      <c r="H629" s="25">
        <v>0</v>
      </c>
      <c r="I629" s="25">
        <v>0</v>
      </c>
      <c r="J629" s="25" t="s">
        <v>44</v>
      </c>
    </row>
    <row r="630" spans="1:11" ht="12.75" customHeight="1" x14ac:dyDescent="0.2">
      <c r="A630" s="24"/>
      <c r="B630" s="22" t="s">
        <v>532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1" ht="12.75" customHeight="1" x14ac:dyDescent="0.2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1" s="12" customFormat="1" ht="12.75" customHeight="1" x14ac:dyDescent="0.25">
      <c r="A632" s="22" t="s">
        <v>89</v>
      </c>
      <c r="B632" s="22" t="s">
        <v>557</v>
      </c>
      <c r="C632" s="27"/>
      <c r="D632" s="27"/>
      <c r="E632" s="27"/>
      <c r="F632" s="27"/>
      <c r="G632" s="27"/>
      <c r="H632" s="27"/>
      <c r="I632" s="27"/>
      <c r="J632" s="27"/>
      <c r="K632" s="1" t="s">
        <v>14</v>
      </c>
    </row>
    <row r="633" spans="1:11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1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1" ht="12.75" customHeight="1" x14ac:dyDescent="0.2">
      <c r="A635" s="24"/>
      <c r="B635" s="22" t="s">
        <v>527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1" ht="12.75" customHeight="1" x14ac:dyDescent="0.2">
      <c r="A636" s="24"/>
      <c r="B636" s="22" t="s">
        <v>528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1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1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1" ht="12.75" customHeight="1" x14ac:dyDescent="0.2">
      <c r="A639" s="24"/>
      <c r="B639" s="22" t="s">
        <v>529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1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1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1" ht="12.75" customHeight="1" x14ac:dyDescent="0.2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1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1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1" ht="12.75" customHeight="1" x14ac:dyDescent="0.2">
      <c r="A645" s="24"/>
      <c r="B645" s="22" t="s">
        <v>530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1" ht="12.75" customHeight="1" x14ac:dyDescent="0.2">
      <c r="A646" s="24"/>
      <c r="B646" s="24" t="s">
        <v>531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1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1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1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1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1" ht="12.75" customHeight="1" x14ac:dyDescent="0.2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1" ht="12.75" customHeight="1" x14ac:dyDescent="0.2">
      <c r="A652" s="24"/>
      <c r="B652" s="22" t="s">
        <v>532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1" ht="12.75" customHeight="1" x14ac:dyDescent="0.2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1" s="12" customFormat="1" ht="12.75" customHeight="1" x14ac:dyDescent="0.25">
      <c r="A654" s="22" t="s">
        <v>90</v>
      </c>
      <c r="B654" s="22" t="s">
        <v>558</v>
      </c>
      <c r="C654" s="27"/>
      <c r="D654" s="27"/>
      <c r="E654" s="27"/>
      <c r="F654" s="27"/>
      <c r="G654" s="27"/>
      <c r="H654" s="27"/>
      <c r="I654" s="27"/>
      <c r="J654" s="27"/>
      <c r="K654" s="1" t="s">
        <v>14</v>
      </c>
    </row>
    <row r="655" spans="1:11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1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527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528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529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530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531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1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1" ht="12.75" customHeight="1" x14ac:dyDescent="0.2">
      <c r="A674" s="24"/>
      <c r="B674" s="22" t="s">
        <v>532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1" ht="12.75" customHeight="1" x14ac:dyDescent="0.2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1" s="12" customFormat="1" ht="12.75" customHeight="1" x14ac:dyDescent="0.25">
      <c r="A676" s="22" t="s">
        <v>91</v>
      </c>
      <c r="B676" s="22" t="s">
        <v>559</v>
      </c>
      <c r="C676" s="27"/>
      <c r="D676" s="27"/>
      <c r="E676" s="27"/>
      <c r="F676" s="27"/>
      <c r="G676" s="27"/>
      <c r="H676" s="27"/>
      <c r="I676" s="27"/>
      <c r="J676" s="27"/>
      <c r="K676" s="1" t="s">
        <v>19</v>
      </c>
    </row>
    <row r="677" spans="1:11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1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1" ht="12.75" customHeight="1" x14ac:dyDescent="0.2">
      <c r="A679" s="24"/>
      <c r="B679" s="22" t="s">
        <v>527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1" ht="12.75" customHeight="1" x14ac:dyDescent="0.2">
      <c r="A680" s="24"/>
      <c r="B680" s="22" t="s">
        <v>528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1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1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1" ht="12.75" customHeight="1" x14ac:dyDescent="0.2">
      <c r="A683" s="24"/>
      <c r="B683" s="22" t="s">
        <v>529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1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1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1" ht="12.75" customHeight="1" x14ac:dyDescent="0.2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1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1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1" ht="12.75" customHeight="1" x14ac:dyDescent="0.2">
      <c r="A689" s="24"/>
      <c r="B689" s="22" t="s">
        <v>530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1" ht="12.75" customHeight="1" x14ac:dyDescent="0.2">
      <c r="A690" s="24"/>
      <c r="B690" s="24" t="s">
        <v>531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1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1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1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1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1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1" ht="12.75" customHeight="1" x14ac:dyDescent="0.2">
      <c r="A696" s="24"/>
      <c r="B696" s="22" t="s">
        <v>532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1" ht="12.75" customHeight="1" x14ac:dyDescent="0.2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1" s="12" customFormat="1" ht="12.75" customHeight="1" x14ac:dyDescent="0.25">
      <c r="A698" s="22" t="s">
        <v>92</v>
      </c>
      <c r="B698" s="22" t="s">
        <v>178</v>
      </c>
      <c r="C698" s="27"/>
      <c r="D698" s="27"/>
      <c r="E698" s="27"/>
      <c r="F698" s="27"/>
      <c r="G698" s="27"/>
      <c r="H698" s="27"/>
      <c r="I698" s="27"/>
      <c r="J698" s="27"/>
      <c r="K698" s="1" t="s">
        <v>15</v>
      </c>
    </row>
    <row r="699" spans="1:11" ht="12.75" customHeight="1" x14ac:dyDescent="0.2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1" ht="12.75" customHeight="1" x14ac:dyDescent="0.2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1" ht="12.75" customHeight="1" x14ac:dyDescent="0.2">
      <c r="A701" s="24"/>
      <c r="B701" s="22" t="s">
        <v>527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1" ht="12.75" customHeight="1" x14ac:dyDescent="0.2">
      <c r="A702" s="24"/>
      <c r="B702" s="22" t="s">
        <v>528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1" ht="12.75" customHeight="1" x14ac:dyDescent="0.2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1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2">
      <c r="A705" s="24"/>
      <c r="B705" s="22" t="s">
        <v>529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71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2">
      <c r="A711" s="24"/>
      <c r="B711" s="22" t="s">
        <v>530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2">
      <c r="A712" s="24"/>
      <c r="B712" s="24" t="s">
        <v>531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2">
      <c r="A718" s="24"/>
      <c r="B718" s="22" t="s">
        <v>532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2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2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2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2">
      <c r="A723" s="24"/>
      <c r="B723" s="22" t="s">
        <v>527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2">
      <c r="A724" s="24"/>
      <c r="B724" s="22" t="s">
        <v>528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2">
      <c r="A727" s="24"/>
      <c r="B727" s="22" t="s">
        <v>529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2">
      <c r="A733" s="24"/>
      <c r="B733" s="22" t="s">
        <v>530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2">
      <c r="A734" s="24"/>
      <c r="B734" s="24" t="s">
        <v>531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532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2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95</v>
      </c>
      <c r="B742" s="22" t="s">
        <v>560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2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2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2">
      <c r="A745" s="24"/>
      <c r="B745" s="22" t="s">
        <v>527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2">
      <c r="A746" s="24"/>
      <c r="B746" s="22" t="s">
        <v>528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529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530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531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532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2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96</v>
      </c>
      <c r="B764" s="22" t="s">
        <v>561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527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2">
      <c r="A768" s="24"/>
      <c r="B768" s="22" t="s">
        <v>528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529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530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531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532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2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97</v>
      </c>
      <c r="B786" s="22" t="s">
        <v>562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2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2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2">
      <c r="A789" s="24"/>
      <c r="B789" s="22" t="s">
        <v>527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2">
      <c r="A790" s="24"/>
      <c r="B790" s="22" t="s">
        <v>528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2">
      <c r="A793" s="24"/>
      <c r="B793" s="22" t="s">
        <v>529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530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531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532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2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98</v>
      </c>
      <c r="B808" s="22" t="s">
        <v>563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2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2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2">
      <c r="A811" s="24"/>
      <c r="B811" s="22" t="s">
        <v>527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2">
      <c r="A812" s="24"/>
      <c r="B812" s="22" t="s">
        <v>528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2">
      <c r="A815" s="24"/>
      <c r="B815" s="22" t="s">
        <v>529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530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531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532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2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99</v>
      </c>
      <c r="B830" s="22" t="s">
        <v>564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527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2">
      <c r="A834" s="24"/>
      <c r="B834" s="22" t="s">
        <v>528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2">
      <c r="A837" s="24"/>
      <c r="B837" s="22" t="s">
        <v>529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2">
      <c r="A843" s="24"/>
      <c r="B843" s="22" t="s">
        <v>530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531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532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2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100</v>
      </c>
      <c r="B852" s="22" t="s">
        <v>565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527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2">
      <c r="A856" s="24"/>
      <c r="B856" s="22" t="s">
        <v>528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2">
      <c r="A859" s="24"/>
      <c r="B859" s="22" t="s">
        <v>529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2">
      <c r="A865" s="24"/>
      <c r="B865" s="22" t="s">
        <v>530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531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532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2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101</v>
      </c>
      <c r="B874" s="22" t="s">
        <v>566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527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2">
      <c r="A878" s="24"/>
      <c r="B878" s="22" t="s">
        <v>528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2">
      <c r="A881" s="24"/>
      <c r="B881" s="22" t="s">
        <v>529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530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2">
      <c r="A888" s="24"/>
      <c r="B888" s="24" t="s">
        <v>531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532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2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102</v>
      </c>
      <c r="B896" s="22" t="s">
        <v>567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2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2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2">
      <c r="A899" s="24"/>
      <c r="B899" s="22" t="s">
        <v>527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2">
      <c r="A900" s="24"/>
      <c r="B900" s="22" t="s">
        <v>528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2">
      <c r="A903" s="24"/>
      <c r="B903" s="22" t="s">
        <v>529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530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531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532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2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103</v>
      </c>
      <c r="B918" s="22" t="s">
        <v>568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2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2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2">
      <c r="A921" s="24"/>
      <c r="B921" s="22" t="s">
        <v>527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2">
      <c r="A922" s="24"/>
      <c r="B922" s="22" t="s">
        <v>528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2">
      <c r="A925" s="24"/>
      <c r="B925" s="22" t="s">
        <v>529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530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531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532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2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104</v>
      </c>
      <c r="B940" s="22" t="s">
        <v>569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2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2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2">
      <c r="A943" s="24"/>
      <c r="B943" s="22" t="s">
        <v>527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2">
      <c r="A944" s="24"/>
      <c r="B944" s="22" t="s">
        <v>528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529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530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531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532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2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105</v>
      </c>
      <c r="B962" s="22" t="s">
        <v>570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2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2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2">
      <c r="A965" s="24"/>
      <c r="B965" s="22" t="s">
        <v>527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2">
      <c r="A966" s="24"/>
      <c r="B966" s="22" t="s">
        <v>528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529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530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2">
      <c r="A976" s="24"/>
      <c r="B976" s="24" t="s">
        <v>531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2">
      <c r="A982" s="24"/>
      <c r="B982" s="22" t="s">
        <v>532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2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106</v>
      </c>
      <c r="B984" s="22" t="s">
        <v>571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2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2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2">
      <c r="A987" s="24"/>
      <c r="B987" s="22" t="s">
        <v>527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2">
      <c r="A988" s="24"/>
      <c r="B988" s="22" t="s">
        <v>528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529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530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2">
      <c r="A998" s="24"/>
      <c r="B998" s="24" t="s">
        <v>531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532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2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107</v>
      </c>
      <c r="B1006" s="22" t="s">
        <v>572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527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2">
      <c r="A1010" s="24"/>
      <c r="B1010" s="22" t="s">
        <v>528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529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530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2">
      <c r="A1020" s="24"/>
      <c r="B1020" s="24" t="s">
        <v>531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1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1" ht="12.75" customHeight="1" x14ac:dyDescent="0.2">
      <c r="A1026" s="24"/>
      <c r="B1026" s="22" t="s">
        <v>532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1" ht="12.75" customHeight="1" x14ac:dyDescent="0.2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1" s="12" customFormat="1" ht="12.75" customHeight="1" x14ac:dyDescent="0.25">
      <c r="A1028" s="22" t="s">
        <v>108</v>
      </c>
      <c r="B1028" s="22" t="s">
        <v>573</v>
      </c>
      <c r="C1028" s="27"/>
      <c r="D1028" s="27"/>
      <c r="E1028" s="27"/>
      <c r="F1028" s="27"/>
      <c r="G1028" s="27"/>
      <c r="H1028" s="27"/>
      <c r="I1028" s="27"/>
      <c r="J1028" s="27"/>
      <c r="K1028" s="1" t="s">
        <v>16</v>
      </c>
    </row>
    <row r="1029" spans="1:11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1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1" ht="12.75" customHeight="1" x14ac:dyDescent="0.2">
      <c r="A1031" s="24"/>
      <c r="B1031" s="22" t="s">
        <v>527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71">
        <f>C1031-D1031-G1031-H1031</f>
        <v>6</v>
      </c>
    </row>
    <row r="1032" spans="1:11" ht="12.75" customHeight="1" x14ac:dyDescent="0.2">
      <c r="A1032" s="24"/>
      <c r="B1032" s="22" t="s">
        <v>528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1" ht="12.75" customHeight="1" x14ac:dyDescent="0.2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1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1" ht="12.75" customHeight="1" x14ac:dyDescent="0.2">
      <c r="A1035" s="24"/>
      <c r="B1035" s="22" t="s">
        <v>529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1" ht="14.25" customHeight="1" x14ac:dyDescent="0.2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1" ht="12.75" customHeight="1" x14ac:dyDescent="0.2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1" ht="12.75" customHeight="1" x14ac:dyDescent="0.2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71">
        <f>H1035</f>
        <v>2</v>
      </c>
      <c r="I1038" s="25">
        <v>0</v>
      </c>
      <c r="J1038" s="25" t="s">
        <v>44</v>
      </c>
    </row>
    <row r="1039" spans="1:11" ht="12.75" customHeight="1" x14ac:dyDescent="0.2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1" ht="12.75" customHeight="1" x14ac:dyDescent="0.2">
      <c r="A1040" s="24"/>
      <c r="B1040" s="24" t="s">
        <v>53</v>
      </c>
      <c r="C1040" s="25" t="s">
        <v>44</v>
      </c>
      <c r="D1040" s="71">
        <f>D1035-SUM(D1036:D1038)</f>
        <v>5</v>
      </c>
      <c r="E1040" s="25">
        <v>0</v>
      </c>
      <c r="F1040" s="25" t="s">
        <v>50</v>
      </c>
      <c r="G1040" s="71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530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531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532</v>
      </c>
      <c r="C1048" s="25">
        <v>13</v>
      </c>
      <c r="D1048" s="71">
        <f>D1031-D1032-D1035-D1041</f>
        <v>8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71">
        <f>J1031</f>
        <v>6</v>
      </c>
    </row>
    <row r="1049" spans="1:10" ht="12.75" customHeight="1" x14ac:dyDescent="0.2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109</v>
      </c>
      <c r="B1050" s="22" t="s">
        <v>574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2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2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2">
      <c r="A1053" s="24"/>
      <c r="B1053" s="22" t="s">
        <v>527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2">
      <c r="A1054" s="24"/>
      <c r="B1054" s="22" t="s">
        <v>528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1" ht="12.75" customHeight="1" x14ac:dyDescent="0.2">
      <c r="A1057" s="24"/>
      <c r="B1057" s="22" t="s">
        <v>529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1" ht="12.75" customHeight="1" x14ac:dyDescent="0.2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1" ht="12.75" customHeight="1" x14ac:dyDescent="0.2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1" ht="12.75" customHeight="1" x14ac:dyDescent="0.2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1" ht="12.75" customHeight="1" x14ac:dyDescent="0.2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1" ht="12.75" customHeight="1" x14ac:dyDescent="0.2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71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1" ht="12.75" customHeight="1" x14ac:dyDescent="0.2">
      <c r="A1063" s="24"/>
      <c r="B1063" s="22" t="s">
        <v>530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1" ht="12.75" customHeight="1" x14ac:dyDescent="0.2">
      <c r="A1064" s="24"/>
      <c r="B1064" s="24" t="s">
        <v>531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1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1" ht="12.75" customHeight="1" x14ac:dyDescent="0.2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1" ht="12.75" customHeight="1" x14ac:dyDescent="0.2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1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1" ht="12.75" customHeight="1" x14ac:dyDescent="0.2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1" ht="12.75" customHeight="1" x14ac:dyDescent="0.2">
      <c r="A1070" s="24"/>
      <c r="B1070" s="22" t="s">
        <v>532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1" ht="12.75" customHeight="1" x14ac:dyDescent="0.2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1" s="12" customFormat="1" ht="12.75" customHeight="1" x14ac:dyDescent="0.25">
      <c r="A1072" s="22" t="s">
        <v>110</v>
      </c>
      <c r="B1072" s="22" t="s">
        <v>575</v>
      </c>
      <c r="C1072" s="27"/>
      <c r="D1072" s="27"/>
      <c r="E1072" s="27"/>
      <c r="F1072" s="27"/>
      <c r="G1072" s="27"/>
      <c r="H1072" s="27"/>
      <c r="I1072" s="27"/>
      <c r="J1072" s="27"/>
      <c r="K1072" s="1" t="s">
        <v>18</v>
      </c>
    </row>
    <row r="1073" spans="1:10" ht="12.75" customHeight="1" x14ac:dyDescent="0.2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2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2">
      <c r="A1075" s="24"/>
      <c r="B1075" s="22" t="s">
        <v>527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2">
      <c r="A1076" s="24"/>
      <c r="B1076" s="22" t="s">
        <v>528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2">
      <c r="A1079" s="24"/>
      <c r="B1079" s="22" t="s">
        <v>529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2">
      <c r="A1085" s="24"/>
      <c r="B1085" s="22" t="s">
        <v>530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2">
      <c r="A1086" s="24"/>
      <c r="B1086" s="24" t="s">
        <v>531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1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1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1" ht="12.75" customHeight="1" x14ac:dyDescent="0.2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1" ht="12.75" customHeight="1" x14ac:dyDescent="0.2">
      <c r="A1092" s="24"/>
      <c r="B1092" s="22" t="s">
        <v>532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1" ht="12.75" customHeight="1" x14ac:dyDescent="0.2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1" s="12" customFormat="1" ht="12.75" customHeight="1" x14ac:dyDescent="0.25">
      <c r="A1094" s="22" t="s">
        <v>111</v>
      </c>
      <c r="B1094" s="22" t="s">
        <v>576</v>
      </c>
      <c r="C1094" s="27"/>
      <c r="D1094" s="27"/>
      <c r="E1094" s="27"/>
      <c r="F1094" s="27"/>
      <c r="G1094" s="27"/>
      <c r="H1094" s="27"/>
      <c r="I1094" s="27"/>
      <c r="J1094" s="27"/>
      <c r="K1094" s="1" t="s">
        <v>17</v>
      </c>
    </row>
    <row r="1095" spans="1:11" ht="12.75" customHeight="1" x14ac:dyDescent="0.2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1" ht="12.75" customHeight="1" x14ac:dyDescent="0.2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1" ht="12.75" customHeight="1" x14ac:dyDescent="0.2">
      <c r="A1097" s="24"/>
      <c r="B1097" s="22" t="s">
        <v>527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1" ht="12.75" customHeight="1" x14ac:dyDescent="0.2">
      <c r="A1098" s="24"/>
      <c r="B1098" s="22" t="s">
        <v>528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1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1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1" ht="12.75" customHeight="1" x14ac:dyDescent="0.2">
      <c r="A1101" s="24"/>
      <c r="B1101" s="22" t="s">
        <v>529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1" ht="12.75" customHeight="1" x14ac:dyDescent="0.2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1" ht="12.75" customHeight="1" x14ac:dyDescent="0.2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1" ht="12.75" customHeight="1" x14ac:dyDescent="0.2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1" ht="12.75" customHeight="1" x14ac:dyDescent="0.2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1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1" ht="12.75" customHeight="1" x14ac:dyDescent="0.2">
      <c r="A1107" s="24"/>
      <c r="B1107" s="22" t="s">
        <v>530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1" ht="12.75" customHeight="1" x14ac:dyDescent="0.2">
      <c r="A1108" s="24"/>
      <c r="B1108" s="24" t="s">
        <v>531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1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1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1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1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1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1" ht="12.75" customHeight="1" x14ac:dyDescent="0.2">
      <c r="A1114" s="24"/>
      <c r="B1114" s="22" t="s">
        <v>532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1" ht="12.75" customHeight="1" x14ac:dyDescent="0.2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1" s="12" customFormat="1" ht="12.75" customHeight="1" x14ac:dyDescent="0.25">
      <c r="A1116" s="22" t="s">
        <v>112</v>
      </c>
      <c r="B1116" s="22" t="s">
        <v>577</v>
      </c>
      <c r="C1116" s="27"/>
      <c r="D1116" s="27"/>
      <c r="E1116" s="27"/>
      <c r="F1116" s="27"/>
      <c r="G1116" s="27"/>
      <c r="H1116" s="27"/>
      <c r="I1116" s="27"/>
      <c r="J1116" s="27"/>
      <c r="K1116" s="1" t="s">
        <v>17</v>
      </c>
    </row>
    <row r="1117" spans="1:11" ht="12.75" customHeight="1" x14ac:dyDescent="0.2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1" ht="12.75" customHeight="1" x14ac:dyDescent="0.2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1" ht="12.75" customHeight="1" x14ac:dyDescent="0.2">
      <c r="A1119" s="24"/>
      <c r="B1119" s="22" t="s">
        <v>527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1" ht="12.75" customHeight="1" x14ac:dyDescent="0.2">
      <c r="A1120" s="24"/>
      <c r="B1120" s="22" t="s">
        <v>528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529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530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531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532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1" ht="12.75" customHeight="1" x14ac:dyDescent="0.2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1" s="12" customFormat="1" ht="12.75" customHeight="1" x14ac:dyDescent="0.25">
      <c r="A1138" s="22" t="s">
        <v>113</v>
      </c>
      <c r="B1138" s="22" t="s">
        <v>578</v>
      </c>
      <c r="C1138" s="27"/>
      <c r="D1138" s="27"/>
      <c r="E1138" s="27"/>
      <c r="F1138" s="27"/>
      <c r="G1138" s="27"/>
      <c r="H1138" s="27"/>
      <c r="I1138" s="27"/>
      <c r="J1138" s="27"/>
      <c r="K1138" s="1" t="s">
        <v>17</v>
      </c>
    </row>
    <row r="1139" spans="1:11" ht="12.75" customHeight="1" x14ac:dyDescent="0.2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1" ht="12.75" customHeight="1" x14ac:dyDescent="0.2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1" ht="12.75" customHeight="1" x14ac:dyDescent="0.2">
      <c r="A1141" s="24"/>
      <c r="B1141" s="22" t="s">
        <v>527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1" ht="12.75" customHeight="1" x14ac:dyDescent="0.2">
      <c r="A1142" s="24"/>
      <c r="B1142" s="22" t="s">
        <v>528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1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1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1" ht="12.75" customHeight="1" x14ac:dyDescent="0.2">
      <c r="A1145" s="24"/>
      <c r="B1145" s="22" t="s">
        <v>529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1" ht="12.75" customHeight="1" x14ac:dyDescent="0.2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1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1" ht="12.75" customHeight="1" x14ac:dyDescent="0.2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1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1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1" ht="12.75" customHeight="1" x14ac:dyDescent="0.2">
      <c r="A1151" s="24"/>
      <c r="B1151" s="22" t="s">
        <v>530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1" ht="12.75" customHeight="1" x14ac:dyDescent="0.2">
      <c r="A1152" s="24"/>
      <c r="B1152" s="24" t="s">
        <v>531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1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1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1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1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1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1" ht="12.75" customHeight="1" x14ac:dyDescent="0.2">
      <c r="A1158" s="24"/>
      <c r="B1158" s="22" t="s">
        <v>532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1" ht="12.75" customHeight="1" x14ac:dyDescent="0.2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1" s="12" customFormat="1" ht="12.75" customHeight="1" x14ac:dyDescent="0.25">
      <c r="A1160" s="22" t="s">
        <v>114</v>
      </c>
      <c r="B1160" s="22" t="s">
        <v>579</v>
      </c>
      <c r="C1160" s="27"/>
      <c r="D1160" s="27"/>
      <c r="E1160" s="27"/>
      <c r="F1160" s="27"/>
      <c r="G1160" s="27"/>
      <c r="H1160" s="27"/>
      <c r="I1160" s="27"/>
      <c r="J1160" s="27"/>
      <c r="K1160" s="1" t="s">
        <v>17</v>
      </c>
    </row>
    <row r="1161" spans="1:11" ht="12.75" customHeight="1" x14ac:dyDescent="0.2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1" ht="12.75" customHeight="1" x14ac:dyDescent="0.2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1" ht="12.75" customHeight="1" x14ac:dyDescent="0.2">
      <c r="A1163" s="24"/>
      <c r="B1163" s="22" t="s">
        <v>527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71">
        <f>D1163-G1163</f>
        <v>4</v>
      </c>
    </row>
    <row r="1164" spans="1:11" ht="12.75" customHeight="1" x14ac:dyDescent="0.2">
      <c r="A1164" s="24"/>
      <c r="B1164" s="22" t="s">
        <v>528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1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1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1" ht="12.75" customHeight="1" x14ac:dyDescent="0.2">
      <c r="A1167" s="24"/>
      <c r="B1167" s="22" t="s">
        <v>529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1" ht="12.75" customHeight="1" x14ac:dyDescent="0.2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1" ht="12.75" customHeight="1" x14ac:dyDescent="0.2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1" ht="12.75" customHeight="1" x14ac:dyDescent="0.2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1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1" ht="12.75" customHeight="1" x14ac:dyDescent="0.2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1" ht="12.75" customHeight="1" x14ac:dyDescent="0.2">
      <c r="A1173" s="24"/>
      <c r="B1173" s="22" t="s">
        <v>530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1" ht="12.75" customHeight="1" x14ac:dyDescent="0.2">
      <c r="A1174" s="24"/>
      <c r="B1174" s="24" t="s">
        <v>531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1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1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1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1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1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1" ht="12.75" customHeight="1" x14ac:dyDescent="0.2">
      <c r="A1180" s="24"/>
      <c r="B1180" s="22" t="s">
        <v>532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>
        <f>J1163</f>
        <v>4</v>
      </c>
    </row>
    <row r="1181" spans="1:11" ht="12.75" customHeight="1" x14ac:dyDescent="0.2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1" s="12" customFormat="1" ht="12.75" customHeight="1" x14ac:dyDescent="0.25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  <c r="K1182" s="1" t="s">
        <v>18</v>
      </c>
    </row>
    <row r="1183" spans="1:11" ht="12.75" customHeight="1" x14ac:dyDescent="0.2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1" ht="12.75" customHeight="1" x14ac:dyDescent="0.2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2">
      <c r="A1185" s="24"/>
      <c r="B1185" s="22" t="s">
        <v>527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2">
      <c r="A1186" s="24"/>
      <c r="B1186" s="22" t="s">
        <v>528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529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530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2">
      <c r="A1196" s="24"/>
      <c r="B1196" s="24" t="s">
        <v>531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1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1" ht="12.75" customHeight="1" x14ac:dyDescent="0.2">
      <c r="A1202" s="24"/>
      <c r="B1202" s="22" t="s">
        <v>532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1" ht="12.75" customHeight="1" x14ac:dyDescent="0.2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1" s="12" customFormat="1" ht="12.75" customHeight="1" x14ac:dyDescent="0.25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  <c r="K1204" s="1" t="s">
        <v>18</v>
      </c>
    </row>
    <row r="1205" spans="1:11" ht="12.75" customHeight="1" x14ac:dyDescent="0.2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1" ht="12.75" customHeight="1" x14ac:dyDescent="0.2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1" ht="12.75" customHeight="1" x14ac:dyDescent="0.2">
      <c r="A1207" s="24"/>
      <c r="B1207" s="22" t="s">
        <v>527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1" ht="12.75" customHeight="1" x14ac:dyDescent="0.2">
      <c r="A1208" s="24"/>
      <c r="B1208" s="22" t="s">
        <v>528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1" ht="12.75" customHeight="1" x14ac:dyDescent="0.2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1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1" ht="12.75" customHeight="1" x14ac:dyDescent="0.2">
      <c r="A1211" s="24"/>
      <c r="B1211" s="22" t="s">
        <v>529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1" ht="12.75" customHeight="1" x14ac:dyDescent="0.2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1" ht="12.75" customHeight="1" x14ac:dyDescent="0.2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1" ht="12.75" customHeight="1" x14ac:dyDescent="0.2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1" ht="12.75" customHeight="1" x14ac:dyDescent="0.2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1" ht="12.75" customHeight="1" x14ac:dyDescent="0.2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1" ht="12.75" customHeight="1" x14ac:dyDescent="0.2">
      <c r="A1217" s="24"/>
      <c r="B1217" s="22" t="s">
        <v>530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1" ht="12.75" customHeight="1" x14ac:dyDescent="0.2">
      <c r="A1218" s="24"/>
      <c r="B1218" s="24" t="s">
        <v>531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1" ht="12.75" customHeight="1" x14ac:dyDescent="0.2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1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1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1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1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1" ht="12.75" customHeight="1" x14ac:dyDescent="0.2">
      <c r="A1224" s="24"/>
      <c r="B1224" s="22" t="s">
        <v>532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1" ht="12.75" customHeight="1" x14ac:dyDescent="0.2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1" s="12" customFormat="1" ht="12.75" customHeight="1" x14ac:dyDescent="0.25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  <c r="K1226" s="1" t="s">
        <v>18</v>
      </c>
    </row>
    <row r="1227" spans="1:11" ht="12.75" customHeight="1" x14ac:dyDescent="0.2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1" ht="12.75" customHeight="1" x14ac:dyDescent="0.2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1" ht="12.75" customHeight="1" x14ac:dyDescent="0.2">
      <c r="A1229" s="24"/>
      <c r="B1229" s="22" t="s">
        <v>527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1" ht="12.75" customHeight="1" x14ac:dyDescent="0.2">
      <c r="A1230" s="24"/>
      <c r="B1230" s="22" t="s">
        <v>528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1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1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1" ht="12.75" customHeight="1" x14ac:dyDescent="0.2">
      <c r="A1233" s="24"/>
      <c r="B1233" s="22" t="s">
        <v>529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1" ht="12.75" customHeight="1" x14ac:dyDescent="0.2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1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1" ht="12.75" customHeight="1" x14ac:dyDescent="0.2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1" ht="12.75" customHeight="1" x14ac:dyDescent="0.2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1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1" ht="12.75" customHeight="1" x14ac:dyDescent="0.2">
      <c r="A1239" s="24"/>
      <c r="B1239" s="22" t="s">
        <v>530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1" ht="12.75" customHeight="1" x14ac:dyDescent="0.2">
      <c r="A1240" s="24"/>
      <c r="B1240" s="24" t="s">
        <v>531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1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1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1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1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1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1" ht="12.75" customHeight="1" x14ac:dyDescent="0.2">
      <c r="A1246" s="24"/>
      <c r="B1246" s="22" t="s">
        <v>532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1" ht="12.75" customHeight="1" x14ac:dyDescent="0.2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1" s="12" customFormat="1" ht="12.75" customHeight="1" x14ac:dyDescent="0.25">
      <c r="A1248" s="22" t="s">
        <v>121</v>
      </c>
      <c r="B1248" s="22" t="s">
        <v>580</v>
      </c>
      <c r="C1248" s="27"/>
      <c r="D1248" s="27"/>
      <c r="E1248" s="27"/>
      <c r="F1248" s="27"/>
      <c r="G1248" s="27"/>
      <c r="H1248" s="27"/>
      <c r="I1248" s="27"/>
      <c r="J1248" s="27"/>
      <c r="K1248" s="1" t="s">
        <v>17</v>
      </c>
    </row>
    <row r="1249" spans="1:10" ht="12.75" customHeight="1" x14ac:dyDescent="0.2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2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2">
      <c r="A1251" s="24"/>
      <c r="B1251" s="22" t="s">
        <v>527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2">
      <c r="A1252" s="24"/>
      <c r="B1252" s="22" t="s">
        <v>528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529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530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531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532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122</v>
      </c>
      <c r="B1270" s="22" t="s">
        <v>581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2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2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2">
      <c r="A1273" s="24"/>
      <c r="B1273" s="22" t="s">
        <v>527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2">
      <c r="A1274" s="24"/>
      <c r="B1274" s="22" t="s">
        <v>528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2">
      <c r="A1277" s="24"/>
      <c r="B1277" s="22" t="s">
        <v>529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1" ht="12.75" customHeight="1" x14ac:dyDescent="0.2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1" ht="12.75" customHeight="1" x14ac:dyDescent="0.2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1" ht="12.75" customHeight="1" x14ac:dyDescent="0.2">
      <c r="A1283" s="24"/>
      <c r="B1283" s="22" t="s">
        <v>530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1" ht="12.75" customHeight="1" x14ac:dyDescent="0.2">
      <c r="A1284" s="24"/>
      <c r="B1284" s="24" t="s">
        <v>531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1" ht="12.75" customHeight="1" x14ac:dyDescent="0.2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1" ht="12.75" customHeight="1" x14ac:dyDescent="0.2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1" ht="12.75" customHeight="1" x14ac:dyDescent="0.2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1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1" ht="12.75" customHeight="1" x14ac:dyDescent="0.2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1" ht="12.75" customHeight="1" x14ac:dyDescent="0.2">
      <c r="A1290" s="24"/>
      <c r="B1290" s="22" t="s">
        <v>532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1" ht="12.75" customHeight="1" x14ac:dyDescent="0.2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1" s="12" customFormat="1" ht="12.75" customHeight="1" x14ac:dyDescent="0.25">
      <c r="A1292" s="22" t="s">
        <v>123</v>
      </c>
      <c r="B1292" s="22" t="s">
        <v>582</v>
      </c>
      <c r="C1292" s="27"/>
      <c r="D1292" s="27"/>
      <c r="E1292" s="27"/>
      <c r="F1292" s="27"/>
      <c r="G1292" s="27"/>
      <c r="H1292" s="27"/>
      <c r="I1292" s="27"/>
      <c r="J1292" s="27"/>
      <c r="K1292" s="1" t="s">
        <v>19</v>
      </c>
    </row>
    <row r="1293" spans="1:11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1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1" ht="12.75" customHeight="1" x14ac:dyDescent="0.2">
      <c r="A1295" s="24"/>
      <c r="B1295" s="22" t="s">
        <v>527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1" ht="12.75" customHeight="1" x14ac:dyDescent="0.2">
      <c r="A1296" s="24"/>
      <c r="B1296" s="22" t="s">
        <v>528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2">
      <c r="A1299" s="24"/>
      <c r="B1299" s="22" t="s">
        <v>529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71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71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2">
      <c r="A1305" s="24"/>
      <c r="B1305" s="22" t="s">
        <v>530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2">
      <c r="A1306" s="24"/>
      <c r="B1306" s="24" t="s">
        <v>531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2">
      <c r="A1312" s="24"/>
      <c r="B1312" s="22" t="s">
        <v>532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1" ht="12.75" customHeight="1" x14ac:dyDescent="0.2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1" s="12" customFormat="1" ht="12.75" customHeight="1" x14ac:dyDescent="0.25">
      <c r="A1314" s="22" t="s">
        <v>124</v>
      </c>
      <c r="B1314" s="22" t="s">
        <v>583</v>
      </c>
      <c r="C1314" s="27"/>
      <c r="D1314" s="27"/>
      <c r="E1314" s="27"/>
      <c r="F1314" s="27"/>
      <c r="G1314" s="27"/>
      <c r="H1314" s="27"/>
      <c r="I1314" s="27"/>
      <c r="J1314" s="27"/>
      <c r="K1314" s="1" t="s">
        <v>19</v>
      </c>
    </row>
    <row r="1315" spans="1:11" ht="12.75" customHeight="1" x14ac:dyDescent="0.2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1" ht="12.75" customHeight="1" x14ac:dyDescent="0.2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1" ht="12.75" customHeight="1" x14ac:dyDescent="0.2">
      <c r="A1317" s="24"/>
      <c r="B1317" s="22" t="s">
        <v>527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1" ht="12.75" customHeight="1" x14ac:dyDescent="0.2">
      <c r="A1318" s="24"/>
      <c r="B1318" s="22" t="s">
        <v>528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1" ht="12.75" customHeight="1" x14ac:dyDescent="0.2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1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1" ht="12.75" customHeight="1" x14ac:dyDescent="0.2">
      <c r="A1321" s="24"/>
      <c r="B1321" s="22" t="s">
        <v>529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1" ht="12.75" customHeight="1" x14ac:dyDescent="0.2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1" ht="12.75" customHeight="1" x14ac:dyDescent="0.2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1" ht="12.75" customHeight="1" x14ac:dyDescent="0.2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1" ht="12.75" customHeight="1" x14ac:dyDescent="0.2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1" ht="12.75" customHeight="1" x14ac:dyDescent="0.2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1" ht="12.75" customHeight="1" x14ac:dyDescent="0.2">
      <c r="A1327" s="24"/>
      <c r="B1327" s="22" t="s">
        <v>530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1" ht="12.75" customHeight="1" x14ac:dyDescent="0.2">
      <c r="A1328" s="24"/>
      <c r="B1328" s="24" t="s">
        <v>531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1" ht="12.75" customHeight="1" x14ac:dyDescent="0.2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1" ht="12.75" customHeight="1" x14ac:dyDescent="0.2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1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1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1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1" ht="12.75" customHeight="1" x14ac:dyDescent="0.2">
      <c r="A1334" s="24"/>
      <c r="B1334" s="22" t="s">
        <v>532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1" ht="12.75" customHeight="1" x14ac:dyDescent="0.2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1" s="12" customFormat="1" ht="12.75" customHeight="1" x14ac:dyDescent="0.25">
      <c r="A1336" s="22" t="s">
        <v>125</v>
      </c>
      <c r="B1336" s="22" t="s">
        <v>584</v>
      </c>
      <c r="C1336" s="27"/>
      <c r="D1336" s="27"/>
      <c r="E1336" s="27"/>
      <c r="F1336" s="27"/>
      <c r="G1336" s="27"/>
      <c r="H1336" s="27"/>
      <c r="I1336" s="27"/>
      <c r="J1336" s="27"/>
      <c r="K1336" s="1" t="s">
        <v>20</v>
      </c>
    </row>
    <row r="1337" spans="1:11" ht="12.75" customHeight="1" x14ac:dyDescent="0.2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1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1" ht="12.75" customHeight="1" x14ac:dyDescent="0.2">
      <c r="A1339" s="24"/>
      <c r="B1339" s="22" t="s">
        <v>527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1" ht="12.75" customHeight="1" x14ac:dyDescent="0.2">
      <c r="A1340" s="24"/>
      <c r="B1340" s="22" t="s">
        <v>528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1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1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1" ht="12.75" customHeight="1" x14ac:dyDescent="0.2">
      <c r="A1343" s="24"/>
      <c r="B1343" s="22" t="s">
        <v>529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1" ht="12.75" customHeight="1" x14ac:dyDescent="0.2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1" ht="12.75" customHeight="1" x14ac:dyDescent="0.2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1" ht="12.75" customHeight="1" x14ac:dyDescent="0.2">
      <c r="A1346" s="24"/>
      <c r="B1346" s="24" t="s">
        <v>51</v>
      </c>
      <c r="C1346" s="25" t="s">
        <v>44</v>
      </c>
      <c r="D1346" s="71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1" ht="12.75" customHeight="1" x14ac:dyDescent="0.2">
      <c r="A1347" s="24"/>
      <c r="B1347" s="24" t="s">
        <v>52</v>
      </c>
      <c r="C1347" s="25" t="s">
        <v>44</v>
      </c>
      <c r="D1347" s="71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1" ht="12.75" customHeight="1" x14ac:dyDescent="0.2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1" ht="12.75" customHeight="1" x14ac:dyDescent="0.2">
      <c r="A1349" s="24"/>
      <c r="B1349" s="22" t="s">
        <v>530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1" ht="12.75" customHeight="1" x14ac:dyDescent="0.2">
      <c r="A1350" s="24"/>
      <c r="B1350" s="24" t="s">
        <v>531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1" ht="12.75" customHeight="1" x14ac:dyDescent="0.2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1" ht="12.75" customHeight="1" x14ac:dyDescent="0.2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1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1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1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1" ht="12.75" customHeight="1" x14ac:dyDescent="0.2">
      <c r="A1356" s="24"/>
      <c r="B1356" s="22" t="s">
        <v>532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1" ht="12.75" customHeight="1" x14ac:dyDescent="0.2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1" s="12" customFormat="1" ht="12.75" customHeight="1" x14ac:dyDescent="0.25">
      <c r="A1358" s="22" t="s">
        <v>126</v>
      </c>
      <c r="B1358" s="22" t="s">
        <v>585</v>
      </c>
      <c r="C1358" s="27"/>
      <c r="D1358" s="27"/>
      <c r="E1358" s="27"/>
      <c r="F1358" s="27"/>
      <c r="G1358" s="27"/>
      <c r="H1358" s="27"/>
      <c r="I1358" s="27"/>
      <c r="J1358" s="27"/>
      <c r="K1358" s="1" t="s">
        <v>20</v>
      </c>
    </row>
    <row r="1359" spans="1:11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1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527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528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529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530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531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1" ht="12.75" customHeight="1" x14ac:dyDescent="0.2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1" ht="12.75" customHeight="1" x14ac:dyDescent="0.2">
      <c r="A1378" s="24"/>
      <c r="B1378" s="22" t="s">
        <v>532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1" ht="12.75" customHeight="1" x14ac:dyDescent="0.2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1" s="12" customFormat="1" ht="12.75" customHeight="1" x14ac:dyDescent="0.25">
      <c r="A1380" s="22" t="s">
        <v>127</v>
      </c>
      <c r="B1380" s="22" t="s">
        <v>586</v>
      </c>
      <c r="C1380" s="27"/>
      <c r="D1380" s="27"/>
      <c r="E1380" s="27"/>
      <c r="F1380" s="27"/>
      <c r="G1380" s="27"/>
      <c r="H1380" s="27"/>
      <c r="I1380" s="27"/>
      <c r="J1380" s="27"/>
      <c r="K1380" s="1" t="s">
        <v>20</v>
      </c>
    </row>
    <row r="1381" spans="1:11" ht="12.75" customHeight="1" x14ac:dyDescent="0.2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1" ht="12.75" customHeight="1" x14ac:dyDescent="0.2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1" ht="12.75" customHeight="1" x14ac:dyDescent="0.2">
      <c r="A1383" s="24"/>
      <c r="B1383" s="22" t="s">
        <v>527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1" ht="12.75" customHeight="1" x14ac:dyDescent="0.2">
      <c r="A1384" s="24"/>
      <c r="B1384" s="22" t="s">
        <v>528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1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1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1" ht="12.75" customHeight="1" x14ac:dyDescent="0.2">
      <c r="A1387" s="24"/>
      <c r="B1387" s="22" t="s">
        <v>529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1" ht="12.75" customHeight="1" x14ac:dyDescent="0.2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1" ht="12.75" customHeight="1" x14ac:dyDescent="0.2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1" ht="12.75" customHeight="1" x14ac:dyDescent="0.2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1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1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1" ht="12.75" customHeight="1" x14ac:dyDescent="0.2">
      <c r="A1393" s="24"/>
      <c r="B1393" s="22" t="s">
        <v>530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1" ht="12.75" customHeight="1" x14ac:dyDescent="0.2">
      <c r="A1394" s="24"/>
      <c r="B1394" s="24" t="s">
        <v>531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1" ht="12.75" customHeight="1" x14ac:dyDescent="0.2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1" ht="12.75" customHeight="1" x14ac:dyDescent="0.2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1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1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1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1" ht="12.75" customHeight="1" x14ac:dyDescent="0.2">
      <c r="A1400" s="24"/>
      <c r="B1400" s="22" t="s">
        <v>532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1" ht="12.75" customHeight="1" x14ac:dyDescent="0.2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1" s="12" customFormat="1" ht="12.75" customHeight="1" x14ac:dyDescent="0.25">
      <c r="A1402" s="22" t="s">
        <v>128</v>
      </c>
      <c r="B1402" s="22" t="s">
        <v>587</v>
      </c>
      <c r="C1402" s="27"/>
      <c r="D1402" s="27"/>
      <c r="E1402" s="27"/>
      <c r="F1402" s="27"/>
      <c r="G1402" s="27"/>
      <c r="H1402" s="27"/>
      <c r="I1402" s="27"/>
      <c r="J1402" s="27"/>
      <c r="K1402" s="1" t="s">
        <v>20</v>
      </c>
    </row>
    <row r="1403" spans="1:11" ht="12.75" customHeight="1" x14ac:dyDescent="0.2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1" ht="12.75" customHeight="1" x14ac:dyDescent="0.2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1" ht="12.75" customHeight="1" x14ac:dyDescent="0.2">
      <c r="A1405" s="24"/>
      <c r="B1405" s="22" t="s">
        <v>527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1" ht="12.75" customHeight="1" x14ac:dyDescent="0.2">
      <c r="A1406" s="24"/>
      <c r="B1406" s="22" t="s">
        <v>528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1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1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1" ht="12.75" customHeight="1" x14ac:dyDescent="0.2">
      <c r="A1409" s="24"/>
      <c r="B1409" s="22" t="s">
        <v>529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1" ht="12.75" customHeight="1" x14ac:dyDescent="0.2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1" ht="12.75" customHeight="1" x14ac:dyDescent="0.2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1" ht="12.75" customHeight="1" x14ac:dyDescent="0.2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1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1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1" ht="12.75" customHeight="1" x14ac:dyDescent="0.2">
      <c r="A1415" s="24"/>
      <c r="B1415" s="22" t="s">
        <v>530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1" ht="12.75" customHeight="1" x14ac:dyDescent="0.2">
      <c r="A1416" s="24"/>
      <c r="B1416" s="24" t="s">
        <v>531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1" ht="12.75" customHeight="1" x14ac:dyDescent="0.2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1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1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1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1" ht="12.75" customHeight="1" x14ac:dyDescent="0.2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1" ht="12.75" customHeight="1" x14ac:dyDescent="0.2">
      <c r="A1422" s="24"/>
      <c r="B1422" s="22" t="s">
        <v>532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1" ht="12.75" customHeight="1" x14ac:dyDescent="0.2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1" s="12" customFormat="1" ht="12.75" customHeight="1" x14ac:dyDescent="0.25">
      <c r="A1424" s="22" t="s">
        <v>129</v>
      </c>
      <c r="B1424" s="22" t="s">
        <v>588</v>
      </c>
      <c r="C1424" s="27"/>
      <c r="D1424" s="27"/>
      <c r="E1424" s="27"/>
      <c r="F1424" s="27"/>
      <c r="G1424" s="27"/>
      <c r="H1424" s="27"/>
      <c r="I1424" s="27"/>
      <c r="J1424" s="27"/>
      <c r="K1424" s="1" t="s">
        <v>20</v>
      </c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527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2">
      <c r="A1428" s="24"/>
      <c r="B1428" s="22" t="s">
        <v>528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529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530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531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1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1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1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1" ht="12.75" customHeight="1" x14ac:dyDescent="0.2">
      <c r="A1444" s="24"/>
      <c r="B1444" s="22" t="s">
        <v>532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1" ht="12.75" customHeight="1" x14ac:dyDescent="0.2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1" s="12" customFormat="1" ht="12.75" customHeight="1" x14ac:dyDescent="0.25">
      <c r="A1446" s="22" t="s">
        <v>130</v>
      </c>
      <c r="B1446" s="22" t="s">
        <v>589</v>
      </c>
      <c r="C1446" s="27"/>
      <c r="D1446" s="27"/>
      <c r="E1446" s="27"/>
      <c r="F1446" s="27"/>
      <c r="G1446" s="27"/>
      <c r="H1446" s="27"/>
      <c r="I1446" s="27"/>
      <c r="J1446" s="27"/>
      <c r="K1446" s="1" t="s">
        <v>20</v>
      </c>
    </row>
    <row r="1447" spans="1:11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1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1" ht="12.75" customHeight="1" x14ac:dyDescent="0.2">
      <c r="A1449" s="24"/>
      <c r="B1449" s="22" t="s">
        <v>527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1" ht="12.75" customHeight="1" x14ac:dyDescent="0.2">
      <c r="A1450" s="24"/>
      <c r="B1450" s="22" t="s">
        <v>528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1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1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1" ht="12.75" customHeight="1" x14ac:dyDescent="0.2">
      <c r="A1453" s="24"/>
      <c r="B1453" s="22" t="s">
        <v>529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1" ht="12.75" customHeight="1" x14ac:dyDescent="0.2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1" ht="12.75" customHeight="1" x14ac:dyDescent="0.2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1" ht="12.75" customHeight="1" x14ac:dyDescent="0.2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530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531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532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2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527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2">
      <c r="A1472" s="24"/>
      <c r="B1472" s="22" t="s">
        <v>528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529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530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2">
      <c r="A1482" s="24"/>
      <c r="B1482" s="24" t="s">
        <v>531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532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1" ht="12.75" customHeight="1" x14ac:dyDescent="0.2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1" s="12" customFormat="1" ht="12.75" customHeight="1" x14ac:dyDescent="0.25">
      <c r="A1490" s="22" t="s">
        <v>133</v>
      </c>
      <c r="B1490" s="22" t="s">
        <v>590</v>
      </c>
      <c r="C1490" s="27"/>
      <c r="D1490" s="27"/>
      <c r="E1490" s="27"/>
      <c r="F1490" s="27"/>
      <c r="G1490" s="27"/>
      <c r="H1490" s="27"/>
      <c r="I1490" s="27"/>
      <c r="J1490" s="27"/>
      <c r="K1490" s="1" t="s">
        <v>19</v>
      </c>
    </row>
    <row r="1491" spans="1:11" ht="12.75" customHeight="1" x14ac:dyDescent="0.2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1" ht="12.75" customHeight="1" x14ac:dyDescent="0.2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1" ht="12.75" customHeight="1" x14ac:dyDescent="0.2">
      <c r="A1493" s="24"/>
      <c r="B1493" s="22" t="s">
        <v>527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1" ht="12.75" customHeight="1" x14ac:dyDescent="0.2">
      <c r="A1494" s="24"/>
      <c r="B1494" s="22" t="s">
        <v>528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1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1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1" ht="12.75" customHeight="1" x14ac:dyDescent="0.2">
      <c r="A1497" s="24"/>
      <c r="B1497" s="22" t="s">
        <v>529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1" ht="12.75" customHeight="1" x14ac:dyDescent="0.2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1" ht="12.75" customHeight="1" x14ac:dyDescent="0.2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1" ht="12.75" customHeight="1" x14ac:dyDescent="0.2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1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1" ht="12.75" customHeight="1" x14ac:dyDescent="0.2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1" ht="12.75" customHeight="1" x14ac:dyDescent="0.2">
      <c r="A1503" s="24"/>
      <c r="B1503" s="22" t="s">
        <v>530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1" ht="12.75" customHeight="1" x14ac:dyDescent="0.2">
      <c r="A1504" s="24"/>
      <c r="B1504" s="24" t="s">
        <v>531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1" ht="12.75" customHeight="1" x14ac:dyDescent="0.2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1" ht="12.75" customHeight="1" x14ac:dyDescent="0.2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1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1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1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1" ht="12.75" customHeight="1" x14ac:dyDescent="0.2">
      <c r="A1510" s="24"/>
      <c r="B1510" s="22" t="s">
        <v>532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1" ht="12.75" customHeight="1" x14ac:dyDescent="0.2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1" s="12" customFormat="1" ht="12.75" customHeight="1" x14ac:dyDescent="0.25">
      <c r="A1512" s="28" t="s">
        <v>134</v>
      </c>
      <c r="B1512" s="22" t="s">
        <v>591</v>
      </c>
      <c r="C1512" s="27"/>
      <c r="D1512" s="27"/>
      <c r="E1512" s="27"/>
      <c r="F1512" s="27"/>
      <c r="G1512" s="27"/>
      <c r="H1512" s="27"/>
      <c r="I1512" s="27"/>
      <c r="J1512" s="27"/>
      <c r="K1512" s="1" t="s">
        <v>20</v>
      </c>
    </row>
    <row r="1513" spans="1:11" ht="12.75" customHeight="1" x14ac:dyDescent="0.2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1" ht="12.75" customHeight="1" x14ac:dyDescent="0.2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1" ht="12.75" customHeight="1" x14ac:dyDescent="0.2">
      <c r="A1515" s="24"/>
      <c r="B1515" s="22" t="s">
        <v>527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1" ht="12.75" customHeight="1" x14ac:dyDescent="0.2">
      <c r="A1516" s="24"/>
      <c r="B1516" s="22" t="s">
        <v>528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1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1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1" ht="12.75" customHeight="1" x14ac:dyDescent="0.2">
      <c r="A1519" s="24"/>
      <c r="B1519" s="22" t="s">
        <v>529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1" ht="12.75" customHeight="1" x14ac:dyDescent="0.2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1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1" ht="12.75" customHeight="1" x14ac:dyDescent="0.2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1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1" ht="12.75" customHeight="1" x14ac:dyDescent="0.2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1" ht="12.75" customHeight="1" x14ac:dyDescent="0.2">
      <c r="A1525" s="24"/>
      <c r="B1525" s="22" t="s">
        <v>530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1" ht="12.75" customHeight="1" x14ac:dyDescent="0.2">
      <c r="A1526" s="24"/>
      <c r="B1526" s="24" t="s">
        <v>531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1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1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1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1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1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1" ht="12.75" customHeight="1" x14ac:dyDescent="0.2">
      <c r="A1532" s="24"/>
      <c r="B1532" s="22" t="s">
        <v>532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1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1" s="12" customFormat="1" ht="12.75" customHeight="1" x14ac:dyDescent="0.25">
      <c r="A1534" s="28" t="s">
        <v>135</v>
      </c>
      <c r="B1534" s="22" t="s">
        <v>592</v>
      </c>
      <c r="C1534" s="27"/>
      <c r="D1534" s="27"/>
      <c r="E1534" s="27"/>
      <c r="F1534" s="27"/>
      <c r="G1534" s="27"/>
      <c r="H1534" s="27"/>
      <c r="I1534" s="27"/>
      <c r="J1534" s="27"/>
      <c r="K1534" s="1" t="s">
        <v>20</v>
      </c>
    </row>
    <row r="1535" spans="1:11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1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527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528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529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530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531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1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1" ht="12.75" customHeight="1" x14ac:dyDescent="0.2">
      <c r="A1554" s="24"/>
      <c r="B1554" s="22" t="s">
        <v>532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1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1" s="12" customFormat="1" ht="12.75" customHeight="1" x14ac:dyDescent="0.25">
      <c r="A1556" s="22" t="s">
        <v>136</v>
      </c>
      <c r="B1556" s="22" t="s">
        <v>593</v>
      </c>
      <c r="C1556" s="27"/>
      <c r="D1556" s="27"/>
      <c r="E1556" s="27"/>
      <c r="F1556" s="27"/>
      <c r="G1556" s="27"/>
      <c r="H1556" s="27"/>
      <c r="I1556" s="27"/>
      <c r="J1556" s="27"/>
      <c r="K1556" s="1" t="s">
        <v>21</v>
      </c>
    </row>
    <row r="1557" spans="1:11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1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1" ht="12.75" customHeight="1" x14ac:dyDescent="0.2">
      <c r="A1559" s="24"/>
      <c r="B1559" s="22" t="s">
        <v>527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71">
        <f>C1559-D1559-G1559-H1559</f>
        <v>3</v>
      </c>
    </row>
    <row r="1560" spans="1:11" ht="12.75" customHeight="1" x14ac:dyDescent="0.2">
      <c r="A1560" s="24"/>
      <c r="B1560" s="22" t="s">
        <v>528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1" ht="12.75" customHeight="1" x14ac:dyDescent="0.2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71">
        <f>G1560-G1562</f>
        <v>7.8461538461538467</v>
      </c>
      <c r="H1561" s="25" t="s">
        <v>50</v>
      </c>
      <c r="I1561" s="25">
        <v>0</v>
      </c>
      <c r="J1561" s="25" t="s">
        <v>44</v>
      </c>
    </row>
    <row r="1562" spans="1:11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71">
        <f>G1560*'Table 5.2_old'!G1584/'Table 5.2_old'!G1582</f>
        <v>43.153846153846153</v>
      </c>
      <c r="H1562" s="25" t="s">
        <v>50</v>
      </c>
      <c r="I1562" s="25">
        <v>0</v>
      </c>
      <c r="J1562" s="25" t="s">
        <v>44</v>
      </c>
    </row>
    <row r="1563" spans="1:11" ht="12.75" customHeight="1" x14ac:dyDescent="0.2">
      <c r="A1563" s="24"/>
      <c r="B1563" s="22" t="s">
        <v>529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1" ht="12.75" customHeight="1" x14ac:dyDescent="0.2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1" ht="12.75" customHeight="1" x14ac:dyDescent="0.2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1" ht="12.75" customHeight="1" x14ac:dyDescent="0.2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1" ht="12.75" customHeight="1" x14ac:dyDescent="0.2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1" ht="12.75" customHeight="1" x14ac:dyDescent="0.2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71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1" ht="12.75" customHeight="1" x14ac:dyDescent="0.2">
      <c r="A1569" s="24"/>
      <c r="B1569" s="22" t="s">
        <v>530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1" ht="12.75" customHeight="1" x14ac:dyDescent="0.2">
      <c r="A1570" s="24"/>
      <c r="B1570" s="24" t="s">
        <v>531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71">
        <f>H1569-H1573</f>
        <v>1</v>
      </c>
      <c r="I1570" s="25">
        <v>0</v>
      </c>
      <c r="J1570" s="25" t="s">
        <v>44</v>
      </c>
    </row>
    <row r="1571" spans="1:11" ht="12.75" customHeight="1" x14ac:dyDescent="0.2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1" ht="12.75" customHeight="1" x14ac:dyDescent="0.2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1" ht="12.75" customHeight="1" x14ac:dyDescent="0.2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1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1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1" ht="12.75" customHeight="1" x14ac:dyDescent="0.2">
      <c r="A1576" s="24"/>
      <c r="B1576" s="22" t="s">
        <v>532</v>
      </c>
      <c r="C1576" s="25">
        <v>7</v>
      </c>
      <c r="D1576" s="25">
        <v>5</v>
      </c>
      <c r="E1576" s="25">
        <v>0</v>
      </c>
      <c r="F1576" s="25">
        <v>0</v>
      </c>
      <c r="G1576" s="71">
        <f>G1559-G1560-G1563-G1569</f>
        <v>1</v>
      </c>
      <c r="H1576" s="25" t="s">
        <v>50</v>
      </c>
      <c r="I1576" s="25">
        <v>0</v>
      </c>
      <c r="J1576" s="71">
        <f>J1559</f>
        <v>3</v>
      </c>
    </row>
    <row r="1577" spans="1:11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1" s="12" customFormat="1" ht="12.75" customHeight="1" x14ac:dyDescent="0.25">
      <c r="A1578" s="22" t="s">
        <v>137</v>
      </c>
      <c r="B1578" s="22" t="s">
        <v>594</v>
      </c>
      <c r="C1578" s="27"/>
      <c r="D1578" s="27"/>
      <c r="E1578" s="27"/>
      <c r="F1578" s="27"/>
      <c r="G1578" s="27"/>
      <c r="H1578" s="27"/>
      <c r="I1578" s="27"/>
      <c r="J1578" s="27"/>
      <c r="K1578" s="1" t="s">
        <v>24</v>
      </c>
    </row>
    <row r="1579" spans="1:11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1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1" ht="12.75" customHeight="1" x14ac:dyDescent="0.2">
      <c r="A1581" s="24"/>
      <c r="B1581" s="22" t="s">
        <v>527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1" ht="12.75" customHeight="1" x14ac:dyDescent="0.2">
      <c r="A1582" s="24"/>
      <c r="B1582" s="22" t="s">
        <v>528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1" ht="12.75" customHeight="1" x14ac:dyDescent="0.2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1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1" ht="12.75" customHeight="1" x14ac:dyDescent="0.2">
      <c r="A1585" s="24"/>
      <c r="B1585" s="22" t="s">
        <v>529</v>
      </c>
      <c r="C1585" s="25" t="s">
        <v>44</v>
      </c>
      <c r="D1585" s="25">
        <v>41</v>
      </c>
      <c r="E1585" s="25">
        <v>0</v>
      </c>
      <c r="F1585" s="71">
        <f>F1581</f>
        <v>3</v>
      </c>
      <c r="G1585" s="25">
        <v>25</v>
      </c>
      <c r="H1585" s="71">
        <f>H1581-H1591</f>
        <v>2</v>
      </c>
      <c r="I1585" s="25">
        <v>0</v>
      </c>
      <c r="J1585" s="25" t="s">
        <v>44</v>
      </c>
    </row>
    <row r="1586" spans="1:11" ht="12.75" customHeight="1" x14ac:dyDescent="0.2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71">
        <f>H1585</f>
        <v>2</v>
      </c>
      <c r="I1586" s="25">
        <v>0</v>
      </c>
      <c r="J1586" s="25" t="s">
        <v>44</v>
      </c>
    </row>
    <row r="1587" spans="1:11" ht="12.75" customHeight="1" x14ac:dyDescent="0.2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71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1" ht="12.75" customHeight="1" x14ac:dyDescent="0.2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1" ht="12.75" customHeight="1" x14ac:dyDescent="0.2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1" ht="12.75" customHeight="1" x14ac:dyDescent="0.2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71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1" ht="12.75" customHeight="1" x14ac:dyDescent="0.2">
      <c r="A1591" s="24"/>
      <c r="B1591" s="22" t="s">
        <v>530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1" ht="12.75" customHeight="1" x14ac:dyDescent="0.2">
      <c r="A1592" s="24"/>
      <c r="B1592" s="24" t="s">
        <v>531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71">
        <f>H1591-H1595</f>
        <v>1</v>
      </c>
      <c r="I1592" s="25">
        <v>0</v>
      </c>
      <c r="J1592" s="25" t="s">
        <v>44</v>
      </c>
    </row>
    <row r="1593" spans="1:11" ht="12.75" customHeight="1" x14ac:dyDescent="0.2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1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1" ht="12.75" customHeight="1" x14ac:dyDescent="0.2">
      <c r="A1595" s="24"/>
      <c r="B1595" s="24" t="s">
        <v>56</v>
      </c>
      <c r="C1595" s="25" t="s">
        <v>44</v>
      </c>
      <c r="D1595" s="71">
        <f>(D1591-D1592-D1593-D1594)/2</f>
        <v>2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1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1" ht="12.75" customHeight="1" x14ac:dyDescent="0.2">
      <c r="A1597" s="24"/>
      <c r="B1597" s="24" t="s">
        <v>58</v>
      </c>
      <c r="C1597" s="25" t="s">
        <v>44</v>
      </c>
      <c r="D1597" s="71">
        <f>(D1591-D1592-D1593-D1594)/2</f>
        <v>2</v>
      </c>
      <c r="E1597" s="25">
        <v>0</v>
      </c>
      <c r="F1597" s="25" t="s">
        <v>50</v>
      </c>
      <c r="G1597" s="71">
        <f>G1591-G1592-G1594</f>
        <v>2</v>
      </c>
      <c r="H1597" s="25" t="s">
        <v>50</v>
      </c>
      <c r="I1597" s="25">
        <v>0</v>
      </c>
      <c r="J1597" s="25" t="s">
        <v>44</v>
      </c>
    </row>
    <row r="1598" spans="1:11" ht="12.75" customHeight="1" x14ac:dyDescent="0.2">
      <c r="A1598" s="24"/>
      <c r="B1598" s="22" t="s">
        <v>532</v>
      </c>
      <c r="C1598" s="25">
        <v>7</v>
      </c>
      <c r="D1598" s="25">
        <v>5</v>
      </c>
      <c r="E1598" s="25">
        <v>0</v>
      </c>
      <c r="F1598" s="25" t="s">
        <v>50</v>
      </c>
      <c r="G1598" s="71">
        <f>G1581-G1585-G1582-G1591</f>
        <v>2</v>
      </c>
      <c r="H1598" s="25" t="s">
        <v>50</v>
      </c>
      <c r="I1598" s="25">
        <v>0</v>
      </c>
      <c r="J1598" s="25" t="s">
        <v>50</v>
      </c>
    </row>
    <row r="1599" spans="1:11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1" s="12" customFormat="1" ht="12.75" customHeight="1" x14ac:dyDescent="0.25">
      <c r="A1600" s="22" t="s">
        <v>138</v>
      </c>
      <c r="B1600" s="22" t="s">
        <v>595</v>
      </c>
      <c r="C1600" s="27"/>
      <c r="D1600" s="27"/>
      <c r="E1600" s="27"/>
      <c r="F1600" s="27"/>
      <c r="G1600" s="27"/>
      <c r="H1600" s="27"/>
      <c r="I1600" s="27"/>
      <c r="J1600" s="27"/>
      <c r="K1600" s="1" t="s">
        <v>22</v>
      </c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527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2">
      <c r="A1604" s="24"/>
      <c r="B1604" s="22" t="s">
        <v>528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529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71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71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530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2">
      <c r="A1614" s="24"/>
      <c r="B1614" s="24" t="s">
        <v>531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71">
        <f>G1613-G1614-G1616-G1618</f>
        <v>1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532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139</v>
      </c>
      <c r="B1622" s="22" t="s">
        <v>596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527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528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529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1" ht="12.75" customHeight="1" x14ac:dyDescent="0.2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1" ht="12.75" customHeight="1" x14ac:dyDescent="0.2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1" ht="12.75" customHeight="1" x14ac:dyDescent="0.2">
      <c r="A1635" s="24"/>
      <c r="B1635" s="22" t="s">
        <v>530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1" ht="12.75" customHeight="1" x14ac:dyDescent="0.2">
      <c r="A1636" s="24"/>
      <c r="B1636" s="24" t="s">
        <v>531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1" ht="12.75" customHeight="1" x14ac:dyDescent="0.2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1" ht="12.75" customHeight="1" x14ac:dyDescent="0.2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1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1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1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1" ht="12.75" customHeight="1" x14ac:dyDescent="0.2">
      <c r="A1642" s="24"/>
      <c r="B1642" s="22" t="s">
        <v>532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1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1" s="12" customFormat="1" ht="12.75" customHeight="1" x14ac:dyDescent="0.25">
      <c r="A1644" s="22" t="s">
        <v>140</v>
      </c>
      <c r="B1644" s="22" t="s">
        <v>597</v>
      </c>
      <c r="C1644" s="27"/>
      <c r="D1644" s="27"/>
      <c r="E1644" s="27"/>
      <c r="F1644" s="27"/>
      <c r="G1644" s="27"/>
      <c r="H1644" s="27"/>
      <c r="I1644" s="27"/>
      <c r="J1644" s="27"/>
      <c r="K1644" s="1" t="s">
        <v>23</v>
      </c>
    </row>
    <row r="1645" spans="1:11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1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1" ht="12.75" customHeight="1" x14ac:dyDescent="0.2">
      <c r="A1647" s="24"/>
      <c r="B1647" s="22" t="s">
        <v>527</v>
      </c>
      <c r="C1647" s="25">
        <v>87</v>
      </c>
      <c r="D1647" s="25">
        <v>40</v>
      </c>
      <c r="E1647" s="25">
        <v>0</v>
      </c>
      <c r="F1647" s="71">
        <f>C1647-D1647-G1647-J1647</f>
        <v>1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1" ht="12.75" customHeight="1" x14ac:dyDescent="0.2">
      <c r="A1648" s="24"/>
      <c r="B1648" s="22" t="s">
        <v>528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529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71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530</v>
      </c>
      <c r="C1657" s="25" t="s">
        <v>44</v>
      </c>
      <c r="D1657" s="25">
        <v>12</v>
      </c>
      <c r="E1657" s="25">
        <v>0</v>
      </c>
      <c r="F1657" s="71">
        <f>F1647</f>
        <v>1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531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71">
        <f>D1657-D1658-D1659-D1660-D1661</f>
        <v>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532</v>
      </c>
      <c r="C1664" s="25">
        <v>12</v>
      </c>
      <c r="D1664" s="25">
        <v>2</v>
      </c>
      <c r="E1664" s="25">
        <v>0</v>
      </c>
      <c r="F1664" s="25">
        <v>0</v>
      </c>
      <c r="G1664" s="71">
        <f>G1647-G1648-G1651-G1657</f>
        <v>2</v>
      </c>
      <c r="H1664" s="25" t="s">
        <v>50</v>
      </c>
      <c r="I1664" s="25">
        <v>0</v>
      </c>
      <c r="J1664" s="25">
        <v>9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141</v>
      </c>
      <c r="B1666" s="22" t="s">
        <v>598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527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2">
      <c r="A1670" s="24"/>
      <c r="B1670" s="22" t="s">
        <v>528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529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71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530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531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71">
        <f>H1679-H1683</f>
        <v>1</v>
      </c>
      <c r="I1680" s="25">
        <v>0</v>
      </c>
      <c r="J1680" s="25" t="s">
        <v>44</v>
      </c>
    </row>
    <row r="1681" spans="1:11" ht="12.75" customHeight="1" x14ac:dyDescent="0.2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1" ht="12.75" customHeight="1" x14ac:dyDescent="0.2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1" ht="12.75" customHeight="1" x14ac:dyDescent="0.2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1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1" ht="12.75" customHeight="1" x14ac:dyDescent="0.2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1" ht="12.75" customHeight="1" x14ac:dyDescent="0.2">
      <c r="A1686" s="24"/>
      <c r="B1686" s="22" t="s">
        <v>532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1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1" s="12" customFormat="1" ht="12.75" customHeight="1" x14ac:dyDescent="0.25">
      <c r="A1688" s="22" t="s">
        <v>599</v>
      </c>
      <c r="B1688" s="22" t="s">
        <v>600</v>
      </c>
      <c r="C1688" s="27"/>
      <c r="D1688" s="27"/>
      <c r="E1688" s="27"/>
      <c r="F1688" s="27"/>
      <c r="G1688" s="27"/>
      <c r="H1688" s="27"/>
      <c r="I1688" s="27"/>
      <c r="J1688" s="27"/>
      <c r="K1688" s="1" t="s">
        <v>25</v>
      </c>
    </row>
    <row r="1689" spans="1:11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1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1" ht="12.75" customHeight="1" x14ac:dyDescent="0.2">
      <c r="A1691" s="24"/>
      <c r="B1691" s="22" t="s">
        <v>527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1" ht="12.75" customHeight="1" x14ac:dyDescent="0.2">
      <c r="A1692" s="24"/>
      <c r="B1692" s="22" t="s">
        <v>528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1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1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1" ht="12.75" customHeight="1" x14ac:dyDescent="0.2">
      <c r="A1695" s="24"/>
      <c r="B1695" s="22" t="s">
        <v>529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1" ht="12.75" customHeight="1" x14ac:dyDescent="0.2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1" ht="12.75" customHeight="1" x14ac:dyDescent="0.2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1" ht="12.75" customHeight="1" x14ac:dyDescent="0.2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1" ht="12.75" customHeight="1" x14ac:dyDescent="0.2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1" ht="12.75" customHeight="1" x14ac:dyDescent="0.2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1" ht="12.75" customHeight="1" x14ac:dyDescent="0.2">
      <c r="A1701" s="24"/>
      <c r="B1701" s="22" t="s">
        <v>530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1" ht="12.75" customHeight="1" x14ac:dyDescent="0.2">
      <c r="A1702" s="24"/>
      <c r="B1702" s="24" t="s">
        <v>531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1" ht="12.75" customHeight="1" x14ac:dyDescent="0.2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1" ht="12.75" customHeight="1" x14ac:dyDescent="0.2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1" ht="12.75" customHeight="1" x14ac:dyDescent="0.2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1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1" ht="12.75" customHeight="1" x14ac:dyDescent="0.2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1" ht="12.75" customHeight="1" x14ac:dyDescent="0.2">
      <c r="A1708" s="24"/>
      <c r="B1708" s="22" t="s">
        <v>532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1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1" s="12" customFormat="1" ht="12.75" customHeight="1" x14ac:dyDescent="0.25">
      <c r="A1710" s="28" t="s">
        <v>142</v>
      </c>
      <c r="B1710" s="28" t="s">
        <v>601</v>
      </c>
      <c r="C1710" s="27"/>
      <c r="D1710" s="27"/>
      <c r="E1710" s="27"/>
      <c r="F1710" s="27"/>
      <c r="G1710" s="27"/>
      <c r="H1710" s="27"/>
      <c r="I1710" s="27"/>
      <c r="J1710" s="27"/>
      <c r="K1710" s="1" t="s">
        <v>26</v>
      </c>
    </row>
    <row r="1711" spans="1:11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1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527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2">
      <c r="A1714" s="24"/>
      <c r="B1714" s="22" t="s">
        <v>528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529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530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531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1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1" ht="12.75" customHeight="1" x14ac:dyDescent="0.2">
      <c r="A1730" s="24"/>
      <c r="B1730" s="22" t="s">
        <v>532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1" ht="12.75" customHeight="1" x14ac:dyDescent="0.2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1" s="12" customFormat="1" ht="12.75" customHeight="1" x14ac:dyDescent="0.25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  <c r="K1732" s="1"/>
    </row>
    <row r="1733" spans="1:11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1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1" ht="12.75" customHeight="1" x14ac:dyDescent="0.2">
      <c r="A1735" s="24"/>
      <c r="B1735" s="22" t="s">
        <v>527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1" ht="12.75" customHeight="1" x14ac:dyDescent="0.2">
      <c r="A1736" s="24"/>
      <c r="B1736" s="22" t="s">
        <v>528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1" ht="12.75" customHeight="1" x14ac:dyDescent="0.2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1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1" ht="12.75" customHeight="1" x14ac:dyDescent="0.2">
      <c r="A1739" s="24"/>
      <c r="B1739" s="22" t="s">
        <v>529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1" ht="12.75" customHeight="1" x14ac:dyDescent="0.2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1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1" ht="12.75" customHeight="1" x14ac:dyDescent="0.2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1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1" ht="12.75" customHeight="1" x14ac:dyDescent="0.2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1" ht="12.75" customHeight="1" x14ac:dyDescent="0.2">
      <c r="A1745" s="24"/>
      <c r="B1745" s="22" t="s">
        <v>530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1" ht="12.75" customHeight="1" x14ac:dyDescent="0.2">
      <c r="A1746" s="24"/>
      <c r="B1746" s="24" t="s">
        <v>531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1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1" ht="12.75" customHeight="1" x14ac:dyDescent="0.2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1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1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1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1" ht="12.75" customHeight="1" x14ac:dyDescent="0.2">
      <c r="A1752" s="24"/>
      <c r="B1752" s="22" t="s">
        <v>532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1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1" s="12" customFormat="1" ht="12.75" customHeight="1" x14ac:dyDescent="0.25">
      <c r="A1754" s="22" t="s">
        <v>145</v>
      </c>
      <c r="B1754" s="22" t="s">
        <v>602</v>
      </c>
      <c r="C1754" s="27"/>
      <c r="D1754" s="27"/>
      <c r="E1754" s="27"/>
      <c r="F1754" s="27"/>
      <c r="G1754" s="27"/>
      <c r="H1754" s="27"/>
      <c r="I1754" s="27"/>
      <c r="J1754" s="27"/>
      <c r="K1754" s="1" t="s">
        <v>27</v>
      </c>
    </row>
    <row r="1755" spans="1:11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1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1" ht="12.75" customHeight="1" x14ac:dyDescent="0.2">
      <c r="A1757" s="24"/>
      <c r="B1757" s="22" t="s">
        <v>527</v>
      </c>
      <c r="C1757" s="25">
        <v>51</v>
      </c>
      <c r="D1757" s="71">
        <f>C1757-G1757-H1757-J1757</f>
        <v>32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1" ht="12.75" customHeight="1" x14ac:dyDescent="0.2">
      <c r="A1758" s="24"/>
      <c r="B1758" s="22" t="s">
        <v>528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1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1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1" ht="12.75" customHeight="1" x14ac:dyDescent="0.2">
      <c r="A1761" s="24"/>
      <c r="B1761" s="22" t="s">
        <v>529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1" ht="12.75" customHeight="1" x14ac:dyDescent="0.2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1" ht="12.75" customHeight="1" x14ac:dyDescent="0.2">
      <c r="A1763" s="24"/>
      <c r="B1763" s="24" t="s">
        <v>49</v>
      </c>
      <c r="C1763" s="25" t="s">
        <v>44</v>
      </c>
      <c r="D1763" s="71">
        <f>D1761-D1764</f>
        <v>3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1" ht="12.75" customHeight="1" x14ac:dyDescent="0.2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1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1" ht="12.75" customHeight="1" x14ac:dyDescent="0.2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1" ht="12.75" customHeight="1" x14ac:dyDescent="0.2">
      <c r="A1767" s="24"/>
      <c r="B1767" s="22" t="s">
        <v>530</v>
      </c>
      <c r="C1767" s="25" t="s">
        <v>44</v>
      </c>
      <c r="D1767" s="71">
        <f>D1757-D1761-D1774</f>
        <v>16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1" ht="12.75" customHeight="1" x14ac:dyDescent="0.2">
      <c r="A1768" s="24"/>
      <c r="B1768" s="24" t="s">
        <v>531</v>
      </c>
      <c r="C1768" s="25" t="s">
        <v>44</v>
      </c>
      <c r="D1768" s="71">
        <f>$D$1767*'Table 5.2_old'!D1812/'Table 5.2_old'!$D$1811</f>
        <v>8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1" ht="12.75" customHeight="1" x14ac:dyDescent="0.2">
      <c r="A1769" s="24"/>
      <c r="B1769" s="24" t="s">
        <v>54</v>
      </c>
      <c r="C1769" s="25" t="s">
        <v>44</v>
      </c>
      <c r="D1769" s="71">
        <f>$D$1767*'Table 5.2_old'!D1813/'Table 5.2_old'!$D$1811</f>
        <v>5.333333333333333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1" ht="12.75" customHeight="1" x14ac:dyDescent="0.2">
      <c r="A1770" s="24"/>
      <c r="B1770" s="24" t="s">
        <v>55</v>
      </c>
      <c r="C1770" s="25" t="s">
        <v>44</v>
      </c>
      <c r="D1770" s="71">
        <f>$D$1767*'Table 5.2_old'!D1814/'Table 5.2_old'!$D$1811</f>
        <v>2.6666666666666665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1" ht="12.75" customHeight="1" x14ac:dyDescent="0.2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1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1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1" ht="12.75" customHeight="1" x14ac:dyDescent="0.2">
      <c r="A1774" s="24"/>
      <c r="B1774" s="22" t="s">
        <v>532</v>
      </c>
      <c r="C1774" s="25">
        <v>7</v>
      </c>
      <c r="D1774" s="25">
        <v>1</v>
      </c>
      <c r="E1774" s="25">
        <v>0</v>
      </c>
      <c r="F1774" s="25" t="s">
        <v>50</v>
      </c>
      <c r="G1774" s="71">
        <f>G1757-G1758-G1761-G1767</f>
        <v>1</v>
      </c>
      <c r="H1774" s="25" t="s">
        <v>50</v>
      </c>
      <c r="I1774" s="25">
        <v>0</v>
      </c>
      <c r="J1774" s="25">
        <v>4</v>
      </c>
    </row>
    <row r="1775" spans="1:11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1" s="12" customFormat="1" ht="12.75" customHeight="1" x14ac:dyDescent="0.25">
      <c r="A1776" s="22" t="s">
        <v>146</v>
      </c>
      <c r="B1776" s="22" t="s">
        <v>603</v>
      </c>
      <c r="C1776" s="27"/>
      <c r="D1776" s="27"/>
      <c r="E1776" s="27"/>
      <c r="F1776" s="27"/>
      <c r="G1776" s="27"/>
      <c r="H1776" s="27"/>
      <c r="I1776" s="27"/>
      <c r="J1776" s="27"/>
      <c r="K1776" s="1" t="s">
        <v>27</v>
      </c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527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2">
      <c r="A1780" s="24"/>
      <c r="B1780" s="22" t="s">
        <v>528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529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530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531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25">
      <c r="A1796" s="24"/>
      <c r="B1796" s="22" t="s">
        <v>532</v>
      </c>
      <c r="C1796" s="25" t="s">
        <v>60</v>
      </c>
      <c r="D1796" s="71">
        <f>D1779-D1783-D1789</f>
        <v>1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2">
      <c r="A1797" s="79"/>
      <c r="B1797" s="79"/>
      <c r="C1797" s="79"/>
      <c r="D1797" s="79"/>
      <c r="E1797" s="79"/>
      <c r="F1797" s="79"/>
      <c r="G1797" s="79"/>
      <c r="H1797" s="79"/>
      <c r="I1797" s="79"/>
      <c r="J1797" s="79"/>
      <c r="K1797" s="31"/>
      <c r="L1797" s="32"/>
    </row>
    <row r="1798" spans="1:12" ht="12" customHeight="1" x14ac:dyDescent="0.2">
      <c r="A1798" s="78"/>
      <c r="B1798" s="78"/>
      <c r="C1798" s="78"/>
      <c r="D1798" s="78"/>
      <c r="E1798" s="78"/>
      <c r="F1798" s="78"/>
      <c r="G1798" s="78"/>
      <c r="H1798" s="78"/>
      <c r="I1798" s="78"/>
      <c r="J1798" s="78"/>
      <c r="K1798" s="34"/>
      <c r="L1798" s="35"/>
    </row>
    <row r="1799" spans="1:12" ht="12" customHeight="1" x14ac:dyDescent="0.2">
      <c r="A1799" s="78"/>
      <c r="B1799" s="78"/>
      <c r="C1799" s="78"/>
      <c r="D1799" s="78"/>
      <c r="E1799" s="78"/>
      <c r="F1799" s="78"/>
      <c r="G1799" s="78"/>
      <c r="H1799" s="78"/>
      <c r="I1799" s="78"/>
      <c r="J1799" s="78"/>
      <c r="K1799" s="34"/>
      <c r="L1799" s="35"/>
    </row>
    <row r="1800" spans="1:12" ht="12" customHeight="1" x14ac:dyDescent="0.2">
      <c r="A1800" s="77"/>
      <c r="B1800" s="77"/>
      <c r="C1800" s="77"/>
      <c r="D1800" s="77"/>
      <c r="E1800" s="77"/>
      <c r="F1800" s="77"/>
      <c r="G1800" s="77"/>
      <c r="H1800" s="77"/>
      <c r="I1800" s="77"/>
      <c r="J1800" s="77"/>
      <c r="K1800" s="36"/>
      <c r="L1800" s="35"/>
    </row>
    <row r="1801" spans="1:12" ht="12" customHeight="1" x14ac:dyDescent="0.2">
      <c r="A1801" s="77"/>
      <c r="B1801" s="77"/>
      <c r="C1801" s="77"/>
      <c r="D1801" s="77"/>
      <c r="E1801" s="77"/>
      <c r="F1801" s="77"/>
      <c r="G1801" s="77"/>
      <c r="H1801" s="77"/>
      <c r="I1801" s="77"/>
      <c r="J1801" s="77"/>
      <c r="K1801" s="36"/>
      <c r="L1801" s="35"/>
    </row>
    <row r="1802" spans="1:12" ht="12" customHeight="1" x14ac:dyDescent="0.2">
      <c r="A1802" s="77"/>
      <c r="B1802" s="77"/>
      <c r="C1802" s="77"/>
      <c r="D1802" s="77"/>
      <c r="E1802" s="77"/>
      <c r="F1802" s="77"/>
      <c r="G1802" s="77"/>
      <c r="H1802" s="77"/>
      <c r="I1802" s="77"/>
      <c r="J1802" s="77"/>
      <c r="K1802" s="36"/>
      <c r="L1802" s="35"/>
    </row>
    <row r="1803" spans="1:12" ht="12" customHeight="1" x14ac:dyDescent="0.2">
      <c r="A1803" s="77"/>
      <c r="B1803" s="77"/>
      <c r="C1803" s="77"/>
      <c r="D1803" s="77"/>
      <c r="E1803" s="77"/>
      <c r="F1803" s="77"/>
      <c r="G1803" s="77"/>
      <c r="H1803" s="77"/>
      <c r="I1803" s="77"/>
      <c r="J1803" s="77"/>
      <c r="K1803" s="36"/>
      <c r="L1803" s="35"/>
    </row>
    <row r="1804" spans="1:12" ht="12" customHeight="1" x14ac:dyDescent="0.2">
      <c r="A1804" s="76"/>
      <c r="B1804" s="76"/>
      <c r="C1804" s="76"/>
      <c r="D1804" s="76"/>
      <c r="E1804" s="76"/>
      <c r="F1804" s="76"/>
      <c r="G1804" s="76"/>
      <c r="H1804" s="76"/>
      <c r="I1804" s="76"/>
      <c r="J1804" s="76"/>
      <c r="K1804" s="35"/>
      <c r="L1804" s="35"/>
    </row>
    <row r="1805" spans="1:12" ht="12" customHeight="1" x14ac:dyDescent="0.2">
      <c r="A1805" s="76"/>
      <c r="B1805" s="76"/>
      <c r="C1805" s="76"/>
      <c r="D1805" s="76"/>
      <c r="E1805" s="76"/>
      <c r="F1805" s="76"/>
      <c r="G1805" s="76"/>
      <c r="H1805" s="76"/>
      <c r="I1805" s="76"/>
      <c r="J1805" s="76"/>
      <c r="K1805" s="35"/>
      <c r="L1805" s="35"/>
    </row>
    <row r="1806" spans="1:12" ht="12" customHeight="1" x14ac:dyDescent="0.2">
      <c r="A1806" s="77"/>
      <c r="B1806" s="77"/>
      <c r="C1806" s="77"/>
      <c r="D1806" s="77"/>
      <c r="E1806" s="77"/>
      <c r="F1806" s="77"/>
      <c r="G1806" s="77"/>
      <c r="H1806" s="77"/>
      <c r="I1806" s="77"/>
      <c r="J1806" s="77"/>
      <c r="K1806" s="36"/>
      <c r="L1806" s="35"/>
    </row>
    <row r="1807" spans="1:12" ht="12" customHeight="1" x14ac:dyDescent="0.2">
      <c r="A1807" s="77"/>
      <c r="B1807" s="77"/>
      <c r="C1807" s="77"/>
      <c r="D1807" s="77"/>
      <c r="E1807" s="77"/>
      <c r="F1807" s="77"/>
      <c r="G1807" s="77"/>
      <c r="H1807" s="77"/>
      <c r="I1807" s="77"/>
      <c r="J1807" s="77"/>
      <c r="K1807" s="36"/>
      <c r="L1807" s="35"/>
    </row>
    <row r="1808" spans="1:12" ht="12" customHeight="1" x14ac:dyDescent="0.2">
      <c r="A1808" s="77"/>
      <c r="B1808" s="77"/>
      <c r="C1808" s="77"/>
      <c r="D1808" s="77"/>
      <c r="E1808" s="77"/>
      <c r="F1808" s="77"/>
      <c r="G1808" s="77"/>
      <c r="H1808" s="77"/>
      <c r="I1808" s="77"/>
      <c r="J1808" s="77"/>
      <c r="K1808" s="36"/>
      <c r="L1808" s="35"/>
    </row>
    <row r="1809" spans="1:12" ht="12" customHeight="1" x14ac:dyDescent="0.2">
      <c r="A1809" s="77"/>
      <c r="B1809" s="77"/>
      <c r="C1809" s="77"/>
      <c r="D1809" s="77"/>
      <c r="E1809" s="77"/>
      <c r="F1809" s="77"/>
      <c r="G1809" s="77"/>
      <c r="H1809" s="77"/>
      <c r="I1809" s="77"/>
      <c r="J1809" s="77"/>
      <c r="K1809" s="36"/>
      <c r="L1809" s="35"/>
    </row>
    <row r="1810" spans="1:12" ht="12" customHeight="1" x14ac:dyDescent="0.2">
      <c r="A1810" s="77"/>
      <c r="B1810" s="77"/>
      <c r="C1810" s="77"/>
      <c r="D1810" s="77"/>
      <c r="E1810" s="77"/>
      <c r="F1810" s="77"/>
      <c r="G1810" s="77"/>
      <c r="H1810" s="77"/>
      <c r="I1810" s="77"/>
      <c r="J1810" s="77"/>
      <c r="K1810" s="36"/>
      <c r="L1810" s="35"/>
    </row>
    <row r="1811" spans="1:12" ht="12" customHeight="1" x14ac:dyDescent="0.2">
      <c r="A1811" s="77"/>
      <c r="B1811" s="77"/>
      <c r="C1811" s="77"/>
      <c r="D1811" s="77"/>
      <c r="E1811" s="77"/>
      <c r="F1811" s="77"/>
      <c r="G1811" s="77"/>
      <c r="H1811" s="77"/>
      <c r="I1811" s="77"/>
      <c r="J1811" s="77"/>
      <c r="K1811" s="36"/>
      <c r="L1811" s="35"/>
    </row>
    <row r="1812" spans="1:12" ht="12" customHeight="1" x14ac:dyDescent="0.2">
      <c r="A1812" s="76"/>
      <c r="B1812" s="76"/>
      <c r="C1812" s="76"/>
      <c r="D1812" s="76"/>
      <c r="E1812" s="76"/>
      <c r="F1812" s="76"/>
      <c r="G1812" s="76"/>
      <c r="H1812" s="76"/>
      <c r="I1812" s="76"/>
      <c r="J1812" s="76"/>
      <c r="K1812" s="35"/>
      <c r="L1812" s="35"/>
    </row>
    <row r="1813" spans="1:12" ht="12" customHeight="1" x14ac:dyDescent="0.2">
      <c r="A1813" s="76"/>
      <c r="B1813" s="76"/>
      <c r="C1813" s="76"/>
      <c r="D1813" s="76"/>
      <c r="E1813" s="76"/>
      <c r="F1813" s="76"/>
      <c r="G1813" s="76"/>
      <c r="H1813" s="76"/>
      <c r="I1813" s="76"/>
      <c r="J1813" s="76"/>
      <c r="K1813" s="35"/>
      <c r="L1813" s="35"/>
    </row>
    <row r="1814" spans="1:12" ht="12" customHeight="1" x14ac:dyDescent="0.2">
      <c r="A1814" s="76"/>
      <c r="B1814" s="76"/>
      <c r="C1814" s="76"/>
      <c r="D1814" s="76"/>
      <c r="E1814" s="76"/>
      <c r="F1814" s="76"/>
      <c r="G1814" s="76"/>
      <c r="H1814" s="76"/>
      <c r="I1814" s="76"/>
      <c r="J1814" s="76"/>
      <c r="K1814" s="35"/>
      <c r="L1814" s="35"/>
    </row>
    <row r="1815" spans="1:12" ht="12" customHeight="1" x14ac:dyDescent="0.2">
      <c r="A1815" s="76"/>
      <c r="B1815" s="76"/>
      <c r="C1815" s="76"/>
      <c r="D1815" s="76"/>
      <c r="E1815" s="76"/>
      <c r="F1815" s="76"/>
      <c r="G1815" s="76"/>
      <c r="H1815" s="76"/>
      <c r="I1815" s="76"/>
      <c r="J1815" s="76"/>
      <c r="K1815" s="35"/>
      <c r="L1815" s="35"/>
    </row>
    <row r="1816" spans="1:12" ht="12" customHeight="1" x14ac:dyDescent="0.2">
      <c r="A1816" s="77"/>
      <c r="B1816" s="77"/>
      <c r="C1816" s="77"/>
      <c r="D1816" s="77"/>
      <c r="E1816" s="77"/>
      <c r="F1816" s="77"/>
      <c r="G1816" s="77"/>
      <c r="H1816" s="77"/>
      <c r="I1816" s="77"/>
      <c r="J1816" s="77"/>
      <c r="K1816" s="36"/>
      <c r="L1816" s="35"/>
    </row>
    <row r="1817" spans="1:12" ht="12" customHeight="1" x14ac:dyDescent="0.2">
      <c r="A1817" s="76"/>
      <c r="B1817" s="76"/>
      <c r="C1817" s="76"/>
      <c r="D1817" s="76"/>
      <c r="E1817" s="76"/>
      <c r="F1817" s="76"/>
      <c r="G1817" s="76"/>
      <c r="H1817" s="76"/>
      <c r="I1817" s="76"/>
      <c r="J1817" s="76"/>
      <c r="K1817" s="35"/>
    </row>
    <row r="1818" spans="1:12" ht="12" customHeight="1" x14ac:dyDescent="0.2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2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2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2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2">
      <c r="A1822" s="37"/>
    </row>
    <row r="1823" spans="1:12" ht="12" customHeight="1" x14ac:dyDescent="0.2">
      <c r="A1823" s="37"/>
    </row>
    <row r="1824" spans="1:12" ht="12" customHeight="1" x14ac:dyDescent="0.2"/>
    <row r="1825" ht="12" customHeight="1" x14ac:dyDescent="0.2"/>
    <row r="1826" ht="12" customHeight="1" x14ac:dyDescent="0.2"/>
    <row r="1827" ht="12" customHeight="1" x14ac:dyDescent="0.2"/>
    <row r="1828" ht="12" customHeight="1" x14ac:dyDescent="0.2"/>
    <row r="1829" ht="12" customHeight="1" x14ac:dyDescent="0.2"/>
    <row r="1830" ht="12" customHeight="1" x14ac:dyDescent="0.2"/>
    <row r="1831" ht="12" customHeight="1" x14ac:dyDescent="0.2"/>
    <row r="1832" ht="12" customHeight="1" x14ac:dyDescent="0.2"/>
    <row r="1833" ht="12" customHeight="1" x14ac:dyDescent="0.2"/>
    <row r="1834" ht="12" customHeight="1" x14ac:dyDescent="0.2"/>
    <row r="1835" ht="12" customHeight="1" x14ac:dyDescent="0.2"/>
    <row r="1836" ht="12" customHeight="1" x14ac:dyDescent="0.2"/>
  </sheetData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2F0F1-668C-450E-AE82-497BF75BF3FE}">
  <sheetPr filterMode="1"/>
  <dimension ref="A1:G4577"/>
  <sheetViews>
    <sheetView topLeftCell="A1857" workbookViewId="0">
      <selection activeCell="F1911" sqref="F1911"/>
    </sheetView>
  </sheetViews>
  <sheetFormatPr defaultRowHeight="15" x14ac:dyDescent="0.25"/>
  <cols>
    <col min="2" max="2" width="34.140625" bestFit="1" customWidth="1"/>
    <col min="5" max="5" width="11.7109375" bestFit="1" customWidth="1"/>
    <col min="6" max="6" width="45.42578125" bestFit="1" customWidth="1"/>
    <col min="7" max="7" width="33" bestFit="1" customWidth="1"/>
  </cols>
  <sheetData>
    <row r="1" spans="1:7" x14ac:dyDescent="0.25">
      <c r="A1" t="s">
        <v>34</v>
      </c>
      <c r="B1" t="s">
        <v>635</v>
      </c>
      <c r="C1" t="s">
        <v>634</v>
      </c>
      <c r="D1" t="s">
        <v>633</v>
      </c>
      <c r="E1" t="s">
        <v>632</v>
      </c>
      <c r="F1" s="1" t="s">
        <v>472</v>
      </c>
      <c r="G1" t="s">
        <v>754</v>
      </c>
    </row>
    <row r="2" spans="1:7" hidden="1" x14ac:dyDescent="0.25">
      <c r="A2">
        <v>311</v>
      </c>
      <c r="B2" t="s">
        <v>750</v>
      </c>
      <c r="C2" t="s">
        <v>40</v>
      </c>
      <c r="D2" t="s">
        <v>44</v>
      </c>
      <c r="E2">
        <v>311</v>
      </c>
      <c r="F2" s="1" t="s">
        <v>10</v>
      </c>
      <c r="G2" t="s">
        <v>149</v>
      </c>
    </row>
    <row r="3" spans="1:7" hidden="1" x14ac:dyDescent="0.25">
      <c r="A3">
        <v>311</v>
      </c>
      <c r="B3" t="s">
        <v>741</v>
      </c>
      <c r="C3" t="s">
        <v>40</v>
      </c>
      <c r="D3" t="s">
        <v>44</v>
      </c>
      <c r="E3">
        <v>311</v>
      </c>
      <c r="F3" s="1" t="s">
        <v>10</v>
      </c>
      <c r="G3" t="s">
        <v>453</v>
      </c>
    </row>
    <row r="4" spans="1:7" hidden="1" x14ac:dyDescent="0.25">
      <c r="A4">
        <v>311</v>
      </c>
      <c r="B4" t="s">
        <v>742</v>
      </c>
      <c r="C4" t="s">
        <v>40</v>
      </c>
      <c r="D4" t="s">
        <v>44</v>
      </c>
      <c r="E4">
        <v>311</v>
      </c>
      <c r="F4" s="1" t="s">
        <v>10</v>
      </c>
      <c r="G4" t="s">
        <v>153</v>
      </c>
    </row>
    <row r="5" spans="1:7" hidden="1" x14ac:dyDescent="0.25">
      <c r="A5">
        <v>311</v>
      </c>
      <c r="B5" t="s">
        <v>154</v>
      </c>
      <c r="C5" t="s">
        <v>40</v>
      </c>
      <c r="D5" t="s">
        <v>44</v>
      </c>
      <c r="E5">
        <v>311</v>
      </c>
      <c r="F5" s="1" t="s">
        <v>10</v>
      </c>
      <c r="G5" t="s">
        <v>154</v>
      </c>
    </row>
    <row r="6" spans="1:7" hidden="1" x14ac:dyDescent="0.25">
      <c r="A6">
        <v>311</v>
      </c>
      <c r="B6" t="s">
        <v>743</v>
      </c>
      <c r="C6" t="s">
        <v>40</v>
      </c>
      <c r="D6" t="s">
        <v>44</v>
      </c>
      <c r="E6">
        <v>311</v>
      </c>
      <c r="F6" s="1" t="s">
        <v>10</v>
      </c>
      <c r="G6" t="s">
        <v>443</v>
      </c>
    </row>
    <row r="7" spans="1:7" hidden="1" x14ac:dyDescent="0.25">
      <c r="A7">
        <v>311</v>
      </c>
      <c r="B7" t="s">
        <v>744</v>
      </c>
      <c r="C7" t="s">
        <v>40</v>
      </c>
      <c r="D7" t="s">
        <v>44</v>
      </c>
      <c r="E7">
        <v>311</v>
      </c>
      <c r="F7" s="1" t="s">
        <v>10</v>
      </c>
      <c r="G7" t="s">
        <v>443</v>
      </c>
    </row>
    <row r="8" spans="1:7" hidden="1" x14ac:dyDescent="0.25">
      <c r="A8">
        <v>311</v>
      </c>
      <c r="B8" t="s">
        <v>745</v>
      </c>
      <c r="C8" t="s">
        <v>40</v>
      </c>
      <c r="D8" t="s">
        <v>44</v>
      </c>
      <c r="E8">
        <v>311</v>
      </c>
      <c r="F8" s="1" t="s">
        <v>10</v>
      </c>
      <c r="G8" t="s">
        <v>737</v>
      </c>
    </row>
    <row r="9" spans="1:7" hidden="1" x14ac:dyDescent="0.25">
      <c r="A9">
        <v>311</v>
      </c>
      <c r="B9" t="s">
        <v>738</v>
      </c>
      <c r="C9" t="s">
        <v>40</v>
      </c>
      <c r="D9" t="s">
        <v>44</v>
      </c>
      <c r="E9">
        <v>311</v>
      </c>
      <c r="F9" s="1" t="s">
        <v>10</v>
      </c>
      <c r="G9" t="s">
        <v>738</v>
      </c>
    </row>
    <row r="10" spans="1:7" hidden="1" x14ac:dyDescent="0.25">
      <c r="A10">
        <v>311</v>
      </c>
      <c r="B10" t="s">
        <v>746</v>
      </c>
      <c r="C10" t="s">
        <v>40</v>
      </c>
      <c r="D10" t="s">
        <v>44</v>
      </c>
      <c r="E10">
        <v>311</v>
      </c>
      <c r="F10" s="1" t="s">
        <v>10</v>
      </c>
      <c r="G10" t="s">
        <v>753</v>
      </c>
    </row>
    <row r="11" spans="1:7" hidden="1" x14ac:dyDescent="0.25">
      <c r="A11">
        <v>311</v>
      </c>
      <c r="B11" t="s">
        <v>747</v>
      </c>
      <c r="C11" t="s">
        <v>40</v>
      </c>
      <c r="D11" t="s">
        <v>44</v>
      </c>
      <c r="E11">
        <v>311</v>
      </c>
      <c r="F11" s="1" t="s">
        <v>10</v>
      </c>
      <c r="G11" t="s">
        <v>753</v>
      </c>
    </row>
    <row r="12" spans="1:7" hidden="1" x14ac:dyDescent="0.25">
      <c r="A12">
        <v>311</v>
      </c>
      <c r="B12" t="s">
        <v>748</v>
      </c>
      <c r="C12" t="s">
        <v>40</v>
      </c>
      <c r="D12" t="s">
        <v>44</v>
      </c>
      <c r="E12">
        <v>311</v>
      </c>
      <c r="F12" s="1" t="s">
        <v>10</v>
      </c>
      <c r="G12" t="s">
        <v>753</v>
      </c>
    </row>
    <row r="13" spans="1:7" hidden="1" x14ac:dyDescent="0.25">
      <c r="A13">
        <v>311</v>
      </c>
      <c r="B13" t="s">
        <v>749</v>
      </c>
      <c r="C13" t="s">
        <v>40</v>
      </c>
      <c r="D13" t="s">
        <v>44</v>
      </c>
      <c r="E13">
        <v>311</v>
      </c>
      <c r="F13" s="1" t="s">
        <v>10</v>
      </c>
      <c r="G13" t="s">
        <v>753</v>
      </c>
    </row>
    <row r="14" spans="1:7" hidden="1" x14ac:dyDescent="0.25">
      <c r="A14">
        <v>311</v>
      </c>
      <c r="B14" t="s">
        <v>532</v>
      </c>
      <c r="C14" t="s">
        <v>40</v>
      </c>
      <c r="D14">
        <v>203</v>
      </c>
      <c r="E14">
        <v>311</v>
      </c>
      <c r="F14" s="1" t="s">
        <v>10</v>
      </c>
      <c r="G14" t="s">
        <v>753</v>
      </c>
    </row>
    <row r="15" spans="1:7" hidden="1" x14ac:dyDescent="0.25">
      <c r="A15">
        <v>312</v>
      </c>
      <c r="B15" t="s">
        <v>750</v>
      </c>
      <c r="C15" t="s">
        <v>40</v>
      </c>
      <c r="D15" t="s">
        <v>44</v>
      </c>
      <c r="E15">
        <v>312</v>
      </c>
      <c r="F15" s="1" t="s">
        <v>10</v>
      </c>
      <c r="G15" t="s">
        <v>149</v>
      </c>
    </row>
    <row r="16" spans="1:7" hidden="1" x14ac:dyDescent="0.25">
      <c r="A16">
        <v>312</v>
      </c>
      <c r="B16" t="s">
        <v>741</v>
      </c>
      <c r="C16" t="s">
        <v>40</v>
      </c>
      <c r="D16" t="s">
        <v>44</v>
      </c>
      <c r="E16">
        <v>312</v>
      </c>
      <c r="F16" s="1" t="s">
        <v>10</v>
      </c>
      <c r="G16" t="s">
        <v>453</v>
      </c>
    </row>
    <row r="17" spans="1:7" hidden="1" x14ac:dyDescent="0.25">
      <c r="A17">
        <v>312</v>
      </c>
      <c r="B17" t="s">
        <v>742</v>
      </c>
      <c r="C17" t="s">
        <v>40</v>
      </c>
      <c r="D17" t="s">
        <v>44</v>
      </c>
      <c r="E17">
        <v>312</v>
      </c>
      <c r="F17" s="1" t="s">
        <v>10</v>
      </c>
      <c r="G17" t="s">
        <v>153</v>
      </c>
    </row>
    <row r="18" spans="1:7" hidden="1" x14ac:dyDescent="0.25">
      <c r="A18">
        <v>312</v>
      </c>
      <c r="B18" t="s">
        <v>154</v>
      </c>
      <c r="C18" t="s">
        <v>40</v>
      </c>
      <c r="D18" t="s">
        <v>44</v>
      </c>
      <c r="E18">
        <v>312</v>
      </c>
      <c r="F18" s="1" t="s">
        <v>10</v>
      </c>
      <c r="G18" t="s">
        <v>154</v>
      </c>
    </row>
    <row r="19" spans="1:7" hidden="1" x14ac:dyDescent="0.25">
      <c r="A19">
        <v>312</v>
      </c>
      <c r="B19" t="s">
        <v>743</v>
      </c>
      <c r="C19" t="s">
        <v>40</v>
      </c>
      <c r="D19" t="s">
        <v>44</v>
      </c>
      <c r="E19">
        <v>312</v>
      </c>
      <c r="F19" s="1" t="s">
        <v>10</v>
      </c>
      <c r="G19" t="s">
        <v>443</v>
      </c>
    </row>
    <row r="20" spans="1:7" hidden="1" x14ac:dyDescent="0.25">
      <c r="A20">
        <v>312</v>
      </c>
      <c r="B20" t="s">
        <v>744</v>
      </c>
      <c r="C20" t="s">
        <v>40</v>
      </c>
      <c r="D20" t="s">
        <v>44</v>
      </c>
      <c r="E20">
        <v>312</v>
      </c>
      <c r="F20" s="1" t="s">
        <v>10</v>
      </c>
      <c r="G20" t="s">
        <v>443</v>
      </c>
    </row>
    <row r="21" spans="1:7" hidden="1" x14ac:dyDescent="0.25">
      <c r="A21">
        <v>312</v>
      </c>
      <c r="B21" t="s">
        <v>745</v>
      </c>
      <c r="C21" t="s">
        <v>40</v>
      </c>
      <c r="D21" t="s">
        <v>44</v>
      </c>
      <c r="E21">
        <v>312</v>
      </c>
      <c r="F21" s="1" t="s">
        <v>10</v>
      </c>
      <c r="G21" t="s">
        <v>737</v>
      </c>
    </row>
    <row r="22" spans="1:7" hidden="1" x14ac:dyDescent="0.25">
      <c r="A22">
        <v>312</v>
      </c>
      <c r="B22" t="s">
        <v>738</v>
      </c>
      <c r="C22" t="s">
        <v>40</v>
      </c>
      <c r="D22" t="s">
        <v>44</v>
      </c>
      <c r="E22">
        <v>312</v>
      </c>
      <c r="F22" s="1" t="s">
        <v>10</v>
      </c>
      <c r="G22" t="s">
        <v>738</v>
      </c>
    </row>
    <row r="23" spans="1:7" hidden="1" x14ac:dyDescent="0.25">
      <c r="A23">
        <v>312</v>
      </c>
      <c r="B23" t="s">
        <v>746</v>
      </c>
      <c r="C23" t="s">
        <v>40</v>
      </c>
      <c r="D23" t="s">
        <v>44</v>
      </c>
      <c r="E23">
        <v>312</v>
      </c>
      <c r="F23" s="1" t="s">
        <v>10</v>
      </c>
      <c r="G23" t="s">
        <v>753</v>
      </c>
    </row>
    <row r="24" spans="1:7" hidden="1" x14ac:dyDescent="0.25">
      <c r="A24">
        <v>312</v>
      </c>
      <c r="B24" t="s">
        <v>747</v>
      </c>
      <c r="C24" t="s">
        <v>40</v>
      </c>
      <c r="D24" t="s">
        <v>44</v>
      </c>
      <c r="E24">
        <v>312</v>
      </c>
      <c r="F24" s="1" t="s">
        <v>10</v>
      </c>
      <c r="G24" t="s">
        <v>753</v>
      </c>
    </row>
    <row r="25" spans="1:7" hidden="1" x14ac:dyDescent="0.25">
      <c r="A25">
        <v>312</v>
      </c>
      <c r="B25" t="s">
        <v>748</v>
      </c>
      <c r="C25" t="s">
        <v>40</v>
      </c>
      <c r="D25" t="s">
        <v>44</v>
      </c>
      <c r="E25">
        <v>312</v>
      </c>
      <c r="F25" s="1" t="s">
        <v>10</v>
      </c>
      <c r="G25" t="s">
        <v>753</v>
      </c>
    </row>
    <row r="26" spans="1:7" hidden="1" x14ac:dyDescent="0.25">
      <c r="A26">
        <v>312</v>
      </c>
      <c r="B26" t="s">
        <v>749</v>
      </c>
      <c r="C26" t="s">
        <v>40</v>
      </c>
      <c r="D26" t="s">
        <v>44</v>
      </c>
      <c r="E26">
        <v>312</v>
      </c>
      <c r="F26" s="1" t="s">
        <v>10</v>
      </c>
      <c r="G26" t="s">
        <v>753</v>
      </c>
    </row>
    <row r="27" spans="1:7" hidden="1" x14ac:dyDescent="0.25">
      <c r="A27">
        <v>312</v>
      </c>
      <c r="B27" t="s">
        <v>532</v>
      </c>
      <c r="C27" t="s">
        <v>40</v>
      </c>
      <c r="D27">
        <v>1</v>
      </c>
      <c r="E27">
        <v>312</v>
      </c>
      <c r="F27" s="1" t="s">
        <v>10</v>
      </c>
      <c r="G27" t="s">
        <v>753</v>
      </c>
    </row>
    <row r="28" spans="1:7" hidden="1" x14ac:dyDescent="0.25">
      <c r="A28">
        <v>313</v>
      </c>
      <c r="B28" t="s">
        <v>750</v>
      </c>
      <c r="C28" t="s">
        <v>40</v>
      </c>
      <c r="D28" t="s">
        <v>44</v>
      </c>
      <c r="E28">
        <v>313</v>
      </c>
      <c r="F28" s="1" t="s">
        <v>11</v>
      </c>
      <c r="G28" t="s">
        <v>149</v>
      </c>
    </row>
    <row r="29" spans="1:7" hidden="1" x14ac:dyDescent="0.25">
      <c r="A29">
        <v>313</v>
      </c>
      <c r="B29" t="s">
        <v>741</v>
      </c>
      <c r="C29" t="s">
        <v>40</v>
      </c>
      <c r="D29" t="s">
        <v>44</v>
      </c>
      <c r="E29">
        <v>313</v>
      </c>
      <c r="F29" s="1" t="s">
        <v>11</v>
      </c>
      <c r="G29" t="s">
        <v>453</v>
      </c>
    </row>
    <row r="30" spans="1:7" hidden="1" x14ac:dyDescent="0.25">
      <c r="A30">
        <v>313</v>
      </c>
      <c r="B30" t="s">
        <v>742</v>
      </c>
      <c r="C30" t="s">
        <v>40</v>
      </c>
      <c r="D30" t="s">
        <v>44</v>
      </c>
      <c r="E30">
        <v>313</v>
      </c>
      <c r="F30" s="1" t="s">
        <v>11</v>
      </c>
      <c r="G30" t="s">
        <v>153</v>
      </c>
    </row>
    <row r="31" spans="1:7" hidden="1" x14ac:dyDescent="0.25">
      <c r="A31">
        <v>313</v>
      </c>
      <c r="B31" t="s">
        <v>154</v>
      </c>
      <c r="C31" t="s">
        <v>40</v>
      </c>
      <c r="D31" t="s">
        <v>44</v>
      </c>
      <c r="E31">
        <v>313</v>
      </c>
      <c r="F31" s="1" t="s">
        <v>11</v>
      </c>
      <c r="G31" t="s">
        <v>154</v>
      </c>
    </row>
    <row r="32" spans="1:7" hidden="1" x14ac:dyDescent="0.25">
      <c r="A32">
        <v>313</v>
      </c>
      <c r="B32" t="s">
        <v>743</v>
      </c>
      <c r="C32" t="s">
        <v>40</v>
      </c>
      <c r="D32" t="s">
        <v>44</v>
      </c>
      <c r="E32">
        <v>313</v>
      </c>
      <c r="F32" s="1" t="s">
        <v>11</v>
      </c>
      <c r="G32" t="s">
        <v>443</v>
      </c>
    </row>
    <row r="33" spans="1:7" hidden="1" x14ac:dyDescent="0.25">
      <c r="A33">
        <v>313</v>
      </c>
      <c r="B33" t="s">
        <v>744</v>
      </c>
      <c r="C33" t="s">
        <v>40</v>
      </c>
      <c r="D33" t="s">
        <v>44</v>
      </c>
      <c r="E33">
        <v>313</v>
      </c>
      <c r="F33" s="1" t="s">
        <v>11</v>
      </c>
      <c r="G33" t="s">
        <v>443</v>
      </c>
    </row>
    <row r="34" spans="1:7" hidden="1" x14ac:dyDescent="0.25">
      <c r="A34">
        <v>313</v>
      </c>
      <c r="B34" t="s">
        <v>745</v>
      </c>
      <c r="C34" t="s">
        <v>40</v>
      </c>
      <c r="D34" t="s">
        <v>44</v>
      </c>
      <c r="E34">
        <v>313</v>
      </c>
      <c r="F34" s="1" t="s">
        <v>11</v>
      </c>
      <c r="G34" t="s">
        <v>737</v>
      </c>
    </row>
    <row r="35" spans="1:7" hidden="1" x14ac:dyDescent="0.25">
      <c r="A35">
        <v>313</v>
      </c>
      <c r="B35" t="s">
        <v>738</v>
      </c>
      <c r="C35" t="s">
        <v>40</v>
      </c>
      <c r="D35" t="s">
        <v>44</v>
      </c>
      <c r="E35">
        <v>313</v>
      </c>
      <c r="F35" s="1" t="s">
        <v>11</v>
      </c>
      <c r="G35" t="s">
        <v>738</v>
      </c>
    </row>
    <row r="36" spans="1:7" hidden="1" x14ac:dyDescent="0.25">
      <c r="A36">
        <v>313</v>
      </c>
      <c r="B36" t="s">
        <v>746</v>
      </c>
      <c r="C36" t="s">
        <v>40</v>
      </c>
      <c r="D36" t="s">
        <v>44</v>
      </c>
      <c r="E36">
        <v>313</v>
      </c>
      <c r="F36" s="1" t="s">
        <v>11</v>
      </c>
      <c r="G36" t="s">
        <v>753</v>
      </c>
    </row>
    <row r="37" spans="1:7" hidden="1" x14ac:dyDescent="0.25">
      <c r="A37">
        <v>313</v>
      </c>
      <c r="B37" t="s">
        <v>747</v>
      </c>
      <c r="C37" t="s">
        <v>40</v>
      </c>
      <c r="D37" t="s">
        <v>44</v>
      </c>
      <c r="E37">
        <v>313</v>
      </c>
      <c r="F37" s="1" t="s">
        <v>11</v>
      </c>
      <c r="G37" t="s">
        <v>753</v>
      </c>
    </row>
    <row r="38" spans="1:7" hidden="1" x14ac:dyDescent="0.25">
      <c r="A38">
        <v>313</v>
      </c>
      <c r="B38" t="s">
        <v>748</v>
      </c>
      <c r="C38" t="s">
        <v>40</v>
      </c>
      <c r="D38" t="s">
        <v>44</v>
      </c>
      <c r="E38">
        <v>313</v>
      </c>
      <c r="F38" s="1" t="s">
        <v>11</v>
      </c>
      <c r="G38" t="s">
        <v>753</v>
      </c>
    </row>
    <row r="39" spans="1:7" hidden="1" x14ac:dyDescent="0.25">
      <c r="A39">
        <v>313</v>
      </c>
      <c r="B39" t="s">
        <v>749</v>
      </c>
      <c r="C39" t="s">
        <v>40</v>
      </c>
      <c r="D39" t="s">
        <v>44</v>
      </c>
      <c r="E39">
        <v>313</v>
      </c>
      <c r="F39" s="1" t="s">
        <v>11</v>
      </c>
      <c r="G39" t="s">
        <v>753</v>
      </c>
    </row>
    <row r="40" spans="1:7" hidden="1" x14ac:dyDescent="0.25">
      <c r="A40">
        <v>313</v>
      </c>
      <c r="B40" t="s">
        <v>532</v>
      </c>
      <c r="C40" t="s">
        <v>40</v>
      </c>
      <c r="D40">
        <v>4</v>
      </c>
      <c r="E40">
        <v>313</v>
      </c>
      <c r="F40" s="1" t="s">
        <v>11</v>
      </c>
      <c r="G40" t="s">
        <v>753</v>
      </c>
    </row>
    <row r="41" spans="1:7" hidden="1" x14ac:dyDescent="0.25">
      <c r="A41">
        <v>314</v>
      </c>
      <c r="B41" t="s">
        <v>750</v>
      </c>
      <c r="C41" t="s">
        <v>40</v>
      </c>
      <c r="D41" t="s">
        <v>44</v>
      </c>
      <c r="E41">
        <v>314</v>
      </c>
      <c r="F41" s="1" t="s">
        <v>11</v>
      </c>
      <c r="G41" t="s">
        <v>149</v>
      </c>
    </row>
    <row r="42" spans="1:7" hidden="1" x14ac:dyDescent="0.25">
      <c r="A42">
        <v>314</v>
      </c>
      <c r="B42" t="s">
        <v>741</v>
      </c>
      <c r="C42" t="s">
        <v>40</v>
      </c>
      <c r="D42" t="s">
        <v>44</v>
      </c>
      <c r="E42">
        <v>314</v>
      </c>
      <c r="F42" s="1" t="s">
        <v>11</v>
      </c>
      <c r="G42" t="s">
        <v>453</v>
      </c>
    </row>
    <row r="43" spans="1:7" hidden="1" x14ac:dyDescent="0.25">
      <c r="A43">
        <v>314</v>
      </c>
      <c r="B43" t="s">
        <v>742</v>
      </c>
      <c r="C43" t="s">
        <v>40</v>
      </c>
      <c r="D43" t="s">
        <v>44</v>
      </c>
      <c r="E43">
        <v>314</v>
      </c>
      <c r="F43" s="1" t="s">
        <v>11</v>
      </c>
      <c r="G43" t="s">
        <v>153</v>
      </c>
    </row>
    <row r="44" spans="1:7" hidden="1" x14ac:dyDescent="0.25">
      <c r="A44">
        <v>314</v>
      </c>
      <c r="B44" t="s">
        <v>154</v>
      </c>
      <c r="C44" t="s">
        <v>40</v>
      </c>
      <c r="D44" t="s">
        <v>44</v>
      </c>
      <c r="E44">
        <v>314</v>
      </c>
      <c r="F44" s="1" t="s">
        <v>11</v>
      </c>
      <c r="G44" t="s">
        <v>154</v>
      </c>
    </row>
    <row r="45" spans="1:7" hidden="1" x14ac:dyDescent="0.25">
      <c r="A45">
        <v>314</v>
      </c>
      <c r="B45" t="s">
        <v>743</v>
      </c>
      <c r="C45" t="s">
        <v>40</v>
      </c>
      <c r="D45" t="s">
        <v>44</v>
      </c>
      <c r="E45">
        <v>314</v>
      </c>
      <c r="F45" s="1" t="s">
        <v>11</v>
      </c>
      <c r="G45" t="s">
        <v>443</v>
      </c>
    </row>
    <row r="46" spans="1:7" hidden="1" x14ac:dyDescent="0.25">
      <c r="A46">
        <v>314</v>
      </c>
      <c r="B46" t="s">
        <v>744</v>
      </c>
      <c r="C46" t="s">
        <v>40</v>
      </c>
      <c r="D46" t="s">
        <v>44</v>
      </c>
      <c r="E46">
        <v>314</v>
      </c>
      <c r="F46" s="1" t="s">
        <v>11</v>
      </c>
      <c r="G46" t="s">
        <v>443</v>
      </c>
    </row>
    <row r="47" spans="1:7" hidden="1" x14ac:dyDescent="0.25">
      <c r="A47">
        <v>314</v>
      </c>
      <c r="B47" t="s">
        <v>745</v>
      </c>
      <c r="C47" t="s">
        <v>40</v>
      </c>
      <c r="D47" t="s">
        <v>44</v>
      </c>
      <c r="E47">
        <v>314</v>
      </c>
      <c r="F47" s="1" t="s">
        <v>11</v>
      </c>
      <c r="G47" t="s">
        <v>737</v>
      </c>
    </row>
    <row r="48" spans="1:7" hidden="1" x14ac:dyDescent="0.25">
      <c r="A48">
        <v>314</v>
      </c>
      <c r="B48" t="s">
        <v>738</v>
      </c>
      <c r="C48" t="s">
        <v>40</v>
      </c>
      <c r="D48" t="s">
        <v>44</v>
      </c>
      <c r="E48">
        <v>314</v>
      </c>
      <c r="F48" s="1" t="s">
        <v>11</v>
      </c>
      <c r="G48" t="s">
        <v>738</v>
      </c>
    </row>
    <row r="49" spans="1:7" hidden="1" x14ac:dyDescent="0.25">
      <c r="A49">
        <v>314</v>
      </c>
      <c r="B49" t="s">
        <v>746</v>
      </c>
      <c r="C49" t="s">
        <v>40</v>
      </c>
      <c r="D49" t="s">
        <v>44</v>
      </c>
      <c r="E49">
        <v>314</v>
      </c>
      <c r="F49" s="1" t="s">
        <v>11</v>
      </c>
      <c r="G49" t="s">
        <v>753</v>
      </c>
    </row>
    <row r="50" spans="1:7" hidden="1" x14ac:dyDescent="0.25">
      <c r="A50">
        <v>314</v>
      </c>
      <c r="B50" t="s">
        <v>747</v>
      </c>
      <c r="C50" t="s">
        <v>40</v>
      </c>
      <c r="D50" t="s">
        <v>44</v>
      </c>
      <c r="E50">
        <v>314</v>
      </c>
      <c r="F50" s="1" t="s">
        <v>11</v>
      </c>
      <c r="G50" t="s">
        <v>753</v>
      </c>
    </row>
    <row r="51" spans="1:7" hidden="1" x14ac:dyDescent="0.25">
      <c r="A51">
        <v>314</v>
      </c>
      <c r="B51" t="s">
        <v>748</v>
      </c>
      <c r="C51" t="s">
        <v>40</v>
      </c>
      <c r="D51" t="s">
        <v>44</v>
      </c>
      <c r="E51">
        <v>314</v>
      </c>
      <c r="F51" s="1" t="s">
        <v>11</v>
      </c>
      <c r="G51" t="s">
        <v>753</v>
      </c>
    </row>
    <row r="52" spans="1:7" hidden="1" x14ac:dyDescent="0.25">
      <c r="A52">
        <v>314</v>
      </c>
      <c r="B52" t="s">
        <v>749</v>
      </c>
      <c r="C52" t="s">
        <v>40</v>
      </c>
      <c r="D52" t="s">
        <v>44</v>
      </c>
      <c r="E52">
        <v>314</v>
      </c>
      <c r="F52" s="1" t="s">
        <v>11</v>
      </c>
      <c r="G52" t="s">
        <v>753</v>
      </c>
    </row>
    <row r="53" spans="1:7" hidden="1" x14ac:dyDescent="0.25">
      <c r="A53">
        <v>314</v>
      </c>
      <c r="B53" t="s">
        <v>532</v>
      </c>
      <c r="C53" t="s">
        <v>40</v>
      </c>
      <c r="D53">
        <v>2</v>
      </c>
      <c r="E53">
        <v>314</v>
      </c>
      <c r="F53" s="1" t="s">
        <v>11</v>
      </c>
      <c r="G53" t="s">
        <v>753</v>
      </c>
    </row>
    <row r="54" spans="1:7" hidden="1" x14ac:dyDescent="0.25">
      <c r="A54">
        <v>315</v>
      </c>
      <c r="B54" t="s">
        <v>750</v>
      </c>
      <c r="C54" t="s">
        <v>40</v>
      </c>
      <c r="D54" t="s">
        <v>44</v>
      </c>
      <c r="E54">
        <v>315</v>
      </c>
      <c r="F54" s="1" t="s">
        <v>11</v>
      </c>
      <c r="G54" t="s">
        <v>149</v>
      </c>
    </row>
    <row r="55" spans="1:7" hidden="1" x14ac:dyDescent="0.25">
      <c r="A55">
        <v>315</v>
      </c>
      <c r="B55" t="s">
        <v>741</v>
      </c>
      <c r="C55" t="s">
        <v>40</v>
      </c>
      <c r="D55" t="s">
        <v>44</v>
      </c>
      <c r="E55">
        <v>315</v>
      </c>
      <c r="F55" s="1" t="s">
        <v>11</v>
      </c>
      <c r="G55" t="s">
        <v>453</v>
      </c>
    </row>
    <row r="56" spans="1:7" hidden="1" x14ac:dyDescent="0.25">
      <c r="A56">
        <v>315</v>
      </c>
      <c r="B56" t="s">
        <v>742</v>
      </c>
      <c r="C56" t="s">
        <v>40</v>
      </c>
      <c r="D56" t="s">
        <v>44</v>
      </c>
      <c r="E56">
        <v>315</v>
      </c>
      <c r="F56" s="1" t="s">
        <v>11</v>
      </c>
      <c r="G56" t="s">
        <v>153</v>
      </c>
    </row>
    <row r="57" spans="1:7" hidden="1" x14ac:dyDescent="0.25">
      <c r="A57">
        <v>315</v>
      </c>
      <c r="B57" t="s">
        <v>154</v>
      </c>
      <c r="C57" t="s">
        <v>40</v>
      </c>
      <c r="D57" t="s">
        <v>44</v>
      </c>
      <c r="E57">
        <v>315</v>
      </c>
      <c r="F57" s="1" t="s">
        <v>11</v>
      </c>
      <c r="G57" t="s">
        <v>154</v>
      </c>
    </row>
    <row r="58" spans="1:7" hidden="1" x14ac:dyDescent="0.25">
      <c r="A58">
        <v>315</v>
      </c>
      <c r="B58" t="s">
        <v>743</v>
      </c>
      <c r="C58" t="s">
        <v>40</v>
      </c>
      <c r="D58" t="s">
        <v>44</v>
      </c>
      <c r="E58">
        <v>315</v>
      </c>
      <c r="F58" s="1" t="s">
        <v>11</v>
      </c>
      <c r="G58" t="s">
        <v>443</v>
      </c>
    </row>
    <row r="59" spans="1:7" hidden="1" x14ac:dyDescent="0.25">
      <c r="A59">
        <v>315</v>
      </c>
      <c r="B59" t="s">
        <v>744</v>
      </c>
      <c r="C59" t="s">
        <v>40</v>
      </c>
      <c r="D59" t="s">
        <v>44</v>
      </c>
      <c r="E59">
        <v>315</v>
      </c>
      <c r="F59" s="1" t="s">
        <v>11</v>
      </c>
      <c r="G59" t="s">
        <v>443</v>
      </c>
    </row>
    <row r="60" spans="1:7" hidden="1" x14ac:dyDescent="0.25">
      <c r="A60">
        <v>315</v>
      </c>
      <c r="B60" t="s">
        <v>745</v>
      </c>
      <c r="C60" t="s">
        <v>40</v>
      </c>
      <c r="D60" t="s">
        <v>44</v>
      </c>
      <c r="E60">
        <v>315</v>
      </c>
      <c r="F60" s="1" t="s">
        <v>11</v>
      </c>
      <c r="G60" t="s">
        <v>737</v>
      </c>
    </row>
    <row r="61" spans="1:7" hidden="1" x14ac:dyDescent="0.25">
      <c r="A61">
        <v>315</v>
      </c>
      <c r="B61" t="s">
        <v>738</v>
      </c>
      <c r="C61" t="s">
        <v>40</v>
      </c>
      <c r="D61" t="s">
        <v>44</v>
      </c>
      <c r="E61">
        <v>315</v>
      </c>
      <c r="F61" s="1" t="s">
        <v>11</v>
      </c>
      <c r="G61" t="s">
        <v>738</v>
      </c>
    </row>
    <row r="62" spans="1:7" hidden="1" x14ac:dyDescent="0.25">
      <c r="A62">
        <v>315</v>
      </c>
      <c r="B62" t="s">
        <v>746</v>
      </c>
      <c r="C62" t="s">
        <v>40</v>
      </c>
      <c r="D62" t="s">
        <v>44</v>
      </c>
      <c r="E62">
        <v>315</v>
      </c>
      <c r="F62" s="1" t="s">
        <v>11</v>
      </c>
      <c r="G62" t="s">
        <v>753</v>
      </c>
    </row>
    <row r="63" spans="1:7" hidden="1" x14ac:dyDescent="0.25">
      <c r="A63">
        <v>315</v>
      </c>
      <c r="B63" t="s">
        <v>747</v>
      </c>
      <c r="C63" t="s">
        <v>40</v>
      </c>
      <c r="D63" t="s">
        <v>44</v>
      </c>
      <c r="E63">
        <v>315</v>
      </c>
      <c r="F63" s="1" t="s">
        <v>11</v>
      </c>
      <c r="G63" t="s">
        <v>753</v>
      </c>
    </row>
    <row r="64" spans="1:7" hidden="1" x14ac:dyDescent="0.25">
      <c r="A64">
        <v>315</v>
      </c>
      <c r="B64" t="s">
        <v>748</v>
      </c>
      <c r="C64" t="s">
        <v>40</v>
      </c>
      <c r="D64" t="s">
        <v>44</v>
      </c>
      <c r="E64">
        <v>315</v>
      </c>
      <c r="F64" s="1" t="s">
        <v>11</v>
      </c>
      <c r="G64" t="s">
        <v>753</v>
      </c>
    </row>
    <row r="65" spans="1:7" hidden="1" x14ac:dyDescent="0.25">
      <c r="A65">
        <v>315</v>
      </c>
      <c r="B65" t="s">
        <v>749</v>
      </c>
      <c r="C65" t="s">
        <v>40</v>
      </c>
      <c r="D65" t="s">
        <v>44</v>
      </c>
      <c r="E65">
        <v>315</v>
      </c>
      <c r="F65" s="1" t="s">
        <v>11</v>
      </c>
      <c r="G65" t="s">
        <v>753</v>
      </c>
    </row>
    <row r="66" spans="1:7" hidden="1" x14ac:dyDescent="0.25">
      <c r="A66">
        <v>315</v>
      </c>
      <c r="B66" t="s">
        <v>532</v>
      </c>
      <c r="C66" t="s">
        <v>40</v>
      </c>
      <c r="D66" t="s">
        <v>50</v>
      </c>
      <c r="E66">
        <v>315</v>
      </c>
      <c r="F66" s="1" t="s">
        <v>11</v>
      </c>
      <c r="G66" t="s">
        <v>753</v>
      </c>
    </row>
    <row r="67" spans="1:7" hidden="1" x14ac:dyDescent="0.25">
      <c r="A67">
        <v>316</v>
      </c>
      <c r="B67" t="s">
        <v>750</v>
      </c>
      <c r="C67" t="s">
        <v>40</v>
      </c>
      <c r="D67" t="s">
        <v>44</v>
      </c>
      <c r="E67">
        <v>316</v>
      </c>
      <c r="F67" s="1" t="s">
        <v>11</v>
      </c>
      <c r="G67" t="s">
        <v>149</v>
      </c>
    </row>
    <row r="68" spans="1:7" hidden="1" x14ac:dyDescent="0.25">
      <c r="A68">
        <v>316</v>
      </c>
      <c r="B68" t="s">
        <v>741</v>
      </c>
      <c r="C68" t="s">
        <v>40</v>
      </c>
      <c r="D68" t="s">
        <v>44</v>
      </c>
      <c r="E68">
        <v>316</v>
      </c>
      <c r="F68" s="1" t="s">
        <v>11</v>
      </c>
      <c r="G68" t="s">
        <v>453</v>
      </c>
    </row>
    <row r="69" spans="1:7" hidden="1" x14ac:dyDescent="0.25">
      <c r="A69">
        <v>316</v>
      </c>
      <c r="B69" t="s">
        <v>742</v>
      </c>
      <c r="C69" t="s">
        <v>40</v>
      </c>
      <c r="D69" t="s">
        <v>44</v>
      </c>
      <c r="E69">
        <v>316</v>
      </c>
      <c r="F69" s="1" t="s">
        <v>11</v>
      </c>
      <c r="G69" t="s">
        <v>153</v>
      </c>
    </row>
    <row r="70" spans="1:7" hidden="1" x14ac:dyDescent="0.25">
      <c r="A70">
        <v>316</v>
      </c>
      <c r="B70" t="s">
        <v>154</v>
      </c>
      <c r="C70" t="s">
        <v>40</v>
      </c>
      <c r="D70" t="s">
        <v>44</v>
      </c>
      <c r="E70">
        <v>316</v>
      </c>
      <c r="F70" s="1" t="s">
        <v>11</v>
      </c>
      <c r="G70" t="s">
        <v>154</v>
      </c>
    </row>
    <row r="71" spans="1:7" hidden="1" x14ac:dyDescent="0.25">
      <c r="A71">
        <v>316</v>
      </c>
      <c r="B71" t="s">
        <v>743</v>
      </c>
      <c r="C71" t="s">
        <v>40</v>
      </c>
      <c r="D71" t="s">
        <v>44</v>
      </c>
      <c r="E71">
        <v>316</v>
      </c>
      <c r="F71" s="1" t="s">
        <v>11</v>
      </c>
      <c r="G71" t="s">
        <v>443</v>
      </c>
    </row>
    <row r="72" spans="1:7" hidden="1" x14ac:dyDescent="0.25">
      <c r="A72">
        <v>316</v>
      </c>
      <c r="B72" t="s">
        <v>744</v>
      </c>
      <c r="C72" t="s">
        <v>40</v>
      </c>
      <c r="D72" t="s">
        <v>44</v>
      </c>
      <c r="E72">
        <v>316</v>
      </c>
      <c r="F72" s="1" t="s">
        <v>11</v>
      </c>
      <c r="G72" t="s">
        <v>443</v>
      </c>
    </row>
    <row r="73" spans="1:7" hidden="1" x14ac:dyDescent="0.25">
      <c r="A73">
        <v>316</v>
      </c>
      <c r="B73" t="s">
        <v>745</v>
      </c>
      <c r="C73" t="s">
        <v>40</v>
      </c>
      <c r="D73" t="s">
        <v>44</v>
      </c>
      <c r="E73">
        <v>316</v>
      </c>
      <c r="F73" s="1" t="s">
        <v>11</v>
      </c>
      <c r="G73" t="s">
        <v>737</v>
      </c>
    </row>
    <row r="74" spans="1:7" hidden="1" x14ac:dyDescent="0.25">
      <c r="A74">
        <v>316</v>
      </c>
      <c r="B74" t="s">
        <v>738</v>
      </c>
      <c r="C74" t="s">
        <v>40</v>
      </c>
      <c r="D74" t="s">
        <v>44</v>
      </c>
      <c r="E74">
        <v>316</v>
      </c>
      <c r="F74" s="1" t="s">
        <v>11</v>
      </c>
      <c r="G74" t="s">
        <v>738</v>
      </c>
    </row>
    <row r="75" spans="1:7" hidden="1" x14ac:dyDescent="0.25">
      <c r="A75">
        <v>316</v>
      </c>
      <c r="B75" t="s">
        <v>746</v>
      </c>
      <c r="C75" t="s">
        <v>40</v>
      </c>
      <c r="D75" t="s">
        <v>44</v>
      </c>
      <c r="E75">
        <v>316</v>
      </c>
      <c r="F75" s="1" t="s">
        <v>11</v>
      </c>
      <c r="G75" t="s">
        <v>753</v>
      </c>
    </row>
    <row r="76" spans="1:7" hidden="1" x14ac:dyDescent="0.25">
      <c r="A76">
        <v>316</v>
      </c>
      <c r="B76" t="s">
        <v>747</v>
      </c>
      <c r="C76" t="s">
        <v>40</v>
      </c>
      <c r="D76" t="s">
        <v>44</v>
      </c>
      <c r="E76">
        <v>316</v>
      </c>
      <c r="F76" s="1" t="s">
        <v>11</v>
      </c>
      <c r="G76" t="s">
        <v>753</v>
      </c>
    </row>
    <row r="77" spans="1:7" hidden="1" x14ac:dyDescent="0.25">
      <c r="A77">
        <v>316</v>
      </c>
      <c r="B77" t="s">
        <v>748</v>
      </c>
      <c r="C77" t="s">
        <v>40</v>
      </c>
      <c r="D77" t="s">
        <v>44</v>
      </c>
      <c r="E77">
        <v>316</v>
      </c>
      <c r="F77" s="1" t="s">
        <v>11</v>
      </c>
      <c r="G77" t="s">
        <v>753</v>
      </c>
    </row>
    <row r="78" spans="1:7" hidden="1" x14ac:dyDescent="0.25">
      <c r="A78">
        <v>316</v>
      </c>
      <c r="B78" t="s">
        <v>749</v>
      </c>
      <c r="C78" t="s">
        <v>40</v>
      </c>
      <c r="D78" t="s">
        <v>44</v>
      </c>
      <c r="E78">
        <v>316</v>
      </c>
      <c r="F78" s="1" t="s">
        <v>11</v>
      </c>
      <c r="G78" t="s">
        <v>753</v>
      </c>
    </row>
    <row r="79" spans="1:7" hidden="1" x14ac:dyDescent="0.25">
      <c r="A79">
        <v>316</v>
      </c>
      <c r="B79" t="s">
        <v>532</v>
      </c>
      <c r="C79" t="s">
        <v>40</v>
      </c>
      <c r="D79" t="s">
        <v>50</v>
      </c>
      <c r="E79">
        <v>316</v>
      </c>
      <c r="F79" s="1" t="s">
        <v>11</v>
      </c>
      <c r="G79" t="s">
        <v>753</v>
      </c>
    </row>
    <row r="80" spans="1:7" hidden="1" x14ac:dyDescent="0.25">
      <c r="A80">
        <v>321</v>
      </c>
      <c r="B80" t="s">
        <v>750</v>
      </c>
      <c r="C80" t="s">
        <v>40</v>
      </c>
      <c r="D80" t="s">
        <v>44</v>
      </c>
      <c r="E80">
        <v>321</v>
      </c>
      <c r="F80" s="1" t="s">
        <v>12</v>
      </c>
      <c r="G80" t="s">
        <v>149</v>
      </c>
    </row>
    <row r="81" spans="1:7" hidden="1" x14ac:dyDescent="0.25">
      <c r="A81">
        <v>321</v>
      </c>
      <c r="B81" t="s">
        <v>741</v>
      </c>
      <c r="C81" t="s">
        <v>40</v>
      </c>
      <c r="D81" t="s">
        <v>44</v>
      </c>
      <c r="E81">
        <v>321</v>
      </c>
      <c r="F81" s="1" t="s">
        <v>12</v>
      </c>
      <c r="G81" t="s">
        <v>453</v>
      </c>
    </row>
    <row r="82" spans="1:7" hidden="1" x14ac:dyDescent="0.25">
      <c r="A82">
        <v>321</v>
      </c>
      <c r="B82" t="s">
        <v>742</v>
      </c>
      <c r="C82" t="s">
        <v>40</v>
      </c>
      <c r="D82" t="s">
        <v>44</v>
      </c>
      <c r="E82">
        <v>321</v>
      </c>
      <c r="F82" s="1" t="s">
        <v>12</v>
      </c>
      <c r="G82" t="s">
        <v>153</v>
      </c>
    </row>
    <row r="83" spans="1:7" hidden="1" x14ac:dyDescent="0.25">
      <c r="A83">
        <v>321</v>
      </c>
      <c r="B83" t="s">
        <v>154</v>
      </c>
      <c r="C83" t="s">
        <v>40</v>
      </c>
      <c r="D83" t="s">
        <v>44</v>
      </c>
      <c r="E83">
        <v>321</v>
      </c>
      <c r="F83" s="1" t="s">
        <v>12</v>
      </c>
      <c r="G83" t="s">
        <v>154</v>
      </c>
    </row>
    <row r="84" spans="1:7" hidden="1" x14ac:dyDescent="0.25">
      <c r="A84">
        <v>321</v>
      </c>
      <c r="B84" t="s">
        <v>743</v>
      </c>
      <c r="C84" t="s">
        <v>40</v>
      </c>
      <c r="D84" t="s">
        <v>44</v>
      </c>
      <c r="E84">
        <v>321</v>
      </c>
      <c r="F84" s="1" t="s">
        <v>12</v>
      </c>
      <c r="G84" t="s">
        <v>443</v>
      </c>
    </row>
    <row r="85" spans="1:7" hidden="1" x14ac:dyDescent="0.25">
      <c r="A85">
        <v>321</v>
      </c>
      <c r="B85" t="s">
        <v>744</v>
      </c>
      <c r="C85" t="s">
        <v>40</v>
      </c>
      <c r="D85" t="s">
        <v>44</v>
      </c>
      <c r="E85">
        <v>321</v>
      </c>
      <c r="F85" s="1" t="s">
        <v>12</v>
      </c>
      <c r="G85" t="s">
        <v>443</v>
      </c>
    </row>
    <row r="86" spans="1:7" hidden="1" x14ac:dyDescent="0.25">
      <c r="A86">
        <v>321</v>
      </c>
      <c r="B86" t="s">
        <v>745</v>
      </c>
      <c r="C86" t="s">
        <v>40</v>
      </c>
      <c r="D86" t="s">
        <v>44</v>
      </c>
      <c r="E86">
        <v>321</v>
      </c>
      <c r="F86" s="1" t="s">
        <v>12</v>
      </c>
      <c r="G86" t="s">
        <v>737</v>
      </c>
    </row>
    <row r="87" spans="1:7" hidden="1" x14ac:dyDescent="0.25">
      <c r="A87">
        <v>321</v>
      </c>
      <c r="B87" t="s">
        <v>738</v>
      </c>
      <c r="C87" t="s">
        <v>40</v>
      </c>
      <c r="D87" t="s">
        <v>44</v>
      </c>
      <c r="E87">
        <v>321</v>
      </c>
      <c r="F87" s="1" t="s">
        <v>12</v>
      </c>
      <c r="G87" t="s">
        <v>738</v>
      </c>
    </row>
    <row r="88" spans="1:7" hidden="1" x14ac:dyDescent="0.25">
      <c r="A88">
        <v>321</v>
      </c>
      <c r="B88" t="s">
        <v>746</v>
      </c>
      <c r="C88" t="s">
        <v>40</v>
      </c>
      <c r="D88" t="s">
        <v>44</v>
      </c>
      <c r="E88">
        <v>321</v>
      </c>
      <c r="F88" s="1" t="s">
        <v>12</v>
      </c>
      <c r="G88" t="s">
        <v>753</v>
      </c>
    </row>
    <row r="89" spans="1:7" hidden="1" x14ac:dyDescent="0.25">
      <c r="A89">
        <v>321</v>
      </c>
      <c r="B89" t="s">
        <v>747</v>
      </c>
      <c r="C89" t="s">
        <v>40</v>
      </c>
      <c r="D89" t="s">
        <v>44</v>
      </c>
      <c r="E89">
        <v>321</v>
      </c>
      <c r="F89" s="1" t="s">
        <v>12</v>
      </c>
      <c r="G89" t="s">
        <v>753</v>
      </c>
    </row>
    <row r="90" spans="1:7" hidden="1" x14ac:dyDescent="0.25">
      <c r="A90">
        <v>321</v>
      </c>
      <c r="B90" t="s">
        <v>748</v>
      </c>
      <c r="C90" t="s">
        <v>40</v>
      </c>
      <c r="D90" t="s">
        <v>44</v>
      </c>
      <c r="E90">
        <v>321</v>
      </c>
      <c r="F90" s="1" t="s">
        <v>12</v>
      </c>
      <c r="G90" t="s">
        <v>753</v>
      </c>
    </row>
    <row r="91" spans="1:7" hidden="1" x14ac:dyDescent="0.25">
      <c r="A91">
        <v>321</v>
      </c>
      <c r="B91" t="s">
        <v>749</v>
      </c>
      <c r="C91" t="s">
        <v>40</v>
      </c>
      <c r="D91" t="s">
        <v>44</v>
      </c>
      <c r="E91">
        <v>321</v>
      </c>
      <c r="F91" s="1" t="s">
        <v>12</v>
      </c>
      <c r="G91" t="s">
        <v>753</v>
      </c>
    </row>
    <row r="92" spans="1:7" hidden="1" x14ac:dyDescent="0.25">
      <c r="A92">
        <v>321</v>
      </c>
      <c r="B92" t="s">
        <v>532</v>
      </c>
      <c r="C92" t="s">
        <v>40</v>
      </c>
      <c r="D92">
        <v>254</v>
      </c>
      <c r="E92">
        <v>321</v>
      </c>
      <c r="F92" s="1" t="s">
        <v>12</v>
      </c>
      <c r="G92" t="s">
        <v>753</v>
      </c>
    </row>
    <row r="93" spans="1:7" hidden="1" x14ac:dyDescent="0.25">
      <c r="A93">
        <v>322</v>
      </c>
      <c r="B93" t="s">
        <v>750</v>
      </c>
      <c r="C93" t="s">
        <v>40</v>
      </c>
      <c r="D93" t="s">
        <v>44</v>
      </c>
      <c r="E93">
        <v>322</v>
      </c>
      <c r="F93" s="1" t="s">
        <v>13</v>
      </c>
      <c r="G93" t="s">
        <v>149</v>
      </c>
    </row>
    <row r="94" spans="1:7" hidden="1" x14ac:dyDescent="0.25">
      <c r="A94">
        <v>322</v>
      </c>
      <c r="B94" t="s">
        <v>741</v>
      </c>
      <c r="C94" t="s">
        <v>40</v>
      </c>
      <c r="D94" t="s">
        <v>44</v>
      </c>
      <c r="E94">
        <v>322</v>
      </c>
      <c r="F94" s="1" t="s">
        <v>13</v>
      </c>
      <c r="G94" t="s">
        <v>453</v>
      </c>
    </row>
    <row r="95" spans="1:7" hidden="1" x14ac:dyDescent="0.25">
      <c r="A95">
        <v>322</v>
      </c>
      <c r="B95" t="s">
        <v>742</v>
      </c>
      <c r="C95" t="s">
        <v>40</v>
      </c>
      <c r="D95" t="s">
        <v>44</v>
      </c>
      <c r="E95">
        <v>322</v>
      </c>
      <c r="F95" s="1" t="s">
        <v>13</v>
      </c>
      <c r="G95" t="s">
        <v>153</v>
      </c>
    </row>
    <row r="96" spans="1:7" hidden="1" x14ac:dyDescent="0.25">
      <c r="A96">
        <v>322</v>
      </c>
      <c r="B96" t="s">
        <v>154</v>
      </c>
      <c r="C96" t="s">
        <v>40</v>
      </c>
      <c r="D96" t="s">
        <v>44</v>
      </c>
      <c r="E96">
        <v>322</v>
      </c>
      <c r="F96" s="1" t="s">
        <v>13</v>
      </c>
      <c r="G96" t="s">
        <v>154</v>
      </c>
    </row>
    <row r="97" spans="1:7" hidden="1" x14ac:dyDescent="0.25">
      <c r="A97">
        <v>322</v>
      </c>
      <c r="B97" t="s">
        <v>743</v>
      </c>
      <c r="C97" t="s">
        <v>40</v>
      </c>
      <c r="D97" t="s">
        <v>44</v>
      </c>
      <c r="E97">
        <v>322</v>
      </c>
      <c r="F97" s="1" t="s">
        <v>13</v>
      </c>
      <c r="G97" t="s">
        <v>443</v>
      </c>
    </row>
    <row r="98" spans="1:7" hidden="1" x14ac:dyDescent="0.25">
      <c r="A98">
        <v>322</v>
      </c>
      <c r="B98" t="s">
        <v>744</v>
      </c>
      <c r="C98" t="s">
        <v>40</v>
      </c>
      <c r="D98" t="s">
        <v>44</v>
      </c>
      <c r="E98">
        <v>322</v>
      </c>
      <c r="F98" s="1" t="s">
        <v>13</v>
      </c>
      <c r="G98" t="s">
        <v>443</v>
      </c>
    </row>
    <row r="99" spans="1:7" hidden="1" x14ac:dyDescent="0.25">
      <c r="A99">
        <v>322</v>
      </c>
      <c r="B99" t="s">
        <v>745</v>
      </c>
      <c r="C99" t="s">
        <v>40</v>
      </c>
      <c r="D99" t="s">
        <v>44</v>
      </c>
      <c r="E99">
        <v>322</v>
      </c>
      <c r="F99" s="1" t="s">
        <v>13</v>
      </c>
      <c r="G99" t="s">
        <v>737</v>
      </c>
    </row>
    <row r="100" spans="1:7" hidden="1" x14ac:dyDescent="0.25">
      <c r="A100">
        <v>322</v>
      </c>
      <c r="B100" t="s">
        <v>738</v>
      </c>
      <c r="C100" t="s">
        <v>40</v>
      </c>
      <c r="D100" t="s">
        <v>44</v>
      </c>
      <c r="E100">
        <v>322</v>
      </c>
      <c r="F100" s="1" t="s">
        <v>13</v>
      </c>
      <c r="G100" t="s">
        <v>738</v>
      </c>
    </row>
    <row r="101" spans="1:7" hidden="1" x14ac:dyDescent="0.25">
      <c r="A101">
        <v>322</v>
      </c>
      <c r="B101" t="s">
        <v>746</v>
      </c>
      <c r="C101" t="s">
        <v>40</v>
      </c>
      <c r="D101" t="s">
        <v>44</v>
      </c>
      <c r="E101">
        <v>322</v>
      </c>
      <c r="F101" s="1" t="s">
        <v>13</v>
      </c>
      <c r="G101" t="s">
        <v>753</v>
      </c>
    </row>
    <row r="102" spans="1:7" hidden="1" x14ac:dyDescent="0.25">
      <c r="A102">
        <v>322</v>
      </c>
      <c r="B102" t="s">
        <v>747</v>
      </c>
      <c r="C102" t="s">
        <v>40</v>
      </c>
      <c r="D102" t="s">
        <v>44</v>
      </c>
      <c r="E102">
        <v>322</v>
      </c>
      <c r="F102" s="1" t="s">
        <v>13</v>
      </c>
      <c r="G102" t="s">
        <v>753</v>
      </c>
    </row>
    <row r="103" spans="1:7" hidden="1" x14ac:dyDescent="0.25">
      <c r="A103">
        <v>322</v>
      </c>
      <c r="B103" t="s">
        <v>748</v>
      </c>
      <c r="C103" t="s">
        <v>40</v>
      </c>
      <c r="D103" t="s">
        <v>44</v>
      </c>
      <c r="E103">
        <v>322</v>
      </c>
      <c r="F103" s="1" t="s">
        <v>13</v>
      </c>
      <c r="G103" t="s">
        <v>753</v>
      </c>
    </row>
    <row r="104" spans="1:7" hidden="1" x14ac:dyDescent="0.25">
      <c r="A104">
        <v>322</v>
      </c>
      <c r="B104" t="s">
        <v>749</v>
      </c>
      <c r="C104" t="s">
        <v>40</v>
      </c>
      <c r="D104" t="s">
        <v>44</v>
      </c>
      <c r="E104">
        <v>322</v>
      </c>
      <c r="F104" s="1" t="s">
        <v>13</v>
      </c>
      <c r="G104" t="s">
        <v>753</v>
      </c>
    </row>
    <row r="105" spans="1:7" hidden="1" x14ac:dyDescent="0.25">
      <c r="A105">
        <v>322</v>
      </c>
      <c r="B105" t="s">
        <v>532</v>
      </c>
      <c r="C105" t="s">
        <v>40</v>
      </c>
      <c r="D105">
        <v>1173</v>
      </c>
      <c r="E105">
        <v>322</v>
      </c>
      <c r="F105" s="1" t="s">
        <v>13</v>
      </c>
      <c r="G105" t="s">
        <v>753</v>
      </c>
    </row>
    <row r="106" spans="1:7" hidden="1" x14ac:dyDescent="0.25">
      <c r="A106">
        <v>323</v>
      </c>
      <c r="B106" t="s">
        <v>750</v>
      </c>
      <c r="C106" t="s">
        <v>40</v>
      </c>
      <c r="D106" t="s">
        <v>44</v>
      </c>
      <c r="E106">
        <v>323</v>
      </c>
      <c r="F106" s="1" t="s">
        <v>13</v>
      </c>
      <c r="G106" t="s">
        <v>149</v>
      </c>
    </row>
    <row r="107" spans="1:7" hidden="1" x14ac:dyDescent="0.25">
      <c r="A107">
        <v>323</v>
      </c>
      <c r="B107" t="s">
        <v>741</v>
      </c>
      <c r="C107" t="s">
        <v>40</v>
      </c>
      <c r="D107" t="s">
        <v>44</v>
      </c>
      <c r="E107">
        <v>323</v>
      </c>
      <c r="F107" s="1" t="s">
        <v>13</v>
      </c>
      <c r="G107" t="s">
        <v>453</v>
      </c>
    </row>
    <row r="108" spans="1:7" hidden="1" x14ac:dyDescent="0.25">
      <c r="A108">
        <v>323</v>
      </c>
      <c r="B108" t="s">
        <v>742</v>
      </c>
      <c r="C108" t="s">
        <v>40</v>
      </c>
      <c r="D108" t="s">
        <v>44</v>
      </c>
      <c r="E108">
        <v>323</v>
      </c>
      <c r="F108" s="1" t="s">
        <v>13</v>
      </c>
      <c r="G108" t="s">
        <v>153</v>
      </c>
    </row>
    <row r="109" spans="1:7" hidden="1" x14ac:dyDescent="0.25">
      <c r="A109">
        <v>323</v>
      </c>
      <c r="B109" t="s">
        <v>154</v>
      </c>
      <c r="C109" t="s">
        <v>40</v>
      </c>
      <c r="D109" t="s">
        <v>44</v>
      </c>
      <c r="E109">
        <v>323</v>
      </c>
      <c r="F109" s="1" t="s">
        <v>13</v>
      </c>
      <c r="G109" t="s">
        <v>154</v>
      </c>
    </row>
    <row r="110" spans="1:7" hidden="1" x14ac:dyDescent="0.25">
      <c r="A110">
        <v>323</v>
      </c>
      <c r="B110" t="s">
        <v>743</v>
      </c>
      <c r="C110" t="s">
        <v>40</v>
      </c>
      <c r="D110" t="s">
        <v>44</v>
      </c>
      <c r="E110">
        <v>323</v>
      </c>
      <c r="F110" s="1" t="s">
        <v>13</v>
      </c>
      <c r="G110" t="s">
        <v>443</v>
      </c>
    </row>
    <row r="111" spans="1:7" hidden="1" x14ac:dyDescent="0.25">
      <c r="A111">
        <v>323</v>
      </c>
      <c r="B111" t="s">
        <v>744</v>
      </c>
      <c r="C111" t="s">
        <v>40</v>
      </c>
      <c r="D111" t="s">
        <v>44</v>
      </c>
      <c r="E111">
        <v>323</v>
      </c>
      <c r="F111" s="1" t="s">
        <v>13</v>
      </c>
      <c r="G111" t="s">
        <v>443</v>
      </c>
    </row>
    <row r="112" spans="1:7" hidden="1" x14ac:dyDescent="0.25">
      <c r="A112">
        <v>323</v>
      </c>
      <c r="B112" t="s">
        <v>745</v>
      </c>
      <c r="C112" t="s">
        <v>40</v>
      </c>
      <c r="D112" t="s">
        <v>44</v>
      </c>
      <c r="E112">
        <v>323</v>
      </c>
      <c r="F112" s="1" t="s">
        <v>13</v>
      </c>
      <c r="G112" t="s">
        <v>737</v>
      </c>
    </row>
    <row r="113" spans="1:7" hidden="1" x14ac:dyDescent="0.25">
      <c r="A113">
        <v>323</v>
      </c>
      <c r="B113" t="s">
        <v>738</v>
      </c>
      <c r="C113" t="s">
        <v>40</v>
      </c>
      <c r="D113" t="s">
        <v>44</v>
      </c>
      <c r="E113">
        <v>323</v>
      </c>
      <c r="F113" s="1" t="s">
        <v>13</v>
      </c>
      <c r="G113" t="s">
        <v>738</v>
      </c>
    </row>
    <row r="114" spans="1:7" hidden="1" x14ac:dyDescent="0.25">
      <c r="A114">
        <v>323</v>
      </c>
      <c r="B114" t="s">
        <v>746</v>
      </c>
      <c r="C114" t="s">
        <v>40</v>
      </c>
      <c r="D114" t="s">
        <v>44</v>
      </c>
      <c r="E114">
        <v>323</v>
      </c>
      <c r="F114" s="1" t="s">
        <v>13</v>
      </c>
      <c r="G114" t="s">
        <v>753</v>
      </c>
    </row>
    <row r="115" spans="1:7" hidden="1" x14ac:dyDescent="0.25">
      <c r="A115">
        <v>323</v>
      </c>
      <c r="B115" t="s">
        <v>747</v>
      </c>
      <c r="C115" t="s">
        <v>40</v>
      </c>
      <c r="D115" t="s">
        <v>44</v>
      </c>
      <c r="E115">
        <v>323</v>
      </c>
      <c r="F115" s="1" t="s">
        <v>13</v>
      </c>
      <c r="G115" t="s">
        <v>753</v>
      </c>
    </row>
    <row r="116" spans="1:7" hidden="1" x14ac:dyDescent="0.25">
      <c r="A116">
        <v>323</v>
      </c>
      <c r="B116" t="s">
        <v>748</v>
      </c>
      <c r="C116" t="s">
        <v>40</v>
      </c>
      <c r="D116" t="s">
        <v>44</v>
      </c>
      <c r="E116">
        <v>323</v>
      </c>
      <c r="F116" s="1" t="s">
        <v>13</v>
      </c>
      <c r="G116" t="s">
        <v>753</v>
      </c>
    </row>
    <row r="117" spans="1:7" hidden="1" x14ac:dyDescent="0.25">
      <c r="A117">
        <v>323</v>
      </c>
      <c r="B117" t="s">
        <v>749</v>
      </c>
      <c r="C117" t="s">
        <v>40</v>
      </c>
      <c r="D117" t="s">
        <v>44</v>
      </c>
      <c r="E117">
        <v>323</v>
      </c>
      <c r="F117" s="1" t="s">
        <v>13</v>
      </c>
      <c r="G117" t="s">
        <v>753</v>
      </c>
    </row>
    <row r="118" spans="1:7" hidden="1" x14ac:dyDescent="0.25">
      <c r="A118">
        <v>323</v>
      </c>
      <c r="B118" t="s">
        <v>532</v>
      </c>
      <c r="C118" t="s">
        <v>40</v>
      </c>
      <c r="D118" t="s">
        <v>50</v>
      </c>
      <c r="E118">
        <v>323</v>
      </c>
      <c r="F118" s="1" t="s">
        <v>13</v>
      </c>
      <c r="G118" t="s">
        <v>753</v>
      </c>
    </row>
    <row r="119" spans="1:7" hidden="1" x14ac:dyDescent="0.25">
      <c r="A119">
        <v>324110</v>
      </c>
      <c r="B119" t="s">
        <v>750</v>
      </c>
      <c r="C119" t="s">
        <v>40</v>
      </c>
      <c r="D119" t="s">
        <v>44</v>
      </c>
      <c r="E119">
        <v>324</v>
      </c>
      <c r="F119" s="1" t="s">
        <v>14</v>
      </c>
      <c r="G119" t="s">
        <v>149</v>
      </c>
    </row>
    <row r="120" spans="1:7" hidden="1" x14ac:dyDescent="0.25">
      <c r="A120">
        <v>324110</v>
      </c>
      <c r="B120" t="s">
        <v>741</v>
      </c>
      <c r="C120" t="s">
        <v>40</v>
      </c>
      <c r="D120" t="s">
        <v>44</v>
      </c>
      <c r="E120">
        <v>324</v>
      </c>
      <c r="F120" s="1" t="s">
        <v>14</v>
      </c>
      <c r="G120" t="s">
        <v>453</v>
      </c>
    </row>
    <row r="121" spans="1:7" hidden="1" x14ac:dyDescent="0.25">
      <c r="A121">
        <v>324110</v>
      </c>
      <c r="B121" t="s">
        <v>742</v>
      </c>
      <c r="C121" t="s">
        <v>40</v>
      </c>
      <c r="D121" t="s">
        <v>44</v>
      </c>
      <c r="E121">
        <v>324</v>
      </c>
      <c r="F121" s="1" t="s">
        <v>14</v>
      </c>
      <c r="G121" t="s">
        <v>153</v>
      </c>
    </row>
    <row r="122" spans="1:7" hidden="1" x14ac:dyDescent="0.25">
      <c r="A122">
        <v>324110</v>
      </c>
      <c r="B122" t="s">
        <v>154</v>
      </c>
      <c r="C122" t="s">
        <v>40</v>
      </c>
      <c r="D122" t="s">
        <v>44</v>
      </c>
      <c r="E122">
        <v>324</v>
      </c>
      <c r="F122" s="1" t="s">
        <v>14</v>
      </c>
      <c r="G122" t="s">
        <v>154</v>
      </c>
    </row>
    <row r="123" spans="1:7" hidden="1" x14ac:dyDescent="0.25">
      <c r="A123">
        <v>324110</v>
      </c>
      <c r="B123" t="s">
        <v>743</v>
      </c>
      <c r="C123" t="s">
        <v>40</v>
      </c>
      <c r="D123" t="s">
        <v>44</v>
      </c>
      <c r="E123">
        <v>324</v>
      </c>
      <c r="F123" s="1" t="s">
        <v>14</v>
      </c>
      <c r="G123" t="s">
        <v>443</v>
      </c>
    </row>
    <row r="124" spans="1:7" hidden="1" x14ac:dyDescent="0.25">
      <c r="A124">
        <v>324110</v>
      </c>
      <c r="B124" t="s">
        <v>744</v>
      </c>
      <c r="C124" t="s">
        <v>40</v>
      </c>
      <c r="D124" t="s">
        <v>44</v>
      </c>
      <c r="E124">
        <v>324</v>
      </c>
      <c r="F124" s="1" t="s">
        <v>14</v>
      </c>
      <c r="G124" t="s">
        <v>443</v>
      </c>
    </row>
    <row r="125" spans="1:7" hidden="1" x14ac:dyDescent="0.25">
      <c r="A125">
        <v>324110</v>
      </c>
      <c r="B125" t="s">
        <v>745</v>
      </c>
      <c r="C125" t="s">
        <v>40</v>
      </c>
      <c r="D125" t="s">
        <v>44</v>
      </c>
      <c r="E125">
        <v>324</v>
      </c>
      <c r="F125" s="1" t="s">
        <v>14</v>
      </c>
      <c r="G125" t="s">
        <v>737</v>
      </c>
    </row>
    <row r="126" spans="1:7" hidden="1" x14ac:dyDescent="0.25">
      <c r="A126">
        <v>324110</v>
      </c>
      <c r="B126" t="s">
        <v>738</v>
      </c>
      <c r="C126" t="s">
        <v>40</v>
      </c>
      <c r="D126" t="s">
        <v>44</v>
      </c>
      <c r="E126">
        <v>324</v>
      </c>
      <c r="F126" s="1" t="s">
        <v>14</v>
      </c>
      <c r="G126" t="s">
        <v>738</v>
      </c>
    </row>
    <row r="127" spans="1:7" hidden="1" x14ac:dyDescent="0.25">
      <c r="A127">
        <v>324110</v>
      </c>
      <c r="B127" t="s">
        <v>746</v>
      </c>
      <c r="C127" t="s">
        <v>40</v>
      </c>
      <c r="D127" t="s">
        <v>44</v>
      </c>
      <c r="E127">
        <v>324</v>
      </c>
      <c r="F127" s="1" t="s">
        <v>14</v>
      </c>
      <c r="G127" t="s">
        <v>753</v>
      </c>
    </row>
    <row r="128" spans="1:7" hidden="1" x14ac:dyDescent="0.25">
      <c r="A128">
        <v>324110</v>
      </c>
      <c r="B128" t="s">
        <v>747</v>
      </c>
      <c r="C128" t="s">
        <v>40</v>
      </c>
      <c r="D128" t="s">
        <v>44</v>
      </c>
      <c r="E128">
        <v>324</v>
      </c>
      <c r="F128" s="1" t="s">
        <v>14</v>
      </c>
      <c r="G128" t="s">
        <v>753</v>
      </c>
    </row>
    <row r="129" spans="1:7" hidden="1" x14ac:dyDescent="0.25">
      <c r="A129">
        <v>324110</v>
      </c>
      <c r="B129" t="s">
        <v>748</v>
      </c>
      <c r="C129" t="s">
        <v>40</v>
      </c>
      <c r="D129" t="s">
        <v>44</v>
      </c>
      <c r="E129">
        <v>324</v>
      </c>
      <c r="F129" s="1" t="s">
        <v>14</v>
      </c>
      <c r="G129" t="s">
        <v>753</v>
      </c>
    </row>
    <row r="130" spans="1:7" hidden="1" x14ac:dyDescent="0.25">
      <c r="A130">
        <v>324110</v>
      </c>
      <c r="B130" t="s">
        <v>749</v>
      </c>
      <c r="C130" t="s">
        <v>40</v>
      </c>
      <c r="D130" t="s">
        <v>44</v>
      </c>
      <c r="E130">
        <v>324</v>
      </c>
      <c r="F130" s="1" t="s">
        <v>14</v>
      </c>
      <c r="G130" t="s">
        <v>753</v>
      </c>
    </row>
    <row r="131" spans="1:7" hidden="1" x14ac:dyDescent="0.25">
      <c r="A131">
        <v>324110</v>
      </c>
      <c r="B131" t="s">
        <v>532</v>
      </c>
      <c r="C131" t="s">
        <v>40</v>
      </c>
      <c r="D131">
        <v>2118</v>
      </c>
      <c r="E131">
        <v>324</v>
      </c>
      <c r="F131" s="1" t="s">
        <v>14</v>
      </c>
      <c r="G131" t="s">
        <v>753</v>
      </c>
    </row>
    <row r="132" spans="1:7" hidden="1" x14ac:dyDescent="0.25">
      <c r="A132">
        <v>324121</v>
      </c>
      <c r="B132" t="s">
        <v>750</v>
      </c>
      <c r="C132" t="s">
        <v>40</v>
      </c>
      <c r="D132" t="s">
        <v>44</v>
      </c>
      <c r="E132">
        <v>324</v>
      </c>
      <c r="F132" s="1" t="s">
        <v>14</v>
      </c>
      <c r="G132" t="s">
        <v>149</v>
      </c>
    </row>
    <row r="133" spans="1:7" hidden="1" x14ac:dyDescent="0.25">
      <c r="A133">
        <v>324121</v>
      </c>
      <c r="B133" t="s">
        <v>741</v>
      </c>
      <c r="C133" t="s">
        <v>40</v>
      </c>
      <c r="D133" t="s">
        <v>44</v>
      </c>
      <c r="E133">
        <v>324</v>
      </c>
      <c r="F133" s="1" t="s">
        <v>14</v>
      </c>
      <c r="G133" t="s">
        <v>453</v>
      </c>
    </row>
    <row r="134" spans="1:7" hidden="1" x14ac:dyDescent="0.25">
      <c r="A134">
        <v>324121</v>
      </c>
      <c r="B134" t="s">
        <v>742</v>
      </c>
      <c r="C134" t="s">
        <v>40</v>
      </c>
      <c r="D134" t="s">
        <v>44</v>
      </c>
      <c r="E134">
        <v>324</v>
      </c>
      <c r="F134" s="1" t="s">
        <v>14</v>
      </c>
      <c r="G134" t="s">
        <v>153</v>
      </c>
    </row>
    <row r="135" spans="1:7" hidden="1" x14ac:dyDescent="0.25">
      <c r="A135">
        <v>324121</v>
      </c>
      <c r="B135" t="s">
        <v>154</v>
      </c>
      <c r="C135" t="s">
        <v>40</v>
      </c>
      <c r="D135" t="s">
        <v>44</v>
      </c>
      <c r="E135">
        <v>324</v>
      </c>
      <c r="F135" s="1" t="s">
        <v>14</v>
      </c>
      <c r="G135" t="s">
        <v>154</v>
      </c>
    </row>
    <row r="136" spans="1:7" hidden="1" x14ac:dyDescent="0.25">
      <c r="A136">
        <v>324121</v>
      </c>
      <c r="B136" t="s">
        <v>743</v>
      </c>
      <c r="C136" t="s">
        <v>40</v>
      </c>
      <c r="D136" t="s">
        <v>44</v>
      </c>
      <c r="E136">
        <v>324</v>
      </c>
      <c r="F136" s="1" t="s">
        <v>14</v>
      </c>
      <c r="G136" t="s">
        <v>443</v>
      </c>
    </row>
    <row r="137" spans="1:7" hidden="1" x14ac:dyDescent="0.25">
      <c r="A137">
        <v>324121</v>
      </c>
      <c r="B137" t="s">
        <v>744</v>
      </c>
      <c r="C137" t="s">
        <v>40</v>
      </c>
      <c r="D137" t="s">
        <v>44</v>
      </c>
      <c r="E137">
        <v>324</v>
      </c>
      <c r="F137" s="1" t="s">
        <v>14</v>
      </c>
      <c r="G137" t="s">
        <v>443</v>
      </c>
    </row>
    <row r="138" spans="1:7" hidden="1" x14ac:dyDescent="0.25">
      <c r="A138">
        <v>324121</v>
      </c>
      <c r="B138" t="s">
        <v>745</v>
      </c>
      <c r="C138" t="s">
        <v>40</v>
      </c>
      <c r="D138" t="s">
        <v>44</v>
      </c>
      <c r="E138">
        <v>324</v>
      </c>
      <c r="F138" s="1" t="s">
        <v>14</v>
      </c>
      <c r="G138" t="s">
        <v>737</v>
      </c>
    </row>
    <row r="139" spans="1:7" hidden="1" x14ac:dyDescent="0.25">
      <c r="A139">
        <v>324121</v>
      </c>
      <c r="B139" t="s">
        <v>738</v>
      </c>
      <c r="C139" t="s">
        <v>40</v>
      </c>
      <c r="D139" t="s">
        <v>44</v>
      </c>
      <c r="E139">
        <v>324</v>
      </c>
      <c r="F139" s="1" t="s">
        <v>14</v>
      </c>
      <c r="G139" t="s">
        <v>738</v>
      </c>
    </row>
    <row r="140" spans="1:7" hidden="1" x14ac:dyDescent="0.25">
      <c r="A140">
        <v>324121</v>
      </c>
      <c r="B140" t="s">
        <v>746</v>
      </c>
      <c r="C140" t="s">
        <v>40</v>
      </c>
      <c r="D140" t="s">
        <v>44</v>
      </c>
      <c r="E140">
        <v>324</v>
      </c>
      <c r="F140" s="1" t="s">
        <v>14</v>
      </c>
      <c r="G140" t="s">
        <v>753</v>
      </c>
    </row>
    <row r="141" spans="1:7" hidden="1" x14ac:dyDescent="0.25">
      <c r="A141">
        <v>324121</v>
      </c>
      <c r="B141" t="s">
        <v>747</v>
      </c>
      <c r="C141" t="s">
        <v>40</v>
      </c>
      <c r="D141" t="s">
        <v>44</v>
      </c>
      <c r="E141">
        <v>324</v>
      </c>
      <c r="F141" s="1" t="s">
        <v>14</v>
      </c>
      <c r="G141" t="s">
        <v>753</v>
      </c>
    </row>
    <row r="142" spans="1:7" hidden="1" x14ac:dyDescent="0.25">
      <c r="A142">
        <v>324121</v>
      </c>
      <c r="B142" t="s">
        <v>748</v>
      </c>
      <c r="C142" t="s">
        <v>40</v>
      </c>
      <c r="D142" t="s">
        <v>44</v>
      </c>
      <c r="E142">
        <v>324</v>
      </c>
      <c r="F142" s="1" t="s">
        <v>14</v>
      </c>
      <c r="G142" t="s">
        <v>753</v>
      </c>
    </row>
    <row r="143" spans="1:7" hidden="1" x14ac:dyDescent="0.25">
      <c r="A143">
        <v>324121</v>
      </c>
      <c r="B143" t="s">
        <v>749</v>
      </c>
      <c r="C143" t="s">
        <v>40</v>
      </c>
      <c r="D143" t="s">
        <v>44</v>
      </c>
      <c r="E143">
        <v>324</v>
      </c>
      <c r="F143" s="1" t="s">
        <v>14</v>
      </c>
      <c r="G143" t="s">
        <v>753</v>
      </c>
    </row>
    <row r="144" spans="1:7" hidden="1" x14ac:dyDescent="0.25">
      <c r="A144">
        <v>324121</v>
      </c>
      <c r="B144" t="s">
        <v>532</v>
      </c>
      <c r="C144" t="s">
        <v>40</v>
      </c>
      <c r="D144">
        <v>55</v>
      </c>
      <c r="E144">
        <v>324</v>
      </c>
      <c r="F144" s="1" t="s">
        <v>14</v>
      </c>
      <c r="G144" t="s">
        <v>753</v>
      </c>
    </row>
    <row r="145" spans="1:7" hidden="1" x14ac:dyDescent="0.25">
      <c r="A145">
        <v>324122</v>
      </c>
      <c r="B145" t="s">
        <v>750</v>
      </c>
      <c r="C145" t="s">
        <v>40</v>
      </c>
      <c r="D145" t="s">
        <v>44</v>
      </c>
      <c r="E145">
        <v>324</v>
      </c>
      <c r="F145" s="1" t="s">
        <v>14</v>
      </c>
      <c r="G145" t="s">
        <v>149</v>
      </c>
    </row>
    <row r="146" spans="1:7" hidden="1" x14ac:dyDescent="0.25">
      <c r="A146">
        <v>324122</v>
      </c>
      <c r="B146" t="s">
        <v>741</v>
      </c>
      <c r="C146" t="s">
        <v>40</v>
      </c>
      <c r="D146" t="s">
        <v>44</v>
      </c>
      <c r="E146">
        <v>324</v>
      </c>
      <c r="F146" s="1" t="s">
        <v>14</v>
      </c>
      <c r="G146" t="s">
        <v>453</v>
      </c>
    </row>
    <row r="147" spans="1:7" hidden="1" x14ac:dyDescent="0.25">
      <c r="A147">
        <v>324122</v>
      </c>
      <c r="B147" t="s">
        <v>742</v>
      </c>
      <c r="C147" t="s">
        <v>40</v>
      </c>
      <c r="D147" t="s">
        <v>44</v>
      </c>
      <c r="E147">
        <v>324</v>
      </c>
      <c r="F147" s="1" t="s">
        <v>14</v>
      </c>
      <c r="G147" t="s">
        <v>153</v>
      </c>
    </row>
    <row r="148" spans="1:7" hidden="1" x14ac:dyDescent="0.25">
      <c r="A148">
        <v>324122</v>
      </c>
      <c r="B148" t="s">
        <v>154</v>
      </c>
      <c r="C148" t="s">
        <v>40</v>
      </c>
      <c r="D148" t="s">
        <v>44</v>
      </c>
      <c r="E148">
        <v>324</v>
      </c>
      <c r="F148" s="1" t="s">
        <v>14</v>
      </c>
      <c r="G148" t="s">
        <v>154</v>
      </c>
    </row>
    <row r="149" spans="1:7" hidden="1" x14ac:dyDescent="0.25">
      <c r="A149">
        <v>324122</v>
      </c>
      <c r="B149" t="s">
        <v>743</v>
      </c>
      <c r="C149" t="s">
        <v>40</v>
      </c>
      <c r="D149" t="s">
        <v>44</v>
      </c>
      <c r="E149">
        <v>324</v>
      </c>
      <c r="F149" s="1" t="s">
        <v>14</v>
      </c>
      <c r="G149" t="s">
        <v>443</v>
      </c>
    </row>
    <row r="150" spans="1:7" hidden="1" x14ac:dyDescent="0.25">
      <c r="A150">
        <v>324122</v>
      </c>
      <c r="B150" t="s">
        <v>744</v>
      </c>
      <c r="C150" t="s">
        <v>40</v>
      </c>
      <c r="D150" t="s">
        <v>44</v>
      </c>
      <c r="E150">
        <v>324</v>
      </c>
      <c r="F150" s="1" t="s">
        <v>14</v>
      </c>
      <c r="G150" t="s">
        <v>443</v>
      </c>
    </row>
    <row r="151" spans="1:7" hidden="1" x14ac:dyDescent="0.25">
      <c r="A151">
        <v>324122</v>
      </c>
      <c r="B151" t="s">
        <v>745</v>
      </c>
      <c r="C151" t="s">
        <v>40</v>
      </c>
      <c r="D151" t="s">
        <v>44</v>
      </c>
      <c r="E151">
        <v>324</v>
      </c>
      <c r="F151" s="1" t="s">
        <v>14</v>
      </c>
      <c r="G151" t="s">
        <v>737</v>
      </c>
    </row>
    <row r="152" spans="1:7" hidden="1" x14ac:dyDescent="0.25">
      <c r="A152">
        <v>324122</v>
      </c>
      <c r="B152" t="s">
        <v>738</v>
      </c>
      <c r="C152" t="s">
        <v>40</v>
      </c>
      <c r="D152" t="s">
        <v>44</v>
      </c>
      <c r="E152">
        <v>324</v>
      </c>
      <c r="F152" s="1" t="s">
        <v>14</v>
      </c>
      <c r="G152" t="s">
        <v>738</v>
      </c>
    </row>
    <row r="153" spans="1:7" hidden="1" x14ac:dyDescent="0.25">
      <c r="A153">
        <v>324122</v>
      </c>
      <c r="B153" t="s">
        <v>746</v>
      </c>
      <c r="C153" t="s">
        <v>40</v>
      </c>
      <c r="D153" t="s">
        <v>44</v>
      </c>
      <c r="E153">
        <v>324</v>
      </c>
      <c r="F153" s="1" t="s">
        <v>14</v>
      </c>
      <c r="G153" t="s">
        <v>753</v>
      </c>
    </row>
    <row r="154" spans="1:7" hidden="1" x14ac:dyDescent="0.25">
      <c r="A154">
        <v>324122</v>
      </c>
      <c r="B154" t="s">
        <v>747</v>
      </c>
      <c r="C154" t="s">
        <v>40</v>
      </c>
      <c r="D154" t="s">
        <v>44</v>
      </c>
      <c r="E154">
        <v>324</v>
      </c>
      <c r="F154" s="1" t="s">
        <v>14</v>
      </c>
      <c r="G154" t="s">
        <v>753</v>
      </c>
    </row>
    <row r="155" spans="1:7" hidden="1" x14ac:dyDescent="0.25">
      <c r="A155">
        <v>324122</v>
      </c>
      <c r="B155" t="s">
        <v>748</v>
      </c>
      <c r="C155" t="s">
        <v>40</v>
      </c>
      <c r="D155" t="s">
        <v>44</v>
      </c>
      <c r="E155">
        <v>324</v>
      </c>
      <c r="F155" s="1" t="s">
        <v>14</v>
      </c>
      <c r="G155" t="s">
        <v>753</v>
      </c>
    </row>
    <row r="156" spans="1:7" hidden="1" x14ac:dyDescent="0.25">
      <c r="A156">
        <v>324122</v>
      </c>
      <c r="B156" t="s">
        <v>749</v>
      </c>
      <c r="C156" t="s">
        <v>40</v>
      </c>
      <c r="D156" t="s">
        <v>44</v>
      </c>
      <c r="E156">
        <v>324</v>
      </c>
      <c r="F156" s="1" t="s">
        <v>14</v>
      </c>
      <c r="G156" t="s">
        <v>753</v>
      </c>
    </row>
    <row r="157" spans="1:7" hidden="1" x14ac:dyDescent="0.25">
      <c r="A157">
        <v>324122</v>
      </c>
      <c r="B157" t="s">
        <v>532</v>
      </c>
      <c r="C157" t="s">
        <v>40</v>
      </c>
      <c r="D157">
        <v>2</v>
      </c>
      <c r="E157">
        <v>324</v>
      </c>
      <c r="F157" s="1" t="s">
        <v>14</v>
      </c>
      <c r="G157" t="s">
        <v>753</v>
      </c>
    </row>
    <row r="158" spans="1:7" hidden="1" x14ac:dyDescent="0.25">
      <c r="A158">
        <v>324191</v>
      </c>
      <c r="B158" t="s">
        <v>750</v>
      </c>
      <c r="C158" t="s">
        <v>40</v>
      </c>
      <c r="D158" t="s">
        <v>44</v>
      </c>
      <c r="E158">
        <v>324</v>
      </c>
      <c r="F158" s="1" t="s">
        <v>14</v>
      </c>
      <c r="G158" t="s">
        <v>149</v>
      </c>
    </row>
    <row r="159" spans="1:7" hidden="1" x14ac:dyDescent="0.25">
      <c r="A159">
        <v>324191</v>
      </c>
      <c r="B159" t="s">
        <v>741</v>
      </c>
      <c r="C159" t="s">
        <v>40</v>
      </c>
      <c r="D159" t="s">
        <v>44</v>
      </c>
      <c r="E159">
        <v>324</v>
      </c>
      <c r="F159" s="1" t="s">
        <v>14</v>
      </c>
      <c r="G159" t="s">
        <v>453</v>
      </c>
    </row>
    <row r="160" spans="1:7" hidden="1" x14ac:dyDescent="0.25">
      <c r="A160">
        <v>324191</v>
      </c>
      <c r="B160" t="s">
        <v>742</v>
      </c>
      <c r="C160" t="s">
        <v>40</v>
      </c>
      <c r="D160" t="s">
        <v>44</v>
      </c>
      <c r="E160">
        <v>324</v>
      </c>
      <c r="F160" s="1" t="s">
        <v>14</v>
      </c>
      <c r="G160" t="s">
        <v>153</v>
      </c>
    </row>
    <row r="161" spans="1:7" hidden="1" x14ac:dyDescent="0.25">
      <c r="A161">
        <v>324191</v>
      </c>
      <c r="B161" t="s">
        <v>154</v>
      </c>
      <c r="C161" t="s">
        <v>40</v>
      </c>
      <c r="D161" t="s">
        <v>44</v>
      </c>
      <c r="E161">
        <v>324</v>
      </c>
      <c r="F161" s="1" t="s">
        <v>14</v>
      </c>
      <c r="G161" t="s">
        <v>154</v>
      </c>
    </row>
    <row r="162" spans="1:7" hidden="1" x14ac:dyDescent="0.25">
      <c r="A162">
        <v>324191</v>
      </c>
      <c r="B162" t="s">
        <v>743</v>
      </c>
      <c r="C162" t="s">
        <v>40</v>
      </c>
      <c r="D162" t="s">
        <v>44</v>
      </c>
      <c r="E162">
        <v>324</v>
      </c>
      <c r="F162" s="1" t="s">
        <v>14</v>
      </c>
      <c r="G162" t="s">
        <v>443</v>
      </c>
    </row>
    <row r="163" spans="1:7" hidden="1" x14ac:dyDescent="0.25">
      <c r="A163">
        <v>324191</v>
      </c>
      <c r="B163" t="s">
        <v>744</v>
      </c>
      <c r="C163" t="s">
        <v>40</v>
      </c>
      <c r="D163" t="s">
        <v>44</v>
      </c>
      <c r="E163">
        <v>324</v>
      </c>
      <c r="F163" s="1" t="s">
        <v>14</v>
      </c>
      <c r="G163" t="s">
        <v>443</v>
      </c>
    </row>
    <row r="164" spans="1:7" hidden="1" x14ac:dyDescent="0.25">
      <c r="A164">
        <v>324191</v>
      </c>
      <c r="B164" t="s">
        <v>745</v>
      </c>
      <c r="C164" t="s">
        <v>40</v>
      </c>
      <c r="D164" t="s">
        <v>44</v>
      </c>
      <c r="E164">
        <v>324</v>
      </c>
      <c r="F164" s="1" t="s">
        <v>14</v>
      </c>
      <c r="G164" t="s">
        <v>737</v>
      </c>
    </row>
    <row r="165" spans="1:7" hidden="1" x14ac:dyDescent="0.25">
      <c r="A165">
        <v>324191</v>
      </c>
      <c r="B165" t="s">
        <v>738</v>
      </c>
      <c r="C165" t="s">
        <v>40</v>
      </c>
      <c r="D165" t="s">
        <v>44</v>
      </c>
      <c r="E165">
        <v>324</v>
      </c>
      <c r="F165" s="1" t="s">
        <v>14</v>
      </c>
      <c r="G165" t="s">
        <v>738</v>
      </c>
    </row>
    <row r="166" spans="1:7" hidden="1" x14ac:dyDescent="0.25">
      <c r="A166">
        <v>324191</v>
      </c>
      <c r="B166" t="s">
        <v>746</v>
      </c>
      <c r="C166" t="s">
        <v>40</v>
      </c>
      <c r="D166" t="s">
        <v>44</v>
      </c>
      <c r="E166">
        <v>324</v>
      </c>
      <c r="F166" s="1" t="s">
        <v>14</v>
      </c>
      <c r="G166" t="s">
        <v>753</v>
      </c>
    </row>
    <row r="167" spans="1:7" hidden="1" x14ac:dyDescent="0.25">
      <c r="A167">
        <v>324191</v>
      </c>
      <c r="B167" t="s">
        <v>747</v>
      </c>
      <c r="C167" t="s">
        <v>40</v>
      </c>
      <c r="D167" t="s">
        <v>44</v>
      </c>
      <c r="E167">
        <v>324</v>
      </c>
      <c r="F167" s="1" t="s">
        <v>14</v>
      </c>
      <c r="G167" t="s">
        <v>753</v>
      </c>
    </row>
    <row r="168" spans="1:7" hidden="1" x14ac:dyDescent="0.25">
      <c r="A168">
        <v>324191</v>
      </c>
      <c r="B168" t="s">
        <v>748</v>
      </c>
      <c r="C168" t="s">
        <v>40</v>
      </c>
      <c r="D168" t="s">
        <v>44</v>
      </c>
      <c r="E168">
        <v>324</v>
      </c>
      <c r="F168" s="1" t="s">
        <v>14</v>
      </c>
      <c r="G168" t="s">
        <v>753</v>
      </c>
    </row>
    <row r="169" spans="1:7" hidden="1" x14ac:dyDescent="0.25">
      <c r="A169">
        <v>324191</v>
      </c>
      <c r="B169" t="s">
        <v>749</v>
      </c>
      <c r="C169" t="s">
        <v>40</v>
      </c>
      <c r="D169" t="s">
        <v>44</v>
      </c>
      <c r="E169">
        <v>324</v>
      </c>
      <c r="F169" s="1" t="s">
        <v>14</v>
      </c>
      <c r="G169" t="s">
        <v>753</v>
      </c>
    </row>
    <row r="170" spans="1:7" hidden="1" x14ac:dyDescent="0.25">
      <c r="A170">
        <v>324191</v>
      </c>
      <c r="B170" t="s">
        <v>532</v>
      </c>
      <c r="C170" t="s">
        <v>40</v>
      </c>
      <c r="D170" t="s">
        <v>50</v>
      </c>
      <c r="E170">
        <v>324</v>
      </c>
      <c r="F170" s="1" t="s">
        <v>14</v>
      </c>
      <c r="G170" t="s">
        <v>753</v>
      </c>
    </row>
    <row r="171" spans="1:7" hidden="1" x14ac:dyDescent="0.25">
      <c r="A171">
        <v>324199</v>
      </c>
      <c r="B171" t="s">
        <v>750</v>
      </c>
      <c r="C171" t="s">
        <v>40</v>
      </c>
      <c r="D171" t="s">
        <v>44</v>
      </c>
      <c r="E171">
        <v>324</v>
      </c>
      <c r="F171" s="1" t="s">
        <v>19</v>
      </c>
      <c r="G171" t="s">
        <v>149</v>
      </c>
    </row>
    <row r="172" spans="1:7" hidden="1" x14ac:dyDescent="0.25">
      <c r="A172">
        <v>324199</v>
      </c>
      <c r="B172" t="s">
        <v>741</v>
      </c>
      <c r="C172" t="s">
        <v>40</v>
      </c>
      <c r="D172" t="s">
        <v>44</v>
      </c>
      <c r="E172">
        <v>324</v>
      </c>
      <c r="F172" s="1" t="s">
        <v>19</v>
      </c>
      <c r="G172" t="s">
        <v>453</v>
      </c>
    </row>
    <row r="173" spans="1:7" hidden="1" x14ac:dyDescent="0.25">
      <c r="A173">
        <v>324199</v>
      </c>
      <c r="B173" t="s">
        <v>742</v>
      </c>
      <c r="C173" t="s">
        <v>40</v>
      </c>
      <c r="D173" t="s">
        <v>44</v>
      </c>
      <c r="E173">
        <v>324</v>
      </c>
      <c r="F173" s="1" t="s">
        <v>19</v>
      </c>
      <c r="G173" t="s">
        <v>153</v>
      </c>
    </row>
    <row r="174" spans="1:7" hidden="1" x14ac:dyDescent="0.25">
      <c r="A174">
        <v>324199</v>
      </c>
      <c r="B174" t="s">
        <v>154</v>
      </c>
      <c r="C174" t="s">
        <v>40</v>
      </c>
      <c r="D174" t="s">
        <v>44</v>
      </c>
      <c r="E174">
        <v>324</v>
      </c>
      <c r="F174" s="1" t="s">
        <v>19</v>
      </c>
      <c r="G174" t="s">
        <v>154</v>
      </c>
    </row>
    <row r="175" spans="1:7" hidden="1" x14ac:dyDescent="0.25">
      <c r="A175">
        <v>324199</v>
      </c>
      <c r="B175" t="s">
        <v>743</v>
      </c>
      <c r="C175" t="s">
        <v>40</v>
      </c>
      <c r="D175" t="s">
        <v>44</v>
      </c>
      <c r="E175">
        <v>324</v>
      </c>
      <c r="F175" s="1" t="s">
        <v>19</v>
      </c>
      <c r="G175" t="s">
        <v>443</v>
      </c>
    </row>
    <row r="176" spans="1:7" hidden="1" x14ac:dyDescent="0.25">
      <c r="A176">
        <v>324199</v>
      </c>
      <c r="B176" t="s">
        <v>744</v>
      </c>
      <c r="C176" t="s">
        <v>40</v>
      </c>
      <c r="D176" t="s">
        <v>44</v>
      </c>
      <c r="E176">
        <v>324</v>
      </c>
      <c r="F176" s="1" t="s">
        <v>19</v>
      </c>
      <c r="G176" t="s">
        <v>443</v>
      </c>
    </row>
    <row r="177" spans="1:7" hidden="1" x14ac:dyDescent="0.25">
      <c r="A177">
        <v>324199</v>
      </c>
      <c r="B177" t="s">
        <v>745</v>
      </c>
      <c r="C177" t="s">
        <v>40</v>
      </c>
      <c r="D177" t="s">
        <v>44</v>
      </c>
      <c r="E177">
        <v>324</v>
      </c>
      <c r="F177" s="1" t="s">
        <v>19</v>
      </c>
      <c r="G177" t="s">
        <v>737</v>
      </c>
    </row>
    <row r="178" spans="1:7" hidden="1" x14ac:dyDescent="0.25">
      <c r="A178">
        <v>324199</v>
      </c>
      <c r="B178" t="s">
        <v>738</v>
      </c>
      <c r="C178" t="s">
        <v>40</v>
      </c>
      <c r="D178" t="s">
        <v>44</v>
      </c>
      <c r="E178">
        <v>324</v>
      </c>
      <c r="F178" s="1" t="s">
        <v>19</v>
      </c>
      <c r="G178" t="s">
        <v>738</v>
      </c>
    </row>
    <row r="179" spans="1:7" hidden="1" x14ac:dyDescent="0.25">
      <c r="A179">
        <v>324199</v>
      </c>
      <c r="B179" t="s">
        <v>746</v>
      </c>
      <c r="C179" t="s">
        <v>40</v>
      </c>
      <c r="D179" t="s">
        <v>44</v>
      </c>
      <c r="E179">
        <v>324</v>
      </c>
      <c r="F179" s="1" t="s">
        <v>19</v>
      </c>
      <c r="G179" t="s">
        <v>753</v>
      </c>
    </row>
    <row r="180" spans="1:7" hidden="1" x14ac:dyDescent="0.25">
      <c r="A180">
        <v>324199</v>
      </c>
      <c r="B180" t="s">
        <v>747</v>
      </c>
      <c r="C180" t="s">
        <v>40</v>
      </c>
      <c r="D180" t="s">
        <v>44</v>
      </c>
      <c r="E180">
        <v>324</v>
      </c>
      <c r="F180" s="1" t="s">
        <v>19</v>
      </c>
      <c r="G180" t="s">
        <v>753</v>
      </c>
    </row>
    <row r="181" spans="1:7" hidden="1" x14ac:dyDescent="0.25">
      <c r="A181">
        <v>324199</v>
      </c>
      <c r="B181" t="s">
        <v>748</v>
      </c>
      <c r="C181" t="s">
        <v>40</v>
      </c>
      <c r="D181" t="s">
        <v>44</v>
      </c>
      <c r="E181">
        <v>324</v>
      </c>
      <c r="F181" s="1" t="s">
        <v>19</v>
      </c>
      <c r="G181" t="s">
        <v>753</v>
      </c>
    </row>
    <row r="182" spans="1:7" hidden="1" x14ac:dyDescent="0.25">
      <c r="A182">
        <v>324199</v>
      </c>
      <c r="B182" t="s">
        <v>749</v>
      </c>
      <c r="C182" t="s">
        <v>40</v>
      </c>
      <c r="D182" t="s">
        <v>44</v>
      </c>
      <c r="E182">
        <v>324</v>
      </c>
      <c r="F182" s="1" t="s">
        <v>19</v>
      </c>
      <c r="G182" t="s">
        <v>753</v>
      </c>
    </row>
    <row r="183" spans="1:7" hidden="1" x14ac:dyDescent="0.25">
      <c r="A183">
        <v>324199</v>
      </c>
      <c r="B183" t="s">
        <v>532</v>
      </c>
      <c r="C183" t="s">
        <v>40</v>
      </c>
      <c r="D183">
        <v>63</v>
      </c>
      <c r="E183">
        <v>324</v>
      </c>
      <c r="F183" s="1" t="s">
        <v>19</v>
      </c>
      <c r="G183" t="s">
        <v>753</v>
      </c>
    </row>
    <row r="184" spans="1:7" hidden="1" x14ac:dyDescent="0.25">
      <c r="A184">
        <v>325</v>
      </c>
      <c r="B184" t="s">
        <v>750</v>
      </c>
      <c r="C184" t="s">
        <v>40</v>
      </c>
      <c r="D184" t="s">
        <v>44</v>
      </c>
      <c r="E184">
        <v>325</v>
      </c>
      <c r="F184" s="1" t="s">
        <v>15</v>
      </c>
      <c r="G184" t="s">
        <v>149</v>
      </c>
    </row>
    <row r="185" spans="1:7" hidden="1" x14ac:dyDescent="0.25">
      <c r="A185">
        <v>325</v>
      </c>
      <c r="B185" t="s">
        <v>741</v>
      </c>
      <c r="C185" t="s">
        <v>40</v>
      </c>
      <c r="D185" t="s">
        <v>44</v>
      </c>
      <c r="E185">
        <v>325</v>
      </c>
      <c r="F185" s="1" t="s">
        <v>15</v>
      </c>
      <c r="G185" t="s">
        <v>453</v>
      </c>
    </row>
    <row r="186" spans="1:7" hidden="1" x14ac:dyDescent="0.25">
      <c r="A186">
        <v>325</v>
      </c>
      <c r="B186" t="s">
        <v>742</v>
      </c>
      <c r="C186" t="s">
        <v>40</v>
      </c>
      <c r="D186" t="s">
        <v>44</v>
      </c>
      <c r="E186">
        <v>325</v>
      </c>
      <c r="F186" s="1" t="s">
        <v>15</v>
      </c>
      <c r="G186" t="s">
        <v>153</v>
      </c>
    </row>
    <row r="187" spans="1:7" hidden="1" x14ac:dyDescent="0.25">
      <c r="A187">
        <v>325</v>
      </c>
      <c r="B187" t="s">
        <v>154</v>
      </c>
      <c r="C187" t="s">
        <v>40</v>
      </c>
      <c r="D187" t="s">
        <v>44</v>
      </c>
      <c r="E187">
        <v>325</v>
      </c>
      <c r="F187" s="1" t="s">
        <v>15</v>
      </c>
      <c r="G187" t="s">
        <v>154</v>
      </c>
    </row>
    <row r="188" spans="1:7" hidden="1" x14ac:dyDescent="0.25">
      <c r="A188">
        <v>325</v>
      </c>
      <c r="B188" t="s">
        <v>743</v>
      </c>
      <c r="C188" t="s">
        <v>40</v>
      </c>
      <c r="D188" t="s">
        <v>44</v>
      </c>
      <c r="E188">
        <v>325</v>
      </c>
      <c r="F188" s="1" t="s">
        <v>15</v>
      </c>
      <c r="G188" t="s">
        <v>443</v>
      </c>
    </row>
    <row r="189" spans="1:7" hidden="1" x14ac:dyDescent="0.25">
      <c r="A189">
        <v>325</v>
      </c>
      <c r="B189" t="s">
        <v>744</v>
      </c>
      <c r="C189" t="s">
        <v>40</v>
      </c>
      <c r="D189" t="s">
        <v>44</v>
      </c>
      <c r="E189">
        <v>325</v>
      </c>
      <c r="F189" s="1" t="s">
        <v>15</v>
      </c>
      <c r="G189" t="s">
        <v>443</v>
      </c>
    </row>
    <row r="190" spans="1:7" hidden="1" x14ac:dyDescent="0.25">
      <c r="A190">
        <v>325</v>
      </c>
      <c r="B190" t="s">
        <v>745</v>
      </c>
      <c r="C190" t="s">
        <v>40</v>
      </c>
      <c r="D190" t="s">
        <v>44</v>
      </c>
      <c r="E190">
        <v>325</v>
      </c>
      <c r="F190" s="1" t="s">
        <v>15</v>
      </c>
      <c r="G190" t="s">
        <v>737</v>
      </c>
    </row>
    <row r="191" spans="1:7" hidden="1" x14ac:dyDescent="0.25">
      <c r="A191">
        <v>325</v>
      </c>
      <c r="B191" t="s">
        <v>738</v>
      </c>
      <c r="C191" t="s">
        <v>40</v>
      </c>
      <c r="D191" t="s">
        <v>44</v>
      </c>
      <c r="E191">
        <v>325</v>
      </c>
      <c r="F191" s="1" t="s">
        <v>15</v>
      </c>
      <c r="G191" t="s">
        <v>738</v>
      </c>
    </row>
    <row r="192" spans="1:7" hidden="1" x14ac:dyDescent="0.25">
      <c r="A192">
        <v>325</v>
      </c>
      <c r="B192" t="s">
        <v>746</v>
      </c>
      <c r="C192" t="s">
        <v>40</v>
      </c>
      <c r="D192" t="s">
        <v>44</v>
      </c>
      <c r="E192">
        <v>325</v>
      </c>
      <c r="F192" s="1" t="s">
        <v>15</v>
      </c>
      <c r="G192" t="s">
        <v>753</v>
      </c>
    </row>
    <row r="193" spans="1:7" hidden="1" x14ac:dyDescent="0.25">
      <c r="A193">
        <v>325</v>
      </c>
      <c r="B193" t="s">
        <v>747</v>
      </c>
      <c r="C193" t="s">
        <v>40</v>
      </c>
      <c r="D193" t="s">
        <v>44</v>
      </c>
      <c r="E193">
        <v>325</v>
      </c>
      <c r="F193" s="1" t="s">
        <v>15</v>
      </c>
      <c r="G193" t="s">
        <v>753</v>
      </c>
    </row>
    <row r="194" spans="1:7" hidden="1" x14ac:dyDescent="0.25">
      <c r="A194">
        <v>325</v>
      </c>
      <c r="B194" t="s">
        <v>748</v>
      </c>
      <c r="C194" t="s">
        <v>40</v>
      </c>
      <c r="D194" t="s">
        <v>44</v>
      </c>
      <c r="E194">
        <v>325</v>
      </c>
      <c r="F194" s="1" t="s">
        <v>15</v>
      </c>
      <c r="G194" t="s">
        <v>753</v>
      </c>
    </row>
    <row r="195" spans="1:7" hidden="1" x14ac:dyDescent="0.25">
      <c r="A195">
        <v>325</v>
      </c>
      <c r="B195" t="s">
        <v>749</v>
      </c>
      <c r="C195" t="s">
        <v>40</v>
      </c>
      <c r="D195" t="s">
        <v>44</v>
      </c>
      <c r="E195">
        <v>325</v>
      </c>
      <c r="F195" s="1" t="s">
        <v>15</v>
      </c>
      <c r="G195" t="s">
        <v>753</v>
      </c>
    </row>
    <row r="196" spans="1:7" hidden="1" x14ac:dyDescent="0.25">
      <c r="A196">
        <v>325</v>
      </c>
      <c r="B196" t="s">
        <v>532</v>
      </c>
      <c r="C196" t="s">
        <v>40</v>
      </c>
      <c r="D196">
        <v>862</v>
      </c>
      <c r="E196">
        <v>325</v>
      </c>
      <c r="F196" s="1" t="s">
        <v>15</v>
      </c>
      <c r="G196" t="s">
        <v>753</v>
      </c>
    </row>
    <row r="197" spans="1:7" hidden="1" x14ac:dyDescent="0.25">
      <c r="A197">
        <v>326</v>
      </c>
      <c r="B197" t="s">
        <v>750</v>
      </c>
      <c r="C197" t="s">
        <v>40</v>
      </c>
      <c r="D197" t="s">
        <v>44</v>
      </c>
      <c r="E197">
        <v>326</v>
      </c>
      <c r="F197" s="1" t="s">
        <v>16</v>
      </c>
      <c r="G197" t="s">
        <v>149</v>
      </c>
    </row>
    <row r="198" spans="1:7" hidden="1" x14ac:dyDescent="0.25">
      <c r="A198">
        <v>326</v>
      </c>
      <c r="B198" t="s">
        <v>741</v>
      </c>
      <c r="C198" t="s">
        <v>40</v>
      </c>
      <c r="D198" t="s">
        <v>44</v>
      </c>
      <c r="E198">
        <v>326</v>
      </c>
      <c r="F198" s="1" t="s">
        <v>16</v>
      </c>
      <c r="G198" t="s">
        <v>453</v>
      </c>
    </row>
    <row r="199" spans="1:7" hidden="1" x14ac:dyDescent="0.25">
      <c r="A199">
        <v>326</v>
      </c>
      <c r="B199" t="s">
        <v>742</v>
      </c>
      <c r="C199" t="s">
        <v>40</v>
      </c>
      <c r="D199" t="s">
        <v>44</v>
      </c>
      <c r="E199">
        <v>326</v>
      </c>
      <c r="F199" s="1" t="s">
        <v>16</v>
      </c>
      <c r="G199" t="s">
        <v>153</v>
      </c>
    </row>
    <row r="200" spans="1:7" hidden="1" x14ac:dyDescent="0.25">
      <c r="A200">
        <v>326</v>
      </c>
      <c r="B200" t="s">
        <v>154</v>
      </c>
      <c r="C200" t="s">
        <v>40</v>
      </c>
      <c r="D200" t="s">
        <v>44</v>
      </c>
      <c r="E200">
        <v>326</v>
      </c>
      <c r="F200" s="1" t="s">
        <v>16</v>
      </c>
      <c r="G200" t="s">
        <v>154</v>
      </c>
    </row>
    <row r="201" spans="1:7" hidden="1" x14ac:dyDescent="0.25">
      <c r="A201">
        <v>326</v>
      </c>
      <c r="B201" t="s">
        <v>743</v>
      </c>
      <c r="C201" t="s">
        <v>40</v>
      </c>
      <c r="D201" t="s">
        <v>44</v>
      </c>
      <c r="E201">
        <v>326</v>
      </c>
      <c r="F201" s="1" t="s">
        <v>16</v>
      </c>
      <c r="G201" t="s">
        <v>443</v>
      </c>
    </row>
    <row r="202" spans="1:7" hidden="1" x14ac:dyDescent="0.25">
      <c r="A202">
        <v>326</v>
      </c>
      <c r="B202" t="s">
        <v>744</v>
      </c>
      <c r="C202" t="s">
        <v>40</v>
      </c>
      <c r="D202" t="s">
        <v>44</v>
      </c>
      <c r="E202">
        <v>326</v>
      </c>
      <c r="F202" s="1" t="s">
        <v>16</v>
      </c>
      <c r="G202" t="s">
        <v>443</v>
      </c>
    </row>
    <row r="203" spans="1:7" hidden="1" x14ac:dyDescent="0.25">
      <c r="A203">
        <v>326</v>
      </c>
      <c r="B203" t="s">
        <v>745</v>
      </c>
      <c r="C203" t="s">
        <v>40</v>
      </c>
      <c r="D203" t="s">
        <v>44</v>
      </c>
      <c r="E203">
        <v>326</v>
      </c>
      <c r="F203" s="1" t="s">
        <v>16</v>
      </c>
      <c r="G203" t="s">
        <v>737</v>
      </c>
    </row>
    <row r="204" spans="1:7" hidden="1" x14ac:dyDescent="0.25">
      <c r="A204">
        <v>326</v>
      </c>
      <c r="B204" t="s">
        <v>738</v>
      </c>
      <c r="C204" t="s">
        <v>40</v>
      </c>
      <c r="D204" t="s">
        <v>44</v>
      </c>
      <c r="E204">
        <v>326</v>
      </c>
      <c r="F204" s="1" t="s">
        <v>16</v>
      </c>
      <c r="G204" t="s">
        <v>738</v>
      </c>
    </row>
    <row r="205" spans="1:7" hidden="1" x14ac:dyDescent="0.25">
      <c r="A205">
        <v>326</v>
      </c>
      <c r="B205" t="s">
        <v>746</v>
      </c>
      <c r="C205" t="s">
        <v>40</v>
      </c>
      <c r="D205" t="s">
        <v>44</v>
      </c>
      <c r="E205">
        <v>326</v>
      </c>
      <c r="F205" s="1" t="s">
        <v>16</v>
      </c>
      <c r="G205" t="s">
        <v>753</v>
      </c>
    </row>
    <row r="206" spans="1:7" hidden="1" x14ac:dyDescent="0.25">
      <c r="A206">
        <v>326</v>
      </c>
      <c r="B206" t="s">
        <v>747</v>
      </c>
      <c r="C206" t="s">
        <v>40</v>
      </c>
      <c r="D206" t="s">
        <v>44</v>
      </c>
      <c r="E206">
        <v>326</v>
      </c>
      <c r="F206" s="1" t="s">
        <v>16</v>
      </c>
      <c r="G206" t="s">
        <v>753</v>
      </c>
    </row>
    <row r="207" spans="1:7" hidden="1" x14ac:dyDescent="0.25">
      <c r="A207">
        <v>326</v>
      </c>
      <c r="B207" t="s">
        <v>748</v>
      </c>
      <c r="C207" t="s">
        <v>40</v>
      </c>
      <c r="D207" t="s">
        <v>44</v>
      </c>
      <c r="E207">
        <v>326</v>
      </c>
      <c r="F207" s="1" t="s">
        <v>16</v>
      </c>
      <c r="G207" t="s">
        <v>753</v>
      </c>
    </row>
    <row r="208" spans="1:7" hidden="1" x14ac:dyDescent="0.25">
      <c r="A208">
        <v>326</v>
      </c>
      <c r="B208" t="s">
        <v>749</v>
      </c>
      <c r="C208" t="s">
        <v>40</v>
      </c>
      <c r="D208" t="s">
        <v>44</v>
      </c>
      <c r="E208">
        <v>326</v>
      </c>
      <c r="F208" s="1" t="s">
        <v>16</v>
      </c>
      <c r="G208" t="s">
        <v>753</v>
      </c>
    </row>
    <row r="209" spans="1:7" hidden="1" x14ac:dyDescent="0.25">
      <c r="A209">
        <v>326</v>
      </c>
      <c r="B209" t="s">
        <v>532</v>
      </c>
      <c r="C209" t="s">
        <v>40</v>
      </c>
      <c r="D209">
        <v>13</v>
      </c>
      <c r="E209">
        <v>326</v>
      </c>
      <c r="F209" s="1" t="s">
        <v>16</v>
      </c>
      <c r="G209" t="s">
        <v>753</v>
      </c>
    </row>
    <row r="210" spans="1:7" hidden="1" x14ac:dyDescent="0.25">
      <c r="A210">
        <v>327120</v>
      </c>
      <c r="B210" t="s">
        <v>750</v>
      </c>
      <c r="C210" t="s">
        <v>40</v>
      </c>
      <c r="D210" t="s">
        <v>44</v>
      </c>
      <c r="E210">
        <v>327</v>
      </c>
      <c r="F210" s="1" t="s">
        <v>18</v>
      </c>
      <c r="G210" t="s">
        <v>149</v>
      </c>
    </row>
    <row r="211" spans="1:7" hidden="1" x14ac:dyDescent="0.25">
      <c r="A211">
        <v>327120</v>
      </c>
      <c r="B211" t="s">
        <v>741</v>
      </c>
      <c r="C211" t="s">
        <v>40</v>
      </c>
      <c r="D211" t="s">
        <v>44</v>
      </c>
      <c r="E211">
        <v>327</v>
      </c>
      <c r="F211" s="1" t="s">
        <v>18</v>
      </c>
      <c r="G211" t="s">
        <v>453</v>
      </c>
    </row>
    <row r="212" spans="1:7" hidden="1" x14ac:dyDescent="0.25">
      <c r="A212">
        <v>327120</v>
      </c>
      <c r="B212" t="s">
        <v>742</v>
      </c>
      <c r="C212" t="s">
        <v>40</v>
      </c>
      <c r="D212" t="s">
        <v>44</v>
      </c>
      <c r="E212">
        <v>327</v>
      </c>
      <c r="F212" s="1" t="s">
        <v>18</v>
      </c>
      <c r="G212" t="s">
        <v>153</v>
      </c>
    </row>
    <row r="213" spans="1:7" hidden="1" x14ac:dyDescent="0.25">
      <c r="A213">
        <v>327120</v>
      </c>
      <c r="B213" t="s">
        <v>154</v>
      </c>
      <c r="C213" t="s">
        <v>40</v>
      </c>
      <c r="D213" t="s">
        <v>44</v>
      </c>
      <c r="E213">
        <v>327</v>
      </c>
      <c r="F213" s="1" t="s">
        <v>18</v>
      </c>
      <c r="G213" t="s">
        <v>154</v>
      </c>
    </row>
    <row r="214" spans="1:7" hidden="1" x14ac:dyDescent="0.25">
      <c r="A214">
        <v>327120</v>
      </c>
      <c r="B214" t="s">
        <v>743</v>
      </c>
      <c r="C214" t="s">
        <v>40</v>
      </c>
      <c r="D214" t="s">
        <v>44</v>
      </c>
      <c r="E214">
        <v>327</v>
      </c>
      <c r="F214" s="1" t="s">
        <v>18</v>
      </c>
      <c r="G214" t="s">
        <v>443</v>
      </c>
    </row>
    <row r="215" spans="1:7" hidden="1" x14ac:dyDescent="0.25">
      <c r="A215">
        <v>327120</v>
      </c>
      <c r="B215" t="s">
        <v>744</v>
      </c>
      <c r="C215" t="s">
        <v>40</v>
      </c>
      <c r="D215" t="s">
        <v>44</v>
      </c>
      <c r="E215">
        <v>327</v>
      </c>
      <c r="F215" s="1" t="s">
        <v>18</v>
      </c>
      <c r="G215" t="s">
        <v>443</v>
      </c>
    </row>
    <row r="216" spans="1:7" hidden="1" x14ac:dyDescent="0.25">
      <c r="A216">
        <v>327120</v>
      </c>
      <c r="B216" t="s">
        <v>745</v>
      </c>
      <c r="C216" t="s">
        <v>40</v>
      </c>
      <c r="D216" t="s">
        <v>44</v>
      </c>
      <c r="E216">
        <v>327</v>
      </c>
      <c r="F216" s="1" t="s">
        <v>18</v>
      </c>
      <c r="G216" t="s">
        <v>737</v>
      </c>
    </row>
    <row r="217" spans="1:7" hidden="1" x14ac:dyDescent="0.25">
      <c r="A217">
        <v>327120</v>
      </c>
      <c r="B217" t="s">
        <v>738</v>
      </c>
      <c r="C217" t="s">
        <v>40</v>
      </c>
      <c r="D217" t="s">
        <v>44</v>
      </c>
      <c r="E217">
        <v>327</v>
      </c>
      <c r="F217" s="1" t="s">
        <v>18</v>
      </c>
      <c r="G217" t="s">
        <v>738</v>
      </c>
    </row>
    <row r="218" spans="1:7" hidden="1" x14ac:dyDescent="0.25">
      <c r="A218">
        <v>327120</v>
      </c>
      <c r="B218" t="s">
        <v>746</v>
      </c>
      <c r="C218" t="s">
        <v>40</v>
      </c>
      <c r="D218" t="s">
        <v>44</v>
      </c>
      <c r="E218">
        <v>327</v>
      </c>
      <c r="F218" s="1" t="s">
        <v>18</v>
      </c>
      <c r="G218" t="s">
        <v>753</v>
      </c>
    </row>
    <row r="219" spans="1:7" hidden="1" x14ac:dyDescent="0.25">
      <c r="A219">
        <v>327120</v>
      </c>
      <c r="B219" t="s">
        <v>747</v>
      </c>
      <c r="C219" t="s">
        <v>40</v>
      </c>
      <c r="D219" t="s">
        <v>44</v>
      </c>
      <c r="E219">
        <v>327</v>
      </c>
      <c r="F219" s="1" t="s">
        <v>18</v>
      </c>
      <c r="G219" t="s">
        <v>753</v>
      </c>
    </row>
    <row r="220" spans="1:7" hidden="1" x14ac:dyDescent="0.25">
      <c r="A220">
        <v>327120</v>
      </c>
      <c r="B220" t="s">
        <v>748</v>
      </c>
      <c r="C220" t="s">
        <v>40</v>
      </c>
      <c r="D220" t="s">
        <v>44</v>
      </c>
      <c r="E220">
        <v>327</v>
      </c>
      <c r="F220" s="1" t="s">
        <v>18</v>
      </c>
      <c r="G220" t="s">
        <v>753</v>
      </c>
    </row>
    <row r="221" spans="1:7" hidden="1" x14ac:dyDescent="0.25">
      <c r="A221">
        <v>327120</v>
      </c>
      <c r="B221" t="s">
        <v>749</v>
      </c>
      <c r="C221" t="s">
        <v>40</v>
      </c>
      <c r="D221" t="s">
        <v>44</v>
      </c>
      <c r="E221">
        <v>327</v>
      </c>
      <c r="F221" s="1" t="s">
        <v>18</v>
      </c>
      <c r="G221" t="s">
        <v>753</v>
      </c>
    </row>
    <row r="222" spans="1:7" hidden="1" x14ac:dyDescent="0.25">
      <c r="A222">
        <v>327120</v>
      </c>
      <c r="B222" t="s">
        <v>532</v>
      </c>
      <c r="C222" t="s">
        <v>40</v>
      </c>
      <c r="D222">
        <v>2</v>
      </c>
      <c r="E222">
        <v>327</v>
      </c>
      <c r="F222" s="1" t="s">
        <v>18</v>
      </c>
      <c r="G222" t="s">
        <v>753</v>
      </c>
    </row>
    <row r="223" spans="1:7" hidden="1" x14ac:dyDescent="0.25">
      <c r="A223">
        <v>327211</v>
      </c>
      <c r="B223" t="s">
        <v>750</v>
      </c>
      <c r="C223" t="s">
        <v>40</v>
      </c>
      <c r="D223" t="s">
        <v>44</v>
      </c>
      <c r="E223">
        <v>327</v>
      </c>
      <c r="F223" s="1" t="s">
        <v>17</v>
      </c>
      <c r="G223" t="s">
        <v>149</v>
      </c>
    </row>
    <row r="224" spans="1:7" hidden="1" x14ac:dyDescent="0.25">
      <c r="A224">
        <v>327211</v>
      </c>
      <c r="B224" t="s">
        <v>741</v>
      </c>
      <c r="C224" t="s">
        <v>40</v>
      </c>
      <c r="D224" t="s">
        <v>44</v>
      </c>
      <c r="E224">
        <v>327</v>
      </c>
      <c r="F224" s="1" t="s">
        <v>17</v>
      </c>
      <c r="G224" t="s">
        <v>453</v>
      </c>
    </row>
    <row r="225" spans="1:7" hidden="1" x14ac:dyDescent="0.25">
      <c r="A225">
        <v>327211</v>
      </c>
      <c r="B225" t="s">
        <v>742</v>
      </c>
      <c r="C225" t="s">
        <v>40</v>
      </c>
      <c r="D225" t="s">
        <v>44</v>
      </c>
      <c r="E225">
        <v>327</v>
      </c>
      <c r="F225" s="1" t="s">
        <v>17</v>
      </c>
      <c r="G225" t="s">
        <v>153</v>
      </c>
    </row>
    <row r="226" spans="1:7" hidden="1" x14ac:dyDescent="0.25">
      <c r="A226">
        <v>327211</v>
      </c>
      <c r="B226" t="s">
        <v>154</v>
      </c>
      <c r="C226" t="s">
        <v>40</v>
      </c>
      <c r="D226" t="s">
        <v>44</v>
      </c>
      <c r="E226">
        <v>327</v>
      </c>
      <c r="F226" s="1" t="s">
        <v>17</v>
      </c>
      <c r="G226" t="s">
        <v>154</v>
      </c>
    </row>
    <row r="227" spans="1:7" hidden="1" x14ac:dyDescent="0.25">
      <c r="A227">
        <v>327211</v>
      </c>
      <c r="B227" t="s">
        <v>743</v>
      </c>
      <c r="C227" t="s">
        <v>40</v>
      </c>
      <c r="D227" t="s">
        <v>44</v>
      </c>
      <c r="E227">
        <v>327</v>
      </c>
      <c r="F227" s="1" t="s">
        <v>17</v>
      </c>
      <c r="G227" t="s">
        <v>443</v>
      </c>
    </row>
    <row r="228" spans="1:7" hidden="1" x14ac:dyDescent="0.25">
      <c r="A228">
        <v>327211</v>
      </c>
      <c r="B228" t="s">
        <v>744</v>
      </c>
      <c r="C228" t="s">
        <v>40</v>
      </c>
      <c r="D228" t="s">
        <v>44</v>
      </c>
      <c r="E228">
        <v>327</v>
      </c>
      <c r="F228" s="1" t="s">
        <v>17</v>
      </c>
      <c r="G228" t="s">
        <v>443</v>
      </c>
    </row>
    <row r="229" spans="1:7" hidden="1" x14ac:dyDescent="0.25">
      <c r="A229">
        <v>327211</v>
      </c>
      <c r="B229" t="s">
        <v>745</v>
      </c>
      <c r="C229" t="s">
        <v>40</v>
      </c>
      <c r="D229" t="s">
        <v>44</v>
      </c>
      <c r="E229">
        <v>327</v>
      </c>
      <c r="F229" s="1" t="s">
        <v>17</v>
      </c>
      <c r="G229" t="s">
        <v>737</v>
      </c>
    </row>
    <row r="230" spans="1:7" hidden="1" x14ac:dyDescent="0.25">
      <c r="A230">
        <v>327211</v>
      </c>
      <c r="B230" t="s">
        <v>738</v>
      </c>
      <c r="C230" t="s">
        <v>40</v>
      </c>
      <c r="D230" t="s">
        <v>44</v>
      </c>
      <c r="E230">
        <v>327</v>
      </c>
      <c r="F230" s="1" t="s">
        <v>17</v>
      </c>
      <c r="G230" t="s">
        <v>738</v>
      </c>
    </row>
    <row r="231" spans="1:7" hidden="1" x14ac:dyDescent="0.25">
      <c r="A231">
        <v>327211</v>
      </c>
      <c r="B231" t="s">
        <v>746</v>
      </c>
      <c r="C231" t="s">
        <v>40</v>
      </c>
      <c r="D231" t="s">
        <v>44</v>
      </c>
      <c r="E231">
        <v>327</v>
      </c>
      <c r="F231" s="1" t="s">
        <v>17</v>
      </c>
      <c r="G231" t="s">
        <v>753</v>
      </c>
    </row>
    <row r="232" spans="1:7" hidden="1" x14ac:dyDescent="0.25">
      <c r="A232">
        <v>327211</v>
      </c>
      <c r="B232" t="s">
        <v>747</v>
      </c>
      <c r="C232" t="s">
        <v>40</v>
      </c>
      <c r="D232" t="s">
        <v>44</v>
      </c>
      <c r="E232">
        <v>327</v>
      </c>
      <c r="F232" s="1" t="s">
        <v>17</v>
      </c>
      <c r="G232" t="s">
        <v>753</v>
      </c>
    </row>
    <row r="233" spans="1:7" hidden="1" x14ac:dyDescent="0.25">
      <c r="A233">
        <v>327211</v>
      </c>
      <c r="B233" t="s">
        <v>748</v>
      </c>
      <c r="C233" t="s">
        <v>40</v>
      </c>
      <c r="D233" t="s">
        <v>44</v>
      </c>
      <c r="E233">
        <v>327</v>
      </c>
      <c r="F233" s="1" t="s">
        <v>17</v>
      </c>
      <c r="G233" t="s">
        <v>753</v>
      </c>
    </row>
    <row r="234" spans="1:7" hidden="1" x14ac:dyDescent="0.25">
      <c r="A234">
        <v>327211</v>
      </c>
      <c r="B234" t="s">
        <v>749</v>
      </c>
      <c r="C234" t="s">
        <v>40</v>
      </c>
      <c r="D234" t="s">
        <v>44</v>
      </c>
      <c r="E234">
        <v>327</v>
      </c>
      <c r="F234" s="1" t="s">
        <v>17</v>
      </c>
      <c r="G234" t="s">
        <v>753</v>
      </c>
    </row>
    <row r="235" spans="1:7" hidden="1" x14ac:dyDescent="0.25">
      <c r="A235">
        <v>327211</v>
      </c>
      <c r="B235" t="s">
        <v>532</v>
      </c>
      <c r="C235" t="s">
        <v>40</v>
      </c>
      <c r="D235" t="s">
        <v>50</v>
      </c>
      <c r="E235">
        <v>327</v>
      </c>
      <c r="F235" s="1" t="s">
        <v>17</v>
      </c>
      <c r="G235" t="s">
        <v>753</v>
      </c>
    </row>
    <row r="236" spans="1:7" hidden="1" x14ac:dyDescent="0.25">
      <c r="A236">
        <v>327212</v>
      </c>
      <c r="B236" t="s">
        <v>750</v>
      </c>
      <c r="C236" t="s">
        <v>40</v>
      </c>
      <c r="D236" t="s">
        <v>44</v>
      </c>
      <c r="E236">
        <v>327</v>
      </c>
      <c r="F236" s="1" t="s">
        <v>17</v>
      </c>
      <c r="G236" t="s">
        <v>149</v>
      </c>
    </row>
    <row r="237" spans="1:7" hidden="1" x14ac:dyDescent="0.25">
      <c r="A237">
        <v>327212</v>
      </c>
      <c r="B237" t="s">
        <v>741</v>
      </c>
      <c r="C237" t="s">
        <v>40</v>
      </c>
      <c r="D237" t="s">
        <v>44</v>
      </c>
      <c r="E237">
        <v>327</v>
      </c>
      <c r="F237" s="1" t="s">
        <v>17</v>
      </c>
      <c r="G237" t="s">
        <v>453</v>
      </c>
    </row>
    <row r="238" spans="1:7" hidden="1" x14ac:dyDescent="0.25">
      <c r="A238">
        <v>327212</v>
      </c>
      <c r="B238" t="s">
        <v>742</v>
      </c>
      <c r="C238" t="s">
        <v>40</v>
      </c>
      <c r="D238" t="s">
        <v>44</v>
      </c>
      <c r="E238">
        <v>327</v>
      </c>
      <c r="F238" s="1" t="s">
        <v>17</v>
      </c>
      <c r="G238" t="s">
        <v>153</v>
      </c>
    </row>
    <row r="239" spans="1:7" hidden="1" x14ac:dyDescent="0.25">
      <c r="A239">
        <v>327212</v>
      </c>
      <c r="B239" t="s">
        <v>154</v>
      </c>
      <c r="C239" t="s">
        <v>40</v>
      </c>
      <c r="D239" t="s">
        <v>44</v>
      </c>
      <c r="E239">
        <v>327</v>
      </c>
      <c r="F239" s="1" t="s">
        <v>17</v>
      </c>
      <c r="G239" t="s">
        <v>154</v>
      </c>
    </row>
    <row r="240" spans="1:7" hidden="1" x14ac:dyDescent="0.25">
      <c r="A240">
        <v>327212</v>
      </c>
      <c r="B240" t="s">
        <v>743</v>
      </c>
      <c r="C240" t="s">
        <v>40</v>
      </c>
      <c r="D240" t="s">
        <v>44</v>
      </c>
      <c r="E240">
        <v>327</v>
      </c>
      <c r="F240" s="1" t="s">
        <v>17</v>
      </c>
      <c r="G240" t="s">
        <v>443</v>
      </c>
    </row>
    <row r="241" spans="1:7" hidden="1" x14ac:dyDescent="0.25">
      <c r="A241">
        <v>327212</v>
      </c>
      <c r="B241" t="s">
        <v>744</v>
      </c>
      <c r="C241" t="s">
        <v>40</v>
      </c>
      <c r="D241" t="s">
        <v>44</v>
      </c>
      <c r="E241">
        <v>327</v>
      </c>
      <c r="F241" s="1" t="s">
        <v>17</v>
      </c>
      <c r="G241" t="s">
        <v>443</v>
      </c>
    </row>
    <row r="242" spans="1:7" hidden="1" x14ac:dyDescent="0.25">
      <c r="A242">
        <v>327212</v>
      </c>
      <c r="B242" t="s">
        <v>745</v>
      </c>
      <c r="C242" t="s">
        <v>40</v>
      </c>
      <c r="D242" t="s">
        <v>44</v>
      </c>
      <c r="E242">
        <v>327</v>
      </c>
      <c r="F242" s="1" t="s">
        <v>17</v>
      </c>
      <c r="G242" t="s">
        <v>737</v>
      </c>
    </row>
    <row r="243" spans="1:7" hidden="1" x14ac:dyDescent="0.25">
      <c r="A243">
        <v>327212</v>
      </c>
      <c r="B243" t="s">
        <v>738</v>
      </c>
      <c r="C243" t="s">
        <v>40</v>
      </c>
      <c r="D243" t="s">
        <v>44</v>
      </c>
      <c r="E243">
        <v>327</v>
      </c>
      <c r="F243" s="1" t="s">
        <v>17</v>
      </c>
      <c r="G243" t="s">
        <v>738</v>
      </c>
    </row>
    <row r="244" spans="1:7" hidden="1" x14ac:dyDescent="0.25">
      <c r="A244">
        <v>327212</v>
      </c>
      <c r="B244" t="s">
        <v>746</v>
      </c>
      <c r="C244" t="s">
        <v>40</v>
      </c>
      <c r="D244" t="s">
        <v>44</v>
      </c>
      <c r="E244">
        <v>327</v>
      </c>
      <c r="F244" s="1" t="s">
        <v>17</v>
      </c>
      <c r="G244" t="s">
        <v>753</v>
      </c>
    </row>
    <row r="245" spans="1:7" hidden="1" x14ac:dyDescent="0.25">
      <c r="A245">
        <v>327212</v>
      </c>
      <c r="B245" t="s">
        <v>747</v>
      </c>
      <c r="C245" t="s">
        <v>40</v>
      </c>
      <c r="D245" t="s">
        <v>44</v>
      </c>
      <c r="E245">
        <v>327</v>
      </c>
      <c r="F245" s="1" t="s">
        <v>17</v>
      </c>
      <c r="G245" t="s">
        <v>753</v>
      </c>
    </row>
    <row r="246" spans="1:7" hidden="1" x14ac:dyDescent="0.25">
      <c r="A246">
        <v>327212</v>
      </c>
      <c r="B246" t="s">
        <v>748</v>
      </c>
      <c r="C246" t="s">
        <v>40</v>
      </c>
      <c r="D246" t="s">
        <v>44</v>
      </c>
      <c r="E246">
        <v>327</v>
      </c>
      <c r="F246" s="1" t="s">
        <v>17</v>
      </c>
      <c r="G246" t="s">
        <v>753</v>
      </c>
    </row>
    <row r="247" spans="1:7" hidden="1" x14ac:dyDescent="0.25">
      <c r="A247">
        <v>327212</v>
      </c>
      <c r="B247" t="s">
        <v>749</v>
      </c>
      <c r="C247" t="s">
        <v>40</v>
      </c>
      <c r="D247" t="s">
        <v>44</v>
      </c>
      <c r="E247">
        <v>327</v>
      </c>
      <c r="F247" s="1" t="s">
        <v>17</v>
      </c>
      <c r="G247" t="s">
        <v>753</v>
      </c>
    </row>
    <row r="248" spans="1:7" hidden="1" x14ac:dyDescent="0.25">
      <c r="A248">
        <v>327212</v>
      </c>
      <c r="B248" t="s">
        <v>532</v>
      </c>
      <c r="C248" t="s">
        <v>40</v>
      </c>
      <c r="D248" t="s">
        <v>50</v>
      </c>
      <c r="E248">
        <v>327</v>
      </c>
      <c r="F248" s="1" t="s">
        <v>17</v>
      </c>
      <c r="G248" t="s">
        <v>753</v>
      </c>
    </row>
    <row r="249" spans="1:7" hidden="1" x14ac:dyDescent="0.25">
      <c r="A249">
        <v>327213</v>
      </c>
      <c r="B249" t="s">
        <v>750</v>
      </c>
      <c r="C249" t="s">
        <v>40</v>
      </c>
      <c r="D249" t="s">
        <v>44</v>
      </c>
      <c r="E249">
        <v>327</v>
      </c>
      <c r="F249" s="1" t="s">
        <v>17</v>
      </c>
      <c r="G249" t="s">
        <v>149</v>
      </c>
    </row>
    <row r="250" spans="1:7" hidden="1" x14ac:dyDescent="0.25">
      <c r="A250">
        <v>327213</v>
      </c>
      <c r="B250" t="s">
        <v>741</v>
      </c>
      <c r="C250" t="s">
        <v>40</v>
      </c>
      <c r="D250" t="s">
        <v>44</v>
      </c>
      <c r="E250">
        <v>327</v>
      </c>
      <c r="F250" s="1" t="s">
        <v>17</v>
      </c>
      <c r="G250" t="s">
        <v>453</v>
      </c>
    </row>
    <row r="251" spans="1:7" hidden="1" x14ac:dyDescent="0.25">
      <c r="A251">
        <v>327213</v>
      </c>
      <c r="B251" t="s">
        <v>742</v>
      </c>
      <c r="C251" t="s">
        <v>40</v>
      </c>
      <c r="D251" t="s">
        <v>44</v>
      </c>
      <c r="E251">
        <v>327</v>
      </c>
      <c r="F251" s="1" t="s">
        <v>17</v>
      </c>
      <c r="G251" t="s">
        <v>153</v>
      </c>
    </row>
    <row r="252" spans="1:7" hidden="1" x14ac:dyDescent="0.25">
      <c r="A252">
        <v>327213</v>
      </c>
      <c r="B252" t="s">
        <v>154</v>
      </c>
      <c r="C252" t="s">
        <v>40</v>
      </c>
      <c r="D252" t="s">
        <v>44</v>
      </c>
      <c r="E252">
        <v>327</v>
      </c>
      <c r="F252" s="1" t="s">
        <v>17</v>
      </c>
      <c r="G252" t="s">
        <v>154</v>
      </c>
    </row>
    <row r="253" spans="1:7" hidden="1" x14ac:dyDescent="0.25">
      <c r="A253">
        <v>327213</v>
      </c>
      <c r="B253" t="s">
        <v>743</v>
      </c>
      <c r="C253" t="s">
        <v>40</v>
      </c>
      <c r="D253" t="s">
        <v>44</v>
      </c>
      <c r="E253">
        <v>327</v>
      </c>
      <c r="F253" s="1" t="s">
        <v>17</v>
      </c>
      <c r="G253" t="s">
        <v>443</v>
      </c>
    </row>
    <row r="254" spans="1:7" hidden="1" x14ac:dyDescent="0.25">
      <c r="A254">
        <v>327213</v>
      </c>
      <c r="B254" t="s">
        <v>744</v>
      </c>
      <c r="C254" t="s">
        <v>40</v>
      </c>
      <c r="D254" t="s">
        <v>44</v>
      </c>
      <c r="E254">
        <v>327</v>
      </c>
      <c r="F254" s="1" t="s">
        <v>17</v>
      </c>
      <c r="G254" t="s">
        <v>443</v>
      </c>
    </row>
    <row r="255" spans="1:7" hidden="1" x14ac:dyDescent="0.25">
      <c r="A255">
        <v>327213</v>
      </c>
      <c r="B255" t="s">
        <v>745</v>
      </c>
      <c r="C255" t="s">
        <v>40</v>
      </c>
      <c r="D255" t="s">
        <v>44</v>
      </c>
      <c r="E255">
        <v>327</v>
      </c>
      <c r="F255" s="1" t="s">
        <v>17</v>
      </c>
      <c r="G255" t="s">
        <v>737</v>
      </c>
    </row>
    <row r="256" spans="1:7" hidden="1" x14ac:dyDescent="0.25">
      <c r="A256">
        <v>327213</v>
      </c>
      <c r="B256" t="s">
        <v>738</v>
      </c>
      <c r="C256" t="s">
        <v>40</v>
      </c>
      <c r="D256" t="s">
        <v>44</v>
      </c>
      <c r="E256">
        <v>327</v>
      </c>
      <c r="F256" s="1" t="s">
        <v>17</v>
      </c>
      <c r="G256" t="s">
        <v>738</v>
      </c>
    </row>
    <row r="257" spans="1:7" hidden="1" x14ac:dyDescent="0.25">
      <c r="A257">
        <v>327213</v>
      </c>
      <c r="B257" t="s">
        <v>746</v>
      </c>
      <c r="C257" t="s">
        <v>40</v>
      </c>
      <c r="D257" t="s">
        <v>44</v>
      </c>
      <c r="E257">
        <v>327</v>
      </c>
      <c r="F257" s="1" t="s">
        <v>17</v>
      </c>
      <c r="G257" t="s">
        <v>753</v>
      </c>
    </row>
    <row r="258" spans="1:7" hidden="1" x14ac:dyDescent="0.25">
      <c r="A258">
        <v>327213</v>
      </c>
      <c r="B258" t="s">
        <v>747</v>
      </c>
      <c r="C258" t="s">
        <v>40</v>
      </c>
      <c r="D258" t="s">
        <v>44</v>
      </c>
      <c r="E258">
        <v>327</v>
      </c>
      <c r="F258" s="1" t="s">
        <v>17</v>
      </c>
      <c r="G258" t="s">
        <v>753</v>
      </c>
    </row>
    <row r="259" spans="1:7" hidden="1" x14ac:dyDescent="0.25">
      <c r="A259">
        <v>327213</v>
      </c>
      <c r="B259" t="s">
        <v>748</v>
      </c>
      <c r="C259" t="s">
        <v>40</v>
      </c>
      <c r="D259" t="s">
        <v>44</v>
      </c>
      <c r="E259">
        <v>327</v>
      </c>
      <c r="F259" s="1" t="s">
        <v>17</v>
      </c>
      <c r="G259" t="s">
        <v>753</v>
      </c>
    </row>
    <row r="260" spans="1:7" hidden="1" x14ac:dyDescent="0.25">
      <c r="A260">
        <v>327213</v>
      </c>
      <c r="B260" t="s">
        <v>749</v>
      </c>
      <c r="C260" t="s">
        <v>40</v>
      </c>
      <c r="D260" t="s">
        <v>44</v>
      </c>
      <c r="E260">
        <v>327</v>
      </c>
      <c r="F260" s="1" t="s">
        <v>17</v>
      </c>
      <c r="G260" t="s">
        <v>753</v>
      </c>
    </row>
    <row r="261" spans="1:7" hidden="1" x14ac:dyDescent="0.25">
      <c r="A261">
        <v>327213</v>
      </c>
      <c r="B261" t="s">
        <v>532</v>
      </c>
      <c r="C261" t="s">
        <v>40</v>
      </c>
      <c r="D261" t="s">
        <v>50</v>
      </c>
      <c r="E261">
        <v>327</v>
      </c>
      <c r="F261" s="1" t="s">
        <v>17</v>
      </c>
      <c r="G261" t="s">
        <v>753</v>
      </c>
    </row>
    <row r="262" spans="1:7" hidden="1" x14ac:dyDescent="0.25">
      <c r="A262">
        <v>327215</v>
      </c>
      <c r="B262" t="s">
        <v>750</v>
      </c>
      <c r="C262" t="s">
        <v>40</v>
      </c>
      <c r="D262" t="s">
        <v>44</v>
      </c>
      <c r="E262">
        <v>327</v>
      </c>
      <c r="F262" s="1" t="s">
        <v>17</v>
      </c>
      <c r="G262" t="s">
        <v>149</v>
      </c>
    </row>
    <row r="263" spans="1:7" hidden="1" x14ac:dyDescent="0.25">
      <c r="A263">
        <v>327215</v>
      </c>
      <c r="B263" t="s">
        <v>741</v>
      </c>
      <c r="C263" t="s">
        <v>40</v>
      </c>
      <c r="D263" t="s">
        <v>44</v>
      </c>
      <c r="E263">
        <v>327</v>
      </c>
      <c r="F263" s="1" t="s">
        <v>17</v>
      </c>
      <c r="G263" t="s">
        <v>453</v>
      </c>
    </row>
    <row r="264" spans="1:7" hidden="1" x14ac:dyDescent="0.25">
      <c r="A264">
        <v>327215</v>
      </c>
      <c r="B264" t="s">
        <v>742</v>
      </c>
      <c r="C264" t="s">
        <v>40</v>
      </c>
      <c r="D264" t="s">
        <v>44</v>
      </c>
      <c r="E264">
        <v>327</v>
      </c>
      <c r="F264" s="1" t="s">
        <v>17</v>
      </c>
      <c r="G264" t="s">
        <v>153</v>
      </c>
    </row>
    <row r="265" spans="1:7" hidden="1" x14ac:dyDescent="0.25">
      <c r="A265">
        <v>327215</v>
      </c>
      <c r="B265" t="s">
        <v>154</v>
      </c>
      <c r="C265" t="s">
        <v>40</v>
      </c>
      <c r="D265" t="s">
        <v>44</v>
      </c>
      <c r="E265">
        <v>327</v>
      </c>
      <c r="F265" s="1" t="s">
        <v>17</v>
      </c>
      <c r="G265" t="s">
        <v>154</v>
      </c>
    </row>
    <row r="266" spans="1:7" hidden="1" x14ac:dyDescent="0.25">
      <c r="A266">
        <v>327215</v>
      </c>
      <c r="B266" t="s">
        <v>743</v>
      </c>
      <c r="C266" t="s">
        <v>40</v>
      </c>
      <c r="D266" t="s">
        <v>44</v>
      </c>
      <c r="E266">
        <v>327</v>
      </c>
      <c r="F266" s="1" t="s">
        <v>17</v>
      </c>
      <c r="G266" t="s">
        <v>443</v>
      </c>
    </row>
    <row r="267" spans="1:7" hidden="1" x14ac:dyDescent="0.25">
      <c r="A267">
        <v>327215</v>
      </c>
      <c r="B267" t="s">
        <v>744</v>
      </c>
      <c r="C267" t="s">
        <v>40</v>
      </c>
      <c r="D267" t="s">
        <v>44</v>
      </c>
      <c r="E267">
        <v>327</v>
      </c>
      <c r="F267" s="1" t="s">
        <v>17</v>
      </c>
      <c r="G267" t="s">
        <v>443</v>
      </c>
    </row>
    <row r="268" spans="1:7" hidden="1" x14ac:dyDescent="0.25">
      <c r="A268">
        <v>327215</v>
      </c>
      <c r="B268" t="s">
        <v>745</v>
      </c>
      <c r="C268" t="s">
        <v>40</v>
      </c>
      <c r="D268" t="s">
        <v>44</v>
      </c>
      <c r="E268">
        <v>327</v>
      </c>
      <c r="F268" s="1" t="s">
        <v>17</v>
      </c>
      <c r="G268" t="s">
        <v>737</v>
      </c>
    </row>
    <row r="269" spans="1:7" hidden="1" x14ac:dyDescent="0.25">
      <c r="A269">
        <v>327215</v>
      </c>
      <c r="B269" t="s">
        <v>738</v>
      </c>
      <c r="C269" t="s">
        <v>40</v>
      </c>
      <c r="D269" t="s">
        <v>44</v>
      </c>
      <c r="E269">
        <v>327</v>
      </c>
      <c r="F269" s="1" t="s">
        <v>17</v>
      </c>
      <c r="G269" t="s">
        <v>738</v>
      </c>
    </row>
    <row r="270" spans="1:7" hidden="1" x14ac:dyDescent="0.25">
      <c r="A270">
        <v>327215</v>
      </c>
      <c r="B270" t="s">
        <v>746</v>
      </c>
      <c r="C270" t="s">
        <v>40</v>
      </c>
      <c r="D270" t="s">
        <v>44</v>
      </c>
      <c r="E270">
        <v>327</v>
      </c>
      <c r="F270" s="1" t="s">
        <v>17</v>
      </c>
      <c r="G270" t="s">
        <v>753</v>
      </c>
    </row>
    <row r="271" spans="1:7" hidden="1" x14ac:dyDescent="0.25">
      <c r="A271">
        <v>327215</v>
      </c>
      <c r="B271" t="s">
        <v>747</v>
      </c>
      <c r="C271" t="s">
        <v>40</v>
      </c>
      <c r="D271" t="s">
        <v>44</v>
      </c>
      <c r="E271">
        <v>327</v>
      </c>
      <c r="F271" s="1" t="s">
        <v>17</v>
      </c>
      <c r="G271" t="s">
        <v>753</v>
      </c>
    </row>
    <row r="272" spans="1:7" hidden="1" x14ac:dyDescent="0.25">
      <c r="A272">
        <v>327215</v>
      </c>
      <c r="B272" t="s">
        <v>748</v>
      </c>
      <c r="C272" t="s">
        <v>40</v>
      </c>
      <c r="D272" t="s">
        <v>44</v>
      </c>
      <c r="E272">
        <v>327</v>
      </c>
      <c r="F272" s="1" t="s">
        <v>17</v>
      </c>
      <c r="G272" t="s">
        <v>753</v>
      </c>
    </row>
    <row r="273" spans="1:7" hidden="1" x14ac:dyDescent="0.25">
      <c r="A273">
        <v>327215</v>
      </c>
      <c r="B273" t="s">
        <v>749</v>
      </c>
      <c r="C273" t="s">
        <v>40</v>
      </c>
      <c r="D273" t="s">
        <v>44</v>
      </c>
      <c r="E273">
        <v>327</v>
      </c>
      <c r="F273" s="1" t="s">
        <v>17</v>
      </c>
      <c r="G273" t="s">
        <v>753</v>
      </c>
    </row>
    <row r="274" spans="1:7" hidden="1" x14ac:dyDescent="0.25">
      <c r="A274">
        <v>327215</v>
      </c>
      <c r="B274" t="s">
        <v>532</v>
      </c>
      <c r="C274" t="s">
        <v>40</v>
      </c>
      <c r="D274" t="s">
        <v>60</v>
      </c>
      <c r="E274">
        <v>327</v>
      </c>
      <c r="F274" s="1" t="s">
        <v>17</v>
      </c>
      <c r="G274" t="s">
        <v>753</v>
      </c>
    </row>
    <row r="275" spans="1:7" hidden="1" x14ac:dyDescent="0.25">
      <c r="A275">
        <v>327310</v>
      </c>
      <c r="B275" t="s">
        <v>750</v>
      </c>
      <c r="C275" t="s">
        <v>40</v>
      </c>
      <c r="D275" t="s">
        <v>44</v>
      </c>
      <c r="E275">
        <v>327</v>
      </c>
      <c r="F275" s="1" t="s">
        <v>18</v>
      </c>
      <c r="G275" t="s">
        <v>149</v>
      </c>
    </row>
    <row r="276" spans="1:7" hidden="1" x14ac:dyDescent="0.25">
      <c r="A276">
        <v>327310</v>
      </c>
      <c r="B276" t="s">
        <v>741</v>
      </c>
      <c r="C276" t="s">
        <v>40</v>
      </c>
      <c r="D276" t="s">
        <v>44</v>
      </c>
      <c r="E276">
        <v>327</v>
      </c>
      <c r="F276" s="1" t="s">
        <v>18</v>
      </c>
      <c r="G276" t="s">
        <v>453</v>
      </c>
    </row>
    <row r="277" spans="1:7" hidden="1" x14ac:dyDescent="0.25">
      <c r="A277">
        <v>327310</v>
      </c>
      <c r="B277" t="s">
        <v>742</v>
      </c>
      <c r="C277" t="s">
        <v>40</v>
      </c>
      <c r="D277" t="s">
        <v>44</v>
      </c>
      <c r="E277">
        <v>327</v>
      </c>
      <c r="F277" s="1" t="s">
        <v>18</v>
      </c>
      <c r="G277" t="s">
        <v>153</v>
      </c>
    </row>
    <row r="278" spans="1:7" hidden="1" x14ac:dyDescent="0.25">
      <c r="A278">
        <v>327310</v>
      </c>
      <c r="B278" t="s">
        <v>154</v>
      </c>
      <c r="C278" t="s">
        <v>40</v>
      </c>
      <c r="D278" t="s">
        <v>44</v>
      </c>
      <c r="E278">
        <v>327</v>
      </c>
      <c r="F278" s="1" t="s">
        <v>18</v>
      </c>
      <c r="G278" t="s">
        <v>154</v>
      </c>
    </row>
    <row r="279" spans="1:7" hidden="1" x14ac:dyDescent="0.25">
      <c r="A279">
        <v>327310</v>
      </c>
      <c r="B279" t="s">
        <v>743</v>
      </c>
      <c r="C279" t="s">
        <v>40</v>
      </c>
      <c r="D279" t="s">
        <v>44</v>
      </c>
      <c r="E279">
        <v>327</v>
      </c>
      <c r="F279" s="1" t="s">
        <v>18</v>
      </c>
      <c r="G279" t="s">
        <v>443</v>
      </c>
    </row>
    <row r="280" spans="1:7" hidden="1" x14ac:dyDescent="0.25">
      <c r="A280">
        <v>327310</v>
      </c>
      <c r="B280" t="s">
        <v>744</v>
      </c>
      <c r="C280" t="s">
        <v>40</v>
      </c>
      <c r="D280" t="s">
        <v>44</v>
      </c>
      <c r="E280">
        <v>327</v>
      </c>
      <c r="F280" s="1" t="s">
        <v>18</v>
      </c>
      <c r="G280" t="s">
        <v>443</v>
      </c>
    </row>
    <row r="281" spans="1:7" hidden="1" x14ac:dyDescent="0.25">
      <c r="A281">
        <v>327310</v>
      </c>
      <c r="B281" t="s">
        <v>745</v>
      </c>
      <c r="C281" t="s">
        <v>40</v>
      </c>
      <c r="D281" t="s">
        <v>44</v>
      </c>
      <c r="E281">
        <v>327</v>
      </c>
      <c r="F281" s="1" t="s">
        <v>18</v>
      </c>
      <c r="G281" t="s">
        <v>737</v>
      </c>
    </row>
    <row r="282" spans="1:7" hidden="1" x14ac:dyDescent="0.25">
      <c r="A282">
        <v>327310</v>
      </c>
      <c r="B282" t="s">
        <v>738</v>
      </c>
      <c r="C282" t="s">
        <v>40</v>
      </c>
      <c r="D282" t="s">
        <v>44</v>
      </c>
      <c r="E282">
        <v>327</v>
      </c>
      <c r="F282" s="1" t="s">
        <v>18</v>
      </c>
      <c r="G282" t="s">
        <v>738</v>
      </c>
    </row>
    <row r="283" spans="1:7" hidden="1" x14ac:dyDescent="0.25">
      <c r="A283">
        <v>327310</v>
      </c>
      <c r="B283" t="s">
        <v>746</v>
      </c>
      <c r="C283" t="s">
        <v>40</v>
      </c>
      <c r="D283" t="s">
        <v>44</v>
      </c>
      <c r="E283">
        <v>327</v>
      </c>
      <c r="F283" s="1" t="s">
        <v>18</v>
      </c>
      <c r="G283" t="s">
        <v>753</v>
      </c>
    </row>
    <row r="284" spans="1:7" hidden="1" x14ac:dyDescent="0.25">
      <c r="A284">
        <v>327310</v>
      </c>
      <c r="B284" t="s">
        <v>747</v>
      </c>
      <c r="C284" t="s">
        <v>40</v>
      </c>
      <c r="D284" t="s">
        <v>44</v>
      </c>
      <c r="E284">
        <v>327</v>
      </c>
      <c r="F284" s="1" t="s">
        <v>18</v>
      </c>
      <c r="G284" t="s">
        <v>753</v>
      </c>
    </row>
    <row r="285" spans="1:7" hidden="1" x14ac:dyDescent="0.25">
      <c r="A285">
        <v>327310</v>
      </c>
      <c r="B285" t="s">
        <v>748</v>
      </c>
      <c r="C285" t="s">
        <v>40</v>
      </c>
      <c r="D285" t="s">
        <v>44</v>
      </c>
      <c r="E285">
        <v>327</v>
      </c>
      <c r="F285" s="1" t="s">
        <v>18</v>
      </c>
      <c r="G285" t="s">
        <v>753</v>
      </c>
    </row>
    <row r="286" spans="1:7" hidden="1" x14ac:dyDescent="0.25">
      <c r="A286">
        <v>327310</v>
      </c>
      <c r="B286" t="s">
        <v>749</v>
      </c>
      <c r="C286" t="s">
        <v>40</v>
      </c>
      <c r="D286" t="s">
        <v>44</v>
      </c>
      <c r="E286">
        <v>327</v>
      </c>
      <c r="F286" s="1" t="s">
        <v>18</v>
      </c>
      <c r="G286" t="s">
        <v>753</v>
      </c>
    </row>
    <row r="287" spans="1:7" hidden="1" x14ac:dyDescent="0.25">
      <c r="A287">
        <v>327310</v>
      </c>
      <c r="B287" t="s">
        <v>532</v>
      </c>
      <c r="C287" t="s">
        <v>40</v>
      </c>
      <c r="D287">
        <v>104</v>
      </c>
      <c r="E287">
        <v>327</v>
      </c>
      <c r="F287" s="1" t="s">
        <v>18</v>
      </c>
      <c r="G287" t="s">
        <v>753</v>
      </c>
    </row>
    <row r="288" spans="1:7" hidden="1" x14ac:dyDescent="0.25">
      <c r="A288">
        <v>327410</v>
      </c>
      <c r="B288" t="s">
        <v>750</v>
      </c>
      <c r="C288" t="s">
        <v>40</v>
      </c>
      <c r="D288" t="s">
        <v>44</v>
      </c>
      <c r="E288">
        <v>327</v>
      </c>
      <c r="F288" s="1" t="s">
        <v>18</v>
      </c>
      <c r="G288" t="s">
        <v>149</v>
      </c>
    </row>
    <row r="289" spans="1:7" hidden="1" x14ac:dyDescent="0.25">
      <c r="A289">
        <v>327410</v>
      </c>
      <c r="B289" t="s">
        <v>741</v>
      </c>
      <c r="C289" t="s">
        <v>40</v>
      </c>
      <c r="D289" t="s">
        <v>44</v>
      </c>
      <c r="E289">
        <v>327</v>
      </c>
      <c r="F289" s="1" t="s">
        <v>18</v>
      </c>
      <c r="G289" t="s">
        <v>453</v>
      </c>
    </row>
    <row r="290" spans="1:7" hidden="1" x14ac:dyDescent="0.25">
      <c r="A290">
        <v>327410</v>
      </c>
      <c r="B290" t="s">
        <v>742</v>
      </c>
      <c r="C290" t="s">
        <v>40</v>
      </c>
      <c r="D290" t="s">
        <v>44</v>
      </c>
      <c r="E290">
        <v>327</v>
      </c>
      <c r="F290" s="1" t="s">
        <v>18</v>
      </c>
      <c r="G290" t="s">
        <v>153</v>
      </c>
    </row>
    <row r="291" spans="1:7" hidden="1" x14ac:dyDescent="0.25">
      <c r="A291">
        <v>327410</v>
      </c>
      <c r="B291" t="s">
        <v>154</v>
      </c>
      <c r="C291" t="s">
        <v>40</v>
      </c>
      <c r="D291" t="s">
        <v>44</v>
      </c>
      <c r="E291">
        <v>327</v>
      </c>
      <c r="F291" s="1" t="s">
        <v>18</v>
      </c>
      <c r="G291" t="s">
        <v>154</v>
      </c>
    </row>
    <row r="292" spans="1:7" hidden="1" x14ac:dyDescent="0.25">
      <c r="A292">
        <v>327410</v>
      </c>
      <c r="B292" t="s">
        <v>743</v>
      </c>
      <c r="C292" t="s">
        <v>40</v>
      </c>
      <c r="D292" t="s">
        <v>44</v>
      </c>
      <c r="E292">
        <v>327</v>
      </c>
      <c r="F292" s="1" t="s">
        <v>18</v>
      </c>
      <c r="G292" t="s">
        <v>443</v>
      </c>
    </row>
    <row r="293" spans="1:7" hidden="1" x14ac:dyDescent="0.25">
      <c r="A293">
        <v>327410</v>
      </c>
      <c r="B293" t="s">
        <v>744</v>
      </c>
      <c r="C293" t="s">
        <v>40</v>
      </c>
      <c r="D293" t="s">
        <v>44</v>
      </c>
      <c r="E293">
        <v>327</v>
      </c>
      <c r="F293" s="1" t="s">
        <v>18</v>
      </c>
      <c r="G293" t="s">
        <v>443</v>
      </c>
    </row>
    <row r="294" spans="1:7" hidden="1" x14ac:dyDescent="0.25">
      <c r="A294">
        <v>327410</v>
      </c>
      <c r="B294" t="s">
        <v>745</v>
      </c>
      <c r="C294" t="s">
        <v>40</v>
      </c>
      <c r="D294" t="s">
        <v>44</v>
      </c>
      <c r="E294">
        <v>327</v>
      </c>
      <c r="F294" s="1" t="s">
        <v>18</v>
      </c>
      <c r="G294" t="s">
        <v>737</v>
      </c>
    </row>
    <row r="295" spans="1:7" hidden="1" x14ac:dyDescent="0.25">
      <c r="A295">
        <v>327410</v>
      </c>
      <c r="B295" t="s">
        <v>738</v>
      </c>
      <c r="C295" t="s">
        <v>40</v>
      </c>
      <c r="D295" t="s">
        <v>44</v>
      </c>
      <c r="E295">
        <v>327</v>
      </c>
      <c r="F295" s="1" t="s">
        <v>18</v>
      </c>
      <c r="G295" t="s">
        <v>738</v>
      </c>
    </row>
    <row r="296" spans="1:7" hidden="1" x14ac:dyDescent="0.25">
      <c r="A296">
        <v>327410</v>
      </c>
      <c r="B296" t="s">
        <v>746</v>
      </c>
      <c r="C296" t="s">
        <v>40</v>
      </c>
      <c r="D296" t="s">
        <v>44</v>
      </c>
      <c r="E296">
        <v>327</v>
      </c>
      <c r="F296" s="1" t="s">
        <v>18</v>
      </c>
      <c r="G296" t="s">
        <v>753</v>
      </c>
    </row>
    <row r="297" spans="1:7" hidden="1" x14ac:dyDescent="0.25">
      <c r="A297">
        <v>327410</v>
      </c>
      <c r="B297" t="s">
        <v>747</v>
      </c>
      <c r="C297" t="s">
        <v>40</v>
      </c>
      <c r="D297" t="s">
        <v>44</v>
      </c>
      <c r="E297">
        <v>327</v>
      </c>
      <c r="F297" s="1" t="s">
        <v>18</v>
      </c>
      <c r="G297" t="s">
        <v>753</v>
      </c>
    </row>
    <row r="298" spans="1:7" hidden="1" x14ac:dyDescent="0.25">
      <c r="A298">
        <v>327410</v>
      </c>
      <c r="B298" t="s">
        <v>748</v>
      </c>
      <c r="C298" t="s">
        <v>40</v>
      </c>
      <c r="D298" t="s">
        <v>44</v>
      </c>
      <c r="E298">
        <v>327</v>
      </c>
      <c r="F298" s="1" t="s">
        <v>18</v>
      </c>
      <c r="G298" t="s">
        <v>753</v>
      </c>
    </row>
    <row r="299" spans="1:7" hidden="1" x14ac:dyDescent="0.25">
      <c r="A299">
        <v>327410</v>
      </c>
      <c r="B299" t="s">
        <v>749</v>
      </c>
      <c r="C299" t="s">
        <v>40</v>
      </c>
      <c r="D299" t="s">
        <v>44</v>
      </c>
      <c r="E299">
        <v>327</v>
      </c>
      <c r="F299" s="1" t="s">
        <v>18</v>
      </c>
      <c r="G299" t="s">
        <v>753</v>
      </c>
    </row>
    <row r="300" spans="1:7" hidden="1" x14ac:dyDescent="0.25">
      <c r="A300">
        <v>327410</v>
      </c>
      <c r="B300" t="s">
        <v>532</v>
      </c>
      <c r="C300" t="s">
        <v>40</v>
      </c>
      <c r="D300">
        <v>15</v>
      </c>
      <c r="E300">
        <v>327</v>
      </c>
      <c r="F300" s="1" t="s">
        <v>18</v>
      </c>
      <c r="G300" t="s">
        <v>753</v>
      </c>
    </row>
    <row r="301" spans="1:7" hidden="1" x14ac:dyDescent="0.25">
      <c r="A301">
        <v>327420</v>
      </c>
      <c r="B301" t="s">
        <v>750</v>
      </c>
      <c r="C301" t="s">
        <v>40</v>
      </c>
      <c r="D301" t="s">
        <v>44</v>
      </c>
      <c r="E301">
        <v>327</v>
      </c>
      <c r="F301" s="1" t="s">
        <v>18</v>
      </c>
      <c r="G301" t="s">
        <v>149</v>
      </c>
    </row>
    <row r="302" spans="1:7" hidden="1" x14ac:dyDescent="0.25">
      <c r="A302">
        <v>327420</v>
      </c>
      <c r="B302" t="s">
        <v>741</v>
      </c>
      <c r="C302" t="s">
        <v>40</v>
      </c>
      <c r="D302" t="s">
        <v>44</v>
      </c>
      <c r="E302">
        <v>327</v>
      </c>
      <c r="F302" s="1" t="s">
        <v>18</v>
      </c>
      <c r="G302" t="s">
        <v>453</v>
      </c>
    </row>
    <row r="303" spans="1:7" hidden="1" x14ac:dyDescent="0.25">
      <c r="A303">
        <v>327420</v>
      </c>
      <c r="B303" t="s">
        <v>742</v>
      </c>
      <c r="C303" t="s">
        <v>40</v>
      </c>
      <c r="D303" t="s">
        <v>44</v>
      </c>
      <c r="E303">
        <v>327</v>
      </c>
      <c r="F303" s="1" t="s">
        <v>18</v>
      </c>
      <c r="G303" t="s">
        <v>153</v>
      </c>
    </row>
    <row r="304" spans="1:7" hidden="1" x14ac:dyDescent="0.25">
      <c r="A304">
        <v>327420</v>
      </c>
      <c r="B304" t="s">
        <v>154</v>
      </c>
      <c r="C304" t="s">
        <v>40</v>
      </c>
      <c r="D304" t="s">
        <v>44</v>
      </c>
      <c r="E304">
        <v>327</v>
      </c>
      <c r="F304" s="1" t="s">
        <v>18</v>
      </c>
      <c r="G304" t="s">
        <v>154</v>
      </c>
    </row>
    <row r="305" spans="1:7" hidden="1" x14ac:dyDescent="0.25">
      <c r="A305">
        <v>327420</v>
      </c>
      <c r="B305" t="s">
        <v>743</v>
      </c>
      <c r="C305" t="s">
        <v>40</v>
      </c>
      <c r="D305" t="s">
        <v>44</v>
      </c>
      <c r="E305">
        <v>327</v>
      </c>
      <c r="F305" s="1" t="s">
        <v>18</v>
      </c>
      <c r="G305" t="s">
        <v>443</v>
      </c>
    </row>
    <row r="306" spans="1:7" hidden="1" x14ac:dyDescent="0.25">
      <c r="A306">
        <v>327420</v>
      </c>
      <c r="B306" t="s">
        <v>744</v>
      </c>
      <c r="C306" t="s">
        <v>40</v>
      </c>
      <c r="D306" t="s">
        <v>44</v>
      </c>
      <c r="E306">
        <v>327</v>
      </c>
      <c r="F306" s="1" t="s">
        <v>18</v>
      </c>
      <c r="G306" t="s">
        <v>443</v>
      </c>
    </row>
    <row r="307" spans="1:7" hidden="1" x14ac:dyDescent="0.25">
      <c r="A307">
        <v>327420</v>
      </c>
      <c r="B307" t="s">
        <v>745</v>
      </c>
      <c r="C307" t="s">
        <v>40</v>
      </c>
      <c r="D307" t="s">
        <v>44</v>
      </c>
      <c r="E307">
        <v>327</v>
      </c>
      <c r="F307" s="1" t="s">
        <v>18</v>
      </c>
      <c r="G307" t="s">
        <v>737</v>
      </c>
    </row>
    <row r="308" spans="1:7" hidden="1" x14ac:dyDescent="0.25">
      <c r="A308">
        <v>327420</v>
      </c>
      <c r="B308" t="s">
        <v>738</v>
      </c>
      <c r="C308" t="s">
        <v>40</v>
      </c>
      <c r="D308" t="s">
        <v>44</v>
      </c>
      <c r="E308">
        <v>327</v>
      </c>
      <c r="F308" s="1" t="s">
        <v>18</v>
      </c>
      <c r="G308" t="s">
        <v>738</v>
      </c>
    </row>
    <row r="309" spans="1:7" hidden="1" x14ac:dyDescent="0.25">
      <c r="A309">
        <v>327420</v>
      </c>
      <c r="B309" t="s">
        <v>746</v>
      </c>
      <c r="C309" t="s">
        <v>40</v>
      </c>
      <c r="D309" t="s">
        <v>44</v>
      </c>
      <c r="E309">
        <v>327</v>
      </c>
      <c r="F309" s="1" t="s">
        <v>18</v>
      </c>
      <c r="G309" t="s">
        <v>753</v>
      </c>
    </row>
    <row r="310" spans="1:7" hidden="1" x14ac:dyDescent="0.25">
      <c r="A310">
        <v>327420</v>
      </c>
      <c r="B310" t="s">
        <v>747</v>
      </c>
      <c r="C310" t="s">
        <v>40</v>
      </c>
      <c r="D310" t="s">
        <v>44</v>
      </c>
      <c r="E310">
        <v>327</v>
      </c>
      <c r="F310" s="1" t="s">
        <v>18</v>
      </c>
      <c r="G310" t="s">
        <v>753</v>
      </c>
    </row>
    <row r="311" spans="1:7" hidden="1" x14ac:dyDescent="0.25">
      <c r="A311">
        <v>327420</v>
      </c>
      <c r="B311" t="s">
        <v>748</v>
      </c>
      <c r="C311" t="s">
        <v>40</v>
      </c>
      <c r="D311" t="s">
        <v>44</v>
      </c>
      <c r="E311">
        <v>327</v>
      </c>
      <c r="F311" s="1" t="s">
        <v>18</v>
      </c>
      <c r="G311" t="s">
        <v>753</v>
      </c>
    </row>
    <row r="312" spans="1:7" hidden="1" x14ac:dyDescent="0.25">
      <c r="A312">
        <v>327420</v>
      </c>
      <c r="B312" t="s">
        <v>749</v>
      </c>
      <c r="C312" t="s">
        <v>40</v>
      </c>
      <c r="D312" t="s">
        <v>44</v>
      </c>
      <c r="E312">
        <v>327</v>
      </c>
      <c r="F312" s="1" t="s">
        <v>18</v>
      </c>
      <c r="G312" t="s">
        <v>753</v>
      </c>
    </row>
    <row r="313" spans="1:7" hidden="1" x14ac:dyDescent="0.25">
      <c r="A313">
        <v>327420</v>
      </c>
      <c r="B313" t="s">
        <v>532</v>
      </c>
      <c r="C313" t="s">
        <v>40</v>
      </c>
      <c r="D313" t="s">
        <v>50</v>
      </c>
      <c r="E313">
        <v>327</v>
      </c>
      <c r="F313" s="1" t="s">
        <v>18</v>
      </c>
      <c r="G313" t="s">
        <v>753</v>
      </c>
    </row>
    <row r="314" spans="1:7" hidden="1" x14ac:dyDescent="0.25">
      <c r="A314">
        <v>327993</v>
      </c>
      <c r="B314" t="s">
        <v>750</v>
      </c>
      <c r="C314" t="s">
        <v>40</v>
      </c>
      <c r="D314" t="s">
        <v>44</v>
      </c>
      <c r="E314">
        <v>327</v>
      </c>
      <c r="F314" s="1" t="s">
        <v>17</v>
      </c>
      <c r="G314" t="s">
        <v>149</v>
      </c>
    </row>
    <row r="315" spans="1:7" hidden="1" x14ac:dyDescent="0.25">
      <c r="A315">
        <v>327993</v>
      </c>
      <c r="B315" t="s">
        <v>741</v>
      </c>
      <c r="C315" t="s">
        <v>40</v>
      </c>
      <c r="D315" t="s">
        <v>44</v>
      </c>
      <c r="E315">
        <v>327</v>
      </c>
      <c r="F315" s="1" t="s">
        <v>17</v>
      </c>
      <c r="G315" t="s">
        <v>453</v>
      </c>
    </row>
    <row r="316" spans="1:7" hidden="1" x14ac:dyDescent="0.25">
      <c r="A316">
        <v>327993</v>
      </c>
      <c r="B316" t="s">
        <v>742</v>
      </c>
      <c r="C316" t="s">
        <v>40</v>
      </c>
      <c r="D316" t="s">
        <v>44</v>
      </c>
      <c r="E316">
        <v>327</v>
      </c>
      <c r="F316" s="1" t="s">
        <v>17</v>
      </c>
      <c r="G316" t="s">
        <v>153</v>
      </c>
    </row>
    <row r="317" spans="1:7" hidden="1" x14ac:dyDescent="0.25">
      <c r="A317">
        <v>327993</v>
      </c>
      <c r="B317" t="s">
        <v>154</v>
      </c>
      <c r="C317" t="s">
        <v>40</v>
      </c>
      <c r="D317" t="s">
        <v>44</v>
      </c>
      <c r="E317">
        <v>327</v>
      </c>
      <c r="F317" s="1" t="s">
        <v>17</v>
      </c>
      <c r="G317" t="s">
        <v>154</v>
      </c>
    </row>
    <row r="318" spans="1:7" hidden="1" x14ac:dyDescent="0.25">
      <c r="A318">
        <v>327993</v>
      </c>
      <c r="B318" t="s">
        <v>743</v>
      </c>
      <c r="C318" t="s">
        <v>40</v>
      </c>
      <c r="D318" t="s">
        <v>44</v>
      </c>
      <c r="E318">
        <v>327</v>
      </c>
      <c r="F318" s="1" t="s">
        <v>17</v>
      </c>
      <c r="G318" t="s">
        <v>443</v>
      </c>
    </row>
    <row r="319" spans="1:7" hidden="1" x14ac:dyDescent="0.25">
      <c r="A319">
        <v>327993</v>
      </c>
      <c r="B319" t="s">
        <v>744</v>
      </c>
      <c r="C319" t="s">
        <v>40</v>
      </c>
      <c r="D319" t="s">
        <v>44</v>
      </c>
      <c r="E319">
        <v>327</v>
      </c>
      <c r="F319" s="1" t="s">
        <v>17</v>
      </c>
      <c r="G319" t="s">
        <v>443</v>
      </c>
    </row>
    <row r="320" spans="1:7" hidden="1" x14ac:dyDescent="0.25">
      <c r="A320">
        <v>327993</v>
      </c>
      <c r="B320" t="s">
        <v>745</v>
      </c>
      <c r="C320" t="s">
        <v>40</v>
      </c>
      <c r="D320" t="s">
        <v>44</v>
      </c>
      <c r="E320">
        <v>327</v>
      </c>
      <c r="F320" s="1" t="s">
        <v>17</v>
      </c>
      <c r="G320" t="s">
        <v>737</v>
      </c>
    </row>
    <row r="321" spans="1:7" hidden="1" x14ac:dyDescent="0.25">
      <c r="A321">
        <v>327993</v>
      </c>
      <c r="B321" t="s">
        <v>738</v>
      </c>
      <c r="C321" t="s">
        <v>40</v>
      </c>
      <c r="D321" t="s">
        <v>44</v>
      </c>
      <c r="E321">
        <v>327</v>
      </c>
      <c r="F321" s="1" t="s">
        <v>17</v>
      </c>
      <c r="G321" t="s">
        <v>738</v>
      </c>
    </row>
    <row r="322" spans="1:7" hidden="1" x14ac:dyDescent="0.25">
      <c r="A322">
        <v>327993</v>
      </c>
      <c r="B322" t="s">
        <v>746</v>
      </c>
      <c r="C322" t="s">
        <v>40</v>
      </c>
      <c r="D322" t="s">
        <v>44</v>
      </c>
      <c r="E322">
        <v>327</v>
      </c>
      <c r="F322" s="1" t="s">
        <v>17</v>
      </c>
      <c r="G322" t="s">
        <v>753</v>
      </c>
    </row>
    <row r="323" spans="1:7" hidden="1" x14ac:dyDescent="0.25">
      <c r="A323">
        <v>327993</v>
      </c>
      <c r="B323" t="s">
        <v>747</v>
      </c>
      <c r="C323" t="s">
        <v>40</v>
      </c>
      <c r="D323" t="s">
        <v>44</v>
      </c>
      <c r="E323">
        <v>327</v>
      </c>
      <c r="F323" s="1" t="s">
        <v>17</v>
      </c>
      <c r="G323" t="s">
        <v>753</v>
      </c>
    </row>
    <row r="324" spans="1:7" hidden="1" x14ac:dyDescent="0.25">
      <c r="A324">
        <v>327993</v>
      </c>
      <c r="B324" t="s">
        <v>748</v>
      </c>
      <c r="C324" t="s">
        <v>40</v>
      </c>
      <c r="D324" t="s">
        <v>44</v>
      </c>
      <c r="E324">
        <v>327</v>
      </c>
      <c r="F324" s="1" t="s">
        <v>17</v>
      </c>
      <c r="G324" t="s">
        <v>753</v>
      </c>
    </row>
    <row r="325" spans="1:7" hidden="1" x14ac:dyDescent="0.25">
      <c r="A325">
        <v>327993</v>
      </c>
      <c r="B325" t="s">
        <v>749</v>
      </c>
      <c r="C325" t="s">
        <v>40</v>
      </c>
      <c r="D325" t="s">
        <v>44</v>
      </c>
      <c r="E325">
        <v>327</v>
      </c>
      <c r="F325" s="1" t="s">
        <v>17</v>
      </c>
      <c r="G325" t="s">
        <v>753</v>
      </c>
    </row>
    <row r="326" spans="1:7" hidden="1" x14ac:dyDescent="0.25">
      <c r="A326">
        <v>327993</v>
      </c>
      <c r="B326" t="s">
        <v>532</v>
      </c>
      <c r="C326" t="s">
        <v>40</v>
      </c>
      <c r="D326">
        <v>1</v>
      </c>
      <c r="E326">
        <v>327</v>
      </c>
      <c r="F326" s="1" t="s">
        <v>17</v>
      </c>
      <c r="G326" t="s">
        <v>753</v>
      </c>
    </row>
    <row r="327" spans="1:7" hidden="1" x14ac:dyDescent="0.25">
      <c r="A327">
        <v>331110</v>
      </c>
      <c r="B327" t="s">
        <v>750</v>
      </c>
      <c r="C327" t="s">
        <v>40</v>
      </c>
      <c r="D327" t="s">
        <v>44</v>
      </c>
      <c r="E327">
        <v>331</v>
      </c>
      <c r="F327" s="1" t="s">
        <v>19</v>
      </c>
      <c r="G327" t="s">
        <v>149</v>
      </c>
    </row>
    <row r="328" spans="1:7" hidden="1" x14ac:dyDescent="0.25">
      <c r="A328">
        <v>331110</v>
      </c>
      <c r="B328" t="s">
        <v>741</v>
      </c>
      <c r="C328" t="s">
        <v>40</v>
      </c>
      <c r="D328" t="s">
        <v>44</v>
      </c>
      <c r="E328">
        <v>331</v>
      </c>
      <c r="F328" s="1" t="s">
        <v>19</v>
      </c>
      <c r="G328" t="s">
        <v>453</v>
      </c>
    </row>
    <row r="329" spans="1:7" hidden="1" x14ac:dyDescent="0.25">
      <c r="A329">
        <v>331110</v>
      </c>
      <c r="B329" t="s">
        <v>742</v>
      </c>
      <c r="C329" t="s">
        <v>40</v>
      </c>
      <c r="D329" t="s">
        <v>44</v>
      </c>
      <c r="E329">
        <v>331</v>
      </c>
      <c r="F329" s="1" t="s">
        <v>19</v>
      </c>
      <c r="G329" t="s">
        <v>153</v>
      </c>
    </row>
    <row r="330" spans="1:7" hidden="1" x14ac:dyDescent="0.25">
      <c r="A330">
        <v>331110</v>
      </c>
      <c r="B330" t="s">
        <v>154</v>
      </c>
      <c r="C330" t="s">
        <v>40</v>
      </c>
      <c r="D330" t="s">
        <v>44</v>
      </c>
      <c r="E330">
        <v>331</v>
      </c>
      <c r="F330" s="1" t="s">
        <v>19</v>
      </c>
      <c r="G330" t="s">
        <v>154</v>
      </c>
    </row>
    <row r="331" spans="1:7" hidden="1" x14ac:dyDescent="0.25">
      <c r="A331">
        <v>331110</v>
      </c>
      <c r="B331" t="s">
        <v>743</v>
      </c>
      <c r="C331" t="s">
        <v>40</v>
      </c>
      <c r="D331" t="s">
        <v>44</v>
      </c>
      <c r="E331">
        <v>331</v>
      </c>
      <c r="F331" s="1" t="s">
        <v>19</v>
      </c>
      <c r="G331" t="s">
        <v>443</v>
      </c>
    </row>
    <row r="332" spans="1:7" hidden="1" x14ac:dyDescent="0.25">
      <c r="A332">
        <v>331110</v>
      </c>
      <c r="B332" t="s">
        <v>744</v>
      </c>
      <c r="C332" t="s">
        <v>40</v>
      </c>
      <c r="D332" t="s">
        <v>44</v>
      </c>
      <c r="E332">
        <v>331</v>
      </c>
      <c r="F332" s="1" t="s">
        <v>19</v>
      </c>
      <c r="G332" t="s">
        <v>443</v>
      </c>
    </row>
    <row r="333" spans="1:7" hidden="1" x14ac:dyDescent="0.25">
      <c r="A333">
        <v>331110</v>
      </c>
      <c r="B333" t="s">
        <v>745</v>
      </c>
      <c r="C333" t="s">
        <v>40</v>
      </c>
      <c r="D333" t="s">
        <v>44</v>
      </c>
      <c r="E333">
        <v>331</v>
      </c>
      <c r="F333" s="1" t="s">
        <v>19</v>
      </c>
      <c r="G333" t="s">
        <v>737</v>
      </c>
    </row>
    <row r="334" spans="1:7" hidden="1" x14ac:dyDescent="0.25">
      <c r="A334">
        <v>331110</v>
      </c>
      <c r="B334" t="s">
        <v>738</v>
      </c>
      <c r="C334" t="s">
        <v>40</v>
      </c>
      <c r="D334" t="s">
        <v>44</v>
      </c>
      <c r="E334">
        <v>331</v>
      </c>
      <c r="F334" s="1" t="s">
        <v>19</v>
      </c>
      <c r="G334" t="s">
        <v>738</v>
      </c>
    </row>
    <row r="335" spans="1:7" hidden="1" x14ac:dyDescent="0.25">
      <c r="A335">
        <v>331110</v>
      </c>
      <c r="B335" t="s">
        <v>746</v>
      </c>
      <c r="C335" t="s">
        <v>40</v>
      </c>
      <c r="D335" t="s">
        <v>44</v>
      </c>
      <c r="E335">
        <v>331</v>
      </c>
      <c r="F335" s="1" t="s">
        <v>19</v>
      </c>
      <c r="G335" t="s">
        <v>753</v>
      </c>
    </row>
    <row r="336" spans="1:7" hidden="1" x14ac:dyDescent="0.25">
      <c r="A336">
        <v>331110</v>
      </c>
      <c r="B336" t="s">
        <v>747</v>
      </c>
      <c r="C336" t="s">
        <v>40</v>
      </c>
      <c r="D336" t="s">
        <v>44</v>
      </c>
      <c r="E336">
        <v>331</v>
      </c>
      <c r="F336" s="1" t="s">
        <v>19</v>
      </c>
      <c r="G336" t="s">
        <v>753</v>
      </c>
    </row>
    <row r="337" spans="1:7" hidden="1" x14ac:dyDescent="0.25">
      <c r="A337">
        <v>331110</v>
      </c>
      <c r="B337" t="s">
        <v>748</v>
      </c>
      <c r="C337" t="s">
        <v>40</v>
      </c>
      <c r="D337" t="s">
        <v>44</v>
      </c>
      <c r="E337">
        <v>331</v>
      </c>
      <c r="F337" s="1" t="s">
        <v>19</v>
      </c>
      <c r="G337" t="s">
        <v>753</v>
      </c>
    </row>
    <row r="338" spans="1:7" hidden="1" x14ac:dyDescent="0.25">
      <c r="A338">
        <v>331110</v>
      </c>
      <c r="B338" t="s">
        <v>749</v>
      </c>
      <c r="C338" t="s">
        <v>40</v>
      </c>
      <c r="D338" t="s">
        <v>44</v>
      </c>
      <c r="E338">
        <v>331</v>
      </c>
      <c r="F338" s="1" t="s">
        <v>19</v>
      </c>
      <c r="G338" t="s">
        <v>753</v>
      </c>
    </row>
    <row r="339" spans="1:7" hidden="1" x14ac:dyDescent="0.25">
      <c r="A339">
        <v>331110</v>
      </c>
      <c r="B339" t="s">
        <v>532</v>
      </c>
      <c r="C339" t="s">
        <v>40</v>
      </c>
      <c r="D339">
        <v>442</v>
      </c>
      <c r="E339">
        <v>331</v>
      </c>
      <c r="F339" s="1" t="s">
        <v>19</v>
      </c>
      <c r="G339" t="s">
        <v>753</v>
      </c>
    </row>
    <row r="340" spans="1:7" hidden="1" x14ac:dyDescent="0.25">
      <c r="A340">
        <v>3312</v>
      </c>
      <c r="B340" t="s">
        <v>750</v>
      </c>
      <c r="C340" t="s">
        <v>40</v>
      </c>
      <c r="D340" t="s">
        <v>44</v>
      </c>
      <c r="E340">
        <v>331</v>
      </c>
      <c r="F340" s="1" t="s">
        <v>19</v>
      </c>
      <c r="G340" t="s">
        <v>149</v>
      </c>
    </row>
    <row r="341" spans="1:7" hidden="1" x14ac:dyDescent="0.25">
      <c r="A341">
        <v>3312</v>
      </c>
      <c r="B341" t="s">
        <v>741</v>
      </c>
      <c r="C341" t="s">
        <v>40</v>
      </c>
      <c r="D341" t="s">
        <v>44</v>
      </c>
      <c r="E341">
        <v>331</v>
      </c>
      <c r="F341" s="1" t="s">
        <v>19</v>
      </c>
      <c r="G341" t="s">
        <v>453</v>
      </c>
    </row>
    <row r="342" spans="1:7" hidden="1" x14ac:dyDescent="0.25">
      <c r="A342">
        <v>3312</v>
      </c>
      <c r="B342" t="s">
        <v>742</v>
      </c>
      <c r="C342" t="s">
        <v>40</v>
      </c>
      <c r="D342" t="s">
        <v>44</v>
      </c>
      <c r="E342">
        <v>331</v>
      </c>
      <c r="F342" s="1" t="s">
        <v>19</v>
      </c>
      <c r="G342" t="s">
        <v>153</v>
      </c>
    </row>
    <row r="343" spans="1:7" hidden="1" x14ac:dyDescent="0.25">
      <c r="A343">
        <v>3312</v>
      </c>
      <c r="B343" t="s">
        <v>154</v>
      </c>
      <c r="C343" t="s">
        <v>40</v>
      </c>
      <c r="D343" t="s">
        <v>44</v>
      </c>
      <c r="E343">
        <v>331</v>
      </c>
      <c r="F343" s="1" t="s">
        <v>19</v>
      </c>
      <c r="G343" t="s">
        <v>154</v>
      </c>
    </row>
    <row r="344" spans="1:7" hidden="1" x14ac:dyDescent="0.25">
      <c r="A344">
        <v>3312</v>
      </c>
      <c r="B344" t="s">
        <v>743</v>
      </c>
      <c r="C344" t="s">
        <v>40</v>
      </c>
      <c r="D344" t="s">
        <v>44</v>
      </c>
      <c r="E344">
        <v>331</v>
      </c>
      <c r="F344" s="1" t="s">
        <v>19</v>
      </c>
      <c r="G344" t="s">
        <v>443</v>
      </c>
    </row>
    <row r="345" spans="1:7" hidden="1" x14ac:dyDescent="0.25">
      <c r="A345">
        <v>3312</v>
      </c>
      <c r="B345" t="s">
        <v>744</v>
      </c>
      <c r="C345" t="s">
        <v>40</v>
      </c>
      <c r="D345" t="s">
        <v>44</v>
      </c>
      <c r="E345">
        <v>331</v>
      </c>
      <c r="F345" s="1" t="s">
        <v>19</v>
      </c>
      <c r="G345" t="s">
        <v>443</v>
      </c>
    </row>
    <row r="346" spans="1:7" hidden="1" x14ac:dyDescent="0.25">
      <c r="A346">
        <v>3312</v>
      </c>
      <c r="B346" t="s">
        <v>745</v>
      </c>
      <c r="C346" t="s">
        <v>40</v>
      </c>
      <c r="D346" t="s">
        <v>44</v>
      </c>
      <c r="E346">
        <v>331</v>
      </c>
      <c r="F346" s="1" t="s">
        <v>19</v>
      </c>
      <c r="G346" t="s">
        <v>737</v>
      </c>
    </row>
    <row r="347" spans="1:7" hidden="1" x14ac:dyDescent="0.25">
      <c r="A347">
        <v>3312</v>
      </c>
      <c r="B347" t="s">
        <v>738</v>
      </c>
      <c r="C347" t="s">
        <v>40</v>
      </c>
      <c r="D347" t="s">
        <v>44</v>
      </c>
      <c r="E347">
        <v>331</v>
      </c>
      <c r="F347" s="1" t="s">
        <v>19</v>
      </c>
      <c r="G347" t="s">
        <v>738</v>
      </c>
    </row>
    <row r="348" spans="1:7" hidden="1" x14ac:dyDescent="0.25">
      <c r="A348">
        <v>3312</v>
      </c>
      <c r="B348" t="s">
        <v>746</v>
      </c>
      <c r="C348" t="s">
        <v>40</v>
      </c>
      <c r="D348" t="s">
        <v>44</v>
      </c>
      <c r="E348">
        <v>331</v>
      </c>
      <c r="F348" s="1" t="s">
        <v>19</v>
      </c>
      <c r="G348" t="s">
        <v>753</v>
      </c>
    </row>
    <row r="349" spans="1:7" hidden="1" x14ac:dyDescent="0.25">
      <c r="A349">
        <v>3312</v>
      </c>
      <c r="B349" t="s">
        <v>747</v>
      </c>
      <c r="C349" t="s">
        <v>40</v>
      </c>
      <c r="D349" t="s">
        <v>44</v>
      </c>
      <c r="E349">
        <v>331</v>
      </c>
      <c r="F349" s="1" t="s">
        <v>19</v>
      </c>
      <c r="G349" t="s">
        <v>753</v>
      </c>
    </row>
    <row r="350" spans="1:7" hidden="1" x14ac:dyDescent="0.25">
      <c r="A350">
        <v>3312</v>
      </c>
      <c r="B350" t="s">
        <v>748</v>
      </c>
      <c r="C350" t="s">
        <v>40</v>
      </c>
      <c r="D350" t="s">
        <v>44</v>
      </c>
      <c r="E350">
        <v>331</v>
      </c>
      <c r="F350" s="1" t="s">
        <v>19</v>
      </c>
      <c r="G350" t="s">
        <v>753</v>
      </c>
    </row>
    <row r="351" spans="1:7" hidden="1" x14ac:dyDescent="0.25">
      <c r="A351">
        <v>3312</v>
      </c>
      <c r="B351" t="s">
        <v>749</v>
      </c>
      <c r="C351" t="s">
        <v>40</v>
      </c>
      <c r="D351" t="s">
        <v>44</v>
      </c>
      <c r="E351">
        <v>331</v>
      </c>
      <c r="F351" s="1" t="s">
        <v>19</v>
      </c>
      <c r="G351" t="s">
        <v>753</v>
      </c>
    </row>
    <row r="352" spans="1:7" hidden="1" x14ac:dyDescent="0.25">
      <c r="A352">
        <v>3312</v>
      </c>
      <c r="B352" t="s">
        <v>532</v>
      </c>
      <c r="C352" t="s">
        <v>40</v>
      </c>
      <c r="D352">
        <v>3</v>
      </c>
      <c r="E352">
        <v>331</v>
      </c>
      <c r="F352" s="1" t="s">
        <v>19</v>
      </c>
      <c r="G352" t="s">
        <v>753</v>
      </c>
    </row>
    <row r="353" spans="1:7" hidden="1" x14ac:dyDescent="0.25">
      <c r="A353">
        <v>3313</v>
      </c>
      <c r="B353" t="s">
        <v>750</v>
      </c>
      <c r="C353" t="s">
        <v>40</v>
      </c>
      <c r="D353" t="s">
        <v>44</v>
      </c>
      <c r="E353">
        <v>331</v>
      </c>
      <c r="F353" s="1" t="s">
        <v>20</v>
      </c>
      <c r="G353" t="s">
        <v>149</v>
      </c>
    </row>
    <row r="354" spans="1:7" hidden="1" x14ac:dyDescent="0.25">
      <c r="A354">
        <v>3313</v>
      </c>
      <c r="B354" t="s">
        <v>741</v>
      </c>
      <c r="C354" t="s">
        <v>40</v>
      </c>
      <c r="D354" t="s">
        <v>44</v>
      </c>
      <c r="E354">
        <v>331</v>
      </c>
      <c r="F354" s="1" t="s">
        <v>20</v>
      </c>
      <c r="G354" t="s">
        <v>453</v>
      </c>
    </row>
    <row r="355" spans="1:7" hidden="1" x14ac:dyDescent="0.25">
      <c r="A355">
        <v>3313</v>
      </c>
      <c r="B355" t="s">
        <v>742</v>
      </c>
      <c r="C355" t="s">
        <v>40</v>
      </c>
      <c r="D355" t="s">
        <v>44</v>
      </c>
      <c r="E355">
        <v>331</v>
      </c>
      <c r="F355" s="1" t="s">
        <v>20</v>
      </c>
      <c r="G355" t="s">
        <v>153</v>
      </c>
    </row>
    <row r="356" spans="1:7" hidden="1" x14ac:dyDescent="0.25">
      <c r="A356">
        <v>3313</v>
      </c>
      <c r="B356" t="s">
        <v>154</v>
      </c>
      <c r="C356" t="s">
        <v>40</v>
      </c>
      <c r="D356" t="s">
        <v>44</v>
      </c>
      <c r="E356">
        <v>331</v>
      </c>
      <c r="F356" s="1" t="s">
        <v>20</v>
      </c>
      <c r="G356" t="s">
        <v>154</v>
      </c>
    </row>
    <row r="357" spans="1:7" hidden="1" x14ac:dyDescent="0.25">
      <c r="A357">
        <v>3313</v>
      </c>
      <c r="B357" t="s">
        <v>743</v>
      </c>
      <c r="C357" t="s">
        <v>40</v>
      </c>
      <c r="D357" t="s">
        <v>44</v>
      </c>
      <c r="E357">
        <v>331</v>
      </c>
      <c r="F357" s="1" t="s">
        <v>20</v>
      </c>
      <c r="G357" t="s">
        <v>443</v>
      </c>
    </row>
    <row r="358" spans="1:7" hidden="1" x14ac:dyDescent="0.25">
      <c r="A358">
        <v>3313</v>
      </c>
      <c r="B358" t="s">
        <v>744</v>
      </c>
      <c r="C358" t="s">
        <v>40</v>
      </c>
      <c r="D358" t="s">
        <v>44</v>
      </c>
      <c r="E358">
        <v>331</v>
      </c>
      <c r="F358" s="1" t="s">
        <v>20</v>
      </c>
      <c r="G358" t="s">
        <v>443</v>
      </c>
    </row>
    <row r="359" spans="1:7" hidden="1" x14ac:dyDescent="0.25">
      <c r="A359">
        <v>3313</v>
      </c>
      <c r="B359" t="s">
        <v>745</v>
      </c>
      <c r="C359" t="s">
        <v>40</v>
      </c>
      <c r="D359" t="s">
        <v>44</v>
      </c>
      <c r="E359">
        <v>331</v>
      </c>
      <c r="F359" s="1" t="s">
        <v>20</v>
      </c>
      <c r="G359" t="s">
        <v>737</v>
      </c>
    </row>
    <row r="360" spans="1:7" hidden="1" x14ac:dyDescent="0.25">
      <c r="A360">
        <v>3313</v>
      </c>
      <c r="B360" t="s">
        <v>738</v>
      </c>
      <c r="C360" t="s">
        <v>40</v>
      </c>
      <c r="D360" t="s">
        <v>44</v>
      </c>
      <c r="E360">
        <v>331</v>
      </c>
      <c r="F360" s="1" t="s">
        <v>20</v>
      </c>
      <c r="G360" t="s">
        <v>738</v>
      </c>
    </row>
    <row r="361" spans="1:7" hidden="1" x14ac:dyDescent="0.25">
      <c r="A361">
        <v>3313</v>
      </c>
      <c r="B361" t="s">
        <v>746</v>
      </c>
      <c r="C361" t="s">
        <v>40</v>
      </c>
      <c r="D361" t="s">
        <v>44</v>
      </c>
      <c r="E361">
        <v>331</v>
      </c>
      <c r="F361" s="1" t="s">
        <v>20</v>
      </c>
      <c r="G361" t="s">
        <v>753</v>
      </c>
    </row>
    <row r="362" spans="1:7" hidden="1" x14ac:dyDescent="0.25">
      <c r="A362">
        <v>3313</v>
      </c>
      <c r="B362" t="s">
        <v>747</v>
      </c>
      <c r="C362" t="s">
        <v>40</v>
      </c>
      <c r="D362" t="s">
        <v>44</v>
      </c>
      <c r="E362">
        <v>331</v>
      </c>
      <c r="F362" s="1" t="s">
        <v>20</v>
      </c>
      <c r="G362" t="s">
        <v>753</v>
      </c>
    </row>
    <row r="363" spans="1:7" hidden="1" x14ac:dyDescent="0.25">
      <c r="A363">
        <v>3313</v>
      </c>
      <c r="B363" t="s">
        <v>748</v>
      </c>
      <c r="C363" t="s">
        <v>40</v>
      </c>
      <c r="D363" t="s">
        <v>44</v>
      </c>
      <c r="E363">
        <v>331</v>
      </c>
      <c r="F363" s="1" t="s">
        <v>20</v>
      </c>
      <c r="G363" t="s">
        <v>753</v>
      </c>
    </row>
    <row r="364" spans="1:7" hidden="1" x14ac:dyDescent="0.25">
      <c r="A364">
        <v>3313</v>
      </c>
      <c r="B364" t="s">
        <v>749</v>
      </c>
      <c r="C364" t="s">
        <v>40</v>
      </c>
      <c r="D364" t="s">
        <v>44</v>
      </c>
      <c r="E364">
        <v>331</v>
      </c>
      <c r="F364" s="1" t="s">
        <v>20</v>
      </c>
      <c r="G364" t="s">
        <v>753</v>
      </c>
    </row>
    <row r="365" spans="1:7" hidden="1" x14ac:dyDescent="0.25">
      <c r="A365">
        <v>3313</v>
      </c>
      <c r="B365" t="s">
        <v>532</v>
      </c>
      <c r="C365" t="s">
        <v>40</v>
      </c>
      <c r="D365">
        <v>2</v>
      </c>
      <c r="E365">
        <v>331</v>
      </c>
      <c r="F365" s="1" t="s">
        <v>20</v>
      </c>
      <c r="G365" t="s">
        <v>753</v>
      </c>
    </row>
    <row r="366" spans="1:7" hidden="1" x14ac:dyDescent="0.25">
      <c r="A366">
        <v>331314</v>
      </c>
      <c r="B366" t="s">
        <v>750</v>
      </c>
      <c r="C366" t="s">
        <v>40</v>
      </c>
      <c r="D366" t="s">
        <v>44</v>
      </c>
      <c r="E366">
        <v>331</v>
      </c>
      <c r="F366" s="1" t="s">
        <v>20</v>
      </c>
      <c r="G366" t="s">
        <v>149</v>
      </c>
    </row>
    <row r="367" spans="1:7" hidden="1" x14ac:dyDescent="0.25">
      <c r="A367">
        <v>331314</v>
      </c>
      <c r="B367" t="s">
        <v>741</v>
      </c>
      <c r="C367" t="s">
        <v>40</v>
      </c>
      <c r="D367" t="s">
        <v>44</v>
      </c>
      <c r="E367">
        <v>331</v>
      </c>
      <c r="F367" s="1" t="s">
        <v>20</v>
      </c>
      <c r="G367" t="s">
        <v>453</v>
      </c>
    </row>
    <row r="368" spans="1:7" hidden="1" x14ac:dyDescent="0.25">
      <c r="A368">
        <v>331314</v>
      </c>
      <c r="B368" t="s">
        <v>742</v>
      </c>
      <c r="C368" t="s">
        <v>40</v>
      </c>
      <c r="D368" t="s">
        <v>44</v>
      </c>
      <c r="E368">
        <v>331</v>
      </c>
      <c r="F368" s="1" t="s">
        <v>20</v>
      </c>
      <c r="G368" t="s">
        <v>153</v>
      </c>
    </row>
    <row r="369" spans="1:7" hidden="1" x14ac:dyDescent="0.25">
      <c r="A369">
        <v>331314</v>
      </c>
      <c r="B369" t="s">
        <v>154</v>
      </c>
      <c r="C369" t="s">
        <v>40</v>
      </c>
      <c r="D369" t="s">
        <v>44</v>
      </c>
      <c r="E369">
        <v>331</v>
      </c>
      <c r="F369" s="1" t="s">
        <v>20</v>
      </c>
      <c r="G369" t="s">
        <v>154</v>
      </c>
    </row>
    <row r="370" spans="1:7" hidden="1" x14ac:dyDescent="0.25">
      <c r="A370">
        <v>331314</v>
      </c>
      <c r="B370" t="s">
        <v>743</v>
      </c>
      <c r="C370" t="s">
        <v>40</v>
      </c>
      <c r="D370" t="s">
        <v>44</v>
      </c>
      <c r="E370">
        <v>331</v>
      </c>
      <c r="F370" s="1" t="s">
        <v>20</v>
      </c>
      <c r="G370" t="s">
        <v>443</v>
      </c>
    </row>
    <row r="371" spans="1:7" hidden="1" x14ac:dyDescent="0.25">
      <c r="A371">
        <v>331314</v>
      </c>
      <c r="B371" t="s">
        <v>744</v>
      </c>
      <c r="C371" t="s">
        <v>40</v>
      </c>
      <c r="D371" t="s">
        <v>44</v>
      </c>
      <c r="E371">
        <v>331</v>
      </c>
      <c r="F371" s="1" t="s">
        <v>20</v>
      </c>
      <c r="G371" t="s">
        <v>443</v>
      </c>
    </row>
    <row r="372" spans="1:7" hidden="1" x14ac:dyDescent="0.25">
      <c r="A372">
        <v>331314</v>
      </c>
      <c r="B372" t="s">
        <v>745</v>
      </c>
      <c r="C372" t="s">
        <v>40</v>
      </c>
      <c r="D372" t="s">
        <v>44</v>
      </c>
      <c r="E372">
        <v>331</v>
      </c>
      <c r="F372" s="1" t="s">
        <v>20</v>
      </c>
      <c r="G372" t="s">
        <v>737</v>
      </c>
    </row>
    <row r="373" spans="1:7" hidden="1" x14ac:dyDescent="0.25">
      <c r="A373">
        <v>331314</v>
      </c>
      <c r="B373" t="s">
        <v>738</v>
      </c>
      <c r="C373" t="s">
        <v>40</v>
      </c>
      <c r="D373" t="s">
        <v>44</v>
      </c>
      <c r="E373">
        <v>331</v>
      </c>
      <c r="F373" s="1" t="s">
        <v>20</v>
      </c>
      <c r="G373" t="s">
        <v>738</v>
      </c>
    </row>
    <row r="374" spans="1:7" hidden="1" x14ac:dyDescent="0.25">
      <c r="A374">
        <v>331314</v>
      </c>
      <c r="B374" t="s">
        <v>746</v>
      </c>
      <c r="C374" t="s">
        <v>40</v>
      </c>
      <c r="D374" t="s">
        <v>44</v>
      </c>
      <c r="E374">
        <v>331</v>
      </c>
      <c r="F374" s="1" t="s">
        <v>20</v>
      </c>
      <c r="G374" t="s">
        <v>753</v>
      </c>
    </row>
    <row r="375" spans="1:7" hidden="1" x14ac:dyDescent="0.25">
      <c r="A375">
        <v>331314</v>
      </c>
      <c r="B375" t="s">
        <v>747</v>
      </c>
      <c r="C375" t="s">
        <v>40</v>
      </c>
      <c r="D375" t="s">
        <v>44</v>
      </c>
      <c r="E375">
        <v>331</v>
      </c>
      <c r="F375" s="1" t="s">
        <v>20</v>
      </c>
      <c r="G375" t="s">
        <v>753</v>
      </c>
    </row>
    <row r="376" spans="1:7" hidden="1" x14ac:dyDescent="0.25">
      <c r="A376">
        <v>331314</v>
      </c>
      <c r="B376" t="s">
        <v>748</v>
      </c>
      <c r="C376" t="s">
        <v>40</v>
      </c>
      <c r="D376" t="s">
        <v>44</v>
      </c>
      <c r="E376">
        <v>331</v>
      </c>
      <c r="F376" s="1" t="s">
        <v>20</v>
      </c>
      <c r="G376" t="s">
        <v>753</v>
      </c>
    </row>
    <row r="377" spans="1:7" hidden="1" x14ac:dyDescent="0.25">
      <c r="A377">
        <v>331314</v>
      </c>
      <c r="B377" t="s">
        <v>749</v>
      </c>
      <c r="C377" t="s">
        <v>40</v>
      </c>
      <c r="D377" t="s">
        <v>44</v>
      </c>
      <c r="E377">
        <v>331</v>
      </c>
      <c r="F377" s="1" t="s">
        <v>20</v>
      </c>
      <c r="G377" t="s">
        <v>753</v>
      </c>
    </row>
    <row r="378" spans="1:7" hidden="1" x14ac:dyDescent="0.25">
      <c r="A378">
        <v>331314</v>
      </c>
      <c r="B378" t="s">
        <v>532</v>
      </c>
      <c r="C378" t="s">
        <v>40</v>
      </c>
      <c r="D378" t="s">
        <v>50</v>
      </c>
      <c r="E378">
        <v>331</v>
      </c>
      <c r="F378" s="1" t="s">
        <v>20</v>
      </c>
      <c r="G378" t="s">
        <v>753</v>
      </c>
    </row>
    <row r="379" spans="1:7" hidden="1" x14ac:dyDescent="0.25">
      <c r="A379">
        <v>331315</v>
      </c>
      <c r="B379" t="s">
        <v>750</v>
      </c>
      <c r="C379" t="s">
        <v>40</v>
      </c>
      <c r="D379" t="s">
        <v>44</v>
      </c>
      <c r="E379">
        <v>331</v>
      </c>
      <c r="F379" s="1" t="s">
        <v>20</v>
      </c>
      <c r="G379" t="s">
        <v>149</v>
      </c>
    </row>
    <row r="380" spans="1:7" hidden="1" x14ac:dyDescent="0.25">
      <c r="A380">
        <v>331315</v>
      </c>
      <c r="B380" t="s">
        <v>741</v>
      </c>
      <c r="C380" t="s">
        <v>40</v>
      </c>
      <c r="D380" t="s">
        <v>44</v>
      </c>
      <c r="E380">
        <v>331</v>
      </c>
      <c r="F380" s="1" t="s">
        <v>20</v>
      </c>
      <c r="G380" t="s">
        <v>453</v>
      </c>
    </row>
    <row r="381" spans="1:7" hidden="1" x14ac:dyDescent="0.25">
      <c r="A381">
        <v>331315</v>
      </c>
      <c r="B381" t="s">
        <v>742</v>
      </c>
      <c r="C381" t="s">
        <v>40</v>
      </c>
      <c r="D381" t="s">
        <v>44</v>
      </c>
      <c r="E381">
        <v>331</v>
      </c>
      <c r="F381" s="1" t="s">
        <v>20</v>
      </c>
      <c r="G381" t="s">
        <v>153</v>
      </c>
    </row>
    <row r="382" spans="1:7" hidden="1" x14ac:dyDescent="0.25">
      <c r="A382">
        <v>331315</v>
      </c>
      <c r="B382" t="s">
        <v>154</v>
      </c>
      <c r="C382" t="s">
        <v>40</v>
      </c>
      <c r="D382" t="s">
        <v>44</v>
      </c>
      <c r="E382">
        <v>331</v>
      </c>
      <c r="F382" s="1" t="s">
        <v>20</v>
      </c>
      <c r="G382" t="s">
        <v>154</v>
      </c>
    </row>
    <row r="383" spans="1:7" hidden="1" x14ac:dyDescent="0.25">
      <c r="A383">
        <v>331315</v>
      </c>
      <c r="B383" t="s">
        <v>743</v>
      </c>
      <c r="C383" t="s">
        <v>40</v>
      </c>
      <c r="D383" t="s">
        <v>44</v>
      </c>
      <c r="E383">
        <v>331</v>
      </c>
      <c r="F383" s="1" t="s">
        <v>20</v>
      </c>
      <c r="G383" t="s">
        <v>443</v>
      </c>
    </row>
    <row r="384" spans="1:7" hidden="1" x14ac:dyDescent="0.25">
      <c r="A384">
        <v>331315</v>
      </c>
      <c r="B384" t="s">
        <v>744</v>
      </c>
      <c r="C384" t="s">
        <v>40</v>
      </c>
      <c r="D384" t="s">
        <v>44</v>
      </c>
      <c r="E384">
        <v>331</v>
      </c>
      <c r="F384" s="1" t="s">
        <v>20</v>
      </c>
      <c r="G384" t="s">
        <v>443</v>
      </c>
    </row>
    <row r="385" spans="1:7" hidden="1" x14ac:dyDescent="0.25">
      <c r="A385">
        <v>331315</v>
      </c>
      <c r="B385" t="s">
        <v>745</v>
      </c>
      <c r="C385" t="s">
        <v>40</v>
      </c>
      <c r="D385" t="s">
        <v>44</v>
      </c>
      <c r="E385">
        <v>331</v>
      </c>
      <c r="F385" s="1" t="s">
        <v>20</v>
      </c>
      <c r="G385" t="s">
        <v>737</v>
      </c>
    </row>
    <row r="386" spans="1:7" hidden="1" x14ac:dyDescent="0.25">
      <c r="A386">
        <v>331315</v>
      </c>
      <c r="B386" t="s">
        <v>738</v>
      </c>
      <c r="C386" t="s">
        <v>40</v>
      </c>
      <c r="D386" t="s">
        <v>44</v>
      </c>
      <c r="E386">
        <v>331</v>
      </c>
      <c r="F386" s="1" t="s">
        <v>20</v>
      </c>
      <c r="G386" t="s">
        <v>738</v>
      </c>
    </row>
    <row r="387" spans="1:7" hidden="1" x14ac:dyDescent="0.25">
      <c r="A387">
        <v>331315</v>
      </c>
      <c r="B387" t="s">
        <v>746</v>
      </c>
      <c r="C387" t="s">
        <v>40</v>
      </c>
      <c r="D387" t="s">
        <v>44</v>
      </c>
      <c r="E387">
        <v>331</v>
      </c>
      <c r="F387" s="1" t="s">
        <v>20</v>
      </c>
      <c r="G387" t="s">
        <v>753</v>
      </c>
    </row>
    <row r="388" spans="1:7" hidden="1" x14ac:dyDescent="0.25">
      <c r="A388">
        <v>331315</v>
      </c>
      <c r="B388" t="s">
        <v>747</v>
      </c>
      <c r="C388" t="s">
        <v>40</v>
      </c>
      <c r="D388" t="s">
        <v>44</v>
      </c>
      <c r="E388">
        <v>331</v>
      </c>
      <c r="F388" s="1" t="s">
        <v>20</v>
      </c>
      <c r="G388" t="s">
        <v>753</v>
      </c>
    </row>
    <row r="389" spans="1:7" hidden="1" x14ac:dyDescent="0.25">
      <c r="A389">
        <v>331315</v>
      </c>
      <c r="B389" t="s">
        <v>748</v>
      </c>
      <c r="C389" t="s">
        <v>40</v>
      </c>
      <c r="D389" t="s">
        <v>44</v>
      </c>
      <c r="E389">
        <v>331</v>
      </c>
      <c r="F389" s="1" t="s">
        <v>20</v>
      </c>
      <c r="G389" t="s">
        <v>753</v>
      </c>
    </row>
    <row r="390" spans="1:7" hidden="1" x14ac:dyDescent="0.25">
      <c r="A390">
        <v>331315</v>
      </c>
      <c r="B390" t="s">
        <v>749</v>
      </c>
      <c r="C390" t="s">
        <v>40</v>
      </c>
      <c r="D390" t="s">
        <v>44</v>
      </c>
      <c r="E390">
        <v>331</v>
      </c>
      <c r="F390" s="1" t="s">
        <v>20</v>
      </c>
      <c r="G390" t="s">
        <v>753</v>
      </c>
    </row>
    <row r="391" spans="1:7" hidden="1" x14ac:dyDescent="0.25">
      <c r="A391">
        <v>331315</v>
      </c>
      <c r="B391" t="s">
        <v>532</v>
      </c>
      <c r="C391" t="s">
        <v>40</v>
      </c>
      <c r="D391" t="s">
        <v>50</v>
      </c>
      <c r="E391">
        <v>331</v>
      </c>
      <c r="F391" s="1" t="s">
        <v>20</v>
      </c>
      <c r="G391" t="s">
        <v>753</v>
      </c>
    </row>
    <row r="392" spans="1:7" hidden="1" x14ac:dyDescent="0.25">
      <c r="A392">
        <v>331318</v>
      </c>
      <c r="B392" t="s">
        <v>750</v>
      </c>
      <c r="C392" t="s">
        <v>40</v>
      </c>
      <c r="D392" t="s">
        <v>44</v>
      </c>
      <c r="E392">
        <v>331</v>
      </c>
      <c r="F392" s="1" t="s">
        <v>20</v>
      </c>
      <c r="G392" t="s">
        <v>149</v>
      </c>
    </row>
    <row r="393" spans="1:7" hidden="1" x14ac:dyDescent="0.25">
      <c r="A393">
        <v>331318</v>
      </c>
      <c r="B393" t="s">
        <v>741</v>
      </c>
      <c r="C393" t="s">
        <v>40</v>
      </c>
      <c r="D393" t="s">
        <v>44</v>
      </c>
      <c r="E393">
        <v>331</v>
      </c>
      <c r="F393" s="1" t="s">
        <v>20</v>
      </c>
      <c r="G393" t="s">
        <v>453</v>
      </c>
    </row>
    <row r="394" spans="1:7" hidden="1" x14ac:dyDescent="0.25">
      <c r="A394">
        <v>331318</v>
      </c>
      <c r="B394" t="s">
        <v>742</v>
      </c>
      <c r="C394" t="s">
        <v>40</v>
      </c>
      <c r="D394" t="s">
        <v>44</v>
      </c>
      <c r="E394">
        <v>331</v>
      </c>
      <c r="F394" s="1" t="s">
        <v>20</v>
      </c>
      <c r="G394" t="s">
        <v>153</v>
      </c>
    </row>
    <row r="395" spans="1:7" hidden="1" x14ac:dyDescent="0.25">
      <c r="A395">
        <v>331318</v>
      </c>
      <c r="B395" t="s">
        <v>154</v>
      </c>
      <c r="C395" t="s">
        <v>40</v>
      </c>
      <c r="D395" t="s">
        <v>44</v>
      </c>
      <c r="E395">
        <v>331</v>
      </c>
      <c r="F395" s="1" t="s">
        <v>20</v>
      </c>
      <c r="G395" t="s">
        <v>154</v>
      </c>
    </row>
    <row r="396" spans="1:7" hidden="1" x14ac:dyDescent="0.25">
      <c r="A396">
        <v>331318</v>
      </c>
      <c r="B396" t="s">
        <v>743</v>
      </c>
      <c r="C396" t="s">
        <v>40</v>
      </c>
      <c r="D396" t="s">
        <v>44</v>
      </c>
      <c r="E396">
        <v>331</v>
      </c>
      <c r="F396" s="1" t="s">
        <v>20</v>
      </c>
      <c r="G396" t="s">
        <v>443</v>
      </c>
    </row>
    <row r="397" spans="1:7" hidden="1" x14ac:dyDescent="0.25">
      <c r="A397">
        <v>331318</v>
      </c>
      <c r="B397" t="s">
        <v>744</v>
      </c>
      <c r="C397" t="s">
        <v>40</v>
      </c>
      <c r="D397" t="s">
        <v>44</v>
      </c>
      <c r="E397">
        <v>331</v>
      </c>
      <c r="F397" s="1" t="s">
        <v>20</v>
      </c>
      <c r="G397" t="s">
        <v>443</v>
      </c>
    </row>
    <row r="398" spans="1:7" hidden="1" x14ac:dyDescent="0.25">
      <c r="A398">
        <v>331318</v>
      </c>
      <c r="B398" t="s">
        <v>745</v>
      </c>
      <c r="C398" t="s">
        <v>40</v>
      </c>
      <c r="D398" t="s">
        <v>44</v>
      </c>
      <c r="E398">
        <v>331</v>
      </c>
      <c r="F398" s="1" t="s">
        <v>20</v>
      </c>
      <c r="G398" t="s">
        <v>737</v>
      </c>
    </row>
    <row r="399" spans="1:7" hidden="1" x14ac:dyDescent="0.25">
      <c r="A399">
        <v>331318</v>
      </c>
      <c r="B399" t="s">
        <v>738</v>
      </c>
      <c r="C399" t="s">
        <v>40</v>
      </c>
      <c r="D399" t="s">
        <v>44</v>
      </c>
      <c r="E399">
        <v>331</v>
      </c>
      <c r="F399" s="1" t="s">
        <v>20</v>
      </c>
      <c r="G399" t="s">
        <v>738</v>
      </c>
    </row>
    <row r="400" spans="1:7" hidden="1" x14ac:dyDescent="0.25">
      <c r="A400">
        <v>331318</v>
      </c>
      <c r="B400" t="s">
        <v>746</v>
      </c>
      <c r="C400" t="s">
        <v>40</v>
      </c>
      <c r="D400" t="s">
        <v>44</v>
      </c>
      <c r="E400">
        <v>331</v>
      </c>
      <c r="F400" s="1" t="s">
        <v>20</v>
      </c>
      <c r="G400" t="s">
        <v>753</v>
      </c>
    </row>
    <row r="401" spans="1:7" hidden="1" x14ac:dyDescent="0.25">
      <c r="A401">
        <v>331318</v>
      </c>
      <c r="B401" t="s">
        <v>747</v>
      </c>
      <c r="C401" t="s">
        <v>40</v>
      </c>
      <c r="D401" t="s">
        <v>44</v>
      </c>
      <c r="E401">
        <v>331</v>
      </c>
      <c r="F401" s="1" t="s">
        <v>20</v>
      </c>
      <c r="G401" t="s">
        <v>753</v>
      </c>
    </row>
    <row r="402" spans="1:7" hidden="1" x14ac:dyDescent="0.25">
      <c r="A402">
        <v>331318</v>
      </c>
      <c r="B402" t="s">
        <v>748</v>
      </c>
      <c r="C402" t="s">
        <v>40</v>
      </c>
      <c r="D402" t="s">
        <v>44</v>
      </c>
      <c r="E402">
        <v>331</v>
      </c>
      <c r="F402" s="1" t="s">
        <v>20</v>
      </c>
      <c r="G402" t="s">
        <v>753</v>
      </c>
    </row>
    <row r="403" spans="1:7" hidden="1" x14ac:dyDescent="0.25">
      <c r="A403">
        <v>331318</v>
      </c>
      <c r="B403" t="s">
        <v>749</v>
      </c>
      <c r="C403" t="s">
        <v>40</v>
      </c>
      <c r="D403" t="s">
        <v>44</v>
      </c>
      <c r="E403">
        <v>331</v>
      </c>
      <c r="F403" s="1" t="s">
        <v>20</v>
      </c>
      <c r="G403" t="s">
        <v>753</v>
      </c>
    </row>
    <row r="404" spans="1:7" hidden="1" x14ac:dyDescent="0.25">
      <c r="A404">
        <v>331318</v>
      </c>
      <c r="B404" t="s">
        <v>532</v>
      </c>
      <c r="C404" t="s">
        <v>40</v>
      </c>
      <c r="D404" t="s">
        <v>50</v>
      </c>
      <c r="E404">
        <v>331</v>
      </c>
      <c r="F404" s="1" t="s">
        <v>20</v>
      </c>
      <c r="G404" t="s">
        <v>753</v>
      </c>
    </row>
    <row r="405" spans="1:7" hidden="1" x14ac:dyDescent="0.25">
      <c r="A405">
        <v>3314</v>
      </c>
      <c r="B405" t="s">
        <v>750</v>
      </c>
      <c r="C405" t="s">
        <v>40</v>
      </c>
      <c r="D405" t="s">
        <v>44</v>
      </c>
      <c r="E405">
        <v>331</v>
      </c>
      <c r="F405" s="1" t="s">
        <v>20</v>
      </c>
      <c r="G405" t="s">
        <v>149</v>
      </c>
    </row>
    <row r="406" spans="1:7" hidden="1" x14ac:dyDescent="0.25">
      <c r="A406">
        <v>3314</v>
      </c>
      <c r="B406" t="s">
        <v>741</v>
      </c>
      <c r="C406" t="s">
        <v>40</v>
      </c>
      <c r="D406" t="s">
        <v>44</v>
      </c>
      <c r="E406">
        <v>331</v>
      </c>
      <c r="F406" s="1" t="s">
        <v>20</v>
      </c>
      <c r="G406" t="s">
        <v>453</v>
      </c>
    </row>
    <row r="407" spans="1:7" hidden="1" x14ac:dyDescent="0.25">
      <c r="A407">
        <v>3314</v>
      </c>
      <c r="B407" t="s">
        <v>742</v>
      </c>
      <c r="C407" t="s">
        <v>40</v>
      </c>
      <c r="D407" t="s">
        <v>44</v>
      </c>
      <c r="E407">
        <v>331</v>
      </c>
      <c r="F407" s="1" t="s">
        <v>20</v>
      </c>
      <c r="G407" t="s">
        <v>153</v>
      </c>
    </row>
    <row r="408" spans="1:7" hidden="1" x14ac:dyDescent="0.25">
      <c r="A408">
        <v>3314</v>
      </c>
      <c r="B408" t="s">
        <v>154</v>
      </c>
      <c r="C408" t="s">
        <v>40</v>
      </c>
      <c r="D408" t="s">
        <v>44</v>
      </c>
      <c r="E408">
        <v>331</v>
      </c>
      <c r="F408" s="1" t="s">
        <v>20</v>
      </c>
      <c r="G408" t="s">
        <v>154</v>
      </c>
    </row>
    <row r="409" spans="1:7" hidden="1" x14ac:dyDescent="0.25">
      <c r="A409">
        <v>3314</v>
      </c>
      <c r="B409" t="s">
        <v>743</v>
      </c>
      <c r="C409" t="s">
        <v>40</v>
      </c>
      <c r="D409" t="s">
        <v>44</v>
      </c>
      <c r="E409">
        <v>331</v>
      </c>
      <c r="F409" s="1" t="s">
        <v>20</v>
      </c>
      <c r="G409" t="s">
        <v>443</v>
      </c>
    </row>
    <row r="410" spans="1:7" hidden="1" x14ac:dyDescent="0.25">
      <c r="A410">
        <v>3314</v>
      </c>
      <c r="B410" t="s">
        <v>744</v>
      </c>
      <c r="C410" t="s">
        <v>40</v>
      </c>
      <c r="D410" t="s">
        <v>44</v>
      </c>
      <c r="E410">
        <v>331</v>
      </c>
      <c r="F410" s="1" t="s">
        <v>20</v>
      </c>
      <c r="G410" t="s">
        <v>443</v>
      </c>
    </row>
    <row r="411" spans="1:7" hidden="1" x14ac:dyDescent="0.25">
      <c r="A411">
        <v>3314</v>
      </c>
      <c r="B411" t="s">
        <v>745</v>
      </c>
      <c r="C411" t="s">
        <v>40</v>
      </c>
      <c r="D411" t="s">
        <v>44</v>
      </c>
      <c r="E411">
        <v>331</v>
      </c>
      <c r="F411" s="1" t="s">
        <v>20</v>
      </c>
      <c r="G411" t="s">
        <v>737</v>
      </c>
    </row>
    <row r="412" spans="1:7" hidden="1" x14ac:dyDescent="0.25">
      <c r="A412">
        <v>3314</v>
      </c>
      <c r="B412" t="s">
        <v>738</v>
      </c>
      <c r="C412" t="s">
        <v>40</v>
      </c>
      <c r="D412" t="s">
        <v>44</v>
      </c>
      <c r="E412">
        <v>331</v>
      </c>
      <c r="F412" s="1" t="s">
        <v>20</v>
      </c>
      <c r="G412" t="s">
        <v>738</v>
      </c>
    </row>
    <row r="413" spans="1:7" hidden="1" x14ac:dyDescent="0.25">
      <c r="A413">
        <v>3314</v>
      </c>
      <c r="B413" t="s">
        <v>746</v>
      </c>
      <c r="C413" t="s">
        <v>40</v>
      </c>
      <c r="D413" t="s">
        <v>44</v>
      </c>
      <c r="E413">
        <v>331</v>
      </c>
      <c r="F413" s="1" t="s">
        <v>20</v>
      </c>
      <c r="G413" t="s">
        <v>753</v>
      </c>
    </row>
    <row r="414" spans="1:7" hidden="1" x14ac:dyDescent="0.25">
      <c r="A414">
        <v>3314</v>
      </c>
      <c r="B414" t="s">
        <v>747</v>
      </c>
      <c r="C414" t="s">
        <v>40</v>
      </c>
      <c r="D414" t="s">
        <v>44</v>
      </c>
      <c r="E414">
        <v>331</v>
      </c>
      <c r="F414" s="1" t="s">
        <v>20</v>
      </c>
      <c r="G414" t="s">
        <v>753</v>
      </c>
    </row>
    <row r="415" spans="1:7" hidden="1" x14ac:dyDescent="0.25">
      <c r="A415">
        <v>3314</v>
      </c>
      <c r="B415" t="s">
        <v>748</v>
      </c>
      <c r="C415" t="s">
        <v>40</v>
      </c>
      <c r="D415" t="s">
        <v>44</v>
      </c>
      <c r="E415">
        <v>331</v>
      </c>
      <c r="F415" s="1" t="s">
        <v>20</v>
      </c>
      <c r="G415" t="s">
        <v>753</v>
      </c>
    </row>
    <row r="416" spans="1:7" hidden="1" x14ac:dyDescent="0.25">
      <c r="A416">
        <v>3314</v>
      </c>
      <c r="B416" t="s">
        <v>749</v>
      </c>
      <c r="C416" t="s">
        <v>40</v>
      </c>
      <c r="D416" t="s">
        <v>44</v>
      </c>
      <c r="E416">
        <v>331</v>
      </c>
      <c r="F416" s="1" t="s">
        <v>20</v>
      </c>
      <c r="G416" t="s">
        <v>753</v>
      </c>
    </row>
    <row r="417" spans="1:7" hidden="1" x14ac:dyDescent="0.25">
      <c r="A417">
        <v>3314</v>
      </c>
      <c r="B417" t="s">
        <v>532</v>
      </c>
      <c r="C417" t="s">
        <v>40</v>
      </c>
      <c r="D417">
        <v>6</v>
      </c>
      <c r="E417">
        <v>331</v>
      </c>
      <c r="F417" s="1" t="s">
        <v>20</v>
      </c>
      <c r="G417" t="s">
        <v>753</v>
      </c>
    </row>
    <row r="418" spans="1:7" hidden="1" x14ac:dyDescent="0.25">
      <c r="A418">
        <v>331410</v>
      </c>
      <c r="B418" t="s">
        <v>750</v>
      </c>
      <c r="C418" t="s">
        <v>40</v>
      </c>
      <c r="D418" t="s">
        <v>44</v>
      </c>
      <c r="E418">
        <v>331</v>
      </c>
      <c r="F418" s="1" t="s">
        <v>20</v>
      </c>
      <c r="G418" t="s">
        <v>149</v>
      </c>
    </row>
    <row r="419" spans="1:7" hidden="1" x14ac:dyDescent="0.25">
      <c r="A419">
        <v>331410</v>
      </c>
      <c r="B419" t="s">
        <v>741</v>
      </c>
      <c r="C419" t="s">
        <v>40</v>
      </c>
      <c r="D419" t="s">
        <v>44</v>
      </c>
      <c r="E419">
        <v>331</v>
      </c>
      <c r="F419" s="1" t="s">
        <v>20</v>
      </c>
      <c r="G419" t="s">
        <v>453</v>
      </c>
    </row>
    <row r="420" spans="1:7" hidden="1" x14ac:dyDescent="0.25">
      <c r="A420">
        <v>331410</v>
      </c>
      <c r="B420" t="s">
        <v>742</v>
      </c>
      <c r="C420" t="s">
        <v>40</v>
      </c>
      <c r="D420" t="s">
        <v>44</v>
      </c>
      <c r="E420">
        <v>331</v>
      </c>
      <c r="F420" s="1" t="s">
        <v>20</v>
      </c>
      <c r="G420" t="s">
        <v>153</v>
      </c>
    </row>
    <row r="421" spans="1:7" hidden="1" x14ac:dyDescent="0.25">
      <c r="A421">
        <v>331410</v>
      </c>
      <c r="B421" t="s">
        <v>154</v>
      </c>
      <c r="C421" t="s">
        <v>40</v>
      </c>
      <c r="D421" t="s">
        <v>44</v>
      </c>
      <c r="E421">
        <v>331</v>
      </c>
      <c r="F421" s="1" t="s">
        <v>20</v>
      </c>
      <c r="G421" t="s">
        <v>154</v>
      </c>
    </row>
    <row r="422" spans="1:7" hidden="1" x14ac:dyDescent="0.25">
      <c r="A422">
        <v>331410</v>
      </c>
      <c r="B422" t="s">
        <v>743</v>
      </c>
      <c r="C422" t="s">
        <v>40</v>
      </c>
      <c r="D422" t="s">
        <v>44</v>
      </c>
      <c r="E422">
        <v>331</v>
      </c>
      <c r="F422" s="1" t="s">
        <v>20</v>
      </c>
      <c r="G422" t="s">
        <v>443</v>
      </c>
    </row>
    <row r="423" spans="1:7" hidden="1" x14ac:dyDescent="0.25">
      <c r="A423">
        <v>331410</v>
      </c>
      <c r="B423" t="s">
        <v>744</v>
      </c>
      <c r="C423" t="s">
        <v>40</v>
      </c>
      <c r="D423" t="s">
        <v>44</v>
      </c>
      <c r="E423">
        <v>331</v>
      </c>
      <c r="F423" s="1" t="s">
        <v>20</v>
      </c>
      <c r="G423" t="s">
        <v>443</v>
      </c>
    </row>
    <row r="424" spans="1:7" hidden="1" x14ac:dyDescent="0.25">
      <c r="A424">
        <v>331410</v>
      </c>
      <c r="B424" t="s">
        <v>745</v>
      </c>
      <c r="C424" t="s">
        <v>40</v>
      </c>
      <c r="D424" t="s">
        <v>44</v>
      </c>
      <c r="E424">
        <v>331</v>
      </c>
      <c r="F424" s="1" t="s">
        <v>20</v>
      </c>
      <c r="G424" t="s">
        <v>737</v>
      </c>
    </row>
    <row r="425" spans="1:7" hidden="1" x14ac:dyDescent="0.25">
      <c r="A425">
        <v>331410</v>
      </c>
      <c r="B425" t="s">
        <v>738</v>
      </c>
      <c r="C425" t="s">
        <v>40</v>
      </c>
      <c r="D425" t="s">
        <v>44</v>
      </c>
      <c r="E425">
        <v>331</v>
      </c>
      <c r="F425" s="1" t="s">
        <v>20</v>
      </c>
      <c r="G425" t="s">
        <v>738</v>
      </c>
    </row>
    <row r="426" spans="1:7" hidden="1" x14ac:dyDescent="0.25">
      <c r="A426">
        <v>331410</v>
      </c>
      <c r="B426" t="s">
        <v>746</v>
      </c>
      <c r="C426" t="s">
        <v>40</v>
      </c>
      <c r="D426" t="s">
        <v>44</v>
      </c>
      <c r="E426">
        <v>331</v>
      </c>
      <c r="F426" s="1" t="s">
        <v>20</v>
      </c>
      <c r="G426" t="s">
        <v>753</v>
      </c>
    </row>
    <row r="427" spans="1:7" hidden="1" x14ac:dyDescent="0.25">
      <c r="A427">
        <v>331410</v>
      </c>
      <c r="B427" t="s">
        <v>747</v>
      </c>
      <c r="C427" t="s">
        <v>40</v>
      </c>
      <c r="D427" t="s">
        <v>44</v>
      </c>
      <c r="E427">
        <v>331</v>
      </c>
      <c r="F427" s="1" t="s">
        <v>20</v>
      </c>
      <c r="G427" t="s">
        <v>753</v>
      </c>
    </row>
    <row r="428" spans="1:7" hidden="1" x14ac:dyDescent="0.25">
      <c r="A428">
        <v>331410</v>
      </c>
      <c r="B428" t="s">
        <v>748</v>
      </c>
      <c r="C428" t="s">
        <v>40</v>
      </c>
      <c r="D428" t="s">
        <v>44</v>
      </c>
      <c r="E428">
        <v>331</v>
      </c>
      <c r="F428" s="1" t="s">
        <v>20</v>
      </c>
      <c r="G428" t="s">
        <v>753</v>
      </c>
    </row>
    <row r="429" spans="1:7" hidden="1" x14ac:dyDescent="0.25">
      <c r="A429">
        <v>331410</v>
      </c>
      <c r="B429" t="s">
        <v>749</v>
      </c>
      <c r="C429" t="s">
        <v>40</v>
      </c>
      <c r="D429" t="s">
        <v>44</v>
      </c>
      <c r="E429">
        <v>331</v>
      </c>
      <c r="F429" s="1" t="s">
        <v>20</v>
      </c>
      <c r="G429" t="s">
        <v>753</v>
      </c>
    </row>
    <row r="430" spans="1:7" hidden="1" x14ac:dyDescent="0.25">
      <c r="A430">
        <v>331410</v>
      </c>
      <c r="B430" t="s">
        <v>532</v>
      </c>
      <c r="C430" t="s">
        <v>40</v>
      </c>
      <c r="D430" t="s">
        <v>50</v>
      </c>
      <c r="E430">
        <v>331</v>
      </c>
      <c r="F430" s="1" t="s">
        <v>20</v>
      </c>
      <c r="G430" t="s">
        <v>753</v>
      </c>
    </row>
    <row r="431" spans="1:7" hidden="1" x14ac:dyDescent="0.25">
      <c r="A431">
        <v>331511</v>
      </c>
      <c r="B431" t="s">
        <v>750</v>
      </c>
      <c r="C431" t="s">
        <v>40</v>
      </c>
      <c r="D431" t="s">
        <v>44</v>
      </c>
      <c r="E431">
        <v>331</v>
      </c>
      <c r="F431" s="1" t="s">
        <v>19</v>
      </c>
      <c r="G431" t="s">
        <v>149</v>
      </c>
    </row>
    <row r="432" spans="1:7" hidden="1" x14ac:dyDescent="0.25">
      <c r="A432">
        <v>331511</v>
      </c>
      <c r="B432" t="s">
        <v>741</v>
      </c>
      <c r="C432" t="s">
        <v>40</v>
      </c>
      <c r="D432" t="s">
        <v>44</v>
      </c>
      <c r="E432">
        <v>331</v>
      </c>
      <c r="F432" s="1" t="s">
        <v>19</v>
      </c>
      <c r="G432" t="s">
        <v>453</v>
      </c>
    </row>
    <row r="433" spans="1:7" hidden="1" x14ac:dyDescent="0.25">
      <c r="A433">
        <v>331511</v>
      </c>
      <c r="B433" t="s">
        <v>742</v>
      </c>
      <c r="C433" t="s">
        <v>40</v>
      </c>
      <c r="D433" t="s">
        <v>44</v>
      </c>
      <c r="E433">
        <v>331</v>
      </c>
      <c r="F433" s="1" t="s">
        <v>19</v>
      </c>
      <c r="G433" t="s">
        <v>153</v>
      </c>
    </row>
    <row r="434" spans="1:7" hidden="1" x14ac:dyDescent="0.25">
      <c r="A434">
        <v>331511</v>
      </c>
      <c r="B434" t="s">
        <v>154</v>
      </c>
      <c r="C434" t="s">
        <v>40</v>
      </c>
      <c r="D434" t="s">
        <v>44</v>
      </c>
      <c r="E434">
        <v>331</v>
      </c>
      <c r="F434" s="1" t="s">
        <v>19</v>
      </c>
      <c r="G434" t="s">
        <v>154</v>
      </c>
    </row>
    <row r="435" spans="1:7" hidden="1" x14ac:dyDescent="0.25">
      <c r="A435">
        <v>331511</v>
      </c>
      <c r="B435" t="s">
        <v>743</v>
      </c>
      <c r="C435" t="s">
        <v>40</v>
      </c>
      <c r="D435" t="s">
        <v>44</v>
      </c>
      <c r="E435">
        <v>331</v>
      </c>
      <c r="F435" s="1" t="s">
        <v>19</v>
      </c>
      <c r="G435" t="s">
        <v>443</v>
      </c>
    </row>
    <row r="436" spans="1:7" hidden="1" x14ac:dyDescent="0.25">
      <c r="A436">
        <v>331511</v>
      </c>
      <c r="B436" t="s">
        <v>744</v>
      </c>
      <c r="C436" t="s">
        <v>40</v>
      </c>
      <c r="D436" t="s">
        <v>44</v>
      </c>
      <c r="E436">
        <v>331</v>
      </c>
      <c r="F436" s="1" t="s">
        <v>19</v>
      </c>
      <c r="G436" t="s">
        <v>443</v>
      </c>
    </row>
    <row r="437" spans="1:7" hidden="1" x14ac:dyDescent="0.25">
      <c r="A437">
        <v>331511</v>
      </c>
      <c r="B437" t="s">
        <v>745</v>
      </c>
      <c r="C437" t="s">
        <v>40</v>
      </c>
      <c r="D437" t="s">
        <v>44</v>
      </c>
      <c r="E437">
        <v>331</v>
      </c>
      <c r="F437" s="1" t="s">
        <v>19</v>
      </c>
      <c r="G437" t="s">
        <v>737</v>
      </c>
    </row>
    <row r="438" spans="1:7" hidden="1" x14ac:dyDescent="0.25">
      <c r="A438">
        <v>331511</v>
      </c>
      <c r="B438" t="s">
        <v>738</v>
      </c>
      <c r="C438" t="s">
        <v>40</v>
      </c>
      <c r="D438" t="s">
        <v>44</v>
      </c>
      <c r="E438">
        <v>331</v>
      </c>
      <c r="F438" s="1" t="s">
        <v>19</v>
      </c>
      <c r="G438" t="s">
        <v>738</v>
      </c>
    </row>
    <row r="439" spans="1:7" hidden="1" x14ac:dyDescent="0.25">
      <c r="A439">
        <v>331511</v>
      </c>
      <c r="B439" t="s">
        <v>746</v>
      </c>
      <c r="C439" t="s">
        <v>40</v>
      </c>
      <c r="D439" t="s">
        <v>44</v>
      </c>
      <c r="E439">
        <v>331</v>
      </c>
      <c r="F439" s="1" t="s">
        <v>19</v>
      </c>
      <c r="G439" t="s">
        <v>753</v>
      </c>
    </row>
    <row r="440" spans="1:7" hidden="1" x14ac:dyDescent="0.25">
      <c r="A440">
        <v>331511</v>
      </c>
      <c r="B440" t="s">
        <v>747</v>
      </c>
      <c r="C440" t="s">
        <v>40</v>
      </c>
      <c r="D440" t="s">
        <v>44</v>
      </c>
      <c r="E440">
        <v>331</v>
      </c>
      <c r="F440" s="1" t="s">
        <v>19</v>
      </c>
      <c r="G440" t="s">
        <v>753</v>
      </c>
    </row>
    <row r="441" spans="1:7" hidden="1" x14ac:dyDescent="0.25">
      <c r="A441">
        <v>331511</v>
      </c>
      <c r="B441" t="s">
        <v>748</v>
      </c>
      <c r="C441" t="s">
        <v>40</v>
      </c>
      <c r="D441" t="s">
        <v>44</v>
      </c>
      <c r="E441">
        <v>331</v>
      </c>
      <c r="F441" s="1" t="s">
        <v>19</v>
      </c>
      <c r="G441" t="s">
        <v>753</v>
      </c>
    </row>
    <row r="442" spans="1:7" hidden="1" x14ac:dyDescent="0.25">
      <c r="A442">
        <v>331511</v>
      </c>
      <c r="B442" t="s">
        <v>749</v>
      </c>
      <c r="C442" t="s">
        <v>40</v>
      </c>
      <c r="D442" t="s">
        <v>44</v>
      </c>
      <c r="E442">
        <v>331</v>
      </c>
      <c r="F442" s="1" t="s">
        <v>19</v>
      </c>
      <c r="G442" t="s">
        <v>753</v>
      </c>
    </row>
    <row r="443" spans="1:7" hidden="1" x14ac:dyDescent="0.25">
      <c r="A443">
        <v>331511</v>
      </c>
      <c r="B443" t="s">
        <v>532</v>
      </c>
      <c r="C443" t="s">
        <v>40</v>
      </c>
      <c r="D443">
        <v>10</v>
      </c>
      <c r="E443">
        <v>331</v>
      </c>
      <c r="F443" s="1" t="s">
        <v>19</v>
      </c>
      <c r="G443" t="s">
        <v>753</v>
      </c>
    </row>
    <row r="444" spans="1:7" hidden="1" x14ac:dyDescent="0.25">
      <c r="A444">
        <v>331523</v>
      </c>
      <c r="B444" t="s">
        <v>750</v>
      </c>
      <c r="C444" t="s">
        <v>40</v>
      </c>
      <c r="D444" t="s">
        <v>44</v>
      </c>
      <c r="E444">
        <v>331</v>
      </c>
      <c r="F444" s="1" t="s">
        <v>20</v>
      </c>
      <c r="G444" t="s">
        <v>149</v>
      </c>
    </row>
    <row r="445" spans="1:7" hidden="1" x14ac:dyDescent="0.25">
      <c r="A445">
        <v>331523</v>
      </c>
      <c r="B445" t="s">
        <v>741</v>
      </c>
      <c r="C445" t="s">
        <v>40</v>
      </c>
      <c r="D445" t="s">
        <v>44</v>
      </c>
      <c r="E445">
        <v>331</v>
      </c>
      <c r="F445" s="1" t="s">
        <v>20</v>
      </c>
      <c r="G445" t="s">
        <v>453</v>
      </c>
    </row>
    <row r="446" spans="1:7" hidden="1" x14ac:dyDescent="0.25">
      <c r="A446">
        <v>331523</v>
      </c>
      <c r="B446" t="s">
        <v>742</v>
      </c>
      <c r="C446" t="s">
        <v>40</v>
      </c>
      <c r="D446" t="s">
        <v>44</v>
      </c>
      <c r="E446">
        <v>331</v>
      </c>
      <c r="F446" s="1" t="s">
        <v>20</v>
      </c>
      <c r="G446" t="s">
        <v>153</v>
      </c>
    </row>
    <row r="447" spans="1:7" hidden="1" x14ac:dyDescent="0.25">
      <c r="A447">
        <v>331523</v>
      </c>
      <c r="B447" t="s">
        <v>154</v>
      </c>
      <c r="C447" t="s">
        <v>40</v>
      </c>
      <c r="D447" t="s">
        <v>44</v>
      </c>
      <c r="E447">
        <v>331</v>
      </c>
      <c r="F447" s="1" t="s">
        <v>20</v>
      </c>
      <c r="G447" t="s">
        <v>154</v>
      </c>
    </row>
    <row r="448" spans="1:7" hidden="1" x14ac:dyDescent="0.25">
      <c r="A448">
        <v>331523</v>
      </c>
      <c r="B448" t="s">
        <v>743</v>
      </c>
      <c r="C448" t="s">
        <v>40</v>
      </c>
      <c r="D448" t="s">
        <v>44</v>
      </c>
      <c r="E448">
        <v>331</v>
      </c>
      <c r="F448" s="1" t="s">
        <v>20</v>
      </c>
      <c r="G448" t="s">
        <v>443</v>
      </c>
    </row>
    <row r="449" spans="1:7" hidden="1" x14ac:dyDescent="0.25">
      <c r="A449">
        <v>331523</v>
      </c>
      <c r="B449" t="s">
        <v>744</v>
      </c>
      <c r="C449" t="s">
        <v>40</v>
      </c>
      <c r="D449" t="s">
        <v>44</v>
      </c>
      <c r="E449">
        <v>331</v>
      </c>
      <c r="F449" s="1" t="s">
        <v>20</v>
      </c>
      <c r="G449" t="s">
        <v>443</v>
      </c>
    </row>
    <row r="450" spans="1:7" hidden="1" x14ac:dyDescent="0.25">
      <c r="A450">
        <v>331523</v>
      </c>
      <c r="B450" t="s">
        <v>745</v>
      </c>
      <c r="C450" t="s">
        <v>40</v>
      </c>
      <c r="D450" t="s">
        <v>44</v>
      </c>
      <c r="E450">
        <v>331</v>
      </c>
      <c r="F450" s="1" t="s">
        <v>20</v>
      </c>
      <c r="G450" t="s">
        <v>737</v>
      </c>
    </row>
    <row r="451" spans="1:7" hidden="1" x14ac:dyDescent="0.25">
      <c r="A451">
        <v>331523</v>
      </c>
      <c r="B451" t="s">
        <v>738</v>
      </c>
      <c r="C451" t="s">
        <v>40</v>
      </c>
      <c r="D451" t="s">
        <v>44</v>
      </c>
      <c r="E451">
        <v>331</v>
      </c>
      <c r="F451" s="1" t="s">
        <v>20</v>
      </c>
      <c r="G451" t="s">
        <v>738</v>
      </c>
    </row>
    <row r="452" spans="1:7" hidden="1" x14ac:dyDescent="0.25">
      <c r="A452">
        <v>331523</v>
      </c>
      <c r="B452" t="s">
        <v>746</v>
      </c>
      <c r="C452" t="s">
        <v>40</v>
      </c>
      <c r="D452" t="s">
        <v>44</v>
      </c>
      <c r="E452">
        <v>331</v>
      </c>
      <c r="F452" s="1" t="s">
        <v>20</v>
      </c>
      <c r="G452" t="s">
        <v>753</v>
      </c>
    </row>
    <row r="453" spans="1:7" hidden="1" x14ac:dyDescent="0.25">
      <c r="A453">
        <v>331523</v>
      </c>
      <c r="B453" t="s">
        <v>747</v>
      </c>
      <c r="C453" t="s">
        <v>40</v>
      </c>
      <c r="D453" t="s">
        <v>44</v>
      </c>
      <c r="E453">
        <v>331</v>
      </c>
      <c r="F453" s="1" t="s">
        <v>20</v>
      </c>
      <c r="G453" t="s">
        <v>753</v>
      </c>
    </row>
    <row r="454" spans="1:7" hidden="1" x14ac:dyDescent="0.25">
      <c r="A454">
        <v>331523</v>
      </c>
      <c r="B454" t="s">
        <v>748</v>
      </c>
      <c r="C454" t="s">
        <v>40</v>
      </c>
      <c r="D454" t="s">
        <v>44</v>
      </c>
      <c r="E454">
        <v>331</v>
      </c>
      <c r="F454" s="1" t="s">
        <v>20</v>
      </c>
      <c r="G454" t="s">
        <v>753</v>
      </c>
    </row>
    <row r="455" spans="1:7" hidden="1" x14ac:dyDescent="0.25">
      <c r="A455">
        <v>331523</v>
      </c>
      <c r="B455" t="s">
        <v>749</v>
      </c>
      <c r="C455" t="s">
        <v>40</v>
      </c>
      <c r="D455" t="s">
        <v>44</v>
      </c>
      <c r="E455">
        <v>331</v>
      </c>
      <c r="F455" s="1" t="s">
        <v>20</v>
      </c>
      <c r="G455" t="s">
        <v>753</v>
      </c>
    </row>
    <row r="456" spans="1:7" hidden="1" x14ac:dyDescent="0.25">
      <c r="A456">
        <v>331523</v>
      </c>
      <c r="B456" t="s">
        <v>532</v>
      </c>
      <c r="C456" t="s">
        <v>40</v>
      </c>
      <c r="D456" t="s">
        <v>50</v>
      </c>
      <c r="E456">
        <v>331</v>
      </c>
      <c r="F456" s="1" t="s">
        <v>20</v>
      </c>
      <c r="G456" t="s">
        <v>753</v>
      </c>
    </row>
    <row r="457" spans="1:7" hidden="1" x14ac:dyDescent="0.25">
      <c r="A457">
        <v>331524</v>
      </c>
      <c r="B457" t="s">
        <v>750</v>
      </c>
      <c r="C457" t="s">
        <v>40</v>
      </c>
      <c r="D457" t="s">
        <v>44</v>
      </c>
      <c r="E457">
        <v>331</v>
      </c>
      <c r="F457" s="1" t="s">
        <v>20</v>
      </c>
      <c r="G457" t="s">
        <v>149</v>
      </c>
    </row>
    <row r="458" spans="1:7" hidden="1" x14ac:dyDescent="0.25">
      <c r="A458">
        <v>331524</v>
      </c>
      <c r="B458" t="s">
        <v>741</v>
      </c>
      <c r="C458" t="s">
        <v>40</v>
      </c>
      <c r="D458" t="s">
        <v>44</v>
      </c>
      <c r="E458">
        <v>331</v>
      </c>
      <c r="F458" s="1" t="s">
        <v>20</v>
      </c>
      <c r="G458" t="s">
        <v>453</v>
      </c>
    </row>
    <row r="459" spans="1:7" hidden="1" x14ac:dyDescent="0.25">
      <c r="A459">
        <v>331524</v>
      </c>
      <c r="B459" t="s">
        <v>742</v>
      </c>
      <c r="C459" t="s">
        <v>40</v>
      </c>
      <c r="D459" t="s">
        <v>44</v>
      </c>
      <c r="E459">
        <v>331</v>
      </c>
      <c r="F459" s="1" t="s">
        <v>20</v>
      </c>
      <c r="G459" t="s">
        <v>153</v>
      </c>
    </row>
    <row r="460" spans="1:7" hidden="1" x14ac:dyDescent="0.25">
      <c r="A460">
        <v>331524</v>
      </c>
      <c r="B460" t="s">
        <v>154</v>
      </c>
      <c r="C460" t="s">
        <v>40</v>
      </c>
      <c r="D460" t="s">
        <v>44</v>
      </c>
      <c r="E460">
        <v>331</v>
      </c>
      <c r="F460" s="1" t="s">
        <v>20</v>
      </c>
      <c r="G460" t="s">
        <v>154</v>
      </c>
    </row>
    <row r="461" spans="1:7" hidden="1" x14ac:dyDescent="0.25">
      <c r="A461">
        <v>331524</v>
      </c>
      <c r="B461" t="s">
        <v>743</v>
      </c>
      <c r="C461" t="s">
        <v>40</v>
      </c>
      <c r="D461" t="s">
        <v>44</v>
      </c>
      <c r="E461">
        <v>331</v>
      </c>
      <c r="F461" s="1" t="s">
        <v>20</v>
      </c>
      <c r="G461" t="s">
        <v>443</v>
      </c>
    </row>
    <row r="462" spans="1:7" hidden="1" x14ac:dyDescent="0.25">
      <c r="A462">
        <v>331524</v>
      </c>
      <c r="B462" t="s">
        <v>744</v>
      </c>
      <c r="C462" t="s">
        <v>40</v>
      </c>
      <c r="D462" t="s">
        <v>44</v>
      </c>
      <c r="E462">
        <v>331</v>
      </c>
      <c r="F462" s="1" t="s">
        <v>20</v>
      </c>
      <c r="G462" t="s">
        <v>443</v>
      </c>
    </row>
    <row r="463" spans="1:7" hidden="1" x14ac:dyDescent="0.25">
      <c r="A463">
        <v>331524</v>
      </c>
      <c r="B463" t="s">
        <v>745</v>
      </c>
      <c r="C463" t="s">
        <v>40</v>
      </c>
      <c r="D463" t="s">
        <v>44</v>
      </c>
      <c r="E463">
        <v>331</v>
      </c>
      <c r="F463" s="1" t="s">
        <v>20</v>
      </c>
      <c r="G463" t="s">
        <v>737</v>
      </c>
    </row>
    <row r="464" spans="1:7" hidden="1" x14ac:dyDescent="0.25">
      <c r="A464">
        <v>331524</v>
      </c>
      <c r="B464" t="s">
        <v>738</v>
      </c>
      <c r="C464" t="s">
        <v>40</v>
      </c>
      <c r="D464" t="s">
        <v>44</v>
      </c>
      <c r="E464">
        <v>331</v>
      </c>
      <c r="F464" s="1" t="s">
        <v>20</v>
      </c>
      <c r="G464" t="s">
        <v>738</v>
      </c>
    </row>
    <row r="465" spans="1:7" hidden="1" x14ac:dyDescent="0.25">
      <c r="A465">
        <v>331524</v>
      </c>
      <c r="B465" t="s">
        <v>746</v>
      </c>
      <c r="C465" t="s">
        <v>40</v>
      </c>
      <c r="D465" t="s">
        <v>44</v>
      </c>
      <c r="E465">
        <v>331</v>
      </c>
      <c r="F465" s="1" t="s">
        <v>20</v>
      </c>
      <c r="G465" t="s">
        <v>753</v>
      </c>
    </row>
    <row r="466" spans="1:7" hidden="1" x14ac:dyDescent="0.25">
      <c r="A466">
        <v>331524</v>
      </c>
      <c r="B466" t="s">
        <v>747</v>
      </c>
      <c r="C466" t="s">
        <v>40</v>
      </c>
      <c r="D466" t="s">
        <v>44</v>
      </c>
      <c r="E466">
        <v>331</v>
      </c>
      <c r="F466" s="1" t="s">
        <v>20</v>
      </c>
      <c r="G466" t="s">
        <v>753</v>
      </c>
    </row>
    <row r="467" spans="1:7" hidden="1" x14ac:dyDescent="0.25">
      <c r="A467">
        <v>331524</v>
      </c>
      <c r="B467" t="s">
        <v>748</v>
      </c>
      <c r="C467" t="s">
        <v>40</v>
      </c>
      <c r="D467" t="s">
        <v>44</v>
      </c>
      <c r="E467">
        <v>331</v>
      </c>
      <c r="F467" s="1" t="s">
        <v>20</v>
      </c>
      <c r="G467" t="s">
        <v>753</v>
      </c>
    </row>
    <row r="468" spans="1:7" hidden="1" x14ac:dyDescent="0.25">
      <c r="A468">
        <v>331524</v>
      </c>
      <c r="B468" t="s">
        <v>749</v>
      </c>
      <c r="C468" t="s">
        <v>40</v>
      </c>
      <c r="D468" t="s">
        <v>44</v>
      </c>
      <c r="E468">
        <v>331</v>
      </c>
      <c r="F468" s="1" t="s">
        <v>20</v>
      </c>
      <c r="G468" t="s">
        <v>753</v>
      </c>
    </row>
    <row r="469" spans="1:7" hidden="1" x14ac:dyDescent="0.25">
      <c r="A469">
        <v>331524</v>
      </c>
      <c r="B469" t="s">
        <v>532</v>
      </c>
      <c r="C469" t="s">
        <v>40</v>
      </c>
      <c r="D469" t="s">
        <v>50</v>
      </c>
      <c r="E469">
        <v>331</v>
      </c>
      <c r="F469" s="1" t="s">
        <v>20</v>
      </c>
      <c r="G469" t="s">
        <v>753</v>
      </c>
    </row>
    <row r="470" spans="1:7" hidden="1" x14ac:dyDescent="0.25">
      <c r="A470">
        <v>332</v>
      </c>
      <c r="B470" t="s">
        <v>750</v>
      </c>
      <c r="C470" t="s">
        <v>40</v>
      </c>
      <c r="D470" t="s">
        <v>44</v>
      </c>
      <c r="E470">
        <v>332</v>
      </c>
      <c r="F470" s="1" t="s">
        <v>21</v>
      </c>
      <c r="G470" t="s">
        <v>149</v>
      </c>
    </row>
    <row r="471" spans="1:7" hidden="1" x14ac:dyDescent="0.25">
      <c r="A471">
        <v>332</v>
      </c>
      <c r="B471" t="s">
        <v>741</v>
      </c>
      <c r="C471" t="s">
        <v>40</v>
      </c>
      <c r="D471" t="s">
        <v>44</v>
      </c>
      <c r="E471">
        <v>332</v>
      </c>
      <c r="F471" s="1" t="s">
        <v>21</v>
      </c>
      <c r="G471" t="s">
        <v>453</v>
      </c>
    </row>
    <row r="472" spans="1:7" hidden="1" x14ac:dyDescent="0.25">
      <c r="A472">
        <v>332</v>
      </c>
      <c r="B472" t="s">
        <v>742</v>
      </c>
      <c r="C472" t="s">
        <v>40</v>
      </c>
      <c r="D472" t="s">
        <v>44</v>
      </c>
      <c r="E472">
        <v>332</v>
      </c>
      <c r="F472" s="1" t="s">
        <v>21</v>
      </c>
      <c r="G472" t="s">
        <v>153</v>
      </c>
    </row>
    <row r="473" spans="1:7" hidden="1" x14ac:dyDescent="0.25">
      <c r="A473">
        <v>332</v>
      </c>
      <c r="B473" t="s">
        <v>154</v>
      </c>
      <c r="C473" t="s">
        <v>40</v>
      </c>
      <c r="D473" t="s">
        <v>44</v>
      </c>
      <c r="E473">
        <v>332</v>
      </c>
      <c r="F473" s="1" t="s">
        <v>21</v>
      </c>
      <c r="G473" t="s">
        <v>154</v>
      </c>
    </row>
    <row r="474" spans="1:7" hidden="1" x14ac:dyDescent="0.25">
      <c r="A474">
        <v>332</v>
      </c>
      <c r="B474" t="s">
        <v>743</v>
      </c>
      <c r="C474" t="s">
        <v>40</v>
      </c>
      <c r="D474" t="s">
        <v>44</v>
      </c>
      <c r="E474">
        <v>332</v>
      </c>
      <c r="F474" s="1" t="s">
        <v>21</v>
      </c>
      <c r="G474" t="s">
        <v>443</v>
      </c>
    </row>
    <row r="475" spans="1:7" hidden="1" x14ac:dyDescent="0.25">
      <c r="A475">
        <v>332</v>
      </c>
      <c r="B475" t="s">
        <v>744</v>
      </c>
      <c r="C475" t="s">
        <v>40</v>
      </c>
      <c r="D475" t="s">
        <v>44</v>
      </c>
      <c r="E475">
        <v>332</v>
      </c>
      <c r="F475" s="1" t="s">
        <v>21</v>
      </c>
      <c r="G475" t="s">
        <v>443</v>
      </c>
    </row>
    <row r="476" spans="1:7" hidden="1" x14ac:dyDescent="0.25">
      <c r="A476">
        <v>332</v>
      </c>
      <c r="B476" t="s">
        <v>745</v>
      </c>
      <c r="C476" t="s">
        <v>40</v>
      </c>
      <c r="D476" t="s">
        <v>44</v>
      </c>
      <c r="E476">
        <v>332</v>
      </c>
      <c r="F476" s="1" t="s">
        <v>21</v>
      </c>
      <c r="G476" t="s">
        <v>737</v>
      </c>
    </row>
    <row r="477" spans="1:7" hidden="1" x14ac:dyDescent="0.25">
      <c r="A477">
        <v>332</v>
      </c>
      <c r="B477" t="s">
        <v>738</v>
      </c>
      <c r="C477" t="s">
        <v>40</v>
      </c>
      <c r="D477" t="s">
        <v>44</v>
      </c>
      <c r="E477">
        <v>332</v>
      </c>
      <c r="F477" s="1" t="s">
        <v>21</v>
      </c>
      <c r="G477" t="s">
        <v>738</v>
      </c>
    </row>
    <row r="478" spans="1:7" hidden="1" x14ac:dyDescent="0.25">
      <c r="A478">
        <v>332</v>
      </c>
      <c r="B478" t="s">
        <v>746</v>
      </c>
      <c r="C478" t="s">
        <v>40</v>
      </c>
      <c r="D478" t="s">
        <v>44</v>
      </c>
      <c r="E478">
        <v>332</v>
      </c>
      <c r="F478" s="1" t="s">
        <v>21</v>
      </c>
      <c r="G478" t="s">
        <v>753</v>
      </c>
    </row>
    <row r="479" spans="1:7" hidden="1" x14ac:dyDescent="0.25">
      <c r="A479">
        <v>332</v>
      </c>
      <c r="B479" t="s">
        <v>747</v>
      </c>
      <c r="C479" t="s">
        <v>40</v>
      </c>
      <c r="D479" t="s">
        <v>44</v>
      </c>
      <c r="E479">
        <v>332</v>
      </c>
      <c r="F479" s="1" t="s">
        <v>21</v>
      </c>
      <c r="G479" t="s">
        <v>753</v>
      </c>
    </row>
    <row r="480" spans="1:7" hidden="1" x14ac:dyDescent="0.25">
      <c r="A480">
        <v>332</v>
      </c>
      <c r="B480" t="s">
        <v>748</v>
      </c>
      <c r="C480" t="s">
        <v>40</v>
      </c>
      <c r="D480" t="s">
        <v>44</v>
      </c>
      <c r="E480">
        <v>332</v>
      </c>
      <c r="F480" s="1" t="s">
        <v>21</v>
      </c>
      <c r="G480" t="s">
        <v>753</v>
      </c>
    </row>
    <row r="481" spans="1:7" hidden="1" x14ac:dyDescent="0.25">
      <c r="A481">
        <v>332</v>
      </c>
      <c r="B481" t="s">
        <v>749</v>
      </c>
      <c r="C481" t="s">
        <v>40</v>
      </c>
      <c r="D481" t="s">
        <v>44</v>
      </c>
      <c r="E481">
        <v>332</v>
      </c>
      <c r="F481" s="1" t="s">
        <v>21</v>
      </c>
      <c r="G481" t="s">
        <v>753</v>
      </c>
    </row>
    <row r="482" spans="1:7" hidden="1" x14ac:dyDescent="0.25">
      <c r="A482">
        <v>332</v>
      </c>
      <c r="B482" t="s">
        <v>532</v>
      </c>
      <c r="C482" t="s">
        <v>40</v>
      </c>
      <c r="D482">
        <v>7</v>
      </c>
      <c r="E482">
        <v>332</v>
      </c>
      <c r="F482" s="1" t="s">
        <v>21</v>
      </c>
      <c r="G482" t="s">
        <v>753</v>
      </c>
    </row>
    <row r="483" spans="1:7" hidden="1" x14ac:dyDescent="0.25">
      <c r="A483">
        <v>333</v>
      </c>
      <c r="B483" t="s">
        <v>750</v>
      </c>
      <c r="C483" t="s">
        <v>40</v>
      </c>
      <c r="D483" t="s">
        <v>44</v>
      </c>
      <c r="E483">
        <v>333</v>
      </c>
      <c r="F483" s="1" t="s">
        <v>24</v>
      </c>
      <c r="G483" t="s">
        <v>149</v>
      </c>
    </row>
    <row r="484" spans="1:7" hidden="1" x14ac:dyDescent="0.25">
      <c r="A484">
        <v>333</v>
      </c>
      <c r="B484" t="s">
        <v>741</v>
      </c>
      <c r="C484" t="s">
        <v>40</v>
      </c>
      <c r="D484" t="s">
        <v>44</v>
      </c>
      <c r="E484">
        <v>333</v>
      </c>
      <c r="F484" s="1" t="s">
        <v>24</v>
      </c>
      <c r="G484" t="s">
        <v>453</v>
      </c>
    </row>
    <row r="485" spans="1:7" hidden="1" x14ac:dyDescent="0.25">
      <c r="A485">
        <v>333</v>
      </c>
      <c r="B485" t="s">
        <v>742</v>
      </c>
      <c r="C485" t="s">
        <v>40</v>
      </c>
      <c r="D485" t="s">
        <v>44</v>
      </c>
      <c r="E485">
        <v>333</v>
      </c>
      <c r="F485" s="1" t="s">
        <v>24</v>
      </c>
      <c r="G485" t="s">
        <v>153</v>
      </c>
    </row>
    <row r="486" spans="1:7" hidden="1" x14ac:dyDescent="0.25">
      <c r="A486">
        <v>333</v>
      </c>
      <c r="B486" t="s">
        <v>154</v>
      </c>
      <c r="C486" t="s">
        <v>40</v>
      </c>
      <c r="D486" t="s">
        <v>44</v>
      </c>
      <c r="E486">
        <v>333</v>
      </c>
      <c r="F486" s="1" t="s">
        <v>24</v>
      </c>
      <c r="G486" t="s">
        <v>154</v>
      </c>
    </row>
    <row r="487" spans="1:7" hidden="1" x14ac:dyDescent="0.25">
      <c r="A487">
        <v>333</v>
      </c>
      <c r="B487" t="s">
        <v>743</v>
      </c>
      <c r="C487" t="s">
        <v>40</v>
      </c>
      <c r="D487" t="s">
        <v>44</v>
      </c>
      <c r="E487">
        <v>333</v>
      </c>
      <c r="F487" s="1" t="s">
        <v>24</v>
      </c>
      <c r="G487" t="s">
        <v>443</v>
      </c>
    </row>
    <row r="488" spans="1:7" hidden="1" x14ac:dyDescent="0.25">
      <c r="A488">
        <v>333</v>
      </c>
      <c r="B488" t="s">
        <v>744</v>
      </c>
      <c r="C488" t="s">
        <v>40</v>
      </c>
      <c r="D488" t="s">
        <v>44</v>
      </c>
      <c r="E488">
        <v>333</v>
      </c>
      <c r="F488" s="1" t="s">
        <v>24</v>
      </c>
      <c r="G488" t="s">
        <v>443</v>
      </c>
    </row>
    <row r="489" spans="1:7" hidden="1" x14ac:dyDescent="0.25">
      <c r="A489">
        <v>333</v>
      </c>
      <c r="B489" t="s">
        <v>745</v>
      </c>
      <c r="C489" t="s">
        <v>40</v>
      </c>
      <c r="D489" t="s">
        <v>44</v>
      </c>
      <c r="E489">
        <v>333</v>
      </c>
      <c r="F489" s="1" t="s">
        <v>24</v>
      </c>
      <c r="G489" t="s">
        <v>737</v>
      </c>
    </row>
    <row r="490" spans="1:7" hidden="1" x14ac:dyDescent="0.25">
      <c r="A490">
        <v>333</v>
      </c>
      <c r="B490" t="s">
        <v>738</v>
      </c>
      <c r="C490" t="s">
        <v>40</v>
      </c>
      <c r="D490" t="s">
        <v>44</v>
      </c>
      <c r="E490">
        <v>333</v>
      </c>
      <c r="F490" s="1" t="s">
        <v>24</v>
      </c>
      <c r="G490" t="s">
        <v>738</v>
      </c>
    </row>
    <row r="491" spans="1:7" hidden="1" x14ac:dyDescent="0.25">
      <c r="A491">
        <v>333</v>
      </c>
      <c r="B491" t="s">
        <v>746</v>
      </c>
      <c r="C491" t="s">
        <v>40</v>
      </c>
      <c r="D491" t="s">
        <v>44</v>
      </c>
      <c r="E491">
        <v>333</v>
      </c>
      <c r="F491" s="1" t="s">
        <v>24</v>
      </c>
      <c r="G491" t="s">
        <v>753</v>
      </c>
    </row>
    <row r="492" spans="1:7" hidden="1" x14ac:dyDescent="0.25">
      <c r="A492">
        <v>333</v>
      </c>
      <c r="B492" t="s">
        <v>747</v>
      </c>
      <c r="C492" t="s">
        <v>40</v>
      </c>
      <c r="D492" t="s">
        <v>44</v>
      </c>
      <c r="E492">
        <v>333</v>
      </c>
      <c r="F492" s="1" t="s">
        <v>24</v>
      </c>
      <c r="G492" t="s">
        <v>753</v>
      </c>
    </row>
    <row r="493" spans="1:7" hidden="1" x14ac:dyDescent="0.25">
      <c r="A493">
        <v>333</v>
      </c>
      <c r="B493" t="s">
        <v>748</v>
      </c>
      <c r="C493" t="s">
        <v>40</v>
      </c>
      <c r="D493" t="s">
        <v>44</v>
      </c>
      <c r="E493">
        <v>333</v>
      </c>
      <c r="F493" s="1" t="s">
        <v>24</v>
      </c>
      <c r="G493" t="s">
        <v>753</v>
      </c>
    </row>
    <row r="494" spans="1:7" hidden="1" x14ac:dyDescent="0.25">
      <c r="A494">
        <v>333</v>
      </c>
      <c r="B494" t="s">
        <v>749</v>
      </c>
      <c r="C494" t="s">
        <v>40</v>
      </c>
      <c r="D494" t="s">
        <v>44</v>
      </c>
      <c r="E494">
        <v>333</v>
      </c>
      <c r="F494" s="1" t="s">
        <v>24</v>
      </c>
      <c r="G494" t="s">
        <v>753</v>
      </c>
    </row>
    <row r="495" spans="1:7" hidden="1" x14ac:dyDescent="0.25">
      <c r="A495">
        <v>333</v>
      </c>
      <c r="B495" t="s">
        <v>532</v>
      </c>
      <c r="C495" t="s">
        <v>40</v>
      </c>
      <c r="D495">
        <v>7</v>
      </c>
      <c r="E495">
        <v>333</v>
      </c>
      <c r="F495" s="1" t="s">
        <v>24</v>
      </c>
      <c r="G495" t="s">
        <v>753</v>
      </c>
    </row>
    <row r="496" spans="1:7" hidden="1" x14ac:dyDescent="0.25">
      <c r="A496">
        <v>334</v>
      </c>
      <c r="B496" t="s">
        <v>750</v>
      </c>
      <c r="C496" t="s">
        <v>40</v>
      </c>
      <c r="D496" t="s">
        <v>44</v>
      </c>
      <c r="E496">
        <v>334</v>
      </c>
      <c r="F496" s="1" t="s">
        <v>22</v>
      </c>
      <c r="G496" t="s">
        <v>149</v>
      </c>
    </row>
    <row r="497" spans="1:7" hidden="1" x14ac:dyDescent="0.25">
      <c r="A497">
        <v>334</v>
      </c>
      <c r="B497" t="s">
        <v>741</v>
      </c>
      <c r="C497" t="s">
        <v>40</v>
      </c>
      <c r="D497" t="s">
        <v>44</v>
      </c>
      <c r="E497">
        <v>334</v>
      </c>
      <c r="F497" s="1" t="s">
        <v>22</v>
      </c>
      <c r="G497" t="s">
        <v>453</v>
      </c>
    </row>
    <row r="498" spans="1:7" hidden="1" x14ac:dyDescent="0.25">
      <c r="A498">
        <v>334</v>
      </c>
      <c r="B498" t="s">
        <v>742</v>
      </c>
      <c r="C498" t="s">
        <v>40</v>
      </c>
      <c r="D498" t="s">
        <v>44</v>
      </c>
      <c r="E498">
        <v>334</v>
      </c>
      <c r="F498" s="1" t="s">
        <v>22</v>
      </c>
      <c r="G498" t="s">
        <v>153</v>
      </c>
    </row>
    <row r="499" spans="1:7" hidden="1" x14ac:dyDescent="0.25">
      <c r="A499">
        <v>334</v>
      </c>
      <c r="B499" t="s">
        <v>154</v>
      </c>
      <c r="C499" t="s">
        <v>40</v>
      </c>
      <c r="D499" t="s">
        <v>44</v>
      </c>
      <c r="E499">
        <v>334</v>
      </c>
      <c r="F499" s="1" t="s">
        <v>22</v>
      </c>
      <c r="G499" t="s">
        <v>154</v>
      </c>
    </row>
    <row r="500" spans="1:7" hidden="1" x14ac:dyDescent="0.25">
      <c r="A500">
        <v>334</v>
      </c>
      <c r="B500" t="s">
        <v>743</v>
      </c>
      <c r="C500" t="s">
        <v>40</v>
      </c>
      <c r="D500" t="s">
        <v>44</v>
      </c>
      <c r="E500">
        <v>334</v>
      </c>
      <c r="F500" s="1" t="s">
        <v>22</v>
      </c>
      <c r="G500" t="s">
        <v>443</v>
      </c>
    </row>
    <row r="501" spans="1:7" hidden="1" x14ac:dyDescent="0.25">
      <c r="A501">
        <v>334</v>
      </c>
      <c r="B501" t="s">
        <v>744</v>
      </c>
      <c r="C501" t="s">
        <v>40</v>
      </c>
      <c r="D501" t="s">
        <v>44</v>
      </c>
      <c r="E501">
        <v>334</v>
      </c>
      <c r="F501" s="1" t="s">
        <v>22</v>
      </c>
      <c r="G501" t="s">
        <v>443</v>
      </c>
    </row>
    <row r="502" spans="1:7" hidden="1" x14ac:dyDescent="0.25">
      <c r="A502">
        <v>334</v>
      </c>
      <c r="B502" t="s">
        <v>745</v>
      </c>
      <c r="C502" t="s">
        <v>40</v>
      </c>
      <c r="D502" t="s">
        <v>44</v>
      </c>
      <c r="E502">
        <v>334</v>
      </c>
      <c r="F502" s="1" t="s">
        <v>22</v>
      </c>
      <c r="G502" t="s">
        <v>737</v>
      </c>
    </row>
    <row r="503" spans="1:7" hidden="1" x14ac:dyDescent="0.25">
      <c r="A503">
        <v>334</v>
      </c>
      <c r="B503" t="s">
        <v>738</v>
      </c>
      <c r="C503" t="s">
        <v>40</v>
      </c>
      <c r="D503" t="s">
        <v>44</v>
      </c>
      <c r="E503">
        <v>334</v>
      </c>
      <c r="F503" s="1" t="s">
        <v>22</v>
      </c>
      <c r="G503" t="s">
        <v>738</v>
      </c>
    </row>
    <row r="504" spans="1:7" hidden="1" x14ac:dyDescent="0.25">
      <c r="A504">
        <v>334</v>
      </c>
      <c r="B504" t="s">
        <v>746</v>
      </c>
      <c r="C504" t="s">
        <v>40</v>
      </c>
      <c r="D504" t="s">
        <v>44</v>
      </c>
      <c r="E504">
        <v>334</v>
      </c>
      <c r="F504" s="1" t="s">
        <v>22</v>
      </c>
      <c r="G504" t="s">
        <v>753</v>
      </c>
    </row>
    <row r="505" spans="1:7" hidden="1" x14ac:dyDescent="0.25">
      <c r="A505">
        <v>334</v>
      </c>
      <c r="B505" t="s">
        <v>747</v>
      </c>
      <c r="C505" t="s">
        <v>40</v>
      </c>
      <c r="D505" t="s">
        <v>44</v>
      </c>
      <c r="E505">
        <v>334</v>
      </c>
      <c r="F505" s="1" t="s">
        <v>22</v>
      </c>
      <c r="G505" t="s">
        <v>753</v>
      </c>
    </row>
    <row r="506" spans="1:7" hidden="1" x14ac:dyDescent="0.25">
      <c r="A506">
        <v>334</v>
      </c>
      <c r="B506" t="s">
        <v>748</v>
      </c>
      <c r="C506" t="s">
        <v>40</v>
      </c>
      <c r="D506" t="s">
        <v>44</v>
      </c>
      <c r="E506">
        <v>334</v>
      </c>
      <c r="F506" s="1" t="s">
        <v>22</v>
      </c>
      <c r="G506" t="s">
        <v>753</v>
      </c>
    </row>
    <row r="507" spans="1:7" hidden="1" x14ac:dyDescent="0.25">
      <c r="A507">
        <v>334</v>
      </c>
      <c r="B507" t="s">
        <v>749</v>
      </c>
      <c r="C507" t="s">
        <v>40</v>
      </c>
      <c r="D507" t="s">
        <v>44</v>
      </c>
      <c r="E507">
        <v>334</v>
      </c>
      <c r="F507" s="1" t="s">
        <v>22</v>
      </c>
      <c r="G507" t="s">
        <v>753</v>
      </c>
    </row>
    <row r="508" spans="1:7" hidden="1" x14ac:dyDescent="0.25">
      <c r="A508">
        <v>334</v>
      </c>
      <c r="B508" t="s">
        <v>532</v>
      </c>
      <c r="C508" t="s">
        <v>40</v>
      </c>
      <c r="D508">
        <v>2</v>
      </c>
      <c r="E508">
        <v>334</v>
      </c>
      <c r="F508" s="1" t="s">
        <v>22</v>
      </c>
      <c r="G508" t="s">
        <v>753</v>
      </c>
    </row>
    <row r="509" spans="1:7" hidden="1" x14ac:dyDescent="0.25">
      <c r="A509">
        <v>335</v>
      </c>
      <c r="B509" t="s">
        <v>750</v>
      </c>
      <c r="C509" t="s">
        <v>40</v>
      </c>
      <c r="D509" t="s">
        <v>44</v>
      </c>
      <c r="E509">
        <v>335</v>
      </c>
      <c r="F509" s="1" t="s">
        <v>23</v>
      </c>
      <c r="G509" t="s">
        <v>149</v>
      </c>
    </row>
    <row r="510" spans="1:7" hidden="1" x14ac:dyDescent="0.25">
      <c r="A510">
        <v>335</v>
      </c>
      <c r="B510" t="s">
        <v>741</v>
      </c>
      <c r="C510" t="s">
        <v>40</v>
      </c>
      <c r="D510" t="s">
        <v>44</v>
      </c>
      <c r="E510">
        <v>335</v>
      </c>
      <c r="F510" s="1" t="s">
        <v>23</v>
      </c>
      <c r="G510" t="s">
        <v>453</v>
      </c>
    </row>
    <row r="511" spans="1:7" hidden="1" x14ac:dyDescent="0.25">
      <c r="A511">
        <v>335</v>
      </c>
      <c r="B511" t="s">
        <v>742</v>
      </c>
      <c r="C511" t="s">
        <v>40</v>
      </c>
      <c r="D511" t="s">
        <v>44</v>
      </c>
      <c r="E511">
        <v>335</v>
      </c>
      <c r="F511" s="1" t="s">
        <v>23</v>
      </c>
      <c r="G511" t="s">
        <v>153</v>
      </c>
    </row>
    <row r="512" spans="1:7" hidden="1" x14ac:dyDescent="0.25">
      <c r="A512">
        <v>335</v>
      </c>
      <c r="B512" t="s">
        <v>154</v>
      </c>
      <c r="C512" t="s">
        <v>40</v>
      </c>
      <c r="D512" t="s">
        <v>44</v>
      </c>
      <c r="E512">
        <v>335</v>
      </c>
      <c r="F512" s="1" t="s">
        <v>23</v>
      </c>
      <c r="G512" t="s">
        <v>154</v>
      </c>
    </row>
    <row r="513" spans="1:7" hidden="1" x14ac:dyDescent="0.25">
      <c r="A513">
        <v>335</v>
      </c>
      <c r="B513" t="s">
        <v>743</v>
      </c>
      <c r="C513" t="s">
        <v>40</v>
      </c>
      <c r="D513" t="s">
        <v>44</v>
      </c>
      <c r="E513">
        <v>335</v>
      </c>
      <c r="F513" s="1" t="s">
        <v>23</v>
      </c>
      <c r="G513" t="s">
        <v>443</v>
      </c>
    </row>
    <row r="514" spans="1:7" hidden="1" x14ac:dyDescent="0.25">
      <c r="A514">
        <v>335</v>
      </c>
      <c r="B514" t="s">
        <v>744</v>
      </c>
      <c r="C514" t="s">
        <v>40</v>
      </c>
      <c r="D514" t="s">
        <v>44</v>
      </c>
      <c r="E514">
        <v>335</v>
      </c>
      <c r="F514" s="1" t="s">
        <v>23</v>
      </c>
      <c r="G514" t="s">
        <v>443</v>
      </c>
    </row>
    <row r="515" spans="1:7" hidden="1" x14ac:dyDescent="0.25">
      <c r="A515">
        <v>335</v>
      </c>
      <c r="B515" t="s">
        <v>745</v>
      </c>
      <c r="C515" t="s">
        <v>40</v>
      </c>
      <c r="D515" t="s">
        <v>44</v>
      </c>
      <c r="E515">
        <v>335</v>
      </c>
      <c r="F515" s="1" t="s">
        <v>23</v>
      </c>
      <c r="G515" t="s">
        <v>737</v>
      </c>
    </row>
    <row r="516" spans="1:7" hidden="1" x14ac:dyDescent="0.25">
      <c r="A516">
        <v>335</v>
      </c>
      <c r="B516" t="s">
        <v>738</v>
      </c>
      <c r="C516" t="s">
        <v>40</v>
      </c>
      <c r="D516" t="s">
        <v>44</v>
      </c>
      <c r="E516">
        <v>335</v>
      </c>
      <c r="F516" s="1" t="s">
        <v>23</v>
      </c>
      <c r="G516" t="s">
        <v>738</v>
      </c>
    </row>
    <row r="517" spans="1:7" hidden="1" x14ac:dyDescent="0.25">
      <c r="A517">
        <v>335</v>
      </c>
      <c r="B517" t="s">
        <v>746</v>
      </c>
      <c r="C517" t="s">
        <v>40</v>
      </c>
      <c r="D517" t="s">
        <v>44</v>
      </c>
      <c r="E517">
        <v>335</v>
      </c>
      <c r="F517" s="1" t="s">
        <v>23</v>
      </c>
      <c r="G517" t="s">
        <v>753</v>
      </c>
    </row>
    <row r="518" spans="1:7" hidden="1" x14ac:dyDescent="0.25">
      <c r="A518">
        <v>335</v>
      </c>
      <c r="B518" t="s">
        <v>747</v>
      </c>
      <c r="C518" t="s">
        <v>40</v>
      </c>
      <c r="D518" t="s">
        <v>44</v>
      </c>
      <c r="E518">
        <v>335</v>
      </c>
      <c r="F518" s="1" t="s">
        <v>23</v>
      </c>
      <c r="G518" t="s">
        <v>753</v>
      </c>
    </row>
    <row r="519" spans="1:7" hidden="1" x14ac:dyDescent="0.25">
      <c r="A519">
        <v>335</v>
      </c>
      <c r="B519" t="s">
        <v>748</v>
      </c>
      <c r="C519" t="s">
        <v>40</v>
      </c>
      <c r="D519" t="s">
        <v>44</v>
      </c>
      <c r="E519">
        <v>335</v>
      </c>
      <c r="F519" s="1" t="s">
        <v>23</v>
      </c>
      <c r="G519" t="s">
        <v>753</v>
      </c>
    </row>
    <row r="520" spans="1:7" hidden="1" x14ac:dyDescent="0.25">
      <c r="A520">
        <v>335</v>
      </c>
      <c r="B520" t="s">
        <v>749</v>
      </c>
      <c r="C520" t="s">
        <v>40</v>
      </c>
      <c r="D520" t="s">
        <v>44</v>
      </c>
      <c r="E520">
        <v>335</v>
      </c>
      <c r="F520" s="1" t="s">
        <v>23</v>
      </c>
      <c r="G520" t="s">
        <v>753</v>
      </c>
    </row>
    <row r="521" spans="1:7" hidden="1" x14ac:dyDescent="0.25">
      <c r="A521">
        <v>335</v>
      </c>
      <c r="B521" t="s">
        <v>532</v>
      </c>
      <c r="C521" t="s">
        <v>40</v>
      </c>
      <c r="D521">
        <v>12</v>
      </c>
      <c r="E521">
        <v>335</v>
      </c>
      <c r="F521" s="1" t="s">
        <v>23</v>
      </c>
      <c r="G521" t="s">
        <v>753</v>
      </c>
    </row>
    <row r="522" spans="1:7" hidden="1" x14ac:dyDescent="0.25">
      <c r="A522">
        <v>336110</v>
      </c>
      <c r="B522" t="s">
        <v>750</v>
      </c>
      <c r="C522" t="s">
        <v>40</v>
      </c>
      <c r="D522" t="s">
        <v>44</v>
      </c>
      <c r="E522">
        <v>336</v>
      </c>
      <c r="F522" s="1" t="s">
        <v>25</v>
      </c>
      <c r="G522" t="s">
        <v>149</v>
      </c>
    </row>
    <row r="523" spans="1:7" hidden="1" x14ac:dyDescent="0.25">
      <c r="A523">
        <v>336110</v>
      </c>
      <c r="B523" t="s">
        <v>741</v>
      </c>
      <c r="C523" t="s">
        <v>40</v>
      </c>
      <c r="D523" t="s">
        <v>44</v>
      </c>
      <c r="E523">
        <v>336</v>
      </c>
      <c r="F523" s="1" t="s">
        <v>25</v>
      </c>
      <c r="G523" t="s">
        <v>453</v>
      </c>
    </row>
    <row r="524" spans="1:7" hidden="1" x14ac:dyDescent="0.25">
      <c r="A524">
        <v>336110</v>
      </c>
      <c r="B524" t="s">
        <v>742</v>
      </c>
      <c r="C524" t="s">
        <v>40</v>
      </c>
      <c r="D524" t="s">
        <v>44</v>
      </c>
      <c r="E524">
        <v>336</v>
      </c>
      <c r="F524" s="1" t="s">
        <v>25</v>
      </c>
      <c r="G524" t="s">
        <v>153</v>
      </c>
    </row>
    <row r="525" spans="1:7" hidden="1" x14ac:dyDescent="0.25">
      <c r="A525">
        <v>336110</v>
      </c>
      <c r="B525" t="s">
        <v>154</v>
      </c>
      <c r="C525" t="s">
        <v>40</v>
      </c>
      <c r="D525" t="s">
        <v>44</v>
      </c>
      <c r="E525">
        <v>336</v>
      </c>
      <c r="F525" s="1" t="s">
        <v>25</v>
      </c>
      <c r="G525" t="s">
        <v>154</v>
      </c>
    </row>
    <row r="526" spans="1:7" hidden="1" x14ac:dyDescent="0.25">
      <c r="A526">
        <v>336110</v>
      </c>
      <c r="B526" t="s">
        <v>743</v>
      </c>
      <c r="C526" t="s">
        <v>40</v>
      </c>
      <c r="D526" t="s">
        <v>44</v>
      </c>
      <c r="E526">
        <v>336</v>
      </c>
      <c r="F526" s="1" t="s">
        <v>25</v>
      </c>
      <c r="G526" t="s">
        <v>443</v>
      </c>
    </row>
    <row r="527" spans="1:7" hidden="1" x14ac:dyDescent="0.25">
      <c r="A527">
        <v>336110</v>
      </c>
      <c r="B527" t="s">
        <v>744</v>
      </c>
      <c r="C527" t="s">
        <v>40</v>
      </c>
      <c r="D527" t="s">
        <v>44</v>
      </c>
      <c r="E527">
        <v>336</v>
      </c>
      <c r="F527" s="1" t="s">
        <v>25</v>
      </c>
      <c r="G527" t="s">
        <v>443</v>
      </c>
    </row>
    <row r="528" spans="1:7" hidden="1" x14ac:dyDescent="0.25">
      <c r="A528">
        <v>336110</v>
      </c>
      <c r="B528" t="s">
        <v>745</v>
      </c>
      <c r="C528" t="s">
        <v>40</v>
      </c>
      <c r="D528" t="s">
        <v>44</v>
      </c>
      <c r="E528">
        <v>336</v>
      </c>
      <c r="F528" s="1" t="s">
        <v>25</v>
      </c>
      <c r="G528" t="s">
        <v>737</v>
      </c>
    </row>
    <row r="529" spans="1:7" hidden="1" x14ac:dyDescent="0.25">
      <c r="A529">
        <v>336110</v>
      </c>
      <c r="B529" t="s">
        <v>738</v>
      </c>
      <c r="C529" t="s">
        <v>40</v>
      </c>
      <c r="D529" t="s">
        <v>44</v>
      </c>
      <c r="E529">
        <v>336</v>
      </c>
      <c r="F529" s="1" t="s">
        <v>25</v>
      </c>
      <c r="G529" t="s">
        <v>738</v>
      </c>
    </row>
    <row r="530" spans="1:7" hidden="1" x14ac:dyDescent="0.25">
      <c r="A530">
        <v>336110</v>
      </c>
      <c r="B530" t="s">
        <v>746</v>
      </c>
      <c r="C530" t="s">
        <v>40</v>
      </c>
      <c r="D530" t="s">
        <v>44</v>
      </c>
      <c r="E530">
        <v>336</v>
      </c>
      <c r="F530" s="1" t="s">
        <v>25</v>
      </c>
      <c r="G530" t="s">
        <v>753</v>
      </c>
    </row>
    <row r="531" spans="1:7" hidden="1" x14ac:dyDescent="0.25">
      <c r="A531">
        <v>336110</v>
      </c>
      <c r="B531" t="s">
        <v>747</v>
      </c>
      <c r="C531" t="s">
        <v>40</v>
      </c>
      <c r="D531" t="s">
        <v>44</v>
      </c>
      <c r="E531">
        <v>336</v>
      </c>
      <c r="F531" s="1" t="s">
        <v>25</v>
      </c>
      <c r="G531" t="s">
        <v>753</v>
      </c>
    </row>
    <row r="532" spans="1:7" hidden="1" x14ac:dyDescent="0.25">
      <c r="A532">
        <v>336110</v>
      </c>
      <c r="B532" t="s">
        <v>748</v>
      </c>
      <c r="C532" t="s">
        <v>40</v>
      </c>
      <c r="D532" t="s">
        <v>44</v>
      </c>
      <c r="E532">
        <v>336</v>
      </c>
      <c r="F532" s="1" t="s">
        <v>25</v>
      </c>
      <c r="G532" t="s">
        <v>753</v>
      </c>
    </row>
    <row r="533" spans="1:7" hidden="1" x14ac:dyDescent="0.25">
      <c r="A533">
        <v>336110</v>
      </c>
      <c r="B533" t="s">
        <v>749</v>
      </c>
      <c r="C533" t="s">
        <v>40</v>
      </c>
      <c r="D533" t="s">
        <v>44</v>
      </c>
      <c r="E533">
        <v>336</v>
      </c>
      <c r="F533" s="1" t="s">
        <v>25</v>
      </c>
      <c r="G533" t="s">
        <v>753</v>
      </c>
    </row>
    <row r="534" spans="1:7" hidden="1" x14ac:dyDescent="0.25">
      <c r="A534">
        <v>336110</v>
      </c>
      <c r="B534" t="s">
        <v>532</v>
      </c>
      <c r="C534" t="s">
        <v>40</v>
      </c>
      <c r="D534">
        <v>10</v>
      </c>
      <c r="E534">
        <v>336</v>
      </c>
      <c r="F534" s="1" t="s">
        <v>25</v>
      </c>
      <c r="G534" t="s">
        <v>753</v>
      </c>
    </row>
    <row r="535" spans="1:7" hidden="1" x14ac:dyDescent="0.25">
      <c r="A535">
        <v>3364</v>
      </c>
      <c r="B535" t="s">
        <v>750</v>
      </c>
      <c r="C535" t="s">
        <v>40</v>
      </c>
      <c r="D535" t="s">
        <v>44</v>
      </c>
      <c r="E535">
        <v>336</v>
      </c>
      <c r="F535" s="1" t="s">
        <v>26</v>
      </c>
      <c r="G535" t="s">
        <v>149</v>
      </c>
    </row>
    <row r="536" spans="1:7" hidden="1" x14ac:dyDescent="0.25">
      <c r="A536">
        <v>3364</v>
      </c>
      <c r="B536" t="s">
        <v>741</v>
      </c>
      <c r="C536" t="s">
        <v>40</v>
      </c>
      <c r="D536" t="s">
        <v>44</v>
      </c>
      <c r="E536">
        <v>336</v>
      </c>
      <c r="F536" s="1" t="s">
        <v>26</v>
      </c>
      <c r="G536" t="s">
        <v>453</v>
      </c>
    </row>
    <row r="537" spans="1:7" hidden="1" x14ac:dyDescent="0.25">
      <c r="A537">
        <v>3364</v>
      </c>
      <c r="B537" t="s">
        <v>742</v>
      </c>
      <c r="C537" t="s">
        <v>40</v>
      </c>
      <c r="D537" t="s">
        <v>44</v>
      </c>
      <c r="E537">
        <v>336</v>
      </c>
      <c r="F537" s="1" t="s">
        <v>26</v>
      </c>
      <c r="G537" t="s">
        <v>153</v>
      </c>
    </row>
    <row r="538" spans="1:7" hidden="1" x14ac:dyDescent="0.25">
      <c r="A538">
        <v>3364</v>
      </c>
      <c r="B538" t="s">
        <v>154</v>
      </c>
      <c r="C538" t="s">
        <v>40</v>
      </c>
      <c r="D538" t="s">
        <v>44</v>
      </c>
      <c r="E538">
        <v>336</v>
      </c>
      <c r="F538" s="1" t="s">
        <v>26</v>
      </c>
      <c r="G538" t="s">
        <v>154</v>
      </c>
    </row>
    <row r="539" spans="1:7" hidden="1" x14ac:dyDescent="0.25">
      <c r="A539">
        <v>3364</v>
      </c>
      <c r="B539" t="s">
        <v>743</v>
      </c>
      <c r="C539" t="s">
        <v>40</v>
      </c>
      <c r="D539" t="s">
        <v>44</v>
      </c>
      <c r="E539">
        <v>336</v>
      </c>
      <c r="F539" s="1" t="s">
        <v>26</v>
      </c>
      <c r="G539" t="s">
        <v>443</v>
      </c>
    </row>
    <row r="540" spans="1:7" hidden="1" x14ac:dyDescent="0.25">
      <c r="A540">
        <v>3364</v>
      </c>
      <c r="B540" t="s">
        <v>744</v>
      </c>
      <c r="C540" t="s">
        <v>40</v>
      </c>
      <c r="D540" t="s">
        <v>44</v>
      </c>
      <c r="E540">
        <v>336</v>
      </c>
      <c r="F540" s="1" t="s">
        <v>26</v>
      </c>
      <c r="G540" t="s">
        <v>443</v>
      </c>
    </row>
    <row r="541" spans="1:7" hidden="1" x14ac:dyDescent="0.25">
      <c r="A541">
        <v>3364</v>
      </c>
      <c r="B541" t="s">
        <v>745</v>
      </c>
      <c r="C541" t="s">
        <v>40</v>
      </c>
      <c r="D541" t="s">
        <v>44</v>
      </c>
      <c r="E541">
        <v>336</v>
      </c>
      <c r="F541" s="1" t="s">
        <v>26</v>
      </c>
      <c r="G541" t="s">
        <v>737</v>
      </c>
    </row>
    <row r="542" spans="1:7" hidden="1" x14ac:dyDescent="0.25">
      <c r="A542">
        <v>3364</v>
      </c>
      <c r="B542" t="s">
        <v>738</v>
      </c>
      <c r="C542" t="s">
        <v>40</v>
      </c>
      <c r="D542" t="s">
        <v>44</v>
      </c>
      <c r="E542">
        <v>336</v>
      </c>
      <c r="F542" s="1" t="s">
        <v>26</v>
      </c>
      <c r="G542" t="s">
        <v>738</v>
      </c>
    </row>
    <row r="543" spans="1:7" hidden="1" x14ac:dyDescent="0.25">
      <c r="A543">
        <v>3364</v>
      </c>
      <c r="B543" t="s">
        <v>746</v>
      </c>
      <c r="C543" t="s">
        <v>40</v>
      </c>
      <c r="D543" t="s">
        <v>44</v>
      </c>
      <c r="E543">
        <v>336</v>
      </c>
      <c r="F543" s="1" t="s">
        <v>26</v>
      </c>
      <c r="G543" t="s">
        <v>753</v>
      </c>
    </row>
    <row r="544" spans="1:7" hidden="1" x14ac:dyDescent="0.25">
      <c r="A544">
        <v>3364</v>
      </c>
      <c r="B544" t="s">
        <v>747</v>
      </c>
      <c r="C544" t="s">
        <v>40</v>
      </c>
      <c r="D544" t="s">
        <v>44</v>
      </c>
      <c r="E544">
        <v>336</v>
      </c>
      <c r="F544" s="1" t="s">
        <v>26</v>
      </c>
      <c r="G544" t="s">
        <v>753</v>
      </c>
    </row>
    <row r="545" spans="1:7" hidden="1" x14ac:dyDescent="0.25">
      <c r="A545">
        <v>3364</v>
      </c>
      <c r="B545" t="s">
        <v>748</v>
      </c>
      <c r="C545" t="s">
        <v>40</v>
      </c>
      <c r="D545" t="s">
        <v>44</v>
      </c>
      <c r="E545">
        <v>336</v>
      </c>
      <c r="F545" s="1" t="s">
        <v>26</v>
      </c>
      <c r="G545" t="s">
        <v>753</v>
      </c>
    </row>
    <row r="546" spans="1:7" hidden="1" x14ac:dyDescent="0.25">
      <c r="A546">
        <v>3364</v>
      </c>
      <c r="B546" t="s">
        <v>749</v>
      </c>
      <c r="C546" t="s">
        <v>40</v>
      </c>
      <c r="D546" t="s">
        <v>44</v>
      </c>
      <c r="E546">
        <v>336</v>
      </c>
      <c r="F546" s="1" t="s">
        <v>26</v>
      </c>
      <c r="G546" t="s">
        <v>753</v>
      </c>
    </row>
    <row r="547" spans="1:7" hidden="1" x14ac:dyDescent="0.25">
      <c r="A547">
        <v>3364</v>
      </c>
      <c r="B547" t="s">
        <v>532</v>
      </c>
      <c r="C547" t="s">
        <v>40</v>
      </c>
      <c r="D547">
        <v>2</v>
      </c>
      <c r="E547">
        <v>336</v>
      </c>
      <c r="F547" s="1" t="s">
        <v>26</v>
      </c>
      <c r="G547" t="s">
        <v>753</v>
      </c>
    </row>
    <row r="548" spans="1:7" hidden="1" x14ac:dyDescent="0.25">
      <c r="A548">
        <v>337</v>
      </c>
      <c r="B548" t="s">
        <v>750</v>
      </c>
      <c r="C548" t="s">
        <v>40</v>
      </c>
      <c r="D548" t="s">
        <v>44</v>
      </c>
      <c r="E548">
        <v>337</v>
      </c>
      <c r="F548" s="1" t="s">
        <v>27</v>
      </c>
      <c r="G548" t="s">
        <v>149</v>
      </c>
    </row>
    <row r="549" spans="1:7" hidden="1" x14ac:dyDescent="0.25">
      <c r="A549">
        <v>337</v>
      </c>
      <c r="B549" t="s">
        <v>741</v>
      </c>
      <c r="C549" t="s">
        <v>40</v>
      </c>
      <c r="D549" t="s">
        <v>44</v>
      </c>
      <c r="E549">
        <v>337</v>
      </c>
      <c r="F549" s="1" t="s">
        <v>27</v>
      </c>
      <c r="G549" t="s">
        <v>453</v>
      </c>
    </row>
    <row r="550" spans="1:7" hidden="1" x14ac:dyDescent="0.25">
      <c r="A550">
        <v>337</v>
      </c>
      <c r="B550" t="s">
        <v>742</v>
      </c>
      <c r="C550" t="s">
        <v>40</v>
      </c>
      <c r="D550" t="s">
        <v>44</v>
      </c>
      <c r="E550">
        <v>337</v>
      </c>
      <c r="F550" s="1" t="s">
        <v>27</v>
      </c>
      <c r="G550" t="s">
        <v>153</v>
      </c>
    </row>
    <row r="551" spans="1:7" hidden="1" x14ac:dyDescent="0.25">
      <c r="A551">
        <v>337</v>
      </c>
      <c r="B551" t="s">
        <v>154</v>
      </c>
      <c r="C551" t="s">
        <v>40</v>
      </c>
      <c r="D551" t="s">
        <v>44</v>
      </c>
      <c r="E551">
        <v>337</v>
      </c>
      <c r="F551" s="1" t="s">
        <v>27</v>
      </c>
      <c r="G551" t="s">
        <v>154</v>
      </c>
    </row>
    <row r="552" spans="1:7" hidden="1" x14ac:dyDescent="0.25">
      <c r="A552">
        <v>337</v>
      </c>
      <c r="B552" t="s">
        <v>743</v>
      </c>
      <c r="C552" t="s">
        <v>40</v>
      </c>
      <c r="D552" t="s">
        <v>44</v>
      </c>
      <c r="E552">
        <v>337</v>
      </c>
      <c r="F552" s="1" t="s">
        <v>27</v>
      </c>
      <c r="G552" t="s">
        <v>443</v>
      </c>
    </row>
    <row r="553" spans="1:7" hidden="1" x14ac:dyDescent="0.25">
      <c r="A553">
        <v>337</v>
      </c>
      <c r="B553" t="s">
        <v>744</v>
      </c>
      <c r="C553" t="s">
        <v>40</v>
      </c>
      <c r="D553" t="s">
        <v>44</v>
      </c>
      <c r="E553">
        <v>337</v>
      </c>
      <c r="F553" s="1" t="s">
        <v>27</v>
      </c>
      <c r="G553" t="s">
        <v>443</v>
      </c>
    </row>
    <row r="554" spans="1:7" hidden="1" x14ac:dyDescent="0.25">
      <c r="A554">
        <v>337</v>
      </c>
      <c r="B554" t="s">
        <v>745</v>
      </c>
      <c r="C554" t="s">
        <v>40</v>
      </c>
      <c r="D554" t="s">
        <v>44</v>
      </c>
      <c r="E554">
        <v>337</v>
      </c>
      <c r="F554" s="1" t="s">
        <v>27</v>
      </c>
      <c r="G554" t="s">
        <v>737</v>
      </c>
    </row>
    <row r="555" spans="1:7" hidden="1" x14ac:dyDescent="0.25">
      <c r="A555">
        <v>337</v>
      </c>
      <c r="B555" t="s">
        <v>738</v>
      </c>
      <c r="C555" t="s">
        <v>40</v>
      </c>
      <c r="D555" t="s">
        <v>44</v>
      </c>
      <c r="E555">
        <v>337</v>
      </c>
      <c r="F555" s="1" t="s">
        <v>27</v>
      </c>
      <c r="G555" t="s">
        <v>738</v>
      </c>
    </row>
    <row r="556" spans="1:7" hidden="1" x14ac:dyDescent="0.25">
      <c r="A556">
        <v>337</v>
      </c>
      <c r="B556" t="s">
        <v>746</v>
      </c>
      <c r="C556" t="s">
        <v>40</v>
      </c>
      <c r="D556" t="s">
        <v>44</v>
      </c>
      <c r="E556">
        <v>337</v>
      </c>
      <c r="F556" s="1" t="s">
        <v>27</v>
      </c>
      <c r="G556" t="s">
        <v>753</v>
      </c>
    </row>
    <row r="557" spans="1:7" hidden="1" x14ac:dyDescent="0.25">
      <c r="A557">
        <v>337</v>
      </c>
      <c r="B557" t="s">
        <v>747</v>
      </c>
      <c r="C557" t="s">
        <v>40</v>
      </c>
      <c r="D557" t="s">
        <v>44</v>
      </c>
      <c r="E557">
        <v>337</v>
      </c>
      <c r="F557" s="1" t="s">
        <v>27</v>
      </c>
      <c r="G557" t="s">
        <v>753</v>
      </c>
    </row>
    <row r="558" spans="1:7" hidden="1" x14ac:dyDescent="0.25">
      <c r="A558">
        <v>337</v>
      </c>
      <c r="B558" t="s">
        <v>748</v>
      </c>
      <c r="C558" t="s">
        <v>40</v>
      </c>
      <c r="D558" t="s">
        <v>44</v>
      </c>
      <c r="E558">
        <v>337</v>
      </c>
      <c r="F558" s="1" t="s">
        <v>27</v>
      </c>
      <c r="G558" t="s">
        <v>753</v>
      </c>
    </row>
    <row r="559" spans="1:7" hidden="1" x14ac:dyDescent="0.25">
      <c r="A559">
        <v>337</v>
      </c>
      <c r="B559" t="s">
        <v>749</v>
      </c>
      <c r="C559" t="s">
        <v>40</v>
      </c>
      <c r="D559" t="s">
        <v>44</v>
      </c>
      <c r="E559">
        <v>337</v>
      </c>
      <c r="F559" s="1" t="s">
        <v>27</v>
      </c>
      <c r="G559" t="s">
        <v>753</v>
      </c>
    </row>
    <row r="560" spans="1:7" hidden="1" x14ac:dyDescent="0.25">
      <c r="A560">
        <v>337</v>
      </c>
      <c r="B560" t="s">
        <v>532</v>
      </c>
      <c r="C560" t="s">
        <v>40</v>
      </c>
      <c r="D560">
        <v>7</v>
      </c>
      <c r="E560">
        <v>337</v>
      </c>
      <c r="F560" s="1" t="s">
        <v>27</v>
      </c>
      <c r="G560" t="s">
        <v>753</v>
      </c>
    </row>
    <row r="561" spans="1:7" hidden="1" x14ac:dyDescent="0.25">
      <c r="A561">
        <v>339</v>
      </c>
      <c r="B561" t="s">
        <v>750</v>
      </c>
      <c r="C561" t="s">
        <v>40</v>
      </c>
      <c r="D561" t="s">
        <v>44</v>
      </c>
      <c r="E561">
        <v>339</v>
      </c>
      <c r="F561" s="1" t="s">
        <v>27</v>
      </c>
      <c r="G561" t="s">
        <v>149</v>
      </c>
    </row>
    <row r="562" spans="1:7" hidden="1" x14ac:dyDescent="0.25">
      <c r="A562">
        <v>339</v>
      </c>
      <c r="B562" t="s">
        <v>741</v>
      </c>
      <c r="C562" t="s">
        <v>40</v>
      </c>
      <c r="D562" t="s">
        <v>44</v>
      </c>
      <c r="E562">
        <v>339</v>
      </c>
      <c r="F562" s="1" t="s">
        <v>27</v>
      </c>
      <c r="G562" t="s">
        <v>453</v>
      </c>
    </row>
    <row r="563" spans="1:7" hidden="1" x14ac:dyDescent="0.25">
      <c r="A563">
        <v>339</v>
      </c>
      <c r="B563" t="s">
        <v>742</v>
      </c>
      <c r="C563" t="s">
        <v>40</v>
      </c>
      <c r="D563" t="s">
        <v>44</v>
      </c>
      <c r="E563">
        <v>339</v>
      </c>
      <c r="F563" s="1" t="s">
        <v>27</v>
      </c>
      <c r="G563" t="s">
        <v>153</v>
      </c>
    </row>
    <row r="564" spans="1:7" hidden="1" x14ac:dyDescent="0.25">
      <c r="A564">
        <v>339</v>
      </c>
      <c r="B564" t="s">
        <v>154</v>
      </c>
      <c r="C564" t="s">
        <v>40</v>
      </c>
      <c r="D564" t="s">
        <v>44</v>
      </c>
      <c r="E564">
        <v>339</v>
      </c>
      <c r="F564" s="1" t="s">
        <v>27</v>
      </c>
      <c r="G564" t="s">
        <v>154</v>
      </c>
    </row>
    <row r="565" spans="1:7" hidden="1" x14ac:dyDescent="0.25">
      <c r="A565">
        <v>339</v>
      </c>
      <c r="B565" t="s">
        <v>743</v>
      </c>
      <c r="C565" t="s">
        <v>40</v>
      </c>
      <c r="D565" t="s">
        <v>44</v>
      </c>
      <c r="E565">
        <v>339</v>
      </c>
      <c r="F565" s="1" t="s">
        <v>27</v>
      </c>
      <c r="G565" t="s">
        <v>443</v>
      </c>
    </row>
    <row r="566" spans="1:7" hidden="1" x14ac:dyDescent="0.25">
      <c r="A566">
        <v>339</v>
      </c>
      <c r="B566" t="s">
        <v>744</v>
      </c>
      <c r="C566" t="s">
        <v>40</v>
      </c>
      <c r="D566" t="s">
        <v>44</v>
      </c>
      <c r="E566">
        <v>339</v>
      </c>
      <c r="F566" s="1" t="s">
        <v>27</v>
      </c>
      <c r="G566" t="s">
        <v>443</v>
      </c>
    </row>
    <row r="567" spans="1:7" hidden="1" x14ac:dyDescent="0.25">
      <c r="A567">
        <v>339</v>
      </c>
      <c r="B567" t="s">
        <v>745</v>
      </c>
      <c r="C567" t="s">
        <v>40</v>
      </c>
      <c r="D567" t="s">
        <v>44</v>
      </c>
      <c r="E567">
        <v>339</v>
      </c>
      <c r="F567" s="1" t="s">
        <v>27</v>
      </c>
      <c r="G567" t="s">
        <v>737</v>
      </c>
    </row>
    <row r="568" spans="1:7" hidden="1" x14ac:dyDescent="0.25">
      <c r="A568">
        <v>339</v>
      </c>
      <c r="B568" t="s">
        <v>738</v>
      </c>
      <c r="C568" t="s">
        <v>40</v>
      </c>
      <c r="D568" t="s">
        <v>44</v>
      </c>
      <c r="E568">
        <v>339</v>
      </c>
      <c r="F568" s="1" t="s">
        <v>27</v>
      </c>
      <c r="G568" t="s">
        <v>738</v>
      </c>
    </row>
    <row r="569" spans="1:7" hidden="1" x14ac:dyDescent="0.25">
      <c r="A569">
        <v>339</v>
      </c>
      <c r="B569" t="s">
        <v>746</v>
      </c>
      <c r="C569" t="s">
        <v>40</v>
      </c>
      <c r="D569" t="s">
        <v>44</v>
      </c>
      <c r="E569">
        <v>339</v>
      </c>
      <c r="F569" s="1" t="s">
        <v>27</v>
      </c>
      <c r="G569" t="s">
        <v>753</v>
      </c>
    </row>
    <row r="570" spans="1:7" hidden="1" x14ac:dyDescent="0.25">
      <c r="A570">
        <v>339</v>
      </c>
      <c r="B570" t="s">
        <v>747</v>
      </c>
      <c r="C570" t="s">
        <v>40</v>
      </c>
      <c r="D570" t="s">
        <v>44</v>
      </c>
      <c r="E570">
        <v>339</v>
      </c>
      <c r="F570" s="1" t="s">
        <v>27</v>
      </c>
      <c r="G570" t="s">
        <v>753</v>
      </c>
    </row>
    <row r="571" spans="1:7" hidden="1" x14ac:dyDescent="0.25">
      <c r="A571">
        <v>339</v>
      </c>
      <c r="B571" t="s">
        <v>748</v>
      </c>
      <c r="C571" t="s">
        <v>40</v>
      </c>
      <c r="D571" t="s">
        <v>44</v>
      </c>
      <c r="E571">
        <v>339</v>
      </c>
      <c r="F571" s="1" t="s">
        <v>27</v>
      </c>
      <c r="G571" t="s">
        <v>753</v>
      </c>
    </row>
    <row r="572" spans="1:7" hidden="1" x14ac:dyDescent="0.25">
      <c r="A572">
        <v>339</v>
      </c>
      <c r="B572" t="s">
        <v>749</v>
      </c>
      <c r="C572" t="s">
        <v>40</v>
      </c>
      <c r="D572" t="s">
        <v>44</v>
      </c>
      <c r="E572">
        <v>339</v>
      </c>
      <c r="F572" s="1" t="s">
        <v>27</v>
      </c>
      <c r="G572" t="s">
        <v>753</v>
      </c>
    </row>
    <row r="573" spans="1:7" hidden="1" x14ac:dyDescent="0.25">
      <c r="A573">
        <v>339</v>
      </c>
      <c r="B573" t="s">
        <v>532</v>
      </c>
      <c r="C573" t="s">
        <v>40</v>
      </c>
      <c r="D573" t="s">
        <v>60</v>
      </c>
      <c r="E573">
        <v>339</v>
      </c>
      <c r="F573" s="1" t="s">
        <v>27</v>
      </c>
      <c r="G573" t="s">
        <v>753</v>
      </c>
    </row>
    <row r="574" spans="1:7" hidden="1" x14ac:dyDescent="0.25">
      <c r="A574">
        <v>311</v>
      </c>
      <c r="B574" t="s">
        <v>750</v>
      </c>
      <c r="C574" t="s">
        <v>631</v>
      </c>
      <c r="D574">
        <v>10</v>
      </c>
      <c r="E574">
        <v>311</v>
      </c>
      <c r="F574" s="1" t="s">
        <v>10</v>
      </c>
      <c r="G574" t="s">
        <v>149</v>
      </c>
    </row>
    <row r="575" spans="1:7" hidden="1" x14ac:dyDescent="0.25">
      <c r="A575">
        <v>311</v>
      </c>
      <c r="B575" t="s">
        <v>741</v>
      </c>
      <c r="C575" t="s">
        <v>631</v>
      </c>
      <c r="D575">
        <v>12</v>
      </c>
      <c r="E575">
        <v>311</v>
      </c>
      <c r="F575" s="1" t="s">
        <v>10</v>
      </c>
      <c r="G575" t="s">
        <v>453</v>
      </c>
    </row>
    <row r="576" spans="1:7" hidden="1" x14ac:dyDescent="0.25">
      <c r="A576">
        <v>311</v>
      </c>
      <c r="B576" t="s">
        <v>742</v>
      </c>
      <c r="C576" t="s">
        <v>631</v>
      </c>
      <c r="D576">
        <v>73</v>
      </c>
      <c r="E576">
        <v>311</v>
      </c>
      <c r="F576" s="1" t="s">
        <v>10</v>
      </c>
      <c r="G576" t="s">
        <v>153</v>
      </c>
    </row>
    <row r="577" spans="1:7" hidden="1" x14ac:dyDescent="0.25">
      <c r="A577">
        <v>311</v>
      </c>
      <c r="B577" t="s">
        <v>154</v>
      </c>
      <c r="C577" t="s">
        <v>631</v>
      </c>
      <c r="D577">
        <v>117</v>
      </c>
      <c r="E577">
        <v>311</v>
      </c>
      <c r="F577" s="1" t="s">
        <v>10</v>
      </c>
      <c r="G577" t="s">
        <v>154</v>
      </c>
    </row>
    <row r="578" spans="1:7" hidden="1" x14ac:dyDescent="0.25">
      <c r="A578">
        <v>311</v>
      </c>
      <c r="B578" t="s">
        <v>743</v>
      </c>
      <c r="C578" t="s">
        <v>631</v>
      </c>
      <c r="D578">
        <v>1</v>
      </c>
      <c r="E578">
        <v>311</v>
      </c>
      <c r="F578" s="1" t="s">
        <v>10</v>
      </c>
      <c r="G578" t="s">
        <v>443</v>
      </c>
    </row>
    <row r="579" spans="1:7" hidden="1" x14ac:dyDescent="0.25">
      <c r="A579">
        <v>311</v>
      </c>
      <c r="B579" t="s">
        <v>744</v>
      </c>
      <c r="C579" t="s">
        <v>631</v>
      </c>
      <c r="D579">
        <v>5</v>
      </c>
      <c r="E579">
        <v>311</v>
      </c>
      <c r="F579" s="1" t="s">
        <v>10</v>
      </c>
      <c r="G579" t="s">
        <v>443</v>
      </c>
    </row>
    <row r="580" spans="1:7" hidden="1" x14ac:dyDescent="0.25">
      <c r="A580">
        <v>311</v>
      </c>
      <c r="B580" t="s">
        <v>745</v>
      </c>
      <c r="C580" t="s">
        <v>631</v>
      </c>
      <c r="D580">
        <v>23</v>
      </c>
      <c r="E580">
        <v>311</v>
      </c>
      <c r="F580" s="1" t="s">
        <v>10</v>
      </c>
      <c r="G580" t="s">
        <v>737</v>
      </c>
    </row>
    <row r="581" spans="1:7" hidden="1" x14ac:dyDescent="0.25">
      <c r="A581">
        <v>311</v>
      </c>
      <c r="B581" t="s">
        <v>738</v>
      </c>
      <c r="C581" t="s">
        <v>631</v>
      </c>
      <c r="D581">
        <v>16</v>
      </c>
      <c r="E581">
        <v>311</v>
      </c>
      <c r="F581" s="1" t="s">
        <v>10</v>
      </c>
      <c r="G581" t="s">
        <v>738</v>
      </c>
    </row>
    <row r="582" spans="1:7" hidden="1" x14ac:dyDescent="0.25">
      <c r="A582">
        <v>311</v>
      </c>
      <c r="B582" t="s">
        <v>746</v>
      </c>
      <c r="C582" t="s">
        <v>631</v>
      </c>
      <c r="D582">
        <v>6</v>
      </c>
      <c r="E582">
        <v>311</v>
      </c>
      <c r="F582" s="1" t="s">
        <v>10</v>
      </c>
      <c r="G582" t="s">
        <v>753</v>
      </c>
    </row>
    <row r="583" spans="1:7" hidden="1" x14ac:dyDescent="0.25">
      <c r="A583">
        <v>311</v>
      </c>
      <c r="B583" t="s">
        <v>747</v>
      </c>
      <c r="C583" t="s">
        <v>631</v>
      </c>
      <c r="D583">
        <v>3</v>
      </c>
      <c r="E583">
        <v>311</v>
      </c>
      <c r="F583" s="1" t="s">
        <v>10</v>
      </c>
      <c r="G583" t="s">
        <v>753</v>
      </c>
    </row>
    <row r="584" spans="1:7" hidden="1" x14ac:dyDescent="0.25">
      <c r="A584">
        <v>311</v>
      </c>
      <c r="B584" t="s">
        <v>748</v>
      </c>
      <c r="C584" t="s">
        <v>631</v>
      </c>
      <c r="D584" t="s">
        <v>44</v>
      </c>
      <c r="E584">
        <v>311</v>
      </c>
      <c r="F584" s="1" t="s">
        <v>10</v>
      </c>
      <c r="G584" t="s">
        <v>753</v>
      </c>
    </row>
    <row r="585" spans="1:7" hidden="1" x14ac:dyDescent="0.25">
      <c r="A585">
        <v>311</v>
      </c>
      <c r="B585" t="s">
        <v>749</v>
      </c>
      <c r="C585" t="s">
        <v>631</v>
      </c>
      <c r="D585">
        <v>1</v>
      </c>
      <c r="E585">
        <v>311</v>
      </c>
      <c r="F585" s="1" t="s">
        <v>10</v>
      </c>
      <c r="G585" t="s">
        <v>753</v>
      </c>
    </row>
    <row r="586" spans="1:7" hidden="1" x14ac:dyDescent="0.25">
      <c r="A586">
        <v>311</v>
      </c>
      <c r="B586" t="s">
        <v>532</v>
      </c>
      <c r="C586" t="s">
        <v>631</v>
      </c>
      <c r="D586">
        <v>5</v>
      </c>
      <c r="E586">
        <v>311</v>
      </c>
      <c r="F586" s="1" t="s">
        <v>10</v>
      </c>
      <c r="G586" t="s">
        <v>753</v>
      </c>
    </row>
    <row r="587" spans="1:7" hidden="1" x14ac:dyDescent="0.25">
      <c r="A587">
        <v>312</v>
      </c>
      <c r="B587" t="s">
        <v>750</v>
      </c>
      <c r="C587" t="s">
        <v>631</v>
      </c>
      <c r="D587">
        <v>1</v>
      </c>
      <c r="E587">
        <v>312</v>
      </c>
      <c r="F587" s="1" t="s">
        <v>10</v>
      </c>
      <c r="G587" t="s">
        <v>149</v>
      </c>
    </row>
    <row r="588" spans="1:7" hidden="1" x14ac:dyDescent="0.25">
      <c r="A588">
        <v>312</v>
      </c>
      <c r="B588" t="s">
        <v>741</v>
      </c>
      <c r="C588" t="s">
        <v>631</v>
      </c>
      <c r="D588">
        <v>2</v>
      </c>
      <c r="E588">
        <v>312</v>
      </c>
      <c r="F588" s="1" t="s">
        <v>10</v>
      </c>
      <c r="G588" t="s">
        <v>453</v>
      </c>
    </row>
    <row r="589" spans="1:7" hidden="1" x14ac:dyDescent="0.25">
      <c r="A589">
        <v>312</v>
      </c>
      <c r="B589" t="s">
        <v>742</v>
      </c>
      <c r="C589" t="s">
        <v>631</v>
      </c>
      <c r="D589">
        <v>12</v>
      </c>
      <c r="E589">
        <v>312</v>
      </c>
      <c r="F589" s="1" t="s">
        <v>10</v>
      </c>
      <c r="G589" t="s">
        <v>153</v>
      </c>
    </row>
    <row r="590" spans="1:7" hidden="1" x14ac:dyDescent="0.25">
      <c r="A590">
        <v>312</v>
      </c>
      <c r="B590" t="s">
        <v>154</v>
      </c>
      <c r="C590" t="s">
        <v>631</v>
      </c>
      <c r="D590">
        <v>23</v>
      </c>
      <c r="E590">
        <v>312</v>
      </c>
      <c r="F590" s="1" t="s">
        <v>10</v>
      </c>
      <c r="G590" t="s">
        <v>154</v>
      </c>
    </row>
    <row r="591" spans="1:7" hidden="1" x14ac:dyDescent="0.25">
      <c r="A591">
        <v>312</v>
      </c>
      <c r="B591" t="s">
        <v>743</v>
      </c>
      <c r="C591" t="s">
        <v>631</v>
      </c>
      <c r="D591" t="s">
        <v>50</v>
      </c>
      <c r="E591">
        <v>312</v>
      </c>
      <c r="F591" s="1" t="s">
        <v>10</v>
      </c>
      <c r="G591" t="s">
        <v>443</v>
      </c>
    </row>
    <row r="592" spans="1:7" hidden="1" x14ac:dyDescent="0.25">
      <c r="A592">
        <v>312</v>
      </c>
      <c r="B592" t="s">
        <v>744</v>
      </c>
      <c r="C592" t="s">
        <v>631</v>
      </c>
      <c r="D592">
        <v>1</v>
      </c>
      <c r="E592">
        <v>312</v>
      </c>
      <c r="F592" s="1" t="s">
        <v>10</v>
      </c>
      <c r="G592" t="s">
        <v>443</v>
      </c>
    </row>
    <row r="593" spans="1:7" hidden="1" x14ac:dyDescent="0.25">
      <c r="A593">
        <v>312</v>
      </c>
      <c r="B593" t="s">
        <v>745</v>
      </c>
      <c r="C593" t="s">
        <v>631</v>
      </c>
      <c r="D593">
        <v>5</v>
      </c>
      <c r="E593">
        <v>312</v>
      </c>
      <c r="F593" s="1" t="s">
        <v>10</v>
      </c>
      <c r="G593" t="s">
        <v>737</v>
      </c>
    </row>
    <row r="594" spans="1:7" hidden="1" x14ac:dyDescent="0.25">
      <c r="A594">
        <v>312</v>
      </c>
      <c r="B594" t="s">
        <v>738</v>
      </c>
      <c r="C594" t="s">
        <v>631</v>
      </c>
      <c r="D594">
        <v>3</v>
      </c>
      <c r="E594">
        <v>312</v>
      </c>
      <c r="F594" s="1" t="s">
        <v>10</v>
      </c>
      <c r="G594" t="s">
        <v>738</v>
      </c>
    </row>
    <row r="595" spans="1:7" hidden="1" x14ac:dyDescent="0.25">
      <c r="A595">
        <v>312</v>
      </c>
      <c r="B595" t="s">
        <v>746</v>
      </c>
      <c r="C595" t="s">
        <v>631</v>
      </c>
      <c r="D595">
        <v>1</v>
      </c>
      <c r="E595">
        <v>312</v>
      </c>
      <c r="F595" s="1" t="s">
        <v>10</v>
      </c>
      <c r="G595" t="s">
        <v>753</v>
      </c>
    </row>
    <row r="596" spans="1:7" hidden="1" x14ac:dyDescent="0.25">
      <c r="A596">
        <v>312</v>
      </c>
      <c r="B596" t="s">
        <v>747</v>
      </c>
      <c r="C596" t="s">
        <v>631</v>
      </c>
      <c r="D596">
        <v>1</v>
      </c>
      <c r="E596">
        <v>312</v>
      </c>
      <c r="F596" s="1" t="s">
        <v>10</v>
      </c>
      <c r="G596" t="s">
        <v>753</v>
      </c>
    </row>
    <row r="597" spans="1:7" hidden="1" x14ac:dyDescent="0.25">
      <c r="A597">
        <v>312</v>
      </c>
      <c r="B597" t="s">
        <v>748</v>
      </c>
      <c r="C597" t="s">
        <v>631</v>
      </c>
      <c r="D597" t="s">
        <v>44</v>
      </c>
      <c r="E597">
        <v>312</v>
      </c>
      <c r="F597" s="1" t="s">
        <v>10</v>
      </c>
      <c r="G597" t="s">
        <v>753</v>
      </c>
    </row>
    <row r="598" spans="1:7" hidden="1" x14ac:dyDescent="0.25">
      <c r="A598">
        <v>312</v>
      </c>
      <c r="B598" t="s">
        <v>749</v>
      </c>
      <c r="C598" t="s">
        <v>631</v>
      </c>
      <c r="D598" t="s">
        <v>50</v>
      </c>
      <c r="E598">
        <v>312</v>
      </c>
      <c r="F598" s="1" t="s">
        <v>10</v>
      </c>
      <c r="G598" t="s">
        <v>753</v>
      </c>
    </row>
    <row r="599" spans="1:7" hidden="1" x14ac:dyDescent="0.25">
      <c r="A599">
        <v>312</v>
      </c>
      <c r="B599" t="s">
        <v>532</v>
      </c>
      <c r="C599" t="s">
        <v>631</v>
      </c>
      <c r="D599" t="s">
        <v>50</v>
      </c>
      <c r="E599">
        <v>312</v>
      </c>
      <c r="F599" s="1" t="s">
        <v>10</v>
      </c>
      <c r="G599" t="s">
        <v>753</v>
      </c>
    </row>
    <row r="600" spans="1:7" hidden="1" x14ac:dyDescent="0.25">
      <c r="A600">
        <v>313</v>
      </c>
      <c r="B600" t="s">
        <v>750</v>
      </c>
      <c r="C600" t="s">
        <v>631</v>
      </c>
      <c r="D600">
        <v>1</v>
      </c>
      <c r="E600">
        <v>313</v>
      </c>
      <c r="F600" s="1" t="s">
        <v>11</v>
      </c>
      <c r="G600" t="s">
        <v>149</v>
      </c>
    </row>
    <row r="601" spans="1:7" hidden="1" x14ac:dyDescent="0.25">
      <c r="A601">
        <v>313</v>
      </c>
      <c r="B601" t="s">
        <v>741</v>
      </c>
      <c r="C601" t="s">
        <v>631</v>
      </c>
      <c r="D601">
        <v>2</v>
      </c>
      <c r="E601">
        <v>313</v>
      </c>
      <c r="F601" s="1" t="s">
        <v>11</v>
      </c>
      <c r="G601" t="s">
        <v>453</v>
      </c>
    </row>
    <row r="602" spans="1:7" hidden="1" x14ac:dyDescent="0.25">
      <c r="A602">
        <v>313</v>
      </c>
      <c r="B602" t="s">
        <v>742</v>
      </c>
      <c r="C602" t="s">
        <v>631</v>
      </c>
      <c r="D602">
        <v>2</v>
      </c>
      <c r="E602">
        <v>313</v>
      </c>
      <c r="F602" s="1" t="s">
        <v>11</v>
      </c>
      <c r="G602" t="s">
        <v>153</v>
      </c>
    </row>
    <row r="603" spans="1:7" hidden="1" x14ac:dyDescent="0.25">
      <c r="A603">
        <v>313</v>
      </c>
      <c r="B603" t="s">
        <v>154</v>
      </c>
      <c r="C603" t="s">
        <v>631</v>
      </c>
      <c r="D603">
        <v>17</v>
      </c>
      <c r="E603">
        <v>313</v>
      </c>
      <c r="F603" s="1" t="s">
        <v>11</v>
      </c>
      <c r="G603" t="s">
        <v>154</v>
      </c>
    </row>
    <row r="604" spans="1:7" hidden="1" x14ac:dyDescent="0.25">
      <c r="A604">
        <v>313</v>
      </c>
      <c r="B604" t="s">
        <v>743</v>
      </c>
      <c r="C604" t="s">
        <v>631</v>
      </c>
      <c r="D604" t="s">
        <v>50</v>
      </c>
      <c r="E604">
        <v>313</v>
      </c>
      <c r="F604" s="1" t="s">
        <v>11</v>
      </c>
      <c r="G604" t="s">
        <v>443</v>
      </c>
    </row>
    <row r="605" spans="1:7" hidden="1" x14ac:dyDescent="0.25">
      <c r="A605">
        <v>313</v>
      </c>
      <c r="B605" t="s">
        <v>744</v>
      </c>
      <c r="C605" t="s">
        <v>631</v>
      </c>
      <c r="D605" t="s">
        <v>50</v>
      </c>
      <c r="E605">
        <v>313</v>
      </c>
      <c r="F605" s="1" t="s">
        <v>11</v>
      </c>
      <c r="G605" t="s">
        <v>443</v>
      </c>
    </row>
    <row r="606" spans="1:7" hidden="1" x14ac:dyDescent="0.25">
      <c r="A606">
        <v>313</v>
      </c>
      <c r="B606" t="s">
        <v>745</v>
      </c>
      <c r="C606" t="s">
        <v>631</v>
      </c>
      <c r="D606">
        <v>5</v>
      </c>
      <c r="E606">
        <v>313</v>
      </c>
      <c r="F606" s="1" t="s">
        <v>11</v>
      </c>
      <c r="G606" t="s">
        <v>737</v>
      </c>
    </row>
    <row r="607" spans="1:7" hidden="1" x14ac:dyDescent="0.25">
      <c r="A607">
        <v>313</v>
      </c>
      <c r="B607" t="s">
        <v>738</v>
      </c>
      <c r="C607" t="s">
        <v>631</v>
      </c>
      <c r="D607">
        <v>1</v>
      </c>
      <c r="E607">
        <v>313</v>
      </c>
      <c r="F607" s="1" t="s">
        <v>11</v>
      </c>
      <c r="G607" t="s">
        <v>738</v>
      </c>
    </row>
    <row r="608" spans="1:7" hidden="1" x14ac:dyDescent="0.25">
      <c r="A608">
        <v>313</v>
      </c>
      <c r="B608" t="s">
        <v>746</v>
      </c>
      <c r="C608" t="s">
        <v>631</v>
      </c>
      <c r="D608" t="s">
        <v>50</v>
      </c>
      <c r="E608">
        <v>313</v>
      </c>
      <c r="F608" s="1" t="s">
        <v>11</v>
      </c>
      <c r="G608" t="s">
        <v>753</v>
      </c>
    </row>
    <row r="609" spans="1:7" hidden="1" x14ac:dyDescent="0.25">
      <c r="A609">
        <v>313</v>
      </c>
      <c r="B609" t="s">
        <v>747</v>
      </c>
      <c r="C609" t="s">
        <v>631</v>
      </c>
      <c r="D609" t="s">
        <v>50</v>
      </c>
      <c r="E609">
        <v>313</v>
      </c>
      <c r="F609" s="1" t="s">
        <v>11</v>
      </c>
      <c r="G609" t="s">
        <v>753</v>
      </c>
    </row>
    <row r="610" spans="1:7" hidden="1" x14ac:dyDescent="0.25">
      <c r="A610">
        <v>313</v>
      </c>
      <c r="B610" t="s">
        <v>748</v>
      </c>
      <c r="C610" t="s">
        <v>631</v>
      </c>
      <c r="D610" t="s">
        <v>44</v>
      </c>
      <c r="E610">
        <v>313</v>
      </c>
      <c r="F610" s="1" t="s">
        <v>11</v>
      </c>
      <c r="G610" t="s">
        <v>753</v>
      </c>
    </row>
    <row r="611" spans="1:7" hidden="1" x14ac:dyDescent="0.25">
      <c r="A611">
        <v>313</v>
      </c>
      <c r="B611" t="s">
        <v>749</v>
      </c>
      <c r="C611" t="s">
        <v>631</v>
      </c>
      <c r="D611" t="s">
        <v>50</v>
      </c>
      <c r="E611">
        <v>313</v>
      </c>
      <c r="F611" s="1" t="s">
        <v>11</v>
      </c>
      <c r="G611" t="s">
        <v>753</v>
      </c>
    </row>
    <row r="612" spans="1:7" hidden="1" x14ac:dyDescent="0.25">
      <c r="A612">
        <v>313</v>
      </c>
      <c r="B612" t="s">
        <v>532</v>
      </c>
      <c r="C612" t="s">
        <v>631</v>
      </c>
      <c r="D612">
        <v>1</v>
      </c>
      <c r="E612">
        <v>313</v>
      </c>
      <c r="F612" s="1" t="s">
        <v>11</v>
      </c>
      <c r="G612" t="s">
        <v>753</v>
      </c>
    </row>
    <row r="613" spans="1:7" hidden="1" x14ac:dyDescent="0.25">
      <c r="A613">
        <v>314</v>
      </c>
      <c r="B613" t="s">
        <v>750</v>
      </c>
      <c r="C613" t="s">
        <v>631</v>
      </c>
      <c r="D613" t="s">
        <v>50</v>
      </c>
      <c r="E613">
        <v>314</v>
      </c>
      <c r="F613" s="1" t="s">
        <v>11</v>
      </c>
      <c r="G613" t="s">
        <v>149</v>
      </c>
    </row>
    <row r="614" spans="1:7" hidden="1" x14ac:dyDescent="0.25">
      <c r="A614">
        <v>314</v>
      </c>
      <c r="B614" t="s">
        <v>741</v>
      </c>
      <c r="C614" t="s">
        <v>631</v>
      </c>
      <c r="D614" t="s">
        <v>50</v>
      </c>
      <c r="E614">
        <v>314</v>
      </c>
      <c r="F614" s="1" t="s">
        <v>11</v>
      </c>
      <c r="G614" t="s">
        <v>453</v>
      </c>
    </row>
    <row r="615" spans="1:7" hidden="1" x14ac:dyDescent="0.25">
      <c r="A615">
        <v>314</v>
      </c>
      <c r="B615" t="s">
        <v>742</v>
      </c>
      <c r="C615" t="s">
        <v>631</v>
      </c>
      <c r="D615" t="s">
        <v>50</v>
      </c>
      <c r="E615">
        <v>314</v>
      </c>
      <c r="F615" s="1" t="s">
        <v>11</v>
      </c>
      <c r="G615" t="s">
        <v>153</v>
      </c>
    </row>
    <row r="616" spans="1:7" hidden="1" x14ac:dyDescent="0.25">
      <c r="A616">
        <v>314</v>
      </c>
      <c r="B616" t="s">
        <v>154</v>
      </c>
      <c r="C616" t="s">
        <v>631</v>
      </c>
      <c r="D616">
        <v>6</v>
      </c>
      <c r="E616">
        <v>314</v>
      </c>
      <c r="F616" s="1" t="s">
        <v>11</v>
      </c>
      <c r="G616" t="s">
        <v>154</v>
      </c>
    </row>
    <row r="617" spans="1:7" hidden="1" x14ac:dyDescent="0.25">
      <c r="A617">
        <v>314</v>
      </c>
      <c r="B617" t="s">
        <v>743</v>
      </c>
      <c r="C617" t="s">
        <v>631</v>
      </c>
      <c r="D617" t="s">
        <v>50</v>
      </c>
      <c r="E617">
        <v>314</v>
      </c>
      <c r="F617" s="1" t="s">
        <v>11</v>
      </c>
      <c r="G617" t="s">
        <v>443</v>
      </c>
    </row>
    <row r="618" spans="1:7" hidden="1" x14ac:dyDescent="0.25">
      <c r="A618">
        <v>314</v>
      </c>
      <c r="B618" t="s">
        <v>744</v>
      </c>
      <c r="C618" t="s">
        <v>631</v>
      </c>
      <c r="D618" t="s">
        <v>50</v>
      </c>
      <c r="E618">
        <v>314</v>
      </c>
      <c r="F618" s="1" t="s">
        <v>11</v>
      </c>
      <c r="G618" t="s">
        <v>443</v>
      </c>
    </row>
    <row r="619" spans="1:7" hidden="1" x14ac:dyDescent="0.25">
      <c r="A619">
        <v>314</v>
      </c>
      <c r="B619" t="s">
        <v>745</v>
      </c>
      <c r="C619" t="s">
        <v>631</v>
      </c>
      <c r="D619">
        <v>2</v>
      </c>
      <c r="E619">
        <v>314</v>
      </c>
      <c r="F619" s="1" t="s">
        <v>11</v>
      </c>
      <c r="G619" t="s">
        <v>737</v>
      </c>
    </row>
    <row r="620" spans="1:7" hidden="1" x14ac:dyDescent="0.25">
      <c r="A620">
        <v>314</v>
      </c>
      <c r="B620" t="s">
        <v>738</v>
      </c>
      <c r="C620" t="s">
        <v>631</v>
      </c>
      <c r="D620">
        <v>1</v>
      </c>
      <c r="E620">
        <v>314</v>
      </c>
      <c r="F620" s="1" t="s">
        <v>11</v>
      </c>
      <c r="G620" t="s">
        <v>738</v>
      </c>
    </row>
    <row r="621" spans="1:7" hidden="1" x14ac:dyDescent="0.25">
      <c r="A621">
        <v>314</v>
      </c>
      <c r="B621" t="s">
        <v>746</v>
      </c>
      <c r="C621" t="s">
        <v>631</v>
      </c>
      <c r="D621" t="s">
        <v>50</v>
      </c>
      <c r="E621">
        <v>314</v>
      </c>
      <c r="F621" s="1" t="s">
        <v>11</v>
      </c>
      <c r="G621" t="s">
        <v>753</v>
      </c>
    </row>
    <row r="622" spans="1:7" hidden="1" x14ac:dyDescent="0.25">
      <c r="A622">
        <v>314</v>
      </c>
      <c r="B622" t="s">
        <v>747</v>
      </c>
      <c r="C622" t="s">
        <v>631</v>
      </c>
      <c r="D622" t="s">
        <v>50</v>
      </c>
      <c r="E622">
        <v>314</v>
      </c>
      <c r="F622" s="1" t="s">
        <v>11</v>
      </c>
      <c r="G622" t="s">
        <v>753</v>
      </c>
    </row>
    <row r="623" spans="1:7" hidden="1" x14ac:dyDescent="0.25">
      <c r="A623">
        <v>314</v>
      </c>
      <c r="B623" t="s">
        <v>748</v>
      </c>
      <c r="C623" t="s">
        <v>631</v>
      </c>
      <c r="D623" t="s">
        <v>44</v>
      </c>
      <c r="E623">
        <v>314</v>
      </c>
      <c r="F623" s="1" t="s">
        <v>11</v>
      </c>
      <c r="G623" t="s">
        <v>753</v>
      </c>
    </row>
    <row r="624" spans="1:7" hidden="1" x14ac:dyDescent="0.25">
      <c r="A624">
        <v>314</v>
      </c>
      <c r="B624" t="s">
        <v>749</v>
      </c>
      <c r="C624" t="s">
        <v>631</v>
      </c>
      <c r="D624">
        <v>0</v>
      </c>
      <c r="E624">
        <v>314</v>
      </c>
      <c r="F624" s="1" t="s">
        <v>11</v>
      </c>
      <c r="G624" t="s">
        <v>753</v>
      </c>
    </row>
    <row r="625" spans="1:7" hidden="1" x14ac:dyDescent="0.25">
      <c r="A625">
        <v>314</v>
      </c>
      <c r="B625" t="s">
        <v>532</v>
      </c>
      <c r="C625" t="s">
        <v>631</v>
      </c>
      <c r="D625">
        <v>1</v>
      </c>
      <c r="E625">
        <v>314</v>
      </c>
      <c r="F625" s="1" t="s">
        <v>11</v>
      </c>
      <c r="G625" t="s">
        <v>753</v>
      </c>
    </row>
    <row r="626" spans="1:7" hidden="1" x14ac:dyDescent="0.25">
      <c r="A626">
        <v>315</v>
      </c>
      <c r="B626" t="s">
        <v>750</v>
      </c>
      <c r="C626" t="s">
        <v>631</v>
      </c>
      <c r="D626" t="s">
        <v>50</v>
      </c>
      <c r="E626">
        <v>315</v>
      </c>
      <c r="F626" s="1" t="s">
        <v>11</v>
      </c>
      <c r="G626" t="s">
        <v>149</v>
      </c>
    </row>
    <row r="627" spans="1:7" hidden="1" x14ac:dyDescent="0.25">
      <c r="A627">
        <v>315</v>
      </c>
      <c r="B627" t="s">
        <v>741</v>
      </c>
      <c r="C627" t="s">
        <v>631</v>
      </c>
      <c r="D627" t="s">
        <v>50</v>
      </c>
      <c r="E627">
        <v>315</v>
      </c>
      <c r="F627" s="1" t="s">
        <v>11</v>
      </c>
      <c r="G627" t="s">
        <v>453</v>
      </c>
    </row>
    <row r="628" spans="1:7" hidden="1" x14ac:dyDescent="0.25">
      <c r="A628">
        <v>315</v>
      </c>
      <c r="B628" t="s">
        <v>742</v>
      </c>
      <c r="C628" t="s">
        <v>631</v>
      </c>
      <c r="D628" t="s">
        <v>50</v>
      </c>
      <c r="E628">
        <v>315</v>
      </c>
      <c r="F628" s="1" t="s">
        <v>11</v>
      </c>
      <c r="G628" t="s">
        <v>153</v>
      </c>
    </row>
    <row r="629" spans="1:7" hidden="1" x14ac:dyDescent="0.25">
      <c r="A629">
        <v>315</v>
      </c>
      <c r="B629" t="s">
        <v>154</v>
      </c>
      <c r="C629" t="s">
        <v>631</v>
      </c>
      <c r="D629">
        <v>1</v>
      </c>
      <c r="E629">
        <v>315</v>
      </c>
      <c r="F629" s="1" t="s">
        <v>11</v>
      </c>
      <c r="G629" t="s">
        <v>154</v>
      </c>
    </row>
    <row r="630" spans="1:7" hidden="1" x14ac:dyDescent="0.25">
      <c r="A630">
        <v>315</v>
      </c>
      <c r="B630" t="s">
        <v>743</v>
      </c>
      <c r="C630" t="s">
        <v>631</v>
      </c>
      <c r="D630">
        <v>0</v>
      </c>
      <c r="E630">
        <v>315</v>
      </c>
      <c r="F630" s="1" t="s">
        <v>11</v>
      </c>
      <c r="G630" t="s">
        <v>443</v>
      </c>
    </row>
    <row r="631" spans="1:7" hidden="1" x14ac:dyDescent="0.25">
      <c r="A631">
        <v>315</v>
      </c>
      <c r="B631" t="s">
        <v>744</v>
      </c>
      <c r="C631" t="s">
        <v>631</v>
      </c>
      <c r="D631">
        <v>0</v>
      </c>
      <c r="E631">
        <v>315</v>
      </c>
      <c r="F631" s="1" t="s">
        <v>11</v>
      </c>
      <c r="G631" t="s">
        <v>443</v>
      </c>
    </row>
    <row r="632" spans="1:7" hidden="1" x14ac:dyDescent="0.25">
      <c r="A632">
        <v>315</v>
      </c>
      <c r="B632" t="s">
        <v>745</v>
      </c>
      <c r="C632" t="s">
        <v>631</v>
      </c>
      <c r="D632">
        <v>1</v>
      </c>
      <c r="E632">
        <v>315</v>
      </c>
      <c r="F632" s="1" t="s">
        <v>11</v>
      </c>
      <c r="G632" t="s">
        <v>737</v>
      </c>
    </row>
    <row r="633" spans="1:7" hidden="1" x14ac:dyDescent="0.25">
      <c r="A633">
        <v>315</v>
      </c>
      <c r="B633" t="s">
        <v>738</v>
      </c>
      <c r="C633" t="s">
        <v>631</v>
      </c>
      <c r="D633" t="s">
        <v>50</v>
      </c>
      <c r="E633">
        <v>315</v>
      </c>
      <c r="F633" s="1" t="s">
        <v>11</v>
      </c>
      <c r="G633" t="s">
        <v>738</v>
      </c>
    </row>
    <row r="634" spans="1:7" hidden="1" x14ac:dyDescent="0.25">
      <c r="A634">
        <v>315</v>
      </c>
      <c r="B634" t="s">
        <v>746</v>
      </c>
      <c r="C634" t="s">
        <v>631</v>
      </c>
      <c r="D634" t="s">
        <v>50</v>
      </c>
      <c r="E634">
        <v>315</v>
      </c>
      <c r="F634" s="1" t="s">
        <v>11</v>
      </c>
      <c r="G634" t="s">
        <v>753</v>
      </c>
    </row>
    <row r="635" spans="1:7" hidden="1" x14ac:dyDescent="0.25">
      <c r="A635">
        <v>315</v>
      </c>
      <c r="B635" t="s">
        <v>747</v>
      </c>
      <c r="C635" t="s">
        <v>631</v>
      </c>
      <c r="D635" t="s">
        <v>50</v>
      </c>
      <c r="E635">
        <v>315</v>
      </c>
      <c r="F635" s="1" t="s">
        <v>11</v>
      </c>
      <c r="G635" t="s">
        <v>753</v>
      </c>
    </row>
    <row r="636" spans="1:7" hidden="1" x14ac:dyDescent="0.25">
      <c r="A636">
        <v>315</v>
      </c>
      <c r="B636" t="s">
        <v>748</v>
      </c>
      <c r="C636" t="s">
        <v>631</v>
      </c>
      <c r="D636" t="s">
        <v>44</v>
      </c>
      <c r="E636">
        <v>315</v>
      </c>
      <c r="F636" s="1" t="s">
        <v>11</v>
      </c>
      <c r="G636" t="s">
        <v>753</v>
      </c>
    </row>
    <row r="637" spans="1:7" hidden="1" x14ac:dyDescent="0.25">
      <c r="A637">
        <v>315</v>
      </c>
      <c r="B637" t="s">
        <v>749</v>
      </c>
      <c r="C637" t="s">
        <v>631</v>
      </c>
      <c r="D637" t="s">
        <v>50</v>
      </c>
      <c r="E637">
        <v>315</v>
      </c>
      <c r="F637" s="1" t="s">
        <v>11</v>
      </c>
      <c r="G637" t="s">
        <v>753</v>
      </c>
    </row>
    <row r="638" spans="1:7" hidden="1" x14ac:dyDescent="0.25">
      <c r="A638">
        <v>315</v>
      </c>
      <c r="B638" t="s">
        <v>532</v>
      </c>
      <c r="C638" t="s">
        <v>631</v>
      </c>
      <c r="D638" t="s">
        <v>50</v>
      </c>
      <c r="E638">
        <v>315</v>
      </c>
      <c r="F638" s="1" t="s">
        <v>11</v>
      </c>
      <c r="G638" t="s">
        <v>753</v>
      </c>
    </row>
    <row r="639" spans="1:7" hidden="1" x14ac:dyDescent="0.25">
      <c r="A639">
        <v>316</v>
      </c>
      <c r="B639" t="s">
        <v>750</v>
      </c>
      <c r="C639" t="s">
        <v>631</v>
      </c>
      <c r="D639" t="s">
        <v>50</v>
      </c>
      <c r="E639">
        <v>316</v>
      </c>
      <c r="F639" s="1" t="s">
        <v>11</v>
      </c>
      <c r="G639" t="s">
        <v>149</v>
      </c>
    </row>
    <row r="640" spans="1:7" hidden="1" x14ac:dyDescent="0.25">
      <c r="A640">
        <v>316</v>
      </c>
      <c r="B640" t="s">
        <v>741</v>
      </c>
      <c r="C640" t="s">
        <v>631</v>
      </c>
      <c r="D640" t="s">
        <v>50</v>
      </c>
      <c r="E640">
        <v>316</v>
      </c>
      <c r="F640" s="1" t="s">
        <v>11</v>
      </c>
      <c r="G640" t="s">
        <v>453</v>
      </c>
    </row>
    <row r="641" spans="1:7" hidden="1" x14ac:dyDescent="0.25">
      <c r="A641">
        <v>316</v>
      </c>
      <c r="B641" t="s">
        <v>742</v>
      </c>
      <c r="C641" t="s">
        <v>631</v>
      </c>
      <c r="D641" t="s">
        <v>50</v>
      </c>
      <c r="E641">
        <v>316</v>
      </c>
      <c r="F641" s="1" t="s">
        <v>11</v>
      </c>
      <c r="G641" t="s">
        <v>153</v>
      </c>
    </row>
    <row r="642" spans="1:7" hidden="1" x14ac:dyDescent="0.25">
      <c r="A642">
        <v>316</v>
      </c>
      <c r="B642" t="s">
        <v>154</v>
      </c>
      <c r="C642" t="s">
        <v>631</v>
      </c>
      <c r="D642" t="s">
        <v>50</v>
      </c>
      <c r="E642">
        <v>316</v>
      </c>
      <c r="F642" s="1" t="s">
        <v>11</v>
      </c>
      <c r="G642" t="s">
        <v>154</v>
      </c>
    </row>
    <row r="643" spans="1:7" hidden="1" x14ac:dyDescent="0.25">
      <c r="A643">
        <v>316</v>
      </c>
      <c r="B643" t="s">
        <v>743</v>
      </c>
      <c r="C643" t="s">
        <v>631</v>
      </c>
      <c r="D643">
        <v>0</v>
      </c>
      <c r="E643">
        <v>316</v>
      </c>
      <c r="F643" s="1" t="s">
        <v>11</v>
      </c>
      <c r="G643" t="s">
        <v>443</v>
      </c>
    </row>
    <row r="644" spans="1:7" hidden="1" x14ac:dyDescent="0.25">
      <c r="A644">
        <v>316</v>
      </c>
      <c r="B644" t="s">
        <v>744</v>
      </c>
      <c r="C644" t="s">
        <v>631</v>
      </c>
      <c r="D644" t="s">
        <v>50</v>
      </c>
      <c r="E644">
        <v>316</v>
      </c>
      <c r="F644" s="1" t="s">
        <v>11</v>
      </c>
      <c r="G644" t="s">
        <v>443</v>
      </c>
    </row>
    <row r="645" spans="1:7" hidden="1" x14ac:dyDescent="0.25">
      <c r="A645">
        <v>316</v>
      </c>
      <c r="B645" t="s">
        <v>745</v>
      </c>
      <c r="C645" t="s">
        <v>631</v>
      </c>
      <c r="D645" t="s">
        <v>50</v>
      </c>
      <c r="E645">
        <v>316</v>
      </c>
      <c r="F645" s="1" t="s">
        <v>11</v>
      </c>
      <c r="G645" t="s">
        <v>737</v>
      </c>
    </row>
    <row r="646" spans="1:7" hidden="1" x14ac:dyDescent="0.25">
      <c r="A646">
        <v>316</v>
      </c>
      <c r="B646" t="s">
        <v>738</v>
      </c>
      <c r="C646" t="s">
        <v>631</v>
      </c>
      <c r="D646" t="s">
        <v>50</v>
      </c>
      <c r="E646">
        <v>316</v>
      </c>
      <c r="F646" s="1" t="s">
        <v>11</v>
      </c>
      <c r="G646" t="s">
        <v>738</v>
      </c>
    </row>
    <row r="647" spans="1:7" hidden="1" x14ac:dyDescent="0.25">
      <c r="A647">
        <v>316</v>
      </c>
      <c r="B647" t="s">
        <v>746</v>
      </c>
      <c r="C647" t="s">
        <v>631</v>
      </c>
      <c r="D647" t="s">
        <v>50</v>
      </c>
      <c r="E647">
        <v>316</v>
      </c>
      <c r="F647" s="1" t="s">
        <v>11</v>
      </c>
      <c r="G647" t="s">
        <v>753</v>
      </c>
    </row>
    <row r="648" spans="1:7" hidden="1" x14ac:dyDescent="0.25">
      <c r="A648">
        <v>316</v>
      </c>
      <c r="B648" t="s">
        <v>747</v>
      </c>
      <c r="C648" t="s">
        <v>631</v>
      </c>
      <c r="D648" t="s">
        <v>50</v>
      </c>
      <c r="E648">
        <v>316</v>
      </c>
      <c r="F648" s="1" t="s">
        <v>11</v>
      </c>
      <c r="G648" t="s">
        <v>753</v>
      </c>
    </row>
    <row r="649" spans="1:7" hidden="1" x14ac:dyDescent="0.25">
      <c r="A649">
        <v>316</v>
      </c>
      <c r="B649" t="s">
        <v>748</v>
      </c>
      <c r="C649" t="s">
        <v>631</v>
      </c>
      <c r="D649" t="s">
        <v>44</v>
      </c>
      <c r="E649">
        <v>316</v>
      </c>
      <c r="F649" s="1" t="s">
        <v>11</v>
      </c>
      <c r="G649" t="s">
        <v>753</v>
      </c>
    </row>
    <row r="650" spans="1:7" hidden="1" x14ac:dyDescent="0.25">
      <c r="A650">
        <v>316</v>
      </c>
      <c r="B650" t="s">
        <v>749</v>
      </c>
      <c r="C650" t="s">
        <v>631</v>
      </c>
      <c r="D650">
        <v>0</v>
      </c>
      <c r="E650">
        <v>316</v>
      </c>
      <c r="F650" s="1" t="s">
        <v>11</v>
      </c>
      <c r="G650" t="s">
        <v>753</v>
      </c>
    </row>
    <row r="651" spans="1:7" hidden="1" x14ac:dyDescent="0.25">
      <c r="A651">
        <v>316</v>
      </c>
      <c r="B651" t="s">
        <v>532</v>
      </c>
      <c r="C651" t="s">
        <v>631</v>
      </c>
      <c r="D651" t="s">
        <v>50</v>
      </c>
      <c r="E651">
        <v>316</v>
      </c>
      <c r="F651" s="1" t="s">
        <v>11</v>
      </c>
      <c r="G651" t="s">
        <v>753</v>
      </c>
    </row>
    <row r="652" spans="1:7" hidden="1" x14ac:dyDescent="0.25">
      <c r="A652">
        <v>321</v>
      </c>
      <c r="B652" t="s">
        <v>750</v>
      </c>
      <c r="C652" t="s">
        <v>631</v>
      </c>
      <c r="D652">
        <v>2</v>
      </c>
      <c r="E652">
        <v>321</v>
      </c>
      <c r="F652" s="1" t="s">
        <v>12</v>
      </c>
      <c r="G652" t="s">
        <v>149</v>
      </c>
    </row>
    <row r="653" spans="1:7" hidden="1" x14ac:dyDescent="0.25">
      <c r="A653">
        <v>321</v>
      </c>
      <c r="B653" t="s">
        <v>741</v>
      </c>
      <c r="C653" t="s">
        <v>631</v>
      </c>
      <c r="D653">
        <v>6</v>
      </c>
      <c r="E653">
        <v>321</v>
      </c>
      <c r="F653" s="1" t="s">
        <v>12</v>
      </c>
      <c r="G653" t="s">
        <v>453</v>
      </c>
    </row>
    <row r="654" spans="1:7" hidden="1" x14ac:dyDescent="0.25">
      <c r="A654">
        <v>321</v>
      </c>
      <c r="B654" t="s">
        <v>742</v>
      </c>
      <c r="C654" t="s">
        <v>631</v>
      </c>
      <c r="D654">
        <v>1</v>
      </c>
      <c r="E654">
        <v>321</v>
      </c>
      <c r="F654" s="1" t="s">
        <v>12</v>
      </c>
      <c r="G654" t="s">
        <v>153</v>
      </c>
    </row>
    <row r="655" spans="1:7" hidden="1" x14ac:dyDescent="0.25">
      <c r="A655">
        <v>321</v>
      </c>
      <c r="B655" t="s">
        <v>154</v>
      </c>
      <c r="C655" t="s">
        <v>631</v>
      </c>
      <c r="D655">
        <v>47</v>
      </c>
      <c r="E655">
        <v>321</v>
      </c>
      <c r="F655" s="1" t="s">
        <v>12</v>
      </c>
      <c r="G655" t="s">
        <v>154</v>
      </c>
    </row>
    <row r="656" spans="1:7" hidden="1" x14ac:dyDescent="0.25">
      <c r="A656">
        <v>321</v>
      </c>
      <c r="B656" t="s">
        <v>743</v>
      </c>
      <c r="C656" t="s">
        <v>631</v>
      </c>
      <c r="D656">
        <v>1</v>
      </c>
      <c r="E656">
        <v>321</v>
      </c>
      <c r="F656" s="1" t="s">
        <v>12</v>
      </c>
      <c r="G656" t="s">
        <v>443</v>
      </c>
    </row>
    <row r="657" spans="1:7" hidden="1" x14ac:dyDescent="0.25">
      <c r="A657">
        <v>321</v>
      </c>
      <c r="B657" t="s">
        <v>744</v>
      </c>
      <c r="C657" t="s">
        <v>631</v>
      </c>
      <c r="D657">
        <v>1</v>
      </c>
      <c r="E657">
        <v>321</v>
      </c>
      <c r="F657" s="1" t="s">
        <v>12</v>
      </c>
      <c r="G657" t="s">
        <v>443</v>
      </c>
    </row>
    <row r="658" spans="1:7" hidden="1" x14ac:dyDescent="0.25">
      <c r="A658">
        <v>321</v>
      </c>
      <c r="B658" t="s">
        <v>745</v>
      </c>
      <c r="C658" t="s">
        <v>631</v>
      </c>
      <c r="D658">
        <v>4</v>
      </c>
      <c r="E658">
        <v>321</v>
      </c>
      <c r="F658" s="1" t="s">
        <v>12</v>
      </c>
      <c r="G658" t="s">
        <v>737</v>
      </c>
    </row>
    <row r="659" spans="1:7" hidden="1" x14ac:dyDescent="0.25">
      <c r="A659">
        <v>321</v>
      </c>
      <c r="B659" t="s">
        <v>738</v>
      </c>
      <c r="C659" t="s">
        <v>631</v>
      </c>
      <c r="D659">
        <v>4</v>
      </c>
      <c r="E659">
        <v>321</v>
      </c>
      <c r="F659" s="1" t="s">
        <v>12</v>
      </c>
      <c r="G659" t="s">
        <v>738</v>
      </c>
    </row>
    <row r="660" spans="1:7" hidden="1" x14ac:dyDescent="0.25">
      <c r="A660">
        <v>321</v>
      </c>
      <c r="B660" t="s">
        <v>746</v>
      </c>
      <c r="C660" t="s">
        <v>631</v>
      </c>
      <c r="D660">
        <v>1</v>
      </c>
      <c r="E660">
        <v>321</v>
      </c>
      <c r="F660" s="1" t="s">
        <v>12</v>
      </c>
      <c r="G660" t="s">
        <v>753</v>
      </c>
    </row>
    <row r="661" spans="1:7" hidden="1" x14ac:dyDescent="0.25">
      <c r="A661">
        <v>321</v>
      </c>
      <c r="B661" t="s">
        <v>747</v>
      </c>
      <c r="C661" t="s">
        <v>631</v>
      </c>
      <c r="D661" t="s">
        <v>50</v>
      </c>
      <c r="E661">
        <v>321</v>
      </c>
      <c r="F661" s="1" t="s">
        <v>12</v>
      </c>
      <c r="G661" t="s">
        <v>753</v>
      </c>
    </row>
    <row r="662" spans="1:7" hidden="1" x14ac:dyDescent="0.25">
      <c r="A662">
        <v>321</v>
      </c>
      <c r="B662" t="s">
        <v>748</v>
      </c>
      <c r="C662" t="s">
        <v>631</v>
      </c>
      <c r="D662" t="s">
        <v>44</v>
      </c>
      <c r="E662">
        <v>321</v>
      </c>
      <c r="F662" s="1" t="s">
        <v>12</v>
      </c>
      <c r="G662" t="s">
        <v>753</v>
      </c>
    </row>
    <row r="663" spans="1:7" hidden="1" x14ac:dyDescent="0.25">
      <c r="A663">
        <v>321</v>
      </c>
      <c r="B663" t="s">
        <v>749</v>
      </c>
      <c r="C663" t="s">
        <v>631</v>
      </c>
      <c r="D663" t="s">
        <v>50</v>
      </c>
      <c r="E663">
        <v>321</v>
      </c>
      <c r="F663" s="1" t="s">
        <v>12</v>
      </c>
      <c r="G663" t="s">
        <v>753</v>
      </c>
    </row>
    <row r="664" spans="1:7" hidden="1" x14ac:dyDescent="0.25">
      <c r="A664">
        <v>321</v>
      </c>
      <c r="B664" t="s">
        <v>532</v>
      </c>
      <c r="C664" t="s">
        <v>631</v>
      </c>
      <c r="D664">
        <v>1</v>
      </c>
      <c r="E664">
        <v>321</v>
      </c>
      <c r="F664" s="1" t="s">
        <v>12</v>
      </c>
      <c r="G664" t="s">
        <v>753</v>
      </c>
    </row>
    <row r="665" spans="1:7" hidden="1" x14ac:dyDescent="0.25">
      <c r="A665">
        <v>322</v>
      </c>
      <c r="B665" t="s">
        <v>750</v>
      </c>
      <c r="C665" t="s">
        <v>631</v>
      </c>
      <c r="D665">
        <v>4</v>
      </c>
      <c r="E665">
        <v>322</v>
      </c>
      <c r="F665" s="1" t="s">
        <v>13</v>
      </c>
      <c r="G665" t="s">
        <v>149</v>
      </c>
    </row>
    <row r="666" spans="1:7" hidden="1" x14ac:dyDescent="0.25">
      <c r="A666">
        <v>322</v>
      </c>
      <c r="B666" t="s">
        <v>741</v>
      </c>
      <c r="C666" t="s">
        <v>631</v>
      </c>
      <c r="D666">
        <v>7</v>
      </c>
      <c r="E666">
        <v>322</v>
      </c>
      <c r="F666" s="1" t="s">
        <v>13</v>
      </c>
      <c r="G666" t="s">
        <v>453</v>
      </c>
    </row>
    <row r="667" spans="1:7" hidden="1" x14ac:dyDescent="0.25">
      <c r="A667">
        <v>322</v>
      </c>
      <c r="B667" t="s">
        <v>742</v>
      </c>
      <c r="C667" t="s">
        <v>631</v>
      </c>
      <c r="D667">
        <v>5</v>
      </c>
      <c r="E667">
        <v>322</v>
      </c>
      <c r="F667" s="1" t="s">
        <v>13</v>
      </c>
      <c r="G667" t="s">
        <v>153</v>
      </c>
    </row>
    <row r="668" spans="1:7" hidden="1" x14ac:dyDescent="0.25">
      <c r="A668">
        <v>322</v>
      </c>
      <c r="B668" t="s">
        <v>154</v>
      </c>
      <c r="C668" t="s">
        <v>631</v>
      </c>
      <c r="D668">
        <v>125</v>
      </c>
      <c r="E668">
        <v>322</v>
      </c>
      <c r="F668" s="1" t="s">
        <v>13</v>
      </c>
      <c r="G668" t="s">
        <v>154</v>
      </c>
    </row>
    <row r="669" spans="1:7" hidden="1" x14ac:dyDescent="0.25">
      <c r="A669">
        <v>322</v>
      </c>
      <c r="B669" t="s">
        <v>743</v>
      </c>
      <c r="C669" t="s">
        <v>631</v>
      </c>
      <c r="D669">
        <v>1</v>
      </c>
      <c r="E669">
        <v>322</v>
      </c>
      <c r="F669" s="1" t="s">
        <v>13</v>
      </c>
      <c r="G669" t="s">
        <v>443</v>
      </c>
    </row>
    <row r="670" spans="1:7" hidden="1" x14ac:dyDescent="0.25">
      <c r="A670">
        <v>322</v>
      </c>
      <c r="B670" t="s">
        <v>744</v>
      </c>
      <c r="C670" t="s">
        <v>631</v>
      </c>
      <c r="D670">
        <v>2</v>
      </c>
      <c r="E670">
        <v>322</v>
      </c>
      <c r="F670" s="1" t="s">
        <v>13</v>
      </c>
      <c r="G670" t="s">
        <v>443</v>
      </c>
    </row>
    <row r="671" spans="1:7" hidden="1" x14ac:dyDescent="0.25">
      <c r="A671">
        <v>322</v>
      </c>
      <c r="B671" t="s">
        <v>745</v>
      </c>
      <c r="C671" t="s">
        <v>631</v>
      </c>
      <c r="D671">
        <v>10</v>
      </c>
      <c r="E671">
        <v>322</v>
      </c>
      <c r="F671" s="1" t="s">
        <v>13</v>
      </c>
      <c r="G671" t="s">
        <v>737</v>
      </c>
    </row>
    <row r="672" spans="1:7" hidden="1" x14ac:dyDescent="0.25">
      <c r="A672">
        <v>322</v>
      </c>
      <c r="B672" t="s">
        <v>738</v>
      </c>
      <c r="C672" t="s">
        <v>631</v>
      </c>
      <c r="D672">
        <v>9</v>
      </c>
      <c r="E672">
        <v>322</v>
      </c>
      <c r="F672" s="1" t="s">
        <v>13</v>
      </c>
      <c r="G672" t="s">
        <v>738</v>
      </c>
    </row>
    <row r="673" spans="1:7" hidden="1" x14ac:dyDescent="0.25">
      <c r="A673">
        <v>322</v>
      </c>
      <c r="B673" t="s">
        <v>746</v>
      </c>
      <c r="C673" t="s">
        <v>631</v>
      </c>
      <c r="D673">
        <v>3</v>
      </c>
      <c r="E673">
        <v>322</v>
      </c>
      <c r="F673" s="1" t="s">
        <v>13</v>
      </c>
      <c r="G673" t="s">
        <v>753</v>
      </c>
    </row>
    <row r="674" spans="1:7" hidden="1" x14ac:dyDescent="0.25">
      <c r="A674">
        <v>322</v>
      </c>
      <c r="B674" t="s">
        <v>747</v>
      </c>
      <c r="C674" t="s">
        <v>631</v>
      </c>
      <c r="D674">
        <v>1</v>
      </c>
      <c r="E674">
        <v>322</v>
      </c>
      <c r="F674" s="1" t="s">
        <v>13</v>
      </c>
      <c r="G674" t="s">
        <v>753</v>
      </c>
    </row>
    <row r="675" spans="1:7" hidden="1" x14ac:dyDescent="0.25">
      <c r="A675">
        <v>322</v>
      </c>
      <c r="B675" t="s">
        <v>748</v>
      </c>
      <c r="C675" t="s">
        <v>631</v>
      </c>
      <c r="D675" t="s">
        <v>44</v>
      </c>
      <c r="E675">
        <v>322</v>
      </c>
      <c r="F675" s="1" t="s">
        <v>13</v>
      </c>
      <c r="G675" t="s">
        <v>753</v>
      </c>
    </row>
    <row r="676" spans="1:7" hidden="1" x14ac:dyDescent="0.25">
      <c r="A676">
        <v>322</v>
      </c>
      <c r="B676" t="s">
        <v>749</v>
      </c>
      <c r="C676" t="s">
        <v>631</v>
      </c>
      <c r="D676">
        <v>3</v>
      </c>
      <c r="E676">
        <v>322</v>
      </c>
      <c r="F676" s="1" t="s">
        <v>13</v>
      </c>
      <c r="G676" t="s">
        <v>753</v>
      </c>
    </row>
    <row r="677" spans="1:7" hidden="1" x14ac:dyDescent="0.25">
      <c r="A677">
        <v>322</v>
      </c>
      <c r="B677" t="s">
        <v>532</v>
      </c>
      <c r="C677" t="s">
        <v>631</v>
      </c>
      <c r="D677">
        <v>6</v>
      </c>
      <c r="E677">
        <v>322</v>
      </c>
      <c r="F677" s="1" t="s">
        <v>13</v>
      </c>
      <c r="G677" t="s">
        <v>753</v>
      </c>
    </row>
    <row r="678" spans="1:7" hidden="1" x14ac:dyDescent="0.25">
      <c r="A678">
        <v>323</v>
      </c>
      <c r="B678" t="s">
        <v>750</v>
      </c>
      <c r="C678" t="s">
        <v>631</v>
      </c>
      <c r="D678" t="s">
        <v>50</v>
      </c>
      <c r="E678">
        <v>323</v>
      </c>
      <c r="F678" s="1" t="s">
        <v>13</v>
      </c>
      <c r="G678" t="s">
        <v>149</v>
      </c>
    </row>
    <row r="679" spans="1:7" hidden="1" x14ac:dyDescent="0.25">
      <c r="A679">
        <v>323</v>
      </c>
      <c r="B679" t="s">
        <v>741</v>
      </c>
      <c r="C679" t="s">
        <v>631</v>
      </c>
      <c r="D679">
        <v>1</v>
      </c>
      <c r="E679">
        <v>323</v>
      </c>
      <c r="F679" s="1" t="s">
        <v>13</v>
      </c>
      <c r="G679" t="s">
        <v>453</v>
      </c>
    </row>
    <row r="680" spans="1:7" hidden="1" x14ac:dyDescent="0.25">
      <c r="A680">
        <v>323</v>
      </c>
      <c r="B680" t="s">
        <v>742</v>
      </c>
      <c r="C680" t="s">
        <v>631</v>
      </c>
      <c r="D680">
        <v>2</v>
      </c>
      <c r="E680">
        <v>323</v>
      </c>
      <c r="F680" s="1" t="s">
        <v>13</v>
      </c>
      <c r="G680" t="s">
        <v>153</v>
      </c>
    </row>
    <row r="681" spans="1:7" hidden="1" x14ac:dyDescent="0.25">
      <c r="A681">
        <v>323</v>
      </c>
      <c r="B681" t="s">
        <v>154</v>
      </c>
      <c r="C681" t="s">
        <v>631</v>
      </c>
      <c r="D681">
        <v>17</v>
      </c>
      <c r="E681">
        <v>323</v>
      </c>
      <c r="F681" s="1" t="s">
        <v>13</v>
      </c>
      <c r="G681" t="s">
        <v>154</v>
      </c>
    </row>
    <row r="682" spans="1:7" hidden="1" x14ac:dyDescent="0.25">
      <c r="A682">
        <v>323</v>
      </c>
      <c r="B682" t="s">
        <v>743</v>
      </c>
      <c r="C682" t="s">
        <v>631</v>
      </c>
      <c r="D682" t="s">
        <v>50</v>
      </c>
      <c r="E682">
        <v>323</v>
      </c>
      <c r="F682" s="1" t="s">
        <v>13</v>
      </c>
      <c r="G682" t="s">
        <v>443</v>
      </c>
    </row>
    <row r="683" spans="1:7" hidden="1" x14ac:dyDescent="0.25">
      <c r="A683">
        <v>323</v>
      </c>
      <c r="B683" t="s">
        <v>744</v>
      </c>
      <c r="C683" t="s">
        <v>631</v>
      </c>
      <c r="D683" t="s">
        <v>50</v>
      </c>
      <c r="E683">
        <v>323</v>
      </c>
      <c r="F683" s="1" t="s">
        <v>13</v>
      </c>
      <c r="G683" t="s">
        <v>443</v>
      </c>
    </row>
    <row r="684" spans="1:7" hidden="1" x14ac:dyDescent="0.25">
      <c r="A684">
        <v>323</v>
      </c>
      <c r="B684" t="s">
        <v>745</v>
      </c>
      <c r="C684" t="s">
        <v>631</v>
      </c>
      <c r="D684">
        <v>5</v>
      </c>
      <c r="E684">
        <v>323</v>
      </c>
      <c r="F684" s="1" t="s">
        <v>13</v>
      </c>
      <c r="G684" t="s">
        <v>737</v>
      </c>
    </row>
    <row r="685" spans="1:7" hidden="1" x14ac:dyDescent="0.25">
      <c r="A685">
        <v>323</v>
      </c>
      <c r="B685" t="s">
        <v>738</v>
      </c>
      <c r="C685" t="s">
        <v>631</v>
      </c>
      <c r="D685">
        <v>4</v>
      </c>
      <c r="E685">
        <v>323</v>
      </c>
      <c r="F685" s="1" t="s">
        <v>13</v>
      </c>
      <c r="G685" t="s">
        <v>738</v>
      </c>
    </row>
    <row r="686" spans="1:7" hidden="1" x14ac:dyDescent="0.25">
      <c r="A686">
        <v>323</v>
      </c>
      <c r="B686" t="s">
        <v>746</v>
      </c>
      <c r="C686" t="s">
        <v>631</v>
      </c>
      <c r="D686">
        <v>2</v>
      </c>
      <c r="E686">
        <v>323</v>
      </c>
      <c r="F686" s="1" t="s">
        <v>13</v>
      </c>
      <c r="G686" t="s">
        <v>753</v>
      </c>
    </row>
    <row r="687" spans="1:7" hidden="1" x14ac:dyDescent="0.25">
      <c r="A687">
        <v>323</v>
      </c>
      <c r="B687" t="s">
        <v>747</v>
      </c>
      <c r="C687" t="s">
        <v>631</v>
      </c>
      <c r="D687" t="s">
        <v>50</v>
      </c>
      <c r="E687">
        <v>323</v>
      </c>
      <c r="F687" s="1" t="s">
        <v>13</v>
      </c>
      <c r="G687" t="s">
        <v>753</v>
      </c>
    </row>
    <row r="688" spans="1:7" hidden="1" x14ac:dyDescent="0.25">
      <c r="A688">
        <v>323</v>
      </c>
      <c r="B688" t="s">
        <v>748</v>
      </c>
      <c r="C688" t="s">
        <v>631</v>
      </c>
      <c r="D688" t="s">
        <v>44</v>
      </c>
      <c r="E688">
        <v>323</v>
      </c>
      <c r="F688" s="1" t="s">
        <v>13</v>
      </c>
      <c r="G688" t="s">
        <v>753</v>
      </c>
    </row>
    <row r="689" spans="1:7" hidden="1" x14ac:dyDescent="0.25">
      <c r="A689">
        <v>323</v>
      </c>
      <c r="B689" t="s">
        <v>749</v>
      </c>
      <c r="C689" t="s">
        <v>631</v>
      </c>
      <c r="D689" t="s">
        <v>50</v>
      </c>
      <c r="E689">
        <v>323</v>
      </c>
      <c r="F689" s="1" t="s">
        <v>13</v>
      </c>
      <c r="G689" t="s">
        <v>753</v>
      </c>
    </row>
    <row r="690" spans="1:7" hidden="1" x14ac:dyDescent="0.25">
      <c r="A690">
        <v>323</v>
      </c>
      <c r="B690" t="s">
        <v>532</v>
      </c>
      <c r="C690" t="s">
        <v>631</v>
      </c>
      <c r="D690" t="s">
        <v>50</v>
      </c>
      <c r="E690">
        <v>323</v>
      </c>
      <c r="F690" s="1" t="s">
        <v>13</v>
      </c>
      <c r="G690" t="s">
        <v>753</v>
      </c>
    </row>
    <row r="691" spans="1:7" hidden="1" x14ac:dyDescent="0.25">
      <c r="A691">
        <v>324110</v>
      </c>
      <c r="B691" t="s">
        <v>750</v>
      </c>
      <c r="C691" t="s">
        <v>631</v>
      </c>
      <c r="D691" t="s">
        <v>50</v>
      </c>
      <c r="E691">
        <v>324</v>
      </c>
      <c r="F691" s="1" t="s">
        <v>14</v>
      </c>
      <c r="G691" t="s">
        <v>149</v>
      </c>
    </row>
    <row r="692" spans="1:7" hidden="1" x14ac:dyDescent="0.25">
      <c r="A692">
        <v>324110</v>
      </c>
      <c r="B692" t="s">
        <v>741</v>
      </c>
      <c r="C692" t="s">
        <v>631</v>
      </c>
      <c r="D692">
        <v>-4</v>
      </c>
      <c r="E692">
        <v>324</v>
      </c>
      <c r="F692" s="1" t="s">
        <v>14</v>
      </c>
      <c r="G692" t="s">
        <v>453</v>
      </c>
    </row>
    <row r="693" spans="1:7" hidden="1" x14ac:dyDescent="0.25">
      <c r="A693">
        <v>324110</v>
      </c>
      <c r="B693" t="s">
        <v>742</v>
      </c>
      <c r="C693" t="s">
        <v>631</v>
      </c>
      <c r="D693">
        <v>7</v>
      </c>
      <c r="E693">
        <v>324</v>
      </c>
      <c r="F693" s="1" t="s">
        <v>14</v>
      </c>
      <c r="G693" t="s">
        <v>153</v>
      </c>
    </row>
    <row r="694" spans="1:7" hidden="1" x14ac:dyDescent="0.25">
      <c r="A694">
        <v>324110</v>
      </c>
      <c r="B694" t="s">
        <v>154</v>
      </c>
      <c r="C694" t="s">
        <v>631</v>
      </c>
      <c r="D694">
        <v>136</v>
      </c>
      <c r="E694">
        <v>324</v>
      </c>
      <c r="F694" s="1" t="s">
        <v>14</v>
      </c>
      <c r="G694" t="s">
        <v>154</v>
      </c>
    </row>
    <row r="695" spans="1:7" hidden="1" x14ac:dyDescent="0.25">
      <c r="A695">
        <v>324110</v>
      </c>
      <c r="B695" t="s">
        <v>743</v>
      </c>
      <c r="C695" t="s">
        <v>631</v>
      </c>
      <c r="D695">
        <v>4</v>
      </c>
      <c r="E695">
        <v>324</v>
      </c>
      <c r="F695" s="1" t="s">
        <v>14</v>
      </c>
      <c r="G695" t="s">
        <v>443</v>
      </c>
    </row>
    <row r="696" spans="1:7" hidden="1" x14ac:dyDescent="0.25">
      <c r="A696">
        <v>324110</v>
      </c>
      <c r="B696" t="s">
        <v>744</v>
      </c>
      <c r="C696" t="s">
        <v>631</v>
      </c>
      <c r="D696">
        <v>1</v>
      </c>
      <c r="E696">
        <v>324</v>
      </c>
      <c r="F696" s="1" t="s">
        <v>14</v>
      </c>
      <c r="G696" t="s">
        <v>443</v>
      </c>
    </row>
    <row r="697" spans="1:7" hidden="1" x14ac:dyDescent="0.25">
      <c r="A697">
        <v>324110</v>
      </c>
      <c r="B697" t="s">
        <v>745</v>
      </c>
      <c r="C697" t="s">
        <v>631</v>
      </c>
      <c r="D697">
        <v>3</v>
      </c>
      <c r="E697">
        <v>324</v>
      </c>
      <c r="F697" s="1" t="s">
        <v>14</v>
      </c>
      <c r="G697" t="s">
        <v>737</v>
      </c>
    </row>
    <row r="698" spans="1:7" hidden="1" x14ac:dyDescent="0.25">
      <c r="A698">
        <v>324110</v>
      </c>
      <c r="B698" t="s">
        <v>738</v>
      </c>
      <c r="C698" t="s">
        <v>631</v>
      </c>
      <c r="D698">
        <v>3</v>
      </c>
      <c r="E698">
        <v>324</v>
      </c>
      <c r="F698" s="1" t="s">
        <v>14</v>
      </c>
      <c r="G698" t="s">
        <v>738</v>
      </c>
    </row>
    <row r="699" spans="1:7" hidden="1" x14ac:dyDescent="0.25">
      <c r="A699">
        <v>324110</v>
      </c>
      <c r="B699" t="s">
        <v>746</v>
      </c>
      <c r="C699" t="s">
        <v>631</v>
      </c>
      <c r="D699">
        <v>1</v>
      </c>
      <c r="E699">
        <v>324</v>
      </c>
      <c r="F699" s="1" t="s">
        <v>14</v>
      </c>
      <c r="G699" t="s">
        <v>753</v>
      </c>
    </row>
    <row r="700" spans="1:7" hidden="1" x14ac:dyDescent="0.25">
      <c r="A700">
        <v>324110</v>
      </c>
      <c r="B700" t="s">
        <v>747</v>
      </c>
      <c r="C700" t="s">
        <v>631</v>
      </c>
      <c r="D700" t="s">
        <v>50</v>
      </c>
      <c r="E700">
        <v>324</v>
      </c>
      <c r="F700" s="1" t="s">
        <v>14</v>
      </c>
      <c r="G700" t="s">
        <v>753</v>
      </c>
    </row>
    <row r="701" spans="1:7" hidden="1" x14ac:dyDescent="0.25">
      <c r="A701">
        <v>324110</v>
      </c>
      <c r="B701" t="s">
        <v>748</v>
      </c>
      <c r="C701" t="s">
        <v>631</v>
      </c>
      <c r="D701" t="s">
        <v>44</v>
      </c>
      <c r="E701">
        <v>324</v>
      </c>
      <c r="F701" s="1" t="s">
        <v>14</v>
      </c>
      <c r="G701" t="s">
        <v>753</v>
      </c>
    </row>
    <row r="702" spans="1:7" hidden="1" x14ac:dyDescent="0.25">
      <c r="A702">
        <v>324110</v>
      </c>
      <c r="B702" t="s">
        <v>749</v>
      </c>
      <c r="C702" t="s">
        <v>631</v>
      </c>
      <c r="D702" t="s">
        <v>50</v>
      </c>
      <c r="E702">
        <v>324</v>
      </c>
      <c r="F702" s="1" t="s">
        <v>14</v>
      </c>
      <c r="G702" t="s">
        <v>753</v>
      </c>
    </row>
    <row r="703" spans="1:7" hidden="1" x14ac:dyDescent="0.25">
      <c r="A703">
        <v>324110</v>
      </c>
      <c r="B703" t="s">
        <v>532</v>
      </c>
      <c r="C703" t="s">
        <v>631</v>
      </c>
      <c r="D703">
        <v>0</v>
      </c>
      <c r="E703">
        <v>324</v>
      </c>
      <c r="F703" s="1" t="s">
        <v>14</v>
      </c>
      <c r="G703" t="s">
        <v>753</v>
      </c>
    </row>
    <row r="704" spans="1:7" hidden="1" x14ac:dyDescent="0.25">
      <c r="A704">
        <v>324121</v>
      </c>
      <c r="B704" t="s">
        <v>750</v>
      </c>
      <c r="C704" t="s">
        <v>631</v>
      </c>
      <c r="D704" t="s">
        <v>50</v>
      </c>
      <c r="E704">
        <v>324</v>
      </c>
      <c r="F704" s="1" t="s">
        <v>14</v>
      </c>
      <c r="G704" t="s">
        <v>149</v>
      </c>
    </row>
    <row r="705" spans="1:7" hidden="1" x14ac:dyDescent="0.25">
      <c r="A705">
        <v>324121</v>
      </c>
      <c r="B705" t="s">
        <v>741</v>
      </c>
      <c r="C705" t="s">
        <v>631</v>
      </c>
      <c r="D705" t="s">
        <v>50</v>
      </c>
      <c r="E705">
        <v>324</v>
      </c>
      <c r="F705" s="1" t="s">
        <v>14</v>
      </c>
      <c r="G705" t="s">
        <v>453</v>
      </c>
    </row>
    <row r="706" spans="1:7" hidden="1" x14ac:dyDescent="0.25">
      <c r="A706">
        <v>324121</v>
      </c>
      <c r="B706" t="s">
        <v>742</v>
      </c>
      <c r="C706" t="s">
        <v>631</v>
      </c>
      <c r="D706" t="s">
        <v>50</v>
      </c>
      <c r="E706">
        <v>324</v>
      </c>
      <c r="F706" s="1" t="s">
        <v>14</v>
      </c>
      <c r="G706" t="s">
        <v>153</v>
      </c>
    </row>
    <row r="707" spans="1:7" hidden="1" x14ac:dyDescent="0.25">
      <c r="A707">
        <v>324121</v>
      </c>
      <c r="B707" t="s">
        <v>154</v>
      </c>
      <c r="C707" t="s">
        <v>631</v>
      </c>
      <c r="D707">
        <v>3</v>
      </c>
      <c r="E707">
        <v>324</v>
      </c>
      <c r="F707" s="1" t="s">
        <v>14</v>
      </c>
      <c r="G707" t="s">
        <v>154</v>
      </c>
    </row>
    <row r="708" spans="1:7" hidden="1" x14ac:dyDescent="0.25">
      <c r="A708">
        <v>324121</v>
      </c>
      <c r="B708" t="s">
        <v>743</v>
      </c>
      <c r="C708" t="s">
        <v>631</v>
      </c>
      <c r="D708" t="s">
        <v>50</v>
      </c>
      <c r="E708">
        <v>324</v>
      </c>
      <c r="F708" s="1" t="s">
        <v>14</v>
      </c>
      <c r="G708" t="s">
        <v>443</v>
      </c>
    </row>
    <row r="709" spans="1:7" hidden="1" x14ac:dyDescent="0.25">
      <c r="A709">
        <v>324121</v>
      </c>
      <c r="B709" t="s">
        <v>744</v>
      </c>
      <c r="C709" t="s">
        <v>631</v>
      </c>
      <c r="D709" t="s">
        <v>50</v>
      </c>
      <c r="E709">
        <v>324</v>
      </c>
      <c r="F709" s="1" t="s">
        <v>14</v>
      </c>
      <c r="G709" t="s">
        <v>443</v>
      </c>
    </row>
    <row r="710" spans="1:7" hidden="1" x14ac:dyDescent="0.25">
      <c r="A710">
        <v>324121</v>
      </c>
      <c r="B710" t="s">
        <v>745</v>
      </c>
      <c r="C710" t="s">
        <v>631</v>
      </c>
      <c r="D710" t="s">
        <v>50</v>
      </c>
      <c r="E710">
        <v>324</v>
      </c>
      <c r="F710" s="1" t="s">
        <v>14</v>
      </c>
      <c r="G710" t="s">
        <v>737</v>
      </c>
    </row>
    <row r="711" spans="1:7" hidden="1" x14ac:dyDescent="0.25">
      <c r="A711">
        <v>324121</v>
      </c>
      <c r="B711" t="s">
        <v>738</v>
      </c>
      <c r="C711" t="s">
        <v>631</v>
      </c>
      <c r="D711" t="s">
        <v>50</v>
      </c>
      <c r="E711">
        <v>324</v>
      </c>
      <c r="F711" s="1" t="s">
        <v>14</v>
      </c>
      <c r="G711" t="s">
        <v>738</v>
      </c>
    </row>
    <row r="712" spans="1:7" hidden="1" x14ac:dyDescent="0.25">
      <c r="A712">
        <v>324121</v>
      </c>
      <c r="B712" t="s">
        <v>746</v>
      </c>
      <c r="C712" t="s">
        <v>631</v>
      </c>
      <c r="D712" t="s">
        <v>50</v>
      </c>
      <c r="E712">
        <v>324</v>
      </c>
      <c r="F712" s="1" t="s">
        <v>14</v>
      </c>
      <c r="G712" t="s">
        <v>753</v>
      </c>
    </row>
    <row r="713" spans="1:7" hidden="1" x14ac:dyDescent="0.25">
      <c r="A713">
        <v>324121</v>
      </c>
      <c r="B713" t="s">
        <v>747</v>
      </c>
      <c r="C713" t="s">
        <v>631</v>
      </c>
      <c r="D713" t="s">
        <v>50</v>
      </c>
      <c r="E713">
        <v>324</v>
      </c>
      <c r="F713" s="1" t="s">
        <v>14</v>
      </c>
      <c r="G713" t="s">
        <v>753</v>
      </c>
    </row>
    <row r="714" spans="1:7" hidden="1" x14ac:dyDescent="0.25">
      <c r="A714">
        <v>324121</v>
      </c>
      <c r="B714" t="s">
        <v>748</v>
      </c>
      <c r="C714" t="s">
        <v>631</v>
      </c>
      <c r="D714" t="s">
        <v>44</v>
      </c>
      <c r="E714">
        <v>324</v>
      </c>
      <c r="F714" s="1" t="s">
        <v>14</v>
      </c>
      <c r="G714" t="s">
        <v>753</v>
      </c>
    </row>
    <row r="715" spans="1:7" hidden="1" x14ac:dyDescent="0.25">
      <c r="A715">
        <v>324121</v>
      </c>
      <c r="B715" t="s">
        <v>749</v>
      </c>
      <c r="C715" t="s">
        <v>631</v>
      </c>
      <c r="D715" t="s">
        <v>50</v>
      </c>
      <c r="E715">
        <v>324</v>
      </c>
      <c r="F715" s="1" t="s">
        <v>14</v>
      </c>
      <c r="G715" t="s">
        <v>753</v>
      </c>
    </row>
    <row r="716" spans="1:7" hidden="1" x14ac:dyDescent="0.25">
      <c r="A716">
        <v>324121</v>
      </c>
      <c r="B716" t="s">
        <v>532</v>
      </c>
      <c r="C716" t="s">
        <v>631</v>
      </c>
      <c r="D716" t="s">
        <v>50</v>
      </c>
      <c r="E716">
        <v>324</v>
      </c>
      <c r="F716" s="1" t="s">
        <v>14</v>
      </c>
      <c r="G716" t="s">
        <v>753</v>
      </c>
    </row>
    <row r="717" spans="1:7" hidden="1" x14ac:dyDescent="0.25">
      <c r="A717">
        <v>324122</v>
      </c>
      <c r="B717" t="s">
        <v>750</v>
      </c>
      <c r="C717" t="s">
        <v>631</v>
      </c>
      <c r="D717" t="s">
        <v>50</v>
      </c>
      <c r="E717">
        <v>324</v>
      </c>
      <c r="F717" s="1" t="s">
        <v>14</v>
      </c>
      <c r="G717" t="s">
        <v>149</v>
      </c>
    </row>
    <row r="718" spans="1:7" hidden="1" x14ac:dyDescent="0.25">
      <c r="A718">
        <v>324122</v>
      </c>
      <c r="B718" t="s">
        <v>741</v>
      </c>
      <c r="C718" t="s">
        <v>631</v>
      </c>
      <c r="D718" t="s">
        <v>50</v>
      </c>
      <c r="E718">
        <v>324</v>
      </c>
      <c r="F718" s="1" t="s">
        <v>14</v>
      </c>
      <c r="G718" t="s">
        <v>453</v>
      </c>
    </row>
    <row r="719" spans="1:7" hidden="1" x14ac:dyDescent="0.25">
      <c r="A719">
        <v>324122</v>
      </c>
      <c r="B719" t="s">
        <v>742</v>
      </c>
      <c r="C719" t="s">
        <v>631</v>
      </c>
      <c r="D719" t="s">
        <v>50</v>
      </c>
      <c r="E719">
        <v>324</v>
      </c>
      <c r="F719" s="1" t="s">
        <v>14</v>
      </c>
      <c r="G719" t="s">
        <v>153</v>
      </c>
    </row>
    <row r="720" spans="1:7" hidden="1" x14ac:dyDescent="0.25">
      <c r="A720">
        <v>324122</v>
      </c>
      <c r="B720" t="s">
        <v>154</v>
      </c>
      <c r="C720" t="s">
        <v>631</v>
      </c>
      <c r="D720">
        <v>2</v>
      </c>
      <c r="E720">
        <v>324</v>
      </c>
      <c r="F720" s="1" t="s">
        <v>14</v>
      </c>
      <c r="G720" t="s">
        <v>154</v>
      </c>
    </row>
    <row r="721" spans="1:7" hidden="1" x14ac:dyDescent="0.25">
      <c r="A721">
        <v>324122</v>
      </c>
      <c r="B721" t="s">
        <v>743</v>
      </c>
      <c r="C721" t="s">
        <v>631</v>
      </c>
      <c r="D721" t="s">
        <v>50</v>
      </c>
      <c r="E721">
        <v>324</v>
      </c>
      <c r="F721" s="1" t="s">
        <v>14</v>
      </c>
      <c r="G721" t="s">
        <v>443</v>
      </c>
    </row>
    <row r="722" spans="1:7" hidden="1" x14ac:dyDescent="0.25">
      <c r="A722">
        <v>324122</v>
      </c>
      <c r="B722" t="s">
        <v>744</v>
      </c>
      <c r="C722" t="s">
        <v>631</v>
      </c>
      <c r="D722" t="s">
        <v>50</v>
      </c>
      <c r="E722">
        <v>324</v>
      </c>
      <c r="F722" s="1" t="s">
        <v>14</v>
      </c>
      <c r="G722" t="s">
        <v>443</v>
      </c>
    </row>
    <row r="723" spans="1:7" hidden="1" x14ac:dyDescent="0.25">
      <c r="A723">
        <v>324122</v>
      </c>
      <c r="B723" t="s">
        <v>745</v>
      </c>
      <c r="C723" t="s">
        <v>631</v>
      </c>
      <c r="D723" t="s">
        <v>50</v>
      </c>
      <c r="E723">
        <v>324</v>
      </c>
      <c r="F723" s="1" t="s">
        <v>14</v>
      </c>
      <c r="G723" t="s">
        <v>737</v>
      </c>
    </row>
    <row r="724" spans="1:7" hidden="1" x14ac:dyDescent="0.25">
      <c r="A724">
        <v>324122</v>
      </c>
      <c r="B724" t="s">
        <v>738</v>
      </c>
      <c r="C724" t="s">
        <v>631</v>
      </c>
      <c r="D724" t="s">
        <v>50</v>
      </c>
      <c r="E724">
        <v>324</v>
      </c>
      <c r="F724" s="1" t="s">
        <v>14</v>
      </c>
      <c r="G724" t="s">
        <v>738</v>
      </c>
    </row>
    <row r="725" spans="1:7" hidden="1" x14ac:dyDescent="0.25">
      <c r="A725">
        <v>324122</v>
      </c>
      <c r="B725" t="s">
        <v>746</v>
      </c>
      <c r="C725" t="s">
        <v>631</v>
      </c>
      <c r="D725" t="s">
        <v>50</v>
      </c>
      <c r="E725">
        <v>324</v>
      </c>
      <c r="F725" s="1" t="s">
        <v>14</v>
      </c>
      <c r="G725" t="s">
        <v>753</v>
      </c>
    </row>
    <row r="726" spans="1:7" hidden="1" x14ac:dyDescent="0.25">
      <c r="A726">
        <v>324122</v>
      </c>
      <c r="B726" t="s">
        <v>747</v>
      </c>
      <c r="C726" t="s">
        <v>631</v>
      </c>
      <c r="D726" t="s">
        <v>50</v>
      </c>
      <c r="E726">
        <v>324</v>
      </c>
      <c r="F726" s="1" t="s">
        <v>14</v>
      </c>
      <c r="G726" t="s">
        <v>753</v>
      </c>
    </row>
    <row r="727" spans="1:7" hidden="1" x14ac:dyDescent="0.25">
      <c r="A727">
        <v>324122</v>
      </c>
      <c r="B727" t="s">
        <v>748</v>
      </c>
      <c r="C727" t="s">
        <v>631</v>
      </c>
      <c r="D727" t="s">
        <v>44</v>
      </c>
      <c r="E727">
        <v>324</v>
      </c>
      <c r="F727" s="1" t="s">
        <v>14</v>
      </c>
      <c r="G727" t="s">
        <v>753</v>
      </c>
    </row>
    <row r="728" spans="1:7" hidden="1" x14ac:dyDescent="0.25">
      <c r="A728">
        <v>324122</v>
      </c>
      <c r="B728" t="s">
        <v>749</v>
      </c>
      <c r="C728" t="s">
        <v>631</v>
      </c>
      <c r="D728">
        <v>0</v>
      </c>
      <c r="E728">
        <v>324</v>
      </c>
      <c r="F728" s="1" t="s">
        <v>14</v>
      </c>
      <c r="G728" t="s">
        <v>753</v>
      </c>
    </row>
    <row r="729" spans="1:7" hidden="1" x14ac:dyDescent="0.25">
      <c r="A729">
        <v>324122</v>
      </c>
      <c r="B729" t="s">
        <v>532</v>
      </c>
      <c r="C729" t="s">
        <v>631</v>
      </c>
      <c r="D729">
        <v>0</v>
      </c>
      <c r="E729">
        <v>324</v>
      </c>
      <c r="F729" s="1" t="s">
        <v>14</v>
      </c>
      <c r="G729" t="s">
        <v>753</v>
      </c>
    </row>
    <row r="730" spans="1:7" hidden="1" x14ac:dyDescent="0.25">
      <c r="A730">
        <v>324191</v>
      </c>
      <c r="B730" t="s">
        <v>750</v>
      </c>
      <c r="C730" t="s">
        <v>631</v>
      </c>
      <c r="D730" t="s">
        <v>50</v>
      </c>
      <c r="E730">
        <v>324</v>
      </c>
      <c r="F730" s="1" t="s">
        <v>14</v>
      </c>
      <c r="G730" t="s">
        <v>149</v>
      </c>
    </row>
    <row r="731" spans="1:7" hidden="1" x14ac:dyDescent="0.25">
      <c r="A731">
        <v>324191</v>
      </c>
      <c r="B731" t="s">
        <v>741</v>
      </c>
      <c r="C731" t="s">
        <v>631</v>
      </c>
      <c r="D731" t="s">
        <v>50</v>
      </c>
      <c r="E731">
        <v>324</v>
      </c>
      <c r="F731" s="1" t="s">
        <v>14</v>
      </c>
      <c r="G731" t="s">
        <v>453</v>
      </c>
    </row>
    <row r="732" spans="1:7" hidden="1" x14ac:dyDescent="0.25">
      <c r="A732">
        <v>324191</v>
      </c>
      <c r="B732" t="s">
        <v>742</v>
      </c>
      <c r="C732" t="s">
        <v>631</v>
      </c>
      <c r="D732" t="s">
        <v>50</v>
      </c>
      <c r="E732">
        <v>324</v>
      </c>
      <c r="F732" s="1" t="s">
        <v>14</v>
      </c>
      <c r="G732" t="s">
        <v>153</v>
      </c>
    </row>
    <row r="733" spans="1:7" hidden="1" x14ac:dyDescent="0.25">
      <c r="A733">
        <v>324191</v>
      </c>
      <c r="B733" t="s">
        <v>154</v>
      </c>
      <c r="C733" t="s">
        <v>631</v>
      </c>
      <c r="D733">
        <v>1</v>
      </c>
      <c r="E733">
        <v>324</v>
      </c>
      <c r="F733" s="1" t="s">
        <v>14</v>
      </c>
      <c r="G733" t="s">
        <v>154</v>
      </c>
    </row>
    <row r="734" spans="1:7" hidden="1" x14ac:dyDescent="0.25">
      <c r="A734">
        <v>324191</v>
      </c>
      <c r="B734" t="s">
        <v>743</v>
      </c>
      <c r="C734" t="s">
        <v>631</v>
      </c>
      <c r="D734" t="s">
        <v>50</v>
      </c>
      <c r="E734">
        <v>324</v>
      </c>
      <c r="F734" s="1" t="s">
        <v>14</v>
      </c>
      <c r="G734" t="s">
        <v>443</v>
      </c>
    </row>
    <row r="735" spans="1:7" hidden="1" x14ac:dyDescent="0.25">
      <c r="A735">
        <v>324191</v>
      </c>
      <c r="B735" t="s">
        <v>744</v>
      </c>
      <c r="C735" t="s">
        <v>631</v>
      </c>
      <c r="D735" t="s">
        <v>50</v>
      </c>
      <c r="E735">
        <v>324</v>
      </c>
      <c r="F735" s="1" t="s">
        <v>14</v>
      </c>
      <c r="G735" t="s">
        <v>443</v>
      </c>
    </row>
    <row r="736" spans="1:7" hidden="1" x14ac:dyDescent="0.25">
      <c r="A736">
        <v>324191</v>
      </c>
      <c r="B736" t="s">
        <v>745</v>
      </c>
      <c r="C736" t="s">
        <v>631</v>
      </c>
      <c r="D736" t="s">
        <v>50</v>
      </c>
      <c r="E736">
        <v>324</v>
      </c>
      <c r="F736" s="1" t="s">
        <v>14</v>
      </c>
      <c r="G736" t="s">
        <v>737</v>
      </c>
    </row>
    <row r="737" spans="1:7" hidden="1" x14ac:dyDescent="0.25">
      <c r="A737">
        <v>324191</v>
      </c>
      <c r="B737" t="s">
        <v>738</v>
      </c>
      <c r="C737" t="s">
        <v>631</v>
      </c>
      <c r="D737" t="s">
        <v>50</v>
      </c>
      <c r="E737">
        <v>324</v>
      </c>
      <c r="F737" s="1" t="s">
        <v>14</v>
      </c>
      <c r="G737" t="s">
        <v>738</v>
      </c>
    </row>
    <row r="738" spans="1:7" hidden="1" x14ac:dyDescent="0.25">
      <c r="A738">
        <v>324191</v>
      </c>
      <c r="B738" t="s">
        <v>746</v>
      </c>
      <c r="C738" t="s">
        <v>631</v>
      </c>
      <c r="D738" t="s">
        <v>50</v>
      </c>
      <c r="E738">
        <v>324</v>
      </c>
      <c r="F738" s="1" t="s">
        <v>14</v>
      </c>
      <c r="G738" t="s">
        <v>753</v>
      </c>
    </row>
    <row r="739" spans="1:7" hidden="1" x14ac:dyDescent="0.25">
      <c r="A739">
        <v>324191</v>
      </c>
      <c r="B739" t="s">
        <v>747</v>
      </c>
      <c r="C739" t="s">
        <v>631</v>
      </c>
      <c r="D739" t="s">
        <v>50</v>
      </c>
      <c r="E739">
        <v>324</v>
      </c>
      <c r="F739" s="1" t="s">
        <v>14</v>
      </c>
      <c r="G739" t="s">
        <v>753</v>
      </c>
    </row>
    <row r="740" spans="1:7" hidden="1" x14ac:dyDescent="0.25">
      <c r="A740">
        <v>324191</v>
      </c>
      <c r="B740" t="s">
        <v>748</v>
      </c>
      <c r="C740" t="s">
        <v>631</v>
      </c>
      <c r="D740" t="s">
        <v>44</v>
      </c>
      <c r="E740">
        <v>324</v>
      </c>
      <c r="F740" s="1" t="s">
        <v>14</v>
      </c>
      <c r="G740" t="s">
        <v>753</v>
      </c>
    </row>
    <row r="741" spans="1:7" hidden="1" x14ac:dyDescent="0.25">
      <c r="A741">
        <v>324191</v>
      </c>
      <c r="B741" t="s">
        <v>749</v>
      </c>
      <c r="C741" t="s">
        <v>631</v>
      </c>
      <c r="D741" t="s">
        <v>50</v>
      </c>
      <c r="E741">
        <v>324</v>
      </c>
      <c r="F741" s="1" t="s">
        <v>14</v>
      </c>
      <c r="G741" t="s">
        <v>753</v>
      </c>
    </row>
    <row r="742" spans="1:7" hidden="1" x14ac:dyDescent="0.25">
      <c r="A742">
        <v>324191</v>
      </c>
      <c r="B742" t="s">
        <v>532</v>
      </c>
      <c r="C742" t="s">
        <v>631</v>
      </c>
      <c r="D742" t="s">
        <v>50</v>
      </c>
      <c r="E742">
        <v>324</v>
      </c>
      <c r="F742" s="1" t="s">
        <v>14</v>
      </c>
      <c r="G742" t="s">
        <v>753</v>
      </c>
    </row>
    <row r="743" spans="1:7" hidden="1" x14ac:dyDescent="0.25">
      <c r="A743">
        <v>324199</v>
      </c>
      <c r="B743" t="s">
        <v>750</v>
      </c>
      <c r="C743" t="s">
        <v>631</v>
      </c>
      <c r="D743" t="s">
        <v>50</v>
      </c>
      <c r="E743">
        <v>324</v>
      </c>
      <c r="F743" s="1" t="s">
        <v>19</v>
      </c>
      <c r="G743" t="s">
        <v>149</v>
      </c>
    </row>
    <row r="744" spans="1:7" hidden="1" x14ac:dyDescent="0.25">
      <c r="A744">
        <v>324199</v>
      </c>
      <c r="B744" t="s">
        <v>741</v>
      </c>
      <c r="C744" t="s">
        <v>631</v>
      </c>
      <c r="D744" t="s">
        <v>50</v>
      </c>
      <c r="E744">
        <v>324</v>
      </c>
      <c r="F744" s="1" t="s">
        <v>19</v>
      </c>
      <c r="G744" t="s">
        <v>453</v>
      </c>
    </row>
    <row r="745" spans="1:7" hidden="1" x14ac:dyDescent="0.25">
      <c r="A745">
        <v>324199</v>
      </c>
      <c r="B745" t="s">
        <v>742</v>
      </c>
      <c r="C745" t="s">
        <v>631</v>
      </c>
      <c r="D745" t="s">
        <v>50</v>
      </c>
      <c r="E745">
        <v>324</v>
      </c>
      <c r="F745" s="1" t="s">
        <v>19</v>
      </c>
      <c r="G745" t="s">
        <v>153</v>
      </c>
    </row>
    <row r="746" spans="1:7" hidden="1" x14ac:dyDescent="0.25">
      <c r="A746">
        <v>324199</v>
      </c>
      <c r="B746" t="s">
        <v>154</v>
      </c>
      <c r="C746" t="s">
        <v>631</v>
      </c>
      <c r="D746">
        <v>-1</v>
      </c>
      <c r="E746">
        <v>324</v>
      </c>
      <c r="F746" s="1" t="s">
        <v>19</v>
      </c>
      <c r="G746" t="s">
        <v>154</v>
      </c>
    </row>
    <row r="747" spans="1:7" hidden="1" x14ac:dyDescent="0.25">
      <c r="A747">
        <v>324199</v>
      </c>
      <c r="B747" t="s">
        <v>743</v>
      </c>
      <c r="C747" t="s">
        <v>631</v>
      </c>
      <c r="D747" t="s">
        <v>50</v>
      </c>
      <c r="E747">
        <v>324</v>
      </c>
      <c r="F747" s="1" t="s">
        <v>19</v>
      </c>
      <c r="G747" t="s">
        <v>443</v>
      </c>
    </row>
    <row r="748" spans="1:7" hidden="1" x14ac:dyDescent="0.25">
      <c r="A748">
        <v>324199</v>
      </c>
      <c r="B748" t="s">
        <v>744</v>
      </c>
      <c r="C748" t="s">
        <v>631</v>
      </c>
      <c r="D748" t="s">
        <v>50</v>
      </c>
      <c r="E748">
        <v>324</v>
      </c>
      <c r="F748" s="1" t="s">
        <v>19</v>
      </c>
      <c r="G748" t="s">
        <v>443</v>
      </c>
    </row>
    <row r="749" spans="1:7" hidden="1" x14ac:dyDescent="0.25">
      <c r="A749">
        <v>324199</v>
      </c>
      <c r="B749" t="s">
        <v>745</v>
      </c>
      <c r="C749" t="s">
        <v>631</v>
      </c>
      <c r="D749" t="s">
        <v>50</v>
      </c>
      <c r="E749">
        <v>324</v>
      </c>
      <c r="F749" s="1" t="s">
        <v>19</v>
      </c>
      <c r="G749" t="s">
        <v>737</v>
      </c>
    </row>
    <row r="750" spans="1:7" hidden="1" x14ac:dyDescent="0.25">
      <c r="A750">
        <v>324199</v>
      </c>
      <c r="B750" t="s">
        <v>738</v>
      </c>
      <c r="C750" t="s">
        <v>631</v>
      </c>
      <c r="D750" t="s">
        <v>50</v>
      </c>
      <c r="E750">
        <v>324</v>
      </c>
      <c r="F750" s="1" t="s">
        <v>19</v>
      </c>
      <c r="G750" t="s">
        <v>738</v>
      </c>
    </row>
    <row r="751" spans="1:7" hidden="1" x14ac:dyDescent="0.25">
      <c r="A751">
        <v>324199</v>
      </c>
      <c r="B751" t="s">
        <v>746</v>
      </c>
      <c r="C751" t="s">
        <v>631</v>
      </c>
      <c r="D751" t="s">
        <v>50</v>
      </c>
      <c r="E751">
        <v>324</v>
      </c>
      <c r="F751" s="1" t="s">
        <v>19</v>
      </c>
      <c r="G751" t="s">
        <v>753</v>
      </c>
    </row>
    <row r="752" spans="1:7" hidden="1" x14ac:dyDescent="0.25">
      <c r="A752">
        <v>324199</v>
      </c>
      <c r="B752" t="s">
        <v>747</v>
      </c>
      <c r="C752" t="s">
        <v>631</v>
      </c>
      <c r="D752" t="s">
        <v>50</v>
      </c>
      <c r="E752">
        <v>324</v>
      </c>
      <c r="F752" s="1" t="s">
        <v>19</v>
      </c>
      <c r="G752" t="s">
        <v>753</v>
      </c>
    </row>
    <row r="753" spans="1:7" hidden="1" x14ac:dyDescent="0.25">
      <c r="A753">
        <v>324199</v>
      </c>
      <c r="B753" t="s">
        <v>748</v>
      </c>
      <c r="C753" t="s">
        <v>631</v>
      </c>
      <c r="D753" t="s">
        <v>44</v>
      </c>
      <c r="E753">
        <v>324</v>
      </c>
      <c r="F753" s="1" t="s">
        <v>19</v>
      </c>
      <c r="G753" t="s">
        <v>753</v>
      </c>
    </row>
    <row r="754" spans="1:7" hidden="1" x14ac:dyDescent="0.25">
      <c r="A754">
        <v>324199</v>
      </c>
      <c r="B754" t="s">
        <v>749</v>
      </c>
      <c r="C754" t="s">
        <v>631</v>
      </c>
      <c r="D754" t="s">
        <v>50</v>
      </c>
      <c r="E754">
        <v>324</v>
      </c>
      <c r="F754" s="1" t="s">
        <v>19</v>
      </c>
      <c r="G754" t="s">
        <v>753</v>
      </c>
    </row>
    <row r="755" spans="1:7" hidden="1" x14ac:dyDescent="0.25">
      <c r="A755">
        <v>324199</v>
      </c>
      <c r="B755" t="s">
        <v>532</v>
      </c>
      <c r="C755" t="s">
        <v>631</v>
      </c>
      <c r="D755" t="s">
        <v>50</v>
      </c>
      <c r="E755">
        <v>324</v>
      </c>
      <c r="F755" s="1" t="s">
        <v>19</v>
      </c>
      <c r="G755" t="s">
        <v>753</v>
      </c>
    </row>
    <row r="756" spans="1:7" hidden="1" x14ac:dyDescent="0.25">
      <c r="A756">
        <v>325</v>
      </c>
      <c r="B756" t="s">
        <v>750</v>
      </c>
      <c r="C756" t="s">
        <v>631</v>
      </c>
      <c r="D756">
        <v>14</v>
      </c>
      <c r="E756">
        <v>325</v>
      </c>
      <c r="F756" s="1" t="s">
        <v>15</v>
      </c>
      <c r="G756" t="s">
        <v>149</v>
      </c>
    </row>
    <row r="757" spans="1:7" hidden="1" x14ac:dyDescent="0.25">
      <c r="A757">
        <v>325</v>
      </c>
      <c r="B757" t="s">
        <v>741</v>
      </c>
      <c r="C757" t="s">
        <v>631</v>
      </c>
      <c r="D757">
        <v>21</v>
      </c>
      <c r="E757">
        <v>325</v>
      </c>
      <c r="F757" s="1" t="s">
        <v>15</v>
      </c>
      <c r="G757" t="s">
        <v>453</v>
      </c>
    </row>
    <row r="758" spans="1:7" hidden="1" x14ac:dyDescent="0.25">
      <c r="A758">
        <v>325</v>
      </c>
      <c r="B758" t="s">
        <v>742</v>
      </c>
      <c r="C758" t="s">
        <v>631</v>
      </c>
      <c r="D758">
        <v>43</v>
      </c>
      <c r="E758">
        <v>325</v>
      </c>
      <c r="F758" s="1" t="s">
        <v>15</v>
      </c>
      <c r="G758" t="s">
        <v>153</v>
      </c>
    </row>
    <row r="759" spans="1:7" hidden="1" x14ac:dyDescent="0.25">
      <c r="A759">
        <v>325</v>
      </c>
      <c r="B759" t="s">
        <v>154</v>
      </c>
      <c r="C759" t="s">
        <v>631</v>
      </c>
      <c r="D759">
        <v>278</v>
      </c>
      <c r="E759">
        <v>325</v>
      </c>
      <c r="F759" s="1" t="s">
        <v>15</v>
      </c>
      <c r="G759" t="s">
        <v>154</v>
      </c>
    </row>
    <row r="760" spans="1:7" hidden="1" x14ac:dyDescent="0.25">
      <c r="A760">
        <v>325</v>
      </c>
      <c r="B760" t="s">
        <v>743</v>
      </c>
      <c r="C760" t="s">
        <v>631</v>
      </c>
      <c r="D760">
        <v>50</v>
      </c>
      <c r="E760">
        <v>325</v>
      </c>
      <c r="F760" s="1" t="s">
        <v>15</v>
      </c>
      <c r="G760" t="s">
        <v>443</v>
      </c>
    </row>
    <row r="761" spans="1:7" hidden="1" x14ac:dyDescent="0.25">
      <c r="A761">
        <v>325</v>
      </c>
      <c r="B761" t="s">
        <v>744</v>
      </c>
      <c r="C761" t="s">
        <v>631</v>
      </c>
      <c r="D761">
        <v>6</v>
      </c>
      <c r="E761">
        <v>325</v>
      </c>
      <c r="F761" s="1" t="s">
        <v>15</v>
      </c>
      <c r="G761" t="s">
        <v>443</v>
      </c>
    </row>
    <row r="762" spans="1:7" hidden="1" x14ac:dyDescent="0.25">
      <c r="A762">
        <v>325</v>
      </c>
      <c r="B762" t="s">
        <v>745</v>
      </c>
      <c r="C762" t="s">
        <v>631</v>
      </c>
      <c r="D762">
        <v>40</v>
      </c>
      <c r="E762">
        <v>325</v>
      </c>
      <c r="F762" s="1" t="s">
        <v>15</v>
      </c>
      <c r="G762" t="s">
        <v>737</v>
      </c>
    </row>
    <row r="763" spans="1:7" hidden="1" x14ac:dyDescent="0.25">
      <c r="A763">
        <v>325</v>
      </c>
      <c r="B763" t="s">
        <v>738</v>
      </c>
      <c r="C763" t="s">
        <v>631</v>
      </c>
      <c r="D763">
        <v>19</v>
      </c>
      <c r="E763">
        <v>325</v>
      </c>
      <c r="F763" s="1" t="s">
        <v>15</v>
      </c>
      <c r="G763" t="s">
        <v>738</v>
      </c>
    </row>
    <row r="764" spans="1:7" hidden="1" x14ac:dyDescent="0.25">
      <c r="A764">
        <v>325</v>
      </c>
      <c r="B764" t="s">
        <v>746</v>
      </c>
      <c r="C764" t="s">
        <v>631</v>
      </c>
      <c r="D764">
        <v>7</v>
      </c>
      <c r="E764">
        <v>325</v>
      </c>
      <c r="F764" s="1" t="s">
        <v>15</v>
      </c>
      <c r="G764" t="s">
        <v>753</v>
      </c>
    </row>
    <row r="765" spans="1:7" hidden="1" x14ac:dyDescent="0.25">
      <c r="A765">
        <v>325</v>
      </c>
      <c r="B765" t="s">
        <v>747</v>
      </c>
      <c r="C765" t="s">
        <v>631</v>
      </c>
      <c r="D765">
        <v>2</v>
      </c>
      <c r="E765">
        <v>325</v>
      </c>
      <c r="F765" s="1" t="s">
        <v>15</v>
      </c>
      <c r="G765" t="s">
        <v>753</v>
      </c>
    </row>
    <row r="766" spans="1:7" hidden="1" x14ac:dyDescent="0.25">
      <c r="A766">
        <v>325</v>
      </c>
      <c r="B766" t="s">
        <v>748</v>
      </c>
      <c r="C766" t="s">
        <v>631</v>
      </c>
      <c r="D766" t="s">
        <v>44</v>
      </c>
      <c r="E766">
        <v>325</v>
      </c>
      <c r="F766" s="1" t="s">
        <v>15</v>
      </c>
      <c r="G766" t="s">
        <v>753</v>
      </c>
    </row>
    <row r="767" spans="1:7" hidden="1" x14ac:dyDescent="0.25">
      <c r="A767">
        <v>325</v>
      </c>
      <c r="B767" t="s">
        <v>749</v>
      </c>
      <c r="C767" t="s">
        <v>631</v>
      </c>
      <c r="D767">
        <v>2</v>
      </c>
      <c r="E767">
        <v>325</v>
      </c>
      <c r="F767" s="1" t="s">
        <v>15</v>
      </c>
      <c r="G767" t="s">
        <v>753</v>
      </c>
    </row>
    <row r="768" spans="1:7" hidden="1" x14ac:dyDescent="0.25">
      <c r="A768">
        <v>325</v>
      </c>
      <c r="B768" t="s">
        <v>532</v>
      </c>
      <c r="C768" t="s">
        <v>631</v>
      </c>
      <c r="D768">
        <v>30</v>
      </c>
      <c r="E768">
        <v>325</v>
      </c>
      <c r="F768" s="1" t="s">
        <v>15</v>
      </c>
      <c r="G768" t="s">
        <v>753</v>
      </c>
    </row>
    <row r="769" spans="1:7" hidden="1" x14ac:dyDescent="0.25">
      <c r="A769">
        <v>326</v>
      </c>
      <c r="B769" t="s">
        <v>750</v>
      </c>
      <c r="C769" t="s">
        <v>631</v>
      </c>
      <c r="D769">
        <v>8</v>
      </c>
      <c r="E769">
        <v>326</v>
      </c>
      <c r="F769" s="1" t="s">
        <v>16</v>
      </c>
      <c r="G769" t="s">
        <v>149</v>
      </c>
    </row>
    <row r="770" spans="1:7" hidden="1" x14ac:dyDescent="0.25">
      <c r="A770">
        <v>326</v>
      </c>
      <c r="B770" t="s">
        <v>741</v>
      </c>
      <c r="C770" t="s">
        <v>631</v>
      </c>
      <c r="D770">
        <v>21</v>
      </c>
      <c r="E770">
        <v>326</v>
      </c>
      <c r="F770" s="1" t="s">
        <v>16</v>
      </c>
      <c r="G770" t="s">
        <v>453</v>
      </c>
    </row>
    <row r="771" spans="1:7" hidden="1" x14ac:dyDescent="0.25">
      <c r="A771">
        <v>326</v>
      </c>
      <c r="B771" t="s">
        <v>742</v>
      </c>
      <c r="C771" t="s">
        <v>631</v>
      </c>
      <c r="D771">
        <v>24</v>
      </c>
      <c r="E771">
        <v>326</v>
      </c>
      <c r="F771" s="1" t="s">
        <v>16</v>
      </c>
      <c r="G771" t="s">
        <v>153</v>
      </c>
    </row>
    <row r="772" spans="1:7" hidden="1" x14ac:dyDescent="0.25">
      <c r="A772">
        <v>326</v>
      </c>
      <c r="B772" t="s">
        <v>154</v>
      </c>
      <c r="C772" t="s">
        <v>631</v>
      </c>
      <c r="D772">
        <v>114</v>
      </c>
      <c r="E772">
        <v>326</v>
      </c>
      <c r="F772" s="1" t="s">
        <v>16</v>
      </c>
      <c r="G772" t="s">
        <v>154</v>
      </c>
    </row>
    <row r="773" spans="1:7" hidden="1" x14ac:dyDescent="0.25">
      <c r="A773">
        <v>326</v>
      </c>
      <c r="B773" t="s">
        <v>743</v>
      </c>
      <c r="C773" t="s">
        <v>631</v>
      </c>
      <c r="D773" t="s">
        <v>60</v>
      </c>
      <c r="E773">
        <v>326</v>
      </c>
      <c r="F773" s="1" t="s">
        <v>16</v>
      </c>
      <c r="G773" t="s">
        <v>443</v>
      </c>
    </row>
    <row r="774" spans="1:7" hidden="1" x14ac:dyDescent="0.25">
      <c r="A774">
        <v>326</v>
      </c>
      <c r="B774" t="s">
        <v>744</v>
      </c>
      <c r="C774" t="s">
        <v>631</v>
      </c>
      <c r="D774">
        <v>5</v>
      </c>
      <c r="E774">
        <v>326</v>
      </c>
      <c r="F774" s="1" t="s">
        <v>16</v>
      </c>
      <c r="G774" t="s">
        <v>443</v>
      </c>
    </row>
    <row r="775" spans="1:7" hidden="1" x14ac:dyDescent="0.25">
      <c r="A775">
        <v>326</v>
      </c>
      <c r="B775" t="s">
        <v>745</v>
      </c>
      <c r="C775" t="s">
        <v>631</v>
      </c>
      <c r="D775">
        <v>32</v>
      </c>
      <c r="E775">
        <v>326</v>
      </c>
      <c r="F775" s="1" t="s">
        <v>16</v>
      </c>
      <c r="G775" t="s">
        <v>737</v>
      </c>
    </row>
    <row r="776" spans="1:7" hidden="1" x14ac:dyDescent="0.25">
      <c r="A776">
        <v>326</v>
      </c>
      <c r="B776" t="s">
        <v>738</v>
      </c>
      <c r="C776" t="s">
        <v>631</v>
      </c>
      <c r="D776">
        <v>22</v>
      </c>
      <c r="E776">
        <v>326</v>
      </c>
      <c r="F776" s="1" t="s">
        <v>16</v>
      </c>
      <c r="G776" t="s">
        <v>738</v>
      </c>
    </row>
    <row r="777" spans="1:7" hidden="1" x14ac:dyDescent="0.25">
      <c r="A777">
        <v>326</v>
      </c>
      <c r="B777" t="s">
        <v>746</v>
      </c>
      <c r="C777" t="s">
        <v>631</v>
      </c>
      <c r="D777">
        <v>4</v>
      </c>
      <c r="E777">
        <v>326</v>
      </c>
      <c r="F777" s="1" t="s">
        <v>16</v>
      </c>
      <c r="G777" t="s">
        <v>753</v>
      </c>
    </row>
    <row r="778" spans="1:7" hidden="1" x14ac:dyDescent="0.25">
      <c r="A778">
        <v>326</v>
      </c>
      <c r="B778" t="s">
        <v>747</v>
      </c>
      <c r="C778" t="s">
        <v>631</v>
      </c>
      <c r="D778">
        <v>3</v>
      </c>
      <c r="E778">
        <v>326</v>
      </c>
      <c r="F778" s="1" t="s">
        <v>16</v>
      </c>
      <c r="G778" t="s">
        <v>753</v>
      </c>
    </row>
    <row r="779" spans="1:7" hidden="1" x14ac:dyDescent="0.25">
      <c r="A779">
        <v>326</v>
      </c>
      <c r="B779" t="s">
        <v>748</v>
      </c>
      <c r="C779" t="s">
        <v>631</v>
      </c>
      <c r="D779" t="s">
        <v>44</v>
      </c>
      <c r="E779">
        <v>326</v>
      </c>
      <c r="F779" s="1" t="s">
        <v>16</v>
      </c>
      <c r="G779" t="s">
        <v>753</v>
      </c>
    </row>
    <row r="780" spans="1:7" hidden="1" x14ac:dyDescent="0.25">
      <c r="A780">
        <v>326</v>
      </c>
      <c r="B780" t="s">
        <v>749</v>
      </c>
      <c r="C780" t="s">
        <v>631</v>
      </c>
      <c r="D780" t="s">
        <v>50</v>
      </c>
      <c r="E780">
        <v>326</v>
      </c>
      <c r="F780" s="1" t="s">
        <v>16</v>
      </c>
      <c r="G780" t="s">
        <v>753</v>
      </c>
    </row>
    <row r="781" spans="1:7" hidden="1" x14ac:dyDescent="0.25">
      <c r="A781">
        <v>326</v>
      </c>
      <c r="B781" t="s">
        <v>532</v>
      </c>
      <c r="C781" t="s">
        <v>631</v>
      </c>
      <c r="D781">
        <v>8</v>
      </c>
      <c r="E781">
        <v>326</v>
      </c>
      <c r="F781" s="1" t="s">
        <v>16</v>
      </c>
      <c r="G781" t="s">
        <v>753</v>
      </c>
    </row>
    <row r="782" spans="1:7" hidden="1" x14ac:dyDescent="0.25">
      <c r="A782">
        <v>327120</v>
      </c>
      <c r="B782" t="s">
        <v>750</v>
      </c>
      <c r="C782" t="s">
        <v>631</v>
      </c>
      <c r="D782" t="s">
        <v>50</v>
      </c>
      <c r="E782">
        <v>327</v>
      </c>
      <c r="F782" s="1" t="s">
        <v>18</v>
      </c>
      <c r="G782" t="s">
        <v>149</v>
      </c>
    </row>
    <row r="783" spans="1:7" hidden="1" x14ac:dyDescent="0.25">
      <c r="A783">
        <v>327120</v>
      </c>
      <c r="B783" t="s">
        <v>741</v>
      </c>
      <c r="C783" t="s">
        <v>631</v>
      </c>
      <c r="D783">
        <v>1</v>
      </c>
      <c r="E783">
        <v>327</v>
      </c>
      <c r="F783" s="1" t="s">
        <v>18</v>
      </c>
      <c r="G783" t="s">
        <v>453</v>
      </c>
    </row>
    <row r="784" spans="1:7" hidden="1" x14ac:dyDescent="0.25">
      <c r="A784">
        <v>327120</v>
      </c>
      <c r="B784" t="s">
        <v>742</v>
      </c>
      <c r="C784" t="s">
        <v>631</v>
      </c>
      <c r="D784" t="s">
        <v>50</v>
      </c>
      <c r="E784">
        <v>327</v>
      </c>
      <c r="F784" s="1" t="s">
        <v>18</v>
      </c>
      <c r="G784" t="s">
        <v>153</v>
      </c>
    </row>
    <row r="785" spans="1:7" hidden="1" x14ac:dyDescent="0.25">
      <c r="A785">
        <v>327120</v>
      </c>
      <c r="B785" t="s">
        <v>154</v>
      </c>
      <c r="C785" t="s">
        <v>631</v>
      </c>
      <c r="D785">
        <v>3</v>
      </c>
      <c r="E785">
        <v>327</v>
      </c>
      <c r="F785" s="1" t="s">
        <v>18</v>
      </c>
      <c r="G785" t="s">
        <v>154</v>
      </c>
    </row>
    <row r="786" spans="1:7" hidden="1" x14ac:dyDescent="0.25">
      <c r="A786">
        <v>327120</v>
      </c>
      <c r="B786" t="s">
        <v>743</v>
      </c>
      <c r="C786" t="s">
        <v>631</v>
      </c>
      <c r="D786" t="s">
        <v>50</v>
      </c>
      <c r="E786">
        <v>327</v>
      </c>
      <c r="F786" s="1" t="s">
        <v>18</v>
      </c>
      <c r="G786" t="s">
        <v>443</v>
      </c>
    </row>
    <row r="787" spans="1:7" hidden="1" x14ac:dyDescent="0.25">
      <c r="A787">
        <v>327120</v>
      </c>
      <c r="B787" t="s">
        <v>744</v>
      </c>
      <c r="C787" t="s">
        <v>631</v>
      </c>
      <c r="D787" t="s">
        <v>50</v>
      </c>
      <c r="E787">
        <v>327</v>
      </c>
      <c r="F787" s="1" t="s">
        <v>18</v>
      </c>
      <c r="G787" t="s">
        <v>443</v>
      </c>
    </row>
    <row r="788" spans="1:7" hidden="1" x14ac:dyDescent="0.25">
      <c r="A788">
        <v>327120</v>
      </c>
      <c r="B788" t="s">
        <v>745</v>
      </c>
      <c r="C788" t="s">
        <v>631</v>
      </c>
      <c r="D788" t="s">
        <v>50</v>
      </c>
      <c r="E788">
        <v>327</v>
      </c>
      <c r="F788" s="1" t="s">
        <v>18</v>
      </c>
      <c r="G788" t="s">
        <v>737</v>
      </c>
    </row>
    <row r="789" spans="1:7" hidden="1" x14ac:dyDescent="0.25">
      <c r="A789">
        <v>327120</v>
      </c>
      <c r="B789" t="s">
        <v>738</v>
      </c>
      <c r="C789" t="s">
        <v>631</v>
      </c>
      <c r="D789" t="s">
        <v>50</v>
      </c>
      <c r="E789">
        <v>327</v>
      </c>
      <c r="F789" s="1" t="s">
        <v>18</v>
      </c>
      <c r="G789" t="s">
        <v>738</v>
      </c>
    </row>
    <row r="790" spans="1:7" hidden="1" x14ac:dyDescent="0.25">
      <c r="A790">
        <v>327120</v>
      </c>
      <c r="B790" t="s">
        <v>746</v>
      </c>
      <c r="C790" t="s">
        <v>631</v>
      </c>
      <c r="D790" t="s">
        <v>50</v>
      </c>
      <c r="E790">
        <v>327</v>
      </c>
      <c r="F790" s="1" t="s">
        <v>18</v>
      </c>
      <c r="G790" t="s">
        <v>753</v>
      </c>
    </row>
    <row r="791" spans="1:7" hidden="1" x14ac:dyDescent="0.25">
      <c r="A791">
        <v>327120</v>
      </c>
      <c r="B791" t="s">
        <v>747</v>
      </c>
      <c r="C791" t="s">
        <v>631</v>
      </c>
      <c r="D791" t="s">
        <v>50</v>
      </c>
      <c r="E791">
        <v>327</v>
      </c>
      <c r="F791" s="1" t="s">
        <v>18</v>
      </c>
      <c r="G791" t="s">
        <v>753</v>
      </c>
    </row>
    <row r="792" spans="1:7" hidden="1" x14ac:dyDescent="0.25">
      <c r="A792">
        <v>327120</v>
      </c>
      <c r="B792" t="s">
        <v>748</v>
      </c>
      <c r="C792" t="s">
        <v>631</v>
      </c>
      <c r="D792" t="s">
        <v>44</v>
      </c>
      <c r="E792">
        <v>327</v>
      </c>
      <c r="F792" s="1" t="s">
        <v>18</v>
      </c>
      <c r="G792" t="s">
        <v>753</v>
      </c>
    </row>
    <row r="793" spans="1:7" hidden="1" x14ac:dyDescent="0.25">
      <c r="A793">
        <v>327120</v>
      </c>
      <c r="B793" t="s">
        <v>749</v>
      </c>
      <c r="C793" t="s">
        <v>631</v>
      </c>
      <c r="D793" t="s">
        <v>50</v>
      </c>
      <c r="E793">
        <v>327</v>
      </c>
      <c r="F793" s="1" t="s">
        <v>18</v>
      </c>
      <c r="G793" t="s">
        <v>753</v>
      </c>
    </row>
    <row r="794" spans="1:7" hidden="1" x14ac:dyDescent="0.25">
      <c r="A794">
        <v>327120</v>
      </c>
      <c r="B794" t="s">
        <v>532</v>
      </c>
      <c r="C794" t="s">
        <v>631</v>
      </c>
      <c r="D794" t="s">
        <v>50</v>
      </c>
      <c r="E794">
        <v>327</v>
      </c>
      <c r="F794" s="1" t="s">
        <v>18</v>
      </c>
      <c r="G794" t="s">
        <v>753</v>
      </c>
    </row>
    <row r="795" spans="1:7" hidden="1" x14ac:dyDescent="0.25">
      <c r="A795">
        <v>327211</v>
      </c>
      <c r="B795" t="s">
        <v>750</v>
      </c>
      <c r="C795" t="s">
        <v>631</v>
      </c>
      <c r="D795" t="s">
        <v>50</v>
      </c>
      <c r="E795">
        <v>327</v>
      </c>
      <c r="F795" s="1" t="s">
        <v>17</v>
      </c>
      <c r="G795" t="s">
        <v>149</v>
      </c>
    </row>
    <row r="796" spans="1:7" hidden="1" x14ac:dyDescent="0.25">
      <c r="A796">
        <v>327211</v>
      </c>
      <c r="B796" t="s">
        <v>741</v>
      </c>
      <c r="C796" t="s">
        <v>631</v>
      </c>
      <c r="D796">
        <v>2</v>
      </c>
      <c r="E796">
        <v>327</v>
      </c>
      <c r="F796" s="1" t="s">
        <v>17</v>
      </c>
      <c r="G796" t="s">
        <v>453</v>
      </c>
    </row>
    <row r="797" spans="1:7" hidden="1" x14ac:dyDescent="0.25">
      <c r="A797">
        <v>327211</v>
      </c>
      <c r="B797" t="s">
        <v>742</v>
      </c>
      <c r="C797" t="s">
        <v>631</v>
      </c>
      <c r="D797">
        <v>1</v>
      </c>
      <c r="E797">
        <v>327</v>
      </c>
      <c r="F797" s="1" t="s">
        <v>17</v>
      </c>
      <c r="G797" t="s">
        <v>153</v>
      </c>
    </row>
    <row r="798" spans="1:7" hidden="1" x14ac:dyDescent="0.25">
      <c r="A798">
        <v>327211</v>
      </c>
      <c r="B798" t="s">
        <v>154</v>
      </c>
      <c r="C798" t="s">
        <v>631</v>
      </c>
      <c r="D798">
        <v>2</v>
      </c>
      <c r="E798">
        <v>327</v>
      </c>
      <c r="F798" s="1" t="s">
        <v>17</v>
      </c>
      <c r="G798" t="s">
        <v>154</v>
      </c>
    </row>
    <row r="799" spans="1:7" hidden="1" x14ac:dyDescent="0.25">
      <c r="A799">
        <v>327211</v>
      </c>
      <c r="B799" t="s">
        <v>743</v>
      </c>
      <c r="C799" t="s">
        <v>631</v>
      </c>
      <c r="D799" t="s">
        <v>50</v>
      </c>
      <c r="E799">
        <v>327</v>
      </c>
      <c r="F799" s="1" t="s">
        <v>17</v>
      </c>
      <c r="G799" t="s">
        <v>443</v>
      </c>
    </row>
    <row r="800" spans="1:7" hidden="1" x14ac:dyDescent="0.25">
      <c r="A800">
        <v>327211</v>
      </c>
      <c r="B800" t="s">
        <v>744</v>
      </c>
      <c r="C800" t="s">
        <v>631</v>
      </c>
      <c r="D800" t="s">
        <v>50</v>
      </c>
      <c r="E800">
        <v>327</v>
      </c>
      <c r="F800" s="1" t="s">
        <v>17</v>
      </c>
      <c r="G800" t="s">
        <v>443</v>
      </c>
    </row>
    <row r="801" spans="1:7" hidden="1" x14ac:dyDescent="0.25">
      <c r="A801">
        <v>327211</v>
      </c>
      <c r="B801" t="s">
        <v>745</v>
      </c>
      <c r="C801" t="s">
        <v>631</v>
      </c>
      <c r="D801" t="s">
        <v>50</v>
      </c>
      <c r="E801">
        <v>327</v>
      </c>
      <c r="F801" s="1" t="s">
        <v>17</v>
      </c>
      <c r="G801" t="s">
        <v>737</v>
      </c>
    </row>
    <row r="802" spans="1:7" hidden="1" x14ac:dyDescent="0.25">
      <c r="A802">
        <v>327211</v>
      </c>
      <c r="B802" t="s">
        <v>738</v>
      </c>
      <c r="C802" t="s">
        <v>631</v>
      </c>
      <c r="D802" t="s">
        <v>50</v>
      </c>
      <c r="E802">
        <v>327</v>
      </c>
      <c r="F802" s="1" t="s">
        <v>17</v>
      </c>
      <c r="G802" t="s">
        <v>738</v>
      </c>
    </row>
    <row r="803" spans="1:7" hidden="1" x14ac:dyDescent="0.25">
      <c r="A803">
        <v>327211</v>
      </c>
      <c r="B803" t="s">
        <v>746</v>
      </c>
      <c r="C803" t="s">
        <v>631</v>
      </c>
      <c r="D803" t="s">
        <v>50</v>
      </c>
      <c r="E803">
        <v>327</v>
      </c>
      <c r="F803" s="1" t="s">
        <v>17</v>
      </c>
      <c r="G803" t="s">
        <v>753</v>
      </c>
    </row>
    <row r="804" spans="1:7" hidden="1" x14ac:dyDescent="0.25">
      <c r="A804">
        <v>327211</v>
      </c>
      <c r="B804" t="s">
        <v>747</v>
      </c>
      <c r="C804" t="s">
        <v>631</v>
      </c>
      <c r="D804" t="s">
        <v>50</v>
      </c>
      <c r="E804">
        <v>327</v>
      </c>
      <c r="F804" s="1" t="s">
        <v>17</v>
      </c>
      <c r="G804" t="s">
        <v>753</v>
      </c>
    </row>
    <row r="805" spans="1:7" hidden="1" x14ac:dyDescent="0.25">
      <c r="A805">
        <v>327211</v>
      </c>
      <c r="B805" t="s">
        <v>748</v>
      </c>
      <c r="C805" t="s">
        <v>631</v>
      </c>
      <c r="D805" t="s">
        <v>44</v>
      </c>
      <c r="E805">
        <v>327</v>
      </c>
      <c r="F805" s="1" t="s">
        <v>17</v>
      </c>
      <c r="G805" t="s">
        <v>753</v>
      </c>
    </row>
    <row r="806" spans="1:7" hidden="1" x14ac:dyDescent="0.25">
      <c r="A806">
        <v>327211</v>
      </c>
      <c r="B806" t="s">
        <v>749</v>
      </c>
      <c r="C806" t="s">
        <v>631</v>
      </c>
      <c r="D806" t="s">
        <v>50</v>
      </c>
      <c r="E806">
        <v>327</v>
      </c>
      <c r="F806" s="1" t="s">
        <v>17</v>
      </c>
      <c r="G806" t="s">
        <v>753</v>
      </c>
    </row>
    <row r="807" spans="1:7" hidden="1" x14ac:dyDescent="0.25">
      <c r="A807">
        <v>327211</v>
      </c>
      <c r="B807" t="s">
        <v>532</v>
      </c>
      <c r="C807" t="s">
        <v>631</v>
      </c>
      <c r="D807">
        <v>0</v>
      </c>
      <c r="E807">
        <v>327</v>
      </c>
      <c r="F807" s="1" t="s">
        <v>17</v>
      </c>
      <c r="G807" t="s">
        <v>753</v>
      </c>
    </row>
    <row r="808" spans="1:7" hidden="1" x14ac:dyDescent="0.25">
      <c r="A808">
        <v>327212</v>
      </c>
      <c r="B808" t="s">
        <v>750</v>
      </c>
      <c r="C808" t="s">
        <v>631</v>
      </c>
      <c r="D808" t="s">
        <v>50</v>
      </c>
      <c r="E808">
        <v>327</v>
      </c>
      <c r="F808" s="1" t="s">
        <v>17</v>
      </c>
      <c r="G808" t="s">
        <v>149</v>
      </c>
    </row>
    <row r="809" spans="1:7" hidden="1" x14ac:dyDescent="0.25">
      <c r="A809">
        <v>327212</v>
      </c>
      <c r="B809" t="s">
        <v>741</v>
      </c>
      <c r="C809" t="s">
        <v>631</v>
      </c>
      <c r="D809">
        <v>3</v>
      </c>
      <c r="E809">
        <v>327</v>
      </c>
      <c r="F809" s="1" t="s">
        <v>17</v>
      </c>
      <c r="G809" t="s">
        <v>453</v>
      </c>
    </row>
    <row r="810" spans="1:7" hidden="1" x14ac:dyDescent="0.25">
      <c r="A810">
        <v>327212</v>
      </c>
      <c r="B810" t="s">
        <v>742</v>
      </c>
      <c r="C810" t="s">
        <v>631</v>
      </c>
      <c r="D810">
        <v>1</v>
      </c>
      <c r="E810">
        <v>327</v>
      </c>
      <c r="F810" s="1" t="s">
        <v>17</v>
      </c>
      <c r="G810" t="s">
        <v>153</v>
      </c>
    </row>
    <row r="811" spans="1:7" hidden="1" x14ac:dyDescent="0.25">
      <c r="A811">
        <v>327212</v>
      </c>
      <c r="B811" t="s">
        <v>154</v>
      </c>
      <c r="C811" t="s">
        <v>631</v>
      </c>
      <c r="D811">
        <v>2</v>
      </c>
      <c r="E811">
        <v>327</v>
      </c>
      <c r="F811" s="1" t="s">
        <v>17</v>
      </c>
      <c r="G811" t="s">
        <v>154</v>
      </c>
    </row>
    <row r="812" spans="1:7" hidden="1" x14ac:dyDescent="0.25">
      <c r="A812">
        <v>327212</v>
      </c>
      <c r="B812" t="s">
        <v>743</v>
      </c>
      <c r="C812" t="s">
        <v>631</v>
      </c>
      <c r="D812" t="s">
        <v>50</v>
      </c>
      <c r="E812">
        <v>327</v>
      </c>
      <c r="F812" s="1" t="s">
        <v>17</v>
      </c>
      <c r="G812" t="s">
        <v>443</v>
      </c>
    </row>
    <row r="813" spans="1:7" hidden="1" x14ac:dyDescent="0.25">
      <c r="A813">
        <v>327212</v>
      </c>
      <c r="B813" t="s">
        <v>744</v>
      </c>
      <c r="C813" t="s">
        <v>631</v>
      </c>
      <c r="D813" t="s">
        <v>50</v>
      </c>
      <c r="E813">
        <v>327</v>
      </c>
      <c r="F813" s="1" t="s">
        <v>17</v>
      </c>
      <c r="G813" t="s">
        <v>443</v>
      </c>
    </row>
    <row r="814" spans="1:7" hidden="1" x14ac:dyDescent="0.25">
      <c r="A814">
        <v>327212</v>
      </c>
      <c r="B814" t="s">
        <v>745</v>
      </c>
      <c r="C814" t="s">
        <v>631</v>
      </c>
      <c r="D814" t="s">
        <v>50</v>
      </c>
      <c r="E814">
        <v>327</v>
      </c>
      <c r="F814" s="1" t="s">
        <v>17</v>
      </c>
      <c r="G814" t="s">
        <v>737</v>
      </c>
    </row>
    <row r="815" spans="1:7" hidden="1" x14ac:dyDescent="0.25">
      <c r="A815">
        <v>327212</v>
      </c>
      <c r="B815" t="s">
        <v>738</v>
      </c>
      <c r="C815" t="s">
        <v>631</v>
      </c>
      <c r="D815" t="s">
        <v>50</v>
      </c>
      <c r="E815">
        <v>327</v>
      </c>
      <c r="F815" s="1" t="s">
        <v>17</v>
      </c>
      <c r="G815" t="s">
        <v>738</v>
      </c>
    </row>
    <row r="816" spans="1:7" hidden="1" x14ac:dyDescent="0.25">
      <c r="A816">
        <v>327212</v>
      </c>
      <c r="B816" t="s">
        <v>746</v>
      </c>
      <c r="C816" t="s">
        <v>631</v>
      </c>
      <c r="D816" t="s">
        <v>50</v>
      </c>
      <c r="E816">
        <v>327</v>
      </c>
      <c r="F816" s="1" t="s">
        <v>17</v>
      </c>
      <c r="G816" t="s">
        <v>753</v>
      </c>
    </row>
    <row r="817" spans="1:7" hidden="1" x14ac:dyDescent="0.25">
      <c r="A817">
        <v>327212</v>
      </c>
      <c r="B817" t="s">
        <v>747</v>
      </c>
      <c r="C817" t="s">
        <v>631</v>
      </c>
      <c r="D817" t="s">
        <v>50</v>
      </c>
      <c r="E817">
        <v>327</v>
      </c>
      <c r="F817" s="1" t="s">
        <v>17</v>
      </c>
      <c r="G817" t="s">
        <v>753</v>
      </c>
    </row>
    <row r="818" spans="1:7" hidden="1" x14ac:dyDescent="0.25">
      <c r="A818">
        <v>327212</v>
      </c>
      <c r="B818" t="s">
        <v>748</v>
      </c>
      <c r="C818" t="s">
        <v>631</v>
      </c>
      <c r="D818" t="s">
        <v>44</v>
      </c>
      <c r="E818">
        <v>327</v>
      </c>
      <c r="F818" s="1" t="s">
        <v>17</v>
      </c>
      <c r="G818" t="s">
        <v>753</v>
      </c>
    </row>
    <row r="819" spans="1:7" hidden="1" x14ac:dyDescent="0.25">
      <c r="A819">
        <v>327212</v>
      </c>
      <c r="B819" t="s">
        <v>749</v>
      </c>
      <c r="C819" t="s">
        <v>631</v>
      </c>
      <c r="D819" t="s">
        <v>50</v>
      </c>
      <c r="E819">
        <v>327</v>
      </c>
      <c r="F819" s="1" t="s">
        <v>17</v>
      </c>
      <c r="G819" t="s">
        <v>753</v>
      </c>
    </row>
    <row r="820" spans="1:7" hidden="1" x14ac:dyDescent="0.25">
      <c r="A820">
        <v>327212</v>
      </c>
      <c r="B820" t="s">
        <v>532</v>
      </c>
      <c r="C820" t="s">
        <v>631</v>
      </c>
      <c r="D820">
        <v>0</v>
      </c>
      <c r="E820">
        <v>327</v>
      </c>
      <c r="F820" s="1" t="s">
        <v>17</v>
      </c>
      <c r="G820" t="s">
        <v>753</v>
      </c>
    </row>
    <row r="821" spans="1:7" hidden="1" x14ac:dyDescent="0.25">
      <c r="A821">
        <v>327213</v>
      </c>
      <c r="B821" t="s">
        <v>750</v>
      </c>
      <c r="C821" t="s">
        <v>631</v>
      </c>
      <c r="D821" t="s">
        <v>50</v>
      </c>
      <c r="E821">
        <v>327</v>
      </c>
      <c r="F821" s="1" t="s">
        <v>17</v>
      </c>
      <c r="G821" t="s">
        <v>149</v>
      </c>
    </row>
    <row r="822" spans="1:7" hidden="1" x14ac:dyDescent="0.25">
      <c r="A822">
        <v>327213</v>
      </c>
      <c r="B822" t="s">
        <v>741</v>
      </c>
      <c r="C822" t="s">
        <v>631</v>
      </c>
      <c r="D822">
        <v>6</v>
      </c>
      <c r="E822">
        <v>327</v>
      </c>
      <c r="F822" s="1" t="s">
        <v>17</v>
      </c>
      <c r="G822" t="s">
        <v>453</v>
      </c>
    </row>
    <row r="823" spans="1:7" hidden="1" x14ac:dyDescent="0.25">
      <c r="A823">
        <v>327213</v>
      </c>
      <c r="B823" t="s">
        <v>742</v>
      </c>
      <c r="C823" t="s">
        <v>631</v>
      </c>
      <c r="D823">
        <v>1</v>
      </c>
      <c r="E823">
        <v>327</v>
      </c>
      <c r="F823" s="1" t="s">
        <v>17</v>
      </c>
      <c r="G823" t="s">
        <v>153</v>
      </c>
    </row>
    <row r="824" spans="1:7" hidden="1" x14ac:dyDescent="0.25">
      <c r="A824">
        <v>327213</v>
      </c>
      <c r="B824" t="s">
        <v>154</v>
      </c>
      <c r="C824" t="s">
        <v>631</v>
      </c>
      <c r="D824">
        <v>3</v>
      </c>
      <c r="E824">
        <v>327</v>
      </c>
      <c r="F824" s="1" t="s">
        <v>17</v>
      </c>
      <c r="G824" t="s">
        <v>154</v>
      </c>
    </row>
    <row r="825" spans="1:7" hidden="1" x14ac:dyDescent="0.25">
      <c r="A825">
        <v>327213</v>
      </c>
      <c r="B825" t="s">
        <v>743</v>
      </c>
      <c r="C825" t="s">
        <v>631</v>
      </c>
      <c r="D825" t="s">
        <v>50</v>
      </c>
      <c r="E825">
        <v>327</v>
      </c>
      <c r="F825" s="1" t="s">
        <v>17</v>
      </c>
      <c r="G825" t="s">
        <v>443</v>
      </c>
    </row>
    <row r="826" spans="1:7" hidden="1" x14ac:dyDescent="0.25">
      <c r="A826">
        <v>327213</v>
      </c>
      <c r="B826" t="s">
        <v>744</v>
      </c>
      <c r="C826" t="s">
        <v>631</v>
      </c>
      <c r="D826" t="s">
        <v>50</v>
      </c>
      <c r="E826">
        <v>327</v>
      </c>
      <c r="F826" s="1" t="s">
        <v>17</v>
      </c>
      <c r="G826" t="s">
        <v>443</v>
      </c>
    </row>
    <row r="827" spans="1:7" hidden="1" x14ac:dyDescent="0.25">
      <c r="A827">
        <v>327213</v>
      </c>
      <c r="B827" t="s">
        <v>745</v>
      </c>
      <c r="C827" t="s">
        <v>631</v>
      </c>
      <c r="D827">
        <v>1</v>
      </c>
      <c r="E827">
        <v>327</v>
      </c>
      <c r="F827" s="1" t="s">
        <v>17</v>
      </c>
      <c r="G827" t="s">
        <v>737</v>
      </c>
    </row>
    <row r="828" spans="1:7" hidden="1" x14ac:dyDescent="0.25">
      <c r="A828">
        <v>327213</v>
      </c>
      <c r="B828" t="s">
        <v>738</v>
      </c>
      <c r="C828" t="s">
        <v>631</v>
      </c>
      <c r="D828" t="s">
        <v>50</v>
      </c>
      <c r="E828">
        <v>327</v>
      </c>
      <c r="F828" s="1" t="s">
        <v>17</v>
      </c>
      <c r="G828" t="s">
        <v>738</v>
      </c>
    </row>
    <row r="829" spans="1:7" hidden="1" x14ac:dyDescent="0.25">
      <c r="A829">
        <v>327213</v>
      </c>
      <c r="B829" t="s">
        <v>746</v>
      </c>
      <c r="C829" t="s">
        <v>631</v>
      </c>
      <c r="D829" t="s">
        <v>50</v>
      </c>
      <c r="E829">
        <v>327</v>
      </c>
      <c r="F829" s="1" t="s">
        <v>17</v>
      </c>
      <c r="G829" t="s">
        <v>753</v>
      </c>
    </row>
    <row r="830" spans="1:7" hidden="1" x14ac:dyDescent="0.25">
      <c r="A830">
        <v>327213</v>
      </c>
      <c r="B830" t="s">
        <v>747</v>
      </c>
      <c r="C830" t="s">
        <v>631</v>
      </c>
      <c r="D830" t="s">
        <v>50</v>
      </c>
      <c r="E830">
        <v>327</v>
      </c>
      <c r="F830" s="1" t="s">
        <v>17</v>
      </c>
      <c r="G830" t="s">
        <v>753</v>
      </c>
    </row>
    <row r="831" spans="1:7" hidden="1" x14ac:dyDescent="0.25">
      <c r="A831">
        <v>327213</v>
      </c>
      <c r="B831" t="s">
        <v>748</v>
      </c>
      <c r="C831" t="s">
        <v>631</v>
      </c>
      <c r="D831" t="s">
        <v>44</v>
      </c>
      <c r="E831">
        <v>327</v>
      </c>
      <c r="F831" s="1" t="s">
        <v>17</v>
      </c>
      <c r="G831" t="s">
        <v>753</v>
      </c>
    </row>
    <row r="832" spans="1:7" hidden="1" x14ac:dyDescent="0.25">
      <c r="A832">
        <v>327213</v>
      </c>
      <c r="B832" t="s">
        <v>749</v>
      </c>
      <c r="C832" t="s">
        <v>631</v>
      </c>
      <c r="D832" t="s">
        <v>50</v>
      </c>
      <c r="E832">
        <v>327</v>
      </c>
      <c r="F832" s="1" t="s">
        <v>17</v>
      </c>
      <c r="G832" t="s">
        <v>753</v>
      </c>
    </row>
    <row r="833" spans="1:7" hidden="1" x14ac:dyDescent="0.25">
      <c r="A833">
        <v>327213</v>
      </c>
      <c r="B833" t="s">
        <v>532</v>
      </c>
      <c r="C833" t="s">
        <v>631</v>
      </c>
      <c r="D833">
        <v>0</v>
      </c>
      <c r="E833">
        <v>327</v>
      </c>
      <c r="F833" s="1" t="s">
        <v>17</v>
      </c>
      <c r="G833" t="s">
        <v>753</v>
      </c>
    </row>
    <row r="834" spans="1:7" hidden="1" x14ac:dyDescent="0.25">
      <c r="A834">
        <v>327215</v>
      </c>
      <c r="B834" t="s">
        <v>750</v>
      </c>
      <c r="C834" t="s">
        <v>631</v>
      </c>
      <c r="D834" t="s">
        <v>50</v>
      </c>
      <c r="E834">
        <v>327</v>
      </c>
      <c r="F834" s="1" t="s">
        <v>17</v>
      </c>
      <c r="G834" t="s">
        <v>149</v>
      </c>
    </row>
    <row r="835" spans="1:7" hidden="1" x14ac:dyDescent="0.25">
      <c r="A835">
        <v>327215</v>
      </c>
      <c r="B835" t="s">
        <v>741</v>
      </c>
      <c r="C835" t="s">
        <v>631</v>
      </c>
      <c r="D835">
        <v>3</v>
      </c>
      <c r="E835">
        <v>327</v>
      </c>
      <c r="F835" s="1" t="s">
        <v>17</v>
      </c>
      <c r="G835" t="s">
        <v>453</v>
      </c>
    </row>
    <row r="836" spans="1:7" hidden="1" x14ac:dyDescent="0.25">
      <c r="A836">
        <v>327215</v>
      </c>
      <c r="B836" t="s">
        <v>742</v>
      </c>
      <c r="C836" t="s">
        <v>631</v>
      </c>
      <c r="D836">
        <v>1</v>
      </c>
      <c r="E836">
        <v>327</v>
      </c>
      <c r="F836" s="1" t="s">
        <v>17</v>
      </c>
      <c r="G836" t="s">
        <v>153</v>
      </c>
    </row>
    <row r="837" spans="1:7" hidden="1" x14ac:dyDescent="0.25">
      <c r="A837">
        <v>327215</v>
      </c>
      <c r="B837" t="s">
        <v>154</v>
      </c>
      <c r="C837" t="s">
        <v>631</v>
      </c>
      <c r="D837">
        <v>3</v>
      </c>
      <c r="E837">
        <v>327</v>
      </c>
      <c r="F837" s="1" t="s">
        <v>17</v>
      </c>
      <c r="G837" t="s">
        <v>154</v>
      </c>
    </row>
    <row r="838" spans="1:7" hidden="1" x14ac:dyDescent="0.25">
      <c r="A838">
        <v>327215</v>
      </c>
      <c r="B838" t="s">
        <v>743</v>
      </c>
      <c r="C838" t="s">
        <v>631</v>
      </c>
      <c r="D838" t="s">
        <v>50</v>
      </c>
      <c r="E838">
        <v>327</v>
      </c>
      <c r="F838" s="1" t="s">
        <v>17</v>
      </c>
      <c r="G838" t="s">
        <v>443</v>
      </c>
    </row>
    <row r="839" spans="1:7" hidden="1" x14ac:dyDescent="0.25">
      <c r="A839">
        <v>327215</v>
      </c>
      <c r="B839" t="s">
        <v>744</v>
      </c>
      <c r="C839" t="s">
        <v>631</v>
      </c>
      <c r="D839">
        <v>2</v>
      </c>
      <c r="E839">
        <v>327</v>
      </c>
      <c r="F839" s="1" t="s">
        <v>17</v>
      </c>
      <c r="G839" t="s">
        <v>443</v>
      </c>
    </row>
    <row r="840" spans="1:7" hidden="1" x14ac:dyDescent="0.25">
      <c r="A840">
        <v>327215</v>
      </c>
      <c r="B840" t="s">
        <v>745</v>
      </c>
      <c r="C840" t="s">
        <v>631</v>
      </c>
      <c r="D840">
        <v>2</v>
      </c>
      <c r="E840">
        <v>327</v>
      </c>
      <c r="F840" s="1" t="s">
        <v>17</v>
      </c>
      <c r="G840" t="s">
        <v>737</v>
      </c>
    </row>
    <row r="841" spans="1:7" hidden="1" x14ac:dyDescent="0.25">
      <c r="A841">
        <v>327215</v>
      </c>
      <c r="B841" t="s">
        <v>738</v>
      </c>
      <c r="C841" t="s">
        <v>631</v>
      </c>
      <c r="D841">
        <v>1</v>
      </c>
      <c r="E841">
        <v>327</v>
      </c>
      <c r="F841" s="1" t="s">
        <v>17</v>
      </c>
      <c r="G841" t="s">
        <v>738</v>
      </c>
    </row>
    <row r="842" spans="1:7" hidden="1" x14ac:dyDescent="0.25">
      <c r="A842">
        <v>327215</v>
      </c>
      <c r="B842" t="s">
        <v>746</v>
      </c>
      <c r="C842" t="s">
        <v>631</v>
      </c>
      <c r="D842" t="s">
        <v>50</v>
      </c>
      <c r="E842">
        <v>327</v>
      </c>
      <c r="F842" s="1" t="s">
        <v>17</v>
      </c>
      <c r="G842" t="s">
        <v>753</v>
      </c>
    </row>
    <row r="843" spans="1:7" hidden="1" x14ac:dyDescent="0.25">
      <c r="A843">
        <v>327215</v>
      </c>
      <c r="B843" t="s">
        <v>747</v>
      </c>
      <c r="C843" t="s">
        <v>631</v>
      </c>
      <c r="D843" t="s">
        <v>50</v>
      </c>
      <c r="E843">
        <v>327</v>
      </c>
      <c r="F843" s="1" t="s">
        <v>17</v>
      </c>
      <c r="G843" t="s">
        <v>753</v>
      </c>
    </row>
    <row r="844" spans="1:7" hidden="1" x14ac:dyDescent="0.25">
      <c r="A844">
        <v>327215</v>
      </c>
      <c r="B844" t="s">
        <v>748</v>
      </c>
      <c r="C844" t="s">
        <v>631</v>
      </c>
      <c r="D844" t="s">
        <v>44</v>
      </c>
      <c r="E844">
        <v>327</v>
      </c>
      <c r="F844" s="1" t="s">
        <v>17</v>
      </c>
      <c r="G844" t="s">
        <v>753</v>
      </c>
    </row>
    <row r="845" spans="1:7" hidden="1" x14ac:dyDescent="0.25">
      <c r="A845">
        <v>327215</v>
      </c>
      <c r="B845" t="s">
        <v>749</v>
      </c>
      <c r="C845" t="s">
        <v>631</v>
      </c>
      <c r="D845" t="s">
        <v>50</v>
      </c>
      <c r="E845">
        <v>327</v>
      </c>
      <c r="F845" s="1" t="s">
        <v>17</v>
      </c>
      <c r="G845" t="s">
        <v>753</v>
      </c>
    </row>
    <row r="846" spans="1:7" hidden="1" x14ac:dyDescent="0.25">
      <c r="A846">
        <v>327215</v>
      </c>
      <c r="B846" t="s">
        <v>532</v>
      </c>
      <c r="C846" t="s">
        <v>631</v>
      </c>
      <c r="D846" t="s">
        <v>50</v>
      </c>
      <c r="E846">
        <v>327</v>
      </c>
      <c r="F846" s="1" t="s">
        <v>17</v>
      </c>
      <c r="G846" t="s">
        <v>753</v>
      </c>
    </row>
    <row r="847" spans="1:7" hidden="1" x14ac:dyDescent="0.25">
      <c r="A847">
        <v>327310</v>
      </c>
      <c r="B847" t="s">
        <v>750</v>
      </c>
      <c r="C847" t="s">
        <v>631</v>
      </c>
      <c r="D847" t="s">
        <v>50</v>
      </c>
      <c r="E847">
        <v>327</v>
      </c>
      <c r="F847" s="1" t="s">
        <v>18</v>
      </c>
      <c r="G847" t="s">
        <v>149</v>
      </c>
    </row>
    <row r="848" spans="1:7" hidden="1" x14ac:dyDescent="0.25">
      <c r="A848">
        <v>327310</v>
      </c>
      <c r="B848" t="s">
        <v>741</v>
      </c>
      <c r="C848" t="s">
        <v>631</v>
      </c>
      <c r="D848">
        <v>4</v>
      </c>
      <c r="E848">
        <v>327</v>
      </c>
      <c r="F848" s="1" t="s">
        <v>18</v>
      </c>
      <c r="G848" t="s">
        <v>453</v>
      </c>
    </row>
    <row r="849" spans="1:7" hidden="1" x14ac:dyDescent="0.25">
      <c r="A849">
        <v>327310</v>
      </c>
      <c r="B849" t="s">
        <v>742</v>
      </c>
      <c r="C849" t="s">
        <v>631</v>
      </c>
      <c r="D849">
        <v>2</v>
      </c>
      <c r="E849">
        <v>327</v>
      </c>
      <c r="F849" s="1" t="s">
        <v>18</v>
      </c>
      <c r="G849" t="s">
        <v>153</v>
      </c>
    </row>
    <row r="850" spans="1:7" hidden="1" x14ac:dyDescent="0.25">
      <c r="A850">
        <v>327310</v>
      </c>
      <c r="B850" t="s">
        <v>154</v>
      </c>
      <c r="C850" t="s">
        <v>631</v>
      </c>
      <c r="D850">
        <v>34</v>
      </c>
      <c r="E850">
        <v>327</v>
      </c>
      <c r="F850" s="1" t="s">
        <v>18</v>
      </c>
      <c r="G850" t="s">
        <v>154</v>
      </c>
    </row>
    <row r="851" spans="1:7" hidden="1" x14ac:dyDescent="0.25">
      <c r="A851">
        <v>327310</v>
      </c>
      <c r="B851" t="s">
        <v>743</v>
      </c>
      <c r="C851" t="s">
        <v>631</v>
      </c>
      <c r="D851">
        <v>2</v>
      </c>
      <c r="E851">
        <v>327</v>
      </c>
      <c r="F851" s="1" t="s">
        <v>18</v>
      </c>
      <c r="G851" t="s">
        <v>443</v>
      </c>
    </row>
    <row r="852" spans="1:7" hidden="1" x14ac:dyDescent="0.25">
      <c r="A852">
        <v>327310</v>
      </c>
      <c r="B852" t="s">
        <v>744</v>
      </c>
      <c r="C852" t="s">
        <v>631</v>
      </c>
      <c r="D852">
        <v>1</v>
      </c>
      <c r="E852">
        <v>327</v>
      </c>
      <c r="F852" s="1" t="s">
        <v>18</v>
      </c>
      <c r="G852" t="s">
        <v>443</v>
      </c>
    </row>
    <row r="853" spans="1:7" hidden="1" x14ac:dyDescent="0.25">
      <c r="A853">
        <v>327310</v>
      </c>
      <c r="B853" t="s">
        <v>745</v>
      </c>
      <c r="C853" t="s">
        <v>631</v>
      </c>
      <c r="D853">
        <v>1</v>
      </c>
      <c r="E853">
        <v>327</v>
      </c>
      <c r="F853" s="1" t="s">
        <v>18</v>
      </c>
      <c r="G853" t="s">
        <v>737</v>
      </c>
    </row>
    <row r="854" spans="1:7" hidden="1" x14ac:dyDescent="0.25">
      <c r="A854">
        <v>327310</v>
      </c>
      <c r="B854" t="s">
        <v>738</v>
      </c>
      <c r="C854" t="s">
        <v>631</v>
      </c>
      <c r="D854">
        <v>1</v>
      </c>
      <c r="E854">
        <v>327</v>
      </c>
      <c r="F854" s="1" t="s">
        <v>18</v>
      </c>
      <c r="G854" t="s">
        <v>738</v>
      </c>
    </row>
    <row r="855" spans="1:7" hidden="1" x14ac:dyDescent="0.25">
      <c r="A855">
        <v>327310</v>
      </c>
      <c r="B855" t="s">
        <v>746</v>
      </c>
      <c r="C855" t="s">
        <v>631</v>
      </c>
      <c r="D855" t="s">
        <v>50</v>
      </c>
      <c r="E855">
        <v>327</v>
      </c>
      <c r="F855" s="1" t="s">
        <v>18</v>
      </c>
      <c r="G855" t="s">
        <v>753</v>
      </c>
    </row>
    <row r="856" spans="1:7" hidden="1" x14ac:dyDescent="0.25">
      <c r="A856">
        <v>327310</v>
      </c>
      <c r="B856" t="s">
        <v>747</v>
      </c>
      <c r="C856" t="s">
        <v>631</v>
      </c>
      <c r="D856" t="s">
        <v>50</v>
      </c>
      <c r="E856">
        <v>327</v>
      </c>
      <c r="F856" s="1" t="s">
        <v>18</v>
      </c>
      <c r="G856" t="s">
        <v>753</v>
      </c>
    </row>
    <row r="857" spans="1:7" hidden="1" x14ac:dyDescent="0.25">
      <c r="A857">
        <v>327310</v>
      </c>
      <c r="B857" t="s">
        <v>748</v>
      </c>
      <c r="C857" t="s">
        <v>631</v>
      </c>
      <c r="D857" t="s">
        <v>44</v>
      </c>
      <c r="E857">
        <v>327</v>
      </c>
      <c r="F857" s="1" t="s">
        <v>18</v>
      </c>
      <c r="G857" t="s">
        <v>753</v>
      </c>
    </row>
    <row r="858" spans="1:7" hidden="1" x14ac:dyDescent="0.25">
      <c r="A858">
        <v>327310</v>
      </c>
      <c r="B858" t="s">
        <v>749</v>
      </c>
      <c r="C858" t="s">
        <v>631</v>
      </c>
      <c r="D858" t="s">
        <v>50</v>
      </c>
      <c r="E858">
        <v>327</v>
      </c>
      <c r="F858" s="1" t="s">
        <v>18</v>
      </c>
      <c r="G858" t="s">
        <v>753</v>
      </c>
    </row>
    <row r="859" spans="1:7" hidden="1" x14ac:dyDescent="0.25">
      <c r="A859">
        <v>327310</v>
      </c>
      <c r="B859" t="s">
        <v>532</v>
      </c>
      <c r="C859" t="s">
        <v>631</v>
      </c>
      <c r="D859">
        <v>0</v>
      </c>
      <c r="E859">
        <v>327</v>
      </c>
      <c r="F859" s="1" t="s">
        <v>18</v>
      </c>
      <c r="G859" t="s">
        <v>753</v>
      </c>
    </row>
    <row r="860" spans="1:7" hidden="1" x14ac:dyDescent="0.25">
      <c r="A860">
        <v>327410</v>
      </c>
      <c r="B860" t="s">
        <v>750</v>
      </c>
      <c r="C860" t="s">
        <v>631</v>
      </c>
      <c r="D860">
        <v>0</v>
      </c>
      <c r="E860">
        <v>327</v>
      </c>
      <c r="F860" s="1" t="s">
        <v>18</v>
      </c>
      <c r="G860" t="s">
        <v>149</v>
      </c>
    </row>
    <row r="861" spans="1:7" hidden="1" x14ac:dyDescent="0.25">
      <c r="A861">
        <v>327410</v>
      </c>
      <c r="B861" t="s">
        <v>741</v>
      </c>
      <c r="C861" t="s">
        <v>631</v>
      </c>
      <c r="D861">
        <v>2</v>
      </c>
      <c r="E861">
        <v>327</v>
      </c>
      <c r="F861" s="1" t="s">
        <v>18</v>
      </c>
      <c r="G861" t="s">
        <v>453</v>
      </c>
    </row>
    <row r="862" spans="1:7" hidden="1" x14ac:dyDescent="0.25">
      <c r="A862">
        <v>327410</v>
      </c>
      <c r="B862" t="s">
        <v>742</v>
      </c>
      <c r="C862" t="s">
        <v>631</v>
      </c>
      <c r="D862" t="s">
        <v>50</v>
      </c>
      <c r="E862">
        <v>327</v>
      </c>
      <c r="F862" s="1" t="s">
        <v>18</v>
      </c>
      <c r="G862" t="s">
        <v>153</v>
      </c>
    </row>
    <row r="863" spans="1:7" hidden="1" x14ac:dyDescent="0.25">
      <c r="A863">
        <v>327410</v>
      </c>
      <c r="B863" t="s">
        <v>154</v>
      </c>
      <c r="C863" t="s">
        <v>631</v>
      </c>
      <c r="D863">
        <v>3</v>
      </c>
      <c r="E863">
        <v>327</v>
      </c>
      <c r="F863" s="1" t="s">
        <v>18</v>
      </c>
      <c r="G863" t="s">
        <v>154</v>
      </c>
    </row>
    <row r="864" spans="1:7" hidden="1" x14ac:dyDescent="0.25">
      <c r="A864">
        <v>327410</v>
      </c>
      <c r="B864" t="s">
        <v>743</v>
      </c>
      <c r="C864" t="s">
        <v>631</v>
      </c>
      <c r="D864">
        <v>0</v>
      </c>
      <c r="E864">
        <v>327</v>
      </c>
      <c r="F864" s="1" t="s">
        <v>18</v>
      </c>
      <c r="G864" t="s">
        <v>443</v>
      </c>
    </row>
    <row r="865" spans="1:7" hidden="1" x14ac:dyDescent="0.25">
      <c r="A865">
        <v>327410</v>
      </c>
      <c r="B865" t="s">
        <v>744</v>
      </c>
      <c r="C865" t="s">
        <v>631</v>
      </c>
      <c r="D865" t="s">
        <v>50</v>
      </c>
      <c r="E865">
        <v>327</v>
      </c>
      <c r="F865" s="1" t="s">
        <v>18</v>
      </c>
      <c r="G865" t="s">
        <v>443</v>
      </c>
    </row>
    <row r="866" spans="1:7" hidden="1" x14ac:dyDescent="0.25">
      <c r="A866">
        <v>327410</v>
      </c>
      <c r="B866" t="s">
        <v>745</v>
      </c>
      <c r="C866" t="s">
        <v>631</v>
      </c>
      <c r="D866" t="s">
        <v>50</v>
      </c>
      <c r="E866">
        <v>327</v>
      </c>
      <c r="F866" s="1" t="s">
        <v>18</v>
      </c>
      <c r="G866" t="s">
        <v>737</v>
      </c>
    </row>
    <row r="867" spans="1:7" hidden="1" x14ac:dyDescent="0.25">
      <c r="A867">
        <v>327410</v>
      </c>
      <c r="B867" t="s">
        <v>738</v>
      </c>
      <c r="C867" t="s">
        <v>631</v>
      </c>
      <c r="D867" t="s">
        <v>50</v>
      </c>
      <c r="E867">
        <v>327</v>
      </c>
      <c r="F867" s="1" t="s">
        <v>18</v>
      </c>
      <c r="G867" t="s">
        <v>738</v>
      </c>
    </row>
    <row r="868" spans="1:7" hidden="1" x14ac:dyDescent="0.25">
      <c r="A868">
        <v>327410</v>
      </c>
      <c r="B868" t="s">
        <v>746</v>
      </c>
      <c r="C868" t="s">
        <v>631</v>
      </c>
      <c r="D868" t="s">
        <v>50</v>
      </c>
      <c r="E868">
        <v>327</v>
      </c>
      <c r="F868" s="1" t="s">
        <v>18</v>
      </c>
      <c r="G868" t="s">
        <v>753</v>
      </c>
    </row>
    <row r="869" spans="1:7" hidden="1" x14ac:dyDescent="0.25">
      <c r="A869">
        <v>327410</v>
      </c>
      <c r="B869" t="s">
        <v>747</v>
      </c>
      <c r="C869" t="s">
        <v>631</v>
      </c>
      <c r="D869" t="s">
        <v>50</v>
      </c>
      <c r="E869">
        <v>327</v>
      </c>
      <c r="F869" s="1" t="s">
        <v>18</v>
      </c>
      <c r="G869" t="s">
        <v>753</v>
      </c>
    </row>
    <row r="870" spans="1:7" hidden="1" x14ac:dyDescent="0.25">
      <c r="A870">
        <v>327410</v>
      </c>
      <c r="B870" t="s">
        <v>748</v>
      </c>
      <c r="C870" t="s">
        <v>631</v>
      </c>
      <c r="D870" t="s">
        <v>44</v>
      </c>
      <c r="E870">
        <v>327</v>
      </c>
      <c r="F870" s="1" t="s">
        <v>18</v>
      </c>
      <c r="G870" t="s">
        <v>753</v>
      </c>
    </row>
    <row r="871" spans="1:7" hidden="1" x14ac:dyDescent="0.25">
      <c r="A871">
        <v>327410</v>
      </c>
      <c r="B871" t="s">
        <v>749</v>
      </c>
      <c r="C871" t="s">
        <v>631</v>
      </c>
      <c r="D871" t="s">
        <v>50</v>
      </c>
      <c r="E871">
        <v>327</v>
      </c>
      <c r="F871" s="1" t="s">
        <v>18</v>
      </c>
      <c r="G871" t="s">
        <v>753</v>
      </c>
    </row>
    <row r="872" spans="1:7" hidden="1" x14ac:dyDescent="0.25">
      <c r="A872">
        <v>327410</v>
      </c>
      <c r="B872" t="s">
        <v>532</v>
      </c>
      <c r="C872" t="s">
        <v>631</v>
      </c>
      <c r="D872">
        <v>0</v>
      </c>
      <c r="E872">
        <v>327</v>
      </c>
      <c r="F872" s="1" t="s">
        <v>18</v>
      </c>
      <c r="G872" t="s">
        <v>753</v>
      </c>
    </row>
    <row r="873" spans="1:7" hidden="1" x14ac:dyDescent="0.25">
      <c r="A873">
        <v>327420</v>
      </c>
      <c r="B873" t="s">
        <v>750</v>
      </c>
      <c r="C873" t="s">
        <v>631</v>
      </c>
      <c r="D873" t="s">
        <v>50</v>
      </c>
      <c r="E873">
        <v>327</v>
      </c>
      <c r="F873" s="1" t="s">
        <v>18</v>
      </c>
      <c r="G873" t="s">
        <v>149</v>
      </c>
    </row>
    <row r="874" spans="1:7" hidden="1" x14ac:dyDescent="0.25">
      <c r="A874">
        <v>327420</v>
      </c>
      <c r="B874" t="s">
        <v>741</v>
      </c>
      <c r="C874" t="s">
        <v>631</v>
      </c>
      <c r="D874" t="s">
        <v>50</v>
      </c>
      <c r="E874">
        <v>327</v>
      </c>
      <c r="F874" s="1" t="s">
        <v>18</v>
      </c>
      <c r="G874" t="s">
        <v>453</v>
      </c>
    </row>
    <row r="875" spans="1:7" hidden="1" x14ac:dyDescent="0.25">
      <c r="A875">
        <v>327420</v>
      </c>
      <c r="B875" t="s">
        <v>742</v>
      </c>
      <c r="C875" t="s">
        <v>631</v>
      </c>
      <c r="D875" t="s">
        <v>50</v>
      </c>
      <c r="E875">
        <v>327</v>
      </c>
      <c r="F875" s="1" t="s">
        <v>18</v>
      </c>
      <c r="G875" t="s">
        <v>153</v>
      </c>
    </row>
    <row r="876" spans="1:7" hidden="1" x14ac:dyDescent="0.25">
      <c r="A876">
        <v>327420</v>
      </c>
      <c r="B876" t="s">
        <v>154</v>
      </c>
      <c r="C876" t="s">
        <v>631</v>
      </c>
      <c r="D876">
        <v>4</v>
      </c>
      <c r="E876">
        <v>327</v>
      </c>
      <c r="F876" s="1" t="s">
        <v>18</v>
      </c>
      <c r="G876" t="s">
        <v>154</v>
      </c>
    </row>
    <row r="877" spans="1:7" hidden="1" x14ac:dyDescent="0.25">
      <c r="A877">
        <v>327420</v>
      </c>
      <c r="B877" t="s">
        <v>743</v>
      </c>
      <c r="C877" t="s">
        <v>631</v>
      </c>
      <c r="D877" t="s">
        <v>50</v>
      </c>
      <c r="E877">
        <v>327</v>
      </c>
      <c r="F877" s="1" t="s">
        <v>18</v>
      </c>
      <c r="G877" t="s">
        <v>443</v>
      </c>
    </row>
    <row r="878" spans="1:7" hidden="1" x14ac:dyDescent="0.25">
      <c r="A878">
        <v>327420</v>
      </c>
      <c r="B878" t="s">
        <v>744</v>
      </c>
      <c r="C878" t="s">
        <v>631</v>
      </c>
      <c r="D878" t="s">
        <v>50</v>
      </c>
      <c r="E878">
        <v>327</v>
      </c>
      <c r="F878" s="1" t="s">
        <v>18</v>
      </c>
      <c r="G878" t="s">
        <v>443</v>
      </c>
    </row>
    <row r="879" spans="1:7" hidden="1" x14ac:dyDescent="0.25">
      <c r="A879">
        <v>327420</v>
      </c>
      <c r="B879" t="s">
        <v>745</v>
      </c>
      <c r="C879" t="s">
        <v>631</v>
      </c>
      <c r="D879" t="s">
        <v>50</v>
      </c>
      <c r="E879">
        <v>327</v>
      </c>
      <c r="F879" s="1" t="s">
        <v>18</v>
      </c>
      <c r="G879" t="s">
        <v>737</v>
      </c>
    </row>
    <row r="880" spans="1:7" hidden="1" x14ac:dyDescent="0.25">
      <c r="A880">
        <v>327420</v>
      </c>
      <c r="B880" t="s">
        <v>738</v>
      </c>
      <c r="C880" t="s">
        <v>631</v>
      </c>
      <c r="D880" t="s">
        <v>50</v>
      </c>
      <c r="E880">
        <v>327</v>
      </c>
      <c r="F880" s="1" t="s">
        <v>18</v>
      </c>
      <c r="G880" t="s">
        <v>738</v>
      </c>
    </row>
    <row r="881" spans="1:7" hidden="1" x14ac:dyDescent="0.25">
      <c r="A881">
        <v>327420</v>
      </c>
      <c r="B881" t="s">
        <v>746</v>
      </c>
      <c r="C881" t="s">
        <v>631</v>
      </c>
      <c r="D881" t="s">
        <v>50</v>
      </c>
      <c r="E881">
        <v>327</v>
      </c>
      <c r="F881" s="1" t="s">
        <v>18</v>
      </c>
      <c r="G881" t="s">
        <v>753</v>
      </c>
    </row>
    <row r="882" spans="1:7" hidden="1" x14ac:dyDescent="0.25">
      <c r="A882">
        <v>327420</v>
      </c>
      <c r="B882" t="s">
        <v>747</v>
      </c>
      <c r="C882" t="s">
        <v>631</v>
      </c>
      <c r="D882" t="s">
        <v>50</v>
      </c>
      <c r="E882">
        <v>327</v>
      </c>
      <c r="F882" s="1" t="s">
        <v>18</v>
      </c>
      <c r="G882" t="s">
        <v>753</v>
      </c>
    </row>
    <row r="883" spans="1:7" hidden="1" x14ac:dyDescent="0.25">
      <c r="A883">
        <v>327420</v>
      </c>
      <c r="B883" t="s">
        <v>748</v>
      </c>
      <c r="C883" t="s">
        <v>631</v>
      </c>
      <c r="D883" t="s">
        <v>44</v>
      </c>
      <c r="E883">
        <v>327</v>
      </c>
      <c r="F883" s="1" t="s">
        <v>18</v>
      </c>
      <c r="G883" t="s">
        <v>753</v>
      </c>
    </row>
    <row r="884" spans="1:7" hidden="1" x14ac:dyDescent="0.25">
      <c r="A884">
        <v>327420</v>
      </c>
      <c r="B884" t="s">
        <v>749</v>
      </c>
      <c r="C884" t="s">
        <v>631</v>
      </c>
      <c r="D884" t="s">
        <v>50</v>
      </c>
      <c r="E884">
        <v>327</v>
      </c>
      <c r="F884" s="1" t="s">
        <v>18</v>
      </c>
      <c r="G884" t="s">
        <v>753</v>
      </c>
    </row>
    <row r="885" spans="1:7" hidden="1" x14ac:dyDescent="0.25">
      <c r="A885">
        <v>327420</v>
      </c>
      <c r="B885" t="s">
        <v>532</v>
      </c>
      <c r="C885" t="s">
        <v>631</v>
      </c>
      <c r="D885">
        <v>0</v>
      </c>
      <c r="E885">
        <v>327</v>
      </c>
      <c r="F885" s="1" t="s">
        <v>18</v>
      </c>
      <c r="G885" t="s">
        <v>753</v>
      </c>
    </row>
    <row r="886" spans="1:7" hidden="1" x14ac:dyDescent="0.25">
      <c r="A886">
        <v>327993</v>
      </c>
      <c r="B886" t="s">
        <v>750</v>
      </c>
      <c r="C886" t="s">
        <v>631</v>
      </c>
      <c r="D886" t="s">
        <v>50</v>
      </c>
      <c r="E886">
        <v>327</v>
      </c>
      <c r="F886" s="1" t="s">
        <v>17</v>
      </c>
      <c r="G886" t="s">
        <v>149</v>
      </c>
    </row>
    <row r="887" spans="1:7" hidden="1" x14ac:dyDescent="0.25">
      <c r="A887">
        <v>327993</v>
      </c>
      <c r="B887" t="s">
        <v>741</v>
      </c>
      <c r="C887" t="s">
        <v>631</v>
      </c>
      <c r="D887">
        <v>5</v>
      </c>
      <c r="E887">
        <v>327</v>
      </c>
      <c r="F887" s="1" t="s">
        <v>17</v>
      </c>
      <c r="G887" t="s">
        <v>453</v>
      </c>
    </row>
    <row r="888" spans="1:7" hidden="1" x14ac:dyDescent="0.25">
      <c r="A888">
        <v>327993</v>
      </c>
      <c r="B888" t="s">
        <v>742</v>
      </c>
      <c r="C888" t="s">
        <v>631</v>
      </c>
      <c r="D888">
        <v>1</v>
      </c>
      <c r="E888">
        <v>327</v>
      </c>
      <c r="F888" s="1" t="s">
        <v>17</v>
      </c>
      <c r="G888" t="s">
        <v>153</v>
      </c>
    </row>
    <row r="889" spans="1:7" hidden="1" x14ac:dyDescent="0.25">
      <c r="A889">
        <v>327993</v>
      </c>
      <c r="B889" t="s">
        <v>154</v>
      </c>
      <c r="C889" t="s">
        <v>631</v>
      </c>
      <c r="D889">
        <v>5</v>
      </c>
      <c r="E889">
        <v>327</v>
      </c>
      <c r="F889" s="1" t="s">
        <v>17</v>
      </c>
      <c r="G889" t="s">
        <v>154</v>
      </c>
    </row>
    <row r="890" spans="1:7" hidden="1" x14ac:dyDescent="0.25">
      <c r="A890">
        <v>327993</v>
      </c>
      <c r="B890" t="s">
        <v>743</v>
      </c>
      <c r="C890" t="s">
        <v>631</v>
      </c>
      <c r="D890" t="s">
        <v>50</v>
      </c>
      <c r="E890">
        <v>327</v>
      </c>
      <c r="F890" s="1" t="s">
        <v>17</v>
      </c>
      <c r="G890" t="s">
        <v>443</v>
      </c>
    </row>
    <row r="891" spans="1:7" hidden="1" x14ac:dyDescent="0.25">
      <c r="A891">
        <v>327993</v>
      </c>
      <c r="B891" t="s">
        <v>744</v>
      </c>
      <c r="C891" t="s">
        <v>631</v>
      </c>
      <c r="D891" t="s">
        <v>50</v>
      </c>
      <c r="E891">
        <v>327</v>
      </c>
      <c r="F891" s="1" t="s">
        <v>17</v>
      </c>
      <c r="G891" t="s">
        <v>443</v>
      </c>
    </row>
    <row r="892" spans="1:7" hidden="1" x14ac:dyDescent="0.25">
      <c r="A892">
        <v>327993</v>
      </c>
      <c r="B892" t="s">
        <v>745</v>
      </c>
      <c r="C892" t="s">
        <v>631</v>
      </c>
      <c r="D892">
        <v>1</v>
      </c>
      <c r="E892">
        <v>327</v>
      </c>
      <c r="F892" s="1" t="s">
        <v>17</v>
      </c>
      <c r="G892" t="s">
        <v>737</v>
      </c>
    </row>
    <row r="893" spans="1:7" hidden="1" x14ac:dyDescent="0.25">
      <c r="A893">
        <v>327993</v>
      </c>
      <c r="B893" t="s">
        <v>738</v>
      </c>
      <c r="C893" t="s">
        <v>631</v>
      </c>
      <c r="D893">
        <v>1</v>
      </c>
      <c r="E893">
        <v>327</v>
      </c>
      <c r="F893" s="1" t="s">
        <v>17</v>
      </c>
      <c r="G893" t="s">
        <v>738</v>
      </c>
    </row>
    <row r="894" spans="1:7" hidden="1" x14ac:dyDescent="0.25">
      <c r="A894">
        <v>327993</v>
      </c>
      <c r="B894" t="s">
        <v>746</v>
      </c>
      <c r="C894" t="s">
        <v>631</v>
      </c>
      <c r="D894" t="s">
        <v>50</v>
      </c>
      <c r="E894">
        <v>327</v>
      </c>
      <c r="F894" s="1" t="s">
        <v>17</v>
      </c>
      <c r="G894" t="s">
        <v>753</v>
      </c>
    </row>
    <row r="895" spans="1:7" hidden="1" x14ac:dyDescent="0.25">
      <c r="A895">
        <v>327993</v>
      </c>
      <c r="B895" t="s">
        <v>747</v>
      </c>
      <c r="C895" t="s">
        <v>631</v>
      </c>
      <c r="D895" t="s">
        <v>50</v>
      </c>
      <c r="E895">
        <v>327</v>
      </c>
      <c r="F895" s="1" t="s">
        <v>17</v>
      </c>
      <c r="G895" t="s">
        <v>753</v>
      </c>
    </row>
    <row r="896" spans="1:7" hidden="1" x14ac:dyDescent="0.25">
      <c r="A896">
        <v>327993</v>
      </c>
      <c r="B896" t="s">
        <v>748</v>
      </c>
      <c r="C896" t="s">
        <v>631</v>
      </c>
      <c r="D896" t="s">
        <v>44</v>
      </c>
      <c r="E896">
        <v>327</v>
      </c>
      <c r="F896" s="1" t="s">
        <v>17</v>
      </c>
      <c r="G896" t="s">
        <v>753</v>
      </c>
    </row>
    <row r="897" spans="1:7" hidden="1" x14ac:dyDescent="0.25">
      <c r="A897">
        <v>327993</v>
      </c>
      <c r="B897" t="s">
        <v>749</v>
      </c>
      <c r="C897" t="s">
        <v>631</v>
      </c>
      <c r="D897" t="s">
        <v>50</v>
      </c>
      <c r="E897">
        <v>327</v>
      </c>
      <c r="F897" s="1" t="s">
        <v>17</v>
      </c>
      <c r="G897" t="s">
        <v>753</v>
      </c>
    </row>
    <row r="898" spans="1:7" hidden="1" x14ac:dyDescent="0.25">
      <c r="A898">
        <v>327993</v>
      </c>
      <c r="B898" t="s">
        <v>532</v>
      </c>
      <c r="C898" t="s">
        <v>631</v>
      </c>
      <c r="D898" t="s">
        <v>50</v>
      </c>
      <c r="E898">
        <v>327</v>
      </c>
      <c r="F898" s="1" t="s">
        <v>17</v>
      </c>
      <c r="G898" t="s">
        <v>753</v>
      </c>
    </row>
    <row r="899" spans="1:7" hidden="1" x14ac:dyDescent="0.25">
      <c r="A899">
        <v>331110</v>
      </c>
      <c r="B899" t="s">
        <v>750</v>
      </c>
      <c r="C899" t="s">
        <v>631</v>
      </c>
      <c r="D899" t="s">
        <v>50</v>
      </c>
      <c r="E899">
        <v>331</v>
      </c>
      <c r="F899" s="1" t="s">
        <v>19</v>
      </c>
      <c r="G899" t="s">
        <v>149</v>
      </c>
    </row>
    <row r="900" spans="1:7" hidden="1" x14ac:dyDescent="0.25">
      <c r="A900">
        <v>331110</v>
      </c>
      <c r="B900" t="s">
        <v>741</v>
      </c>
      <c r="C900" t="s">
        <v>631</v>
      </c>
      <c r="D900">
        <v>54</v>
      </c>
      <c r="E900">
        <v>331</v>
      </c>
      <c r="F900" s="1" t="s">
        <v>19</v>
      </c>
      <c r="G900" t="s">
        <v>453</v>
      </c>
    </row>
    <row r="901" spans="1:7" hidden="1" x14ac:dyDescent="0.25">
      <c r="A901">
        <v>331110</v>
      </c>
      <c r="B901" t="s">
        <v>742</v>
      </c>
      <c r="C901" t="s">
        <v>631</v>
      </c>
      <c r="D901">
        <v>3</v>
      </c>
      <c r="E901">
        <v>331</v>
      </c>
      <c r="F901" s="1" t="s">
        <v>19</v>
      </c>
      <c r="G901" t="s">
        <v>153</v>
      </c>
    </row>
    <row r="902" spans="1:7" hidden="1" x14ac:dyDescent="0.25">
      <c r="A902">
        <v>331110</v>
      </c>
      <c r="B902" t="s">
        <v>154</v>
      </c>
      <c r="C902" t="s">
        <v>631</v>
      </c>
      <c r="D902">
        <v>81.619718309859095</v>
      </c>
      <c r="E902">
        <v>331</v>
      </c>
      <c r="F902" s="1" t="s">
        <v>19</v>
      </c>
      <c r="G902" t="s">
        <v>154</v>
      </c>
    </row>
    <row r="903" spans="1:7" hidden="1" x14ac:dyDescent="0.25">
      <c r="A903">
        <v>331110</v>
      </c>
      <c r="B903" t="s">
        <v>743</v>
      </c>
      <c r="C903" t="s">
        <v>631</v>
      </c>
      <c r="D903">
        <v>13.3802816901408</v>
      </c>
      <c r="E903">
        <v>331</v>
      </c>
      <c r="F903" s="1" t="s">
        <v>19</v>
      </c>
      <c r="G903" t="s">
        <v>443</v>
      </c>
    </row>
    <row r="904" spans="1:7" hidden="1" x14ac:dyDescent="0.25">
      <c r="A904">
        <v>331110</v>
      </c>
      <c r="B904" t="s">
        <v>744</v>
      </c>
      <c r="C904" t="s">
        <v>631</v>
      </c>
      <c r="D904">
        <v>17</v>
      </c>
      <c r="E904">
        <v>331</v>
      </c>
      <c r="F904" s="1" t="s">
        <v>19</v>
      </c>
      <c r="G904" t="s">
        <v>443</v>
      </c>
    </row>
    <row r="905" spans="1:7" hidden="1" x14ac:dyDescent="0.25">
      <c r="A905">
        <v>331110</v>
      </c>
      <c r="B905" t="s">
        <v>745</v>
      </c>
      <c r="C905" t="s">
        <v>631</v>
      </c>
      <c r="D905">
        <v>7</v>
      </c>
      <c r="E905">
        <v>331</v>
      </c>
      <c r="F905" s="1" t="s">
        <v>19</v>
      </c>
      <c r="G905" t="s">
        <v>737</v>
      </c>
    </row>
    <row r="906" spans="1:7" hidden="1" x14ac:dyDescent="0.25">
      <c r="A906">
        <v>331110</v>
      </c>
      <c r="B906" t="s">
        <v>738</v>
      </c>
      <c r="C906" t="s">
        <v>631</v>
      </c>
      <c r="D906">
        <v>6</v>
      </c>
      <c r="E906">
        <v>331</v>
      </c>
      <c r="F906" s="1" t="s">
        <v>19</v>
      </c>
      <c r="G906" t="s">
        <v>738</v>
      </c>
    </row>
    <row r="907" spans="1:7" hidden="1" x14ac:dyDescent="0.25">
      <c r="A907">
        <v>331110</v>
      </c>
      <c r="B907" t="s">
        <v>746</v>
      </c>
      <c r="C907" t="s">
        <v>631</v>
      </c>
      <c r="D907">
        <v>2</v>
      </c>
      <c r="E907">
        <v>331</v>
      </c>
      <c r="F907" s="1" t="s">
        <v>19</v>
      </c>
      <c r="G907" t="s">
        <v>753</v>
      </c>
    </row>
    <row r="908" spans="1:7" hidden="1" x14ac:dyDescent="0.25">
      <c r="A908">
        <v>331110</v>
      </c>
      <c r="B908" t="s">
        <v>747</v>
      </c>
      <c r="C908" t="s">
        <v>631</v>
      </c>
      <c r="D908" t="s">
        <v>50</v>
      </c>
      <c r="E908">
        <v>331</v>
      </c>
      <c r="F908" s="1" t="s">
        <v>19</v>
      </c>
      <c r="G908" t="s">
        <v>753</v>
      </c>
    </row>
    <row r="909" spans="1:7" hidden="1" x14ac:dyDescent="0.25">
      <c r="A909">
        <v>331110</v>
      </c>
      <c r="B909" t="s">
        <v>748</v>
      </c>
      <c r="C909" t="s">
        <v>631</v>
      </c>
      <c r="D909" t="s">
        <v>44</v>
      </c>
      <c r="E909">
        <v>331</v>
      </c>
      <c r="F909" s="1" t="s">
        <v>19</v>
      </c>
      <c r="G909" t="s">
        <v>753</v>
      </c>
    </row>
    <row r="910" spans="1:7" hidden="1" x14ac:dyDescent="0.25">
      <c r="A910">
        <v>331110</v>
      </c>
      <c r="B910" t="s">
        <v>749</v>
      </c>
      <c r="C910" t="s">
        <v>631</v>
      </c>
      <c r="D910">
        <v>2</v>
      </c>
      <c r="E910">
        <v>331</v>
      </c>
      <c r="F910" s="1" t="s">
        <v>19</v>
      </c>
      <c r="G910" t="s">
        <v>753</v>
      </c>
    </row>
    <row r="911" spans="1:7" hidden="1" x14ac:dyDescent="0.25">
      <c r="A911">
        <v>331110</v>
      </c>
      <c r="B911" t="s">
        <v>532</v>
      </c>
      <c r="C911" t="s">
        <v>631</v>
      </c>
      <c r="D911">
        <v>0</v>
      </c>
      <c r="E911">
        <v>331</v>
      </c>
      <c r="F911" s="1" t="s">
        <v>19</v>
      </c>
      <c r="G911" t="s">
        <v>753</v>
      </c>
    </row>
    <row r="912" spans="1:7" hidden="1" x14ac:dyDescent="0.25">
      <c r="A912">
        <v>3312</v>
      </c>
      <c r="B912" t="s">
        <v>750</v>
      </c>
      <c r="C912" t="s">
        <v>631</v>
      </c>
      <c r="D912">
        <v>1</v>
      </c>
      <c r="E912">
        <v>331</v>
      </c>
      <c r="F912" s="1" t="s">
        <v>19</v>
      </c>
      <c r="G912" t="s">
        <v>149</v>
      </c>
    </row>
    <row r="913" spans="1:7" hidden="1" x14ac:dyDescent="0.25">
      <c r="A913">
        <v>3312</v>
      </c>
      <c r="B913" t="s">
        <v>741</v>
      </c>
      <c r="C913" t="s">
        <v>631</v>
      </c>
      <c r="D913">
        <v>2</v>
      </c>
      <c r="E913">
        <v>331</v>
      </c>
      <c r="F913" s="1" t="s">
        <v>19</v>
      </c>
      <c r="G913" t="s">
        <v>453</v>
      </c>
    </row>
    <row r="914" spans="1:7" hidden="1" x14ac:dyDescent="0.25">
      <c r="A914">
        <v>3312</v>
      </c>
      <c r="B914" t="s">
        <v>742</v>
      </c>
      <c r="C914" t="s">
        <v>631</v>
      </c>
      <c r="D914">
        <v>1</v>
      </c>
      <c r="E914">
        <v>331</v>
      </c>
      <c r="F914" s="1" t="s">
        <v>19</v>
      </c>
      <c r="G914" t="s">
        <v>153</v>
      </c>
    </row>
    <row r="915" spans="1:7" hidden="1" x14ac:dyDescent="0.25">
      <c r="A915">
        <v>3312</v>
      </c>
      <c r="B915" t="s">
        <v>154</v>
      </c>
      <c r="C915" t="s">
        <v>631</v>
      </c>
      <c r="D915">
        <v>11</v>
      </c>
      <c r="E915">
        <v>331</v>
      </c>
      <c r="F915" s="1" t="s">
        <v>19</v>
      </c>
      <c r="G915" t="s">
        <v>154</v>
      </c>
    </row>
    <row r="916" spans="1:7" hidden="1" x14ac:dyDescent="0.25">
      <c r="A916">
        <v>3312</v>
      </c>
      <c r="B916" t="s">
        <v>743</v>
      </c>
      <c r="C916" t="s">
        <v>631</v>
      </c>
      <c r="D916" t="s">
        <v>50</v>
      </c>
      <c r="E916">
        <v>331</v>
      </c>
      <c r="F916" s="1" t="s">
        <v>19</v>
      </c>
      <c r="G916" t="s">
        <v>443</v>
      </c>
    </row>
    <row r="917" spans="1:7" hidden="1" x14ac:dyDescent="0.25">
      <c r="A917">
        <v>3312</v>
      </c>
      <c r="B917" t="s">
        <v>744</v>
      </c>
      <c r="C917" t="s">
        <v>631</v>
      </c>
      <c r="D917">
        <v>1</v>
      </c>
      <c r="E917">
        <v>331</v>
      </c>
      <c r="F917" s="1" t="s">
        <v>19</v>
      </c>
      <c r="G917" t="s">
        <v>443</v>
      </c>
    </row>
    <row r="918" spans="1:7" hidden="1" x14ac:dyDescent="0.25">
      <c r="A918">
        <v>3312</v>
      </c>
      <c r="B918" t="s">
        <v>745</v>
      </c>
      <c r="C918" t="s">
        <v>631</v>
      </c>
      <c r="D918">
        <v>2</v>
      </c>
      <c r="E918">
        <v>331</v>
      </c>
      <c r="F918" s="1" t="s">
        <v>19</v>
      </c>
      <c r="G918" t="s">
        <v>737</v>
      </c>
    </row>
    <row r="919" spans="1:7" hidden="1" x14ac:dyDescent="0.25">
      <c r="A919">
        <v>3312</v>
      </c>
      <c r="B919" t="s">
        <v>738</v>
      </c>
      <c r="C919" t="s">
        <v>631</v>
      </c>
      <c r="D919">
        <v>1</v>
      </c>
      <c r="E919">
        <v>331</v>
      </c>
      <c r="F919" s="1" t="s">
        <v>19</v>
      </c>
      <c r="G919" t="s">
        <v>738</v>
      </c>
    </row>
    <row r="920" spans="1:7" hidden="1" x14ac:dyDescent="0.25">
      <c r="A920">
        <v>3312</v>
      </c>
      <c r="B920" t="s">
        <v>746</v>
      </c>
      <c r="C920" t="s">
        <v>631</v>
      </c>
      <c r="D920" t="s">
        <v>50</v>
      </c>
      <c r="E920">
        <v>331</v>
      </c>
      <c r="F920" s="1" t="s">
        <v>19</v>
      </c>
      <c r="G920" t="s">
        <v>753</v>
      </c>
    </row>
    <row r="921" spans="1:7" hidden="1" x14ac:dyDescent="0.25">
      <c r="A921">
        <v>3312</v>
      </c>
      <c r="B921" t="s">
        <v>747</v>
      </c>
      <c r="C921" t="s">
        <v>631</v>
      </c>
      <c r="D921" t="s">
        <v>50</v>
      </c>
      <c r="E921">
        <v>331</v>
      </c>
      <c r="F921" s="1" t="s">
        <v>19</v>
      </c>
      <c r="G921" t="s">
        <v>753</v>
      </c>
    </row>
    <row r="922" spans="1:7" hidden="1" x14ac:dyDescent="0.25">
      <c r="A922">
        <v>3312</v>
      </c>
      <c r="B922" t="s">
        <v>748</v>
      </c>
      <c r="C922" t="s">
        <v>631</v>
      </c>
      <c r="D922" t="s">
        <v>44</v>
      </c>
      <c r="E922">
        <v>331</v>
      </c>
      <c r="F922" s="1" t="s">
        <v>19</v>
      </c>
      <c r="G922" t="s">
        <v>753</v>
      </c>
    </row>
    <row r="923" spans="1:7" hidden="1" x14ac:dyDescent="0.25">
      <c r="A923">
        <v>3312</v>
      </c>
      <c r="B923" t="s">
        <v>749</v>
      </c>
      <c r="C923" t="s">
        <v>631</v>
      </c>
      <c r="D923" t="s">
        <v>50</v>
      </c>
      <c r="E923">
        <v>331</v>
      </c>
      <c r="F923" s="1" t="s">
        <v>19</v>
      </c>
      <c r="G923" t="s">
        <v>753</v>
      </c>
    </row>
    <row r="924" spans="1:7" hidden="1" x14ac:dyDescent="0.25">
      <c r="A924">
        <v>3312</v>
      </c>
      <c r="B924" t="s">
        <v>532</v>
      </c>
      <c r="C924" t="s">
        <v>631</v>
      </c>
      <c r="D924" t="s">
        <v>50</v>
      </c>
      <c r="E924">
        <v>331</v>
      </c>
      <c r="F924" s="1" t="s">
        <v>19</v>
      </c>
      <c r="G924" t="s">
        <v>753</v>
      </c>
    </row>
    <row r="925" spans="1:7" hidden="1" x14ac:dyDescent="0.25">
      <c r="A925">
        <v>3313</v>
      </c>
      <c r="B925" t="s">
        <v>750</v>
      </c>
      <c r="C925" t="s">
        <v>631</v>
      </c>
      <c r="D925" t="s">
        <v>50</v>
      </c>
      <c r="E925">
        <v>331</v>
      </c>
      <c r="F925" s="1" t="s">
        <v>20</v>
      </c>
      <c r="G925" t="s">
        <v>149</v>
      </c>
    </row>
    <row r="926" spans="1:7" hidden="1" x14ac:dyDescent="0.25">
      <c r="A926">
        <v>3313</v>
      </c>
      <c r="B926" t="s">
        <v>741</v>
      </c>
      <c r="C926" t="s">
        <v>631</v>
      </c>
      <c r="D926">
        <v>4</v>
      </c>
      <c r="E926">
        <v>331</v>
      </c>
      <c r="F926" s="1" t="s">
        <v>20</v>
      </c>
      <c r="G926" t="s">
        <v>453</v>
      </c>
    </row>
    <row r="927" spans="1:7" hidden="1" x14ac:dyDescent="0.25">
      <c r="A927">
        <v>3313</v>
      </c>
      <c r="B927" t="s">
        <v>742</v>
      </c>
      <c r="C927" t="s">
        <v>631</v>
      </c>
      <c r="D927">
        <v>1</v>
      </c>
      <c r="E927">
        <v>331</v>
      </c>
      <c r="F927" s="1" t="s">
        <v>20</v>
      </c>
      <c r="G927" t="s">
        <v>153</v>
      </c>
    </row>
    <row r="928" spans="1:7" hidden="1" x14ac:dyDescent="0.25">
      <c r="A928">
        <v>3313</v>
      </c>
      <c r="B928" t="s">
        <v>154</v>
      </c>
      <c r="C928" t="s">
        <v>631</v>
      </c>
      <c r="D928">
        <v>14.473684210526301</v>
      </c>
      <c r="E928">
        <v>331</v>
      </c>
      <c r="F928" s="1" t="s">
        <v>20</v>
      </c>
      <c r="G928" t="s">
        <v>154</v>
      </c>
    </row>
    <row r="929" spans="1:7" hidden="1" x14ac:dyDescent="0.25">
      <c r="A929">
        <v>3313</v>
      </c>
      <c r="B929" t="s">
        <v>743</v>
      </c>
      <c r="C929" t="s">
        <v>631</v>
      </c>
      <c r="D929">
        <v>40.5263157894736</v>
      </c>
      <c r="E929">
        <v>331</v>
      </c>
      <c r="F929" s="1" t="s">
        <v>20</v>
      </c>
      <c r="G929" t="s">
        <v>443</v>
      </c>
    </row>
    <row r="930" spans="1:7" hidden="1" x14ac:dyDescent="0.25">
      <c r="A930">
        <v>3313</v>
      </c>
      <c r="B930" t="s">
        <v>744</v>
      </c>
      <c r="C930" t="s">
        <v>631</v>
      </c>
      <c r="D930">
        <v>1</v>
      </c>
      <c r="E930">
        <v>331</v>
      </c>
      <c r="F930" s="1" t="s">
        <v>20</v>
      </c>
      <c r="G930" t="s">
        <v>443</v>
      </c>
    </row>
    <row r="931" spans="1:7" hidden="1" x14ac:dyDescent="0.25">
      <c r="A931">
        <v>3313</v>
      </c>
      <c r="B931" t="s">
        <v>745</v>
      </c>
      <c r="C931" t="s">
        <v>631</v>
      </c>
      <c r="D931">
        <v>2</v>
      </c>
      <c r="E931">
        <v>331</v>
      </c>
      <c r="F931" s="1" t="s">
        <v>20</v>
      </c>
      <c r="G931" t="s">
        <v>737</v>
      </c>
    </row>
    <row r="932" spans="1:7" hidden="1" x14ac:dyDescent="0.25">
      <c r="A932">
        <v>3313</v>
      </c>
      <c r="B932" t="s">
        <v>738</v>
      </c>
      <c r="C932" t="s">
        <v>631</v>
      </c>
      <c r="D932">
        <v>2</v>
      </c>
      <c r="E932">
        <v>331</v>
      </c>
      <c r="F932" s="1" t="s">
        <v>20</v>
      </c>
      <c r="G932" t="s">
        <v>738</v>
      </c>
    </row>
    <row r="933" spans="1:7" hidden="1" x14ac:dyDescent="0.25">
      <c r="A933">
        <v>3313</v>
      </c>
      <c r="B933" t="s">
        <v>746</v>
      </c>
      <c r="C933" t="s">
        <v>631</v>
      </c>
      <c r="D933">
        <v>1</v>
      </c>
      <c r="E933">
        <v>331</v>
      </c>
      <c r="F933" s="1" t="s">
        <v>20</v>
      </c>
      <c r="G933" t="s">
        <v>753</v>
      </c>
    </row>
    <row r="934" spans="1:7" hidden="1" x14ac:dyDescent="0.25">
      <c r="A934">
        <v>3313</v>
      </c>
      <c r="B934" t="s">
        <v>747</v>
      </c>
      <c r="C934" t="s">
        <v>631</v>
      </c>
      <c r="D934" t="s">
        <v>50</v>
      </c>
      <c r="E934">
        <v>331</v>
      </c>
      <c r="F934" s="1" t="s">
        <v>20</v>
      </c>
      <c r="G934" t="s">
        <v>753</v>
      </c>
    </row>
    <row r="935" spans="1:7" hidden="1" x14ac:dyDescent="0.25">
      <c r="A935">
        <v>3313</v>
      </c>
      <c r="B935" t="s">
        <v>748</v>
      </c>
      <c r="C935" t="s">
        <v>631</v>
      </c>
      <c r="D935" t="s">
        <v>44</v>
      </c>
      <c r="E935">
        <v>331</v>
      </c>
      <c r="F935" s="1" t="s">
        <v>20</v>
      </c>
      <c r="G935" t="s">
        <v>753</v>
      </c>
    </row>
    <row r="936" spans="1:7" hidden="1" x14ac:dyDescent="0.25">
      <c r="A936">
        <v>3313</v>
      </c>
      <c r="B936" t="s">
        <v>749</v>
      </c>
      <c r="C936" t="s">
        <v>631</v>
      </c>
      <c r="D936" t="s">
        <v>50</v>
      </c>
      <c r="E936">
        <v>331</v>
      </c>
      <c r="F936" s="1" t="s">
        <v>20</v>
      </c>
      <c r="G936" t="s">
        <v>753</v>
      </c>
    </row>
    <row r="937" spans="1:7" hidden="1" x14ac:dyDescent="0.25">
      <c r="A937">
        <v>3313</v>
      </c>
      <c r="B937" t="s">
        <v>532</v>
      </c>
      <c r="C937" t="s">
        <v>631</v>
      </c>
      <c r="D937" t="s">
        <v>50</v>
      </c>
      <c r="E937">
        <v>331</v>
      </c>
      <c r="F937" s="1" t="s">
        <v>20</v>
      </c>
      <c r="G937" t="s">
        <v>753</v>
      </c>
    </row>
    <row r="938" spans="1:7" hidden="1" x14ac:dyDescent="0.25">
      <c r="A938">
        <v>331314</v>
      </c>
      <c r="B938" t="s">
        <v>750</v>
      </c>
      <c r="C938" t="s">
        <v>631</v>
      </c>
      <c r="D938">
        <v>0</v>
      </c>
      <c r="E938">
        <v>331</v>
      </c>
      <c r="F938" s="1" t="s">
        <v>20</v>
      </c>
      <c r="G938" t="s">
        <v>149</v>
      </c>
    </row>
    <row r="939" spans="1:7" hidden="1" x14ac:dyDescent="0.25">
      <c r="A939">
        <v>331314</v>
      </c>
      <c r="B939" t="s">
        <v>741</v>
      </c>
      <c r="C939" t="s">
        <v>631</v>
      </c>
      <c r="D939" t="s">
        <v>50</v>
      </c>
      <c r="E939">
        <v>331</v>
      </c>
      <c r="F939" s="1" t="s">
        <v>20</v>
      </c>
      <c r="G939" t="s">
        <v>453</v>
      </c>
    </row>
    <row r="940" spans="1:7" hidden="1" x14ac:dyDescent="0.25">
      <c r="A940">
        <v>331314</v>
      </c>
      <c r="B940" t="s">
        <v>742</v>
      </c>
      <c r="C940" t="s">
        <v>631</v>
      </c>
      <c r="D940" t="s">
        <v>50</v>
      </c>
      <c r="E940">
        <v>331</v>
      </c>
      <c r="F940" s="1" t="s">
        <v>20</v>
      </c>
      <c r="G940" t="s">
        <v>153</v>
      </c>
    </row>
    <row r="941" spans="1:7" hidden="1" x14ac:dyDescent="0.25">
      <c r="A941">
        <v>331314</v>
      </c>
      <c r="B941" t="s">
        <v>154</v>
      </c>
      <c r="C941" t="s">
        <v>631</v>
      </c>
      <c r="D941">
        <v>1</v>
      </c>
      <c r="E941">
        <v>331</v>
      </c>
      <c r="F941" s="1" t="s">
        <v>20</v>
      </c>
      <c r="G941" t="s">
        <v>154</v>
      </c>
    </row>
    <row r="942" spans="1:7" hidden="1" x14ac:dyDescent="0.25">
      <c r="A942">
        <v>331314</v>
      </c>
      <c r="B942" t="s">
        <v>743</v>
      </c>
      <c r="C942" t="s">
        <v>631</v>
      </c>
      <c r="D942" t="s">
        <v>50</v>
      </c>
      <c r="E942">
        <v>331</v>
      </c>
      <c r="F942" s="1" t="s">
        <v>20</v>
      </c>
      <c r="G942" t="s">
        <v>443</v>
      </c>
    </row>
    <row r="943" spans="1:7" hidden="1" x14ac:dyDescent="0.25">
      <c r="A943">
        <v>331314</v>
      </c>
      <c r="B943" t="s">
        <v>744</v>
      </c>
      <c r="C943" t="s">
        <v>631</v>
      </c>
      <c r="D943" t="s">
        <v>50</v>
      </c>
      <c r="E943">
        <v>331</v>
      </c>
      <c r="F943" s="1" t="s">
        <v>20</v>
      </c>
      <c r="G943" t="s">
        <v>443</v>
      </c>
    </row>
    <row r="944" spans="1:7" hidden="1" x14ac:dyDescent="0.25">
      <c r="A944">
        <v>331314</v>
      </c>
      <c r="B944" t="s">
        <v>745</v>
      </c>
      <c r="C944" t="s">
        <v>631</v>
      </c>
      <c r="D944" t="s">
        <v>50</v>
      </c>
      <c r="E944">
        <v>331</v>
      </c>
      <c r="F944" s="1" t="s">
        <v>20</v>
      </c>
      <c r="G944" t="s">
        <v>737</v>
      </c>
    </row>
    <row r="945" spans="1:7" hidden="1" x14ac:dyDescent="0.25">
      <c r="A945">
        <v>331314</v>
      </c>
      <c r="B945" t="s">
        <v>738</v>
      </c>
      <c r="C945" t="s">
        <v>631</v>
      </c>
      <c r="D945" t="s">
        <v>50</v>
      </c>
      <c r="E945">
        <v>331</v>
      </c>
      <c r="F945" s="1" t="s">
        <v>20</v>
      </c>
      <c r="G945" t="s">
        <v>738</v>
      </c>
    </row>
    <row r="946" spans="1:7" hidden="1" x14ac:dyDescent="0.25">
      <c r="A946">
        <v>331314</v>
      </c>
      <c r="B946" t="s">
        <v>746</v>
      </c>
      <c r="C946" t="s">
        <v>631</v>
      </c>
      <c r="D946" t="s">
        <v>50</v>
      </c>
      <c r="E946">
        <v>331</v>
      </c>
      <c r="F946" s="1" t="s">
        <v>20</v>
      </c>
      <c r="G946" t="s">
        <v>753</v>
      </c>
    </row>
    <row r="947" spans="1:7" hidden="1" x14ac:dyDescent="0.25">
      <c r="A947">
        <v>331314</v>
      </c>
      <c r="B947" t="s">
        <v>747</v>
      </c>
      <c r="C947" t="s">
        <v>631</v>
      </c>
      <c r="D947" t="s">
        <v>50</v>
      </c>
      <c r="E947">
        <v>331</v>
      </c>
      <c r="F947" s="1" t="s">
        <v>20</v>
      </c>
      <c r="G947" t="s">
        <v>753</v>
      </c>
    </row>
    <row r="948" spans="1:7" hidden="1" x14ac:dyDescent="0.25">
      <c r="A948">
        <v>331314</v>
      </c>
      <c r="B948" t="s">
        <v>748</v>
      </c>
      <c r="C948" t="s">
        <v>631</v>
      </c>
      <c r="D948" t="s">
        <v>44</v>
      </c>
      <c r="E948">
        <v>331</v>
      </c>
      <c r="F948" s="1" t="s">
        <v>20</v>
      </c>
      <c r="G948" t="s">
        <v>753</v>
      </c>
    </row>
    <row r="949" spans="1:7" hidden="1" x14ac:dyDescent="0.25">
      <c r="A949">
        <v>331314</v>
      </c>
      <c r="B949" t="s">
        <v>749</v>
      </c>
      <c r="C949" t="s">
        <v>631</v>
      </c>
      <c r="D949" t="s">
        <v>50</v>
      </c>
      <c r="E949">
        <v>331</v>
      </c>
      <c r="F949" s="1" t="s">
        <v>20</v>
      </c>
      <c r="G949" t="s">
        <v>753</v>
      </c>
    </row>
    <row r="950" spans="1:7" hidden="1" x14ac:dyDescent="0.25">
      <c r="A950">
        <v>331314</v>
      </c>
      <c r="B950" t="s">
        <v>532</v>
      </c>
      <c r="C950" t="s">
        <v>631</v>
      </c>
      <c r="D950">
        <v>0</v>
      </c>
      <c r="E950">
        <v>331</v>
      </c>
      <c r="F950" s="1" t="s">
        <v>20</v>
      </c>
      <c r="G950" t="s">
        <v>753</v>
      </c>
    </row>
    <row r="951" spans="1:7" hidden="1" x14ac:dyDescent="0.25">
      <c r="A951">
        <v>331315</v>
      </c>
      <c r="B951" t="s">
        <v>750</v>
      </c>
      <c r="C951" t="s">
        <v>631</v>
      </c>
      <c r="D951" t="s">
        <v>50</v>
      </c>
      <c r="E951">
        <v>331</v>
      </c>
      <c r="F951" s="1" t="s">
        <v>20</v>
      </c>
      <c r="G951" t="s">
        <v>149</v>
      </c>
    </row>
    <row r="952" spans="1:7" hidden="1" x14ac:dyDescent="0.25">
      <c r="A952">
        <v>331315</v>
      </c>
      <c r="B952" t="s">
        <v>741</v>
      </c>
      <c r="C952" t="s">
        <v>631</v>
      </c>
      <c r="D952">
        <v>2</v>
      </c>
      <c r="E952">
        <v>331</v>
      </c>
      <c r="F952" s="1" t="s">
        <v>20</v>
      </c>
      <c r="G952" t="s">
        <v>453</v>
      </c>
    </row>
    <row r="953" spans="1:7" hidden="1" x14ac:dyDescent="0.25">
      <c r="A953">
        <v>331315</v>
      </c>
      <c r="B953" t="s">
        <v>742</v>
      </c>
      <c r="C953" t="s">
        <v>631</v>
      </c>
      <c r="D953">
        <v>1</v>
      </c>
      <c r="E953">
        <v>331</v>
      </c>
      <c r="F953" s="1" t="s">
        <v>20</v>
      </c>
      <c r="G953" t="s">
        <v>153</v>
      </c>
    </row>
    <row r="954" spans="1:7" hidden="1" x14ac:dyDescent="0.25">
      <c r="A954">
        <v>331315</v>
      </c>
      <c r="B954" t="s">
        <v>154</v>
      </c>
      <c r="C954" t="s">
        <v>631</v>
      </c>
      <c r="D954">
        <v>14</v>
      </c>
      <c r="E954">
        <v>331</v>
      </c>
      <c r="F954" s="1" t="s">
        <v>20</v>
      </c>
      <c r="G954" t="s">
        <v>154</v>
      </c>
    </row>
    <row r="955" spans="1:7" hidden="1" x14ac:dyDescent="0.25">
      <c r="A955">
        <v>331315</v>
      </c>
      <c r="B955" t="s">
        <v>743</v>
      </c>
      <c r="C955" t="s">
        <v>631</v>
      </c>
      <c r="D955">
        <v>0</v>
      </c>
      <c r="E955">
        <v>331</v>
      </c>
      <c r="F955" s="1" t="s">
        <v>20</v>
      </c>
      <c r="G955" t="s">
        <v>443</v>
      </c>
    </row>
    <row r="956" spans="1:7" hidden="1" x14ac:dyDescent="0.25">
      <c r="A956">
        <v>331315</v>
      </c>
      <c r="B956" t="s">
        <v>744</v>
      </c>
      <c r="C956" t="s">
        <v>631</v>
      </c>
      <c r="D956" t="s">
        <v>50</v>
      </c>
      <c r="E956">
        <v>331</v>
      </c>
      <c r="F956" s="1" t="s">
        <v>20</v>
      </c>
      <c r="G956" t="s">
        <v>443</v>
      </c>
    </row>
    <row r="957" spans="1:7" hidden="1" x14ac:dyDescent="0.25">
      <c r="A957">
        <v>331315</v>
      </c>
      <c r="B957" t="s">
        <v>745</v>
      </c>
      <c r="C957" t="s">
        <v>631</v>
      </c>
      <c r="D957">
        <v>1</v>
      </c>
      <c r="E957">
        <v>331</v>
      </c>
      <c r="F957" s="1" t="s">
        <v>20</v>
      </c>
      <c r="G957" t="s">
        <v>737</v>
      </c>
    </row>
    <row r="958" spans="1:7" hidden="1" x14ac:dyDescent="0.25">
      <c r="A958">
        <v>331315</v>
      </c>
      <c r="B958" t="s">
        <v>738</v>
      </c>
      <c r="C958" t="s">
        <v>631</v>
      </c>
      <c r="D958">
        <v>1</v>
      </c>
      <c r="E958">
        <v>331</v>
      </c>
      <c r="F958" s="1" t="s">
        <v>20</v>
      </c>
      <c r="G958" t="s">
        <v>738</v>
      </c>
    </row>
    <row r="959" spans="1:7" hidden="1" x14ac:dyDescent="0.25">
      <c r="A959">
        <v>331315</v>
      </c>
      <c r="B959" t="s">
        <v>746</v>
      </c>
      <c r="C959" t="s">
        <v>631</v>
      </c>
      <c r="D959">
        <v>1</v>
      </c>
      <c r="E959">
        <v>331</v>
      </c>
      <c r="F959" s="1" t="s">
        <v>20</v>
      </c>
      <c r="G959" t="s">
        <v>753</v>
      </c>
    </row>
    <row r="960" spans="1:7" hidden="1" x14ac:dyDescent="0.25">
      <c r="A960">
        <v>331315</v>
      </c>
      <c r="B960" t="s">
        <v>747</v>
      </c>
      <c r="C960" t="s">
        <v>631</v>
      </c>
      <c r="D960" t="s">
        <v>50</v>
      </c>
      <c r="E960">
        <v>331</v>
      </c>
      <c r="F960" s="1" t="s">
        <v>20</v>
      </c>
      <c r="G960" t="s">
        <v>753</v>
      </c>
    </row>
    <row r="961" spans="1:7" hidden="1" x14ac:dyDescent="0.25">
      <c r="A961">
        <v>331315</v>
      </c>
      <c r="B961" t="s">
        <v>748</v>
      </c>
      <c r="C961" t="s">
        <v>631</v>
      </c>
      <c r="D961" t="s">
        <v>44</v>
      </c>
      <c r="E961">
        <v>331</v>
      </c>
      <c r="F961" s="1" t="s">
        <v>20</v>
      </c>
      <c r="G961" t="s">
        <v>753</v>
      </c>
    </row>
    <row r="962" spans="1:7" hidden="1" x14ac:dyDescent="0.25">
      <c r="A962">
        <v>331315</v>
      </c>
      <c r="B962" t="s">
        <v>749</v>
      </c>
      <c r="C962" t="s">
        <v>631</v>
      </c>
      <c r="D962" t="s">
        <v>50</v>
      </c>
      <c r="E962">
        <v>331</v>
      </c>
      <c r="F962" s="1" t="s">
        <v>20</v>
      </c>
      <c r="G962" t="s">
        <v>753</v>
      </c>
    </row>
    <row r="963" spans="1:7" hidden="1" x14ac:dyDescent="0.25">
      <c r="A963">
        <v>331315</v>
      </c>
      <c r="B963" t="s">
        <v>532</v>
      </c>
      <c r="C963" t="s">
        <v>631</v>
      </c>
      <c r="D963" t="s">
        <v>50</v>
      </c>
      <c r="E963">
        <v>331</v>
      </c>
      <c r="F963" s="1" t="s">
        <v>20</v>
      </c>
      <c r="G963" t="s">
        <v>753</v>
      </c>
    </row>
    <row r="964" spans="1:7" hidden="1" x14ac:dyDescent="0.25">
      <c r="A964">
        <v>331318</v>
      </c>
      <c r="B964" t="s">
        <v>750</v>
      </c>
      <c r="C964" t="s">
        <v>631</v>
      </c>
      <c r="D964" t="s">
        <v>50</v>
      </c>
      <c r="E964">
        <v>331</v>
      </c>
      <c r="F964" s="1" t="s">
        <v>20</v>
      </c>
      <c r="G964" t="s">
        <v>149</v>
      </c>
    </row>
    <row r="965" spans="1:7" hidden="1" x14ac:dyDescent="0.25">
      <c r="A965">
        <v>331318</v>
      </c>
      <c r="B965" t="s">
        <v>741</v>
      </c>
      <c r="C965" t="s">
        <v>631</v>
      </c>
      <c r="D965">
        <v>1</v>
      </c>
      <c r="E965">
        <v>331</v>
      </c>
      <c r="F965" s="1" t="s">
        <v>20</v>
      </c>
      <c r="G965" t="s">
        <v>453</v>
      </c>
    </row>
    <row r="966" spans="1:7" hidden="1" x14ac:dyDescent="0.25">
      <c r="A966">
        <v>331318</v>
      </c>
      <c r="B966" t="s">
        <v>742</v>
      </c>
      <c r="C966" t="s">
        <v>631</v>
      </c>
      <c r="D966" t="s">
        <v>50</v>
      </c>
      <c r="E966">
        <v>331</v>
      </c>
      <c r="F966" s="1" t="s">
        <v>20</v>
      </c>
      <c r="G966" t="s">
        <v>153</v>
      </c>
    </row>
    <row r="967" spans="1:7" hidden="1" x14ac:dyDescent="0.25">
      <c r="A967">
        <v>331318</v>
      </c>
      <c r="B967" t="s">
        <v>154</v>
      </c>
      <c r="C967" t="s">
        <v>631</v>
      </c>
      <c r="D967">
        <v>4</v>
      </c>
      <c r="E967">
        <v>331</v>
      </c>
      <c r="F967" s="1" t="s">
        <v>20</v>
      </c>
      <c r="G967" t="s">
        <v>154</v>
      </c>
    </row>
    <row r="968" spans="1:7" hidden="1" x14ac:dyDescent="0.25">
      <c r="A968">
        <v>331318</v>
      </c>
      <c r="B968" t="s">
        <v>743</v>
      </c>
      <c r="C968" t="s">
        <v>631</v>
      </c>
      <c r="D968" t="s">
        <v>50</v>
      </c>
      <c r="E968">
        <v>331</v>
      </c>
      <c r="F968" s="1" t="s">
        <v>20</v>
      </c>
      <c r="G968" t="s">
        <v>443</v>
      </c>
    </row>
    <row r="969" spans="1:7" hidden="1" x14ac:dyDescent="0.25">
      <c r="A969">
        <v>331318</v>
      </c>
      <c r="B969" t="s">
        <v>744</v>
      </c>
      <c r="C969" t="s">
        <v>631</v>
      </c>
      <c r="D969" t="s">
        <v>50</v>
      </c>
      <c r="E969">
        <v>331</v>
      </c>
      <c r="F969" s="1" t="s">
        <v>20</v>
      </c>
      <c r="G969" t="s">
        <v>443</v>
      </c>
    </row>
    <row r="970" spans="1:7" hidden="1" x14ac:dyDescent="0.25">
      <c r="A970">
        <v>331318</v>
      </c>
      <c r="B970" t="s">
        <v>745</v>
      </c>
      <c r="C970" t="s">
        <v>631</v>
      </c>
      <c r="D970" t="s">
        <v>50</v>
      </c>
      <c r="E970">
        <v>331</v>
      </c>
      <c r="F970" s="1" t="s">
        <v>20</v>
      </c>
      <c r="G970" t="s">
        <v>737</v>
      </c>
    </row>
    <row r="971" spans="1:7" hidden="1" x14ac:dyDescent="0.25">
      <c r="A971">
        <v>331318</v>
      </c>
      <c r="B971" t="s">
        <v>738</v>
      </c>
      <c r="C971" t="s">
        <v>631</v>
      </c>
      <c r="D971" t="s">
        <v>50</v>
      </c>
      <c r="E971">
        <v>331</v>
      </c>
      <c r="F971" s="1" t="s">
        <v>20</v>
      </c>
      <c r="G971" t="s">
        <v>738</v>
      </c>
    </row>
    <row r="972" spans="1:7" hidden="1" x14ac:dyDescent="0.25">
      <c r="A972">
        <v>331318</v>
      </c>
      <c r="B972" t="s">
        <v>746</v>
      </c>
      <c r="C972" t="s">
        <v>631</v>
      </c>
      <c r="D972" t="s">
        <v>50</v>
      </c>
      <c r="E972">
        <v>331</v>
      </c>
      <c r="F972" s="1" t="s">
        <v>20</v>
      </c>
      <c r="G972" t="s">
        <v>753</v>
      </c>
    </row>
    <row r="973" spans="1:7" hidden="1" x14ac:dyDescent="0.25">
      <c r="A973">
        <v>331318</v>
      </c>
      <c r="B973" t="s">
        <v>747</v>
      </c>
      <c r="C973" t="s">
        <v>631</v>
      </c>
      <c r="D973" t="s">
        <v>50</v>
      </c>
      <c r="E973">
        <v>331</v>
      </c>
      <c r="F973" s="1" t="s">
        <v>20</v>
      </c>
      <c r="G973" t="s">
        <v>753</v>
      </c>
    </row>
    <row r="974" spans="1:7" hidden="1" x14ac:dyDescent="0.25">
      <c r="A974">
        <v>331318</v>
      </c>
      <c r="B974" t="s">
        <v>748</v>
      </c>
      <c r="C974" t="s">
        <v>631</v>
      </c>
      <c r="D974" t="s">
        <v>44</v>
      </c>
      <c r="E974">
        <v>331</v>
      </c>
      <c r="F974" s="1" t="s">
        <v>20</v>
      </c>
      <c r="G974" t="s">
        <v>753</v>
      </c>
    </row>
    <row r="975" spans="1:7" hidden="1" x14ac:dyDescent="0.25">
      <c r="A975">
        <v>331318</v>
      </c>
      <c r="B975" t="s">
        <v>749</v>
      </c>
      <c r="C975" t="s">
        <v>631</v>
      </c>
      <c r="D975" t="s">
        <v>50</v>
      </c>
      <c r="E975">
        <v>331</v>
      </c>
      <c r="F975" s="1" t="s">
        <v>20</v>
      </c>
      <c r="G975" t="s">
        <v>753</v>
      </c>
    </row>
    <row r="976" spans="1:7" hidden="1" x14ac:dyDescent="0.25">
      <c r="A976">
        <v>331318</v>
      </c>
      <c r="B976" t="s">
        <v>532</v>
      </c>
      <c r="C976" t="s">
        <v>631</v>
      </c>
      <c r="D976" t="s">
        <v>50</v>
      </c>
      <c r="E976">
        <v>331</v>
      </c>
      <c r="F976" s="1" t="s">
        <v>20</v>
      </c>
      <c r="G976" t="s">
        <v>753</v>
      </c>
    </row>
    <row r="977" spans="1:7" hidden="1" x14ac:dyDescent="0.25">
      <c r="A977">
        <v>3314</v>
      </c>
      <c r="B977" t="s">
        <v>750</v>
      </c>
      <c r="C977" t="s">
        <v>631</v>
      </c>
      <c r="D977" t="s">
        <v>50</v>
      </c>
      <c r="E977">
        <v>331</v>
      </c>
      <c r="F977" s="1" t="s">
        <v>20</v>
      </c>
      <c r="G977" t="s">
        <v>149</v>
      </c>
    </row>
    <row r="978" spans="1:7" hidden="1" x14ac:dyDescent="0.25">
      <c r="A978">
        <v>3314</v>
      </c>
      <c r="B978" t="s">
        <v>741</v>
      </c>
      <c r="C978" t="s">
        <v>631</v>
      </c>
      <c r="D978">
        <v>10</v>
      </c>
      <c r="E978">
        <v>331</v>
      </c>
      <c r="F978" s="1" t="s">
        <v>20</v>
      </c>
      <c r="G978" t="s">
        <v>453</v>
      </c>
    </row>
    <row r="979" spans="1:7" hidden="1" x14ac:dyDescent="0.25">
      <c r="A979">
        <v>3314</v>
      </c>
      <c r="B979" t="s">
        <v>742</v>
      </c>
      <c r="C979" t="s">
        <v>631</v>
      </c>
      <c r="D979">
        <v>1</v>
      </c>
      <c r="E979">
        <v>331</v>
      </c>
      <c r="F979" s="1" t="s">
        <v>20</v>
      </c>
      <c r="G979" t="s">
        <v>153</v>
      </c>
    </row>
    <row r="980" spans="1:7" hidden="1" x14ac:dyDescent="0.25">
      <c r="A980">
        <v>3314</v>
      </c>
      <c r="B980" t="s">
        <v>154</v>
      </c>
      <c r="C980" t="s">
        <v>631</v>
      </c>
      <c r="D980">
        <v>11</v>
      </c>
      <c r="E980">
        <v>331</v>
      </c>
      <c r="F980" s="1" t="s">
        <v>20</v>
      </c>
      <c r="G980" t="s">
        <v>154</v>
      </c>
    </row>
    <row r="981" spans="1:7" hidden="1" x14ac:dyDescent="0.25">
      <c r="A981">
        <v>3314</v>
      </c>
      <c r="B981" t="s">
        <v>743</v>
      </c>
      <c r="C981" t="s">
        <v>631</v>
      </c>
      <c r="D981">
        <v>4</v>
      </c>
      <c r="E981">
        <v>331</v>
      </c>
      <c r="F981" s="1" t="s">
        <v>20</v>
      </c>
      <c r="G981" t="s">
        <v>443</v>
      </c>
    </row>
    <row r="982" spans="1:7" hidden="1" x14ac:dyDescent="0.25">
      <c r="A982">
        <v>3314</v>
      </c>
      <c r="B982" t="s">
        <v>744</v>
      </c>
      <c r="C982" t="s">
        <v>631</v>
      </c>
      <c r="D982">
        <v>3</v>
      </c>
      <c r="E982">
        <v>331</v>
      </c>
      <c r="F982" s="1" t="s">
        <v>20</v>
      </c>
      <c r="G982" t="s">
        <v>443</v>
      </c>
    </row>
    <row r="983" spans="1:7" hidden="1" x14ac:dyDescent="0.25">
      <c r="A983">
        <v>3314</v>
      </c>
      <c r="B983" t="s">
        <v>745</v>
      </c>
      <c r="C983" t="s">
        <v>631</v>
      </c>
      <c r="D983">
        <v>2</v>
      </c>
      <c r="E983">
        <v>331</v>
      </c>
      <c r="F983" s="1" t="s">
        <v>20</v>
      </c>
      <c r="G983" t="s">
        <v>737</v>
      </c>
    </row>
    <row r="984" spans="1:7" hidden="1" x14ac:dyDescent="0.25">
      <c r="A984">
        <v>3314</v>
      </c>
      <c r="B984" t="s">
        <v>738</v>
      </c>
      <c r="C984" t="s">
        <v>631</v>
      </c>
      <c r="D984">
        <v>1</v>
      </c>
      <c r="E984">
        <v>331</v>
      </c>
      <c r="F984" s="1" t="s">
        <v>20</v>
      </c>
      <c r="G984" t="s">
        <v>738</v>
      </c>
    </row>
    <row r="985" spans="1:7" hidden="1" x14ac:dyDescent="0.25">
      <c r="A985">
        <v>3314</v>
      </c>
      <c r="B985" t="s">
        <v>746</v>
      </c>
      <c r="C985" t="s">
        <v>631</v>
      </c>
      <c r="D985" t="s">
        <v>50</v>
      </c>
      <c r="E985">
        <v>331</v>
      </c>
      <c r="F985" s="1" t="s">
        <v>20</v>
      </c>
      <c r="G985" t="s">
        <v>753</v>
      </c>
    </row>
    <row r="986" spans="1:7" hidden="1" x14ac:dyDescent="0.25">
      <c r="A986">
        <v>3314</v>
      </c>
      <c r="B986" t="s">
        <v>747</v>
      </c>
      <c r="C986" t="s">
        <v>631</v>
      </c>
      <c r="D986" t="s">
        <v>50</v>
      </c>
      <c r="E986">
        <v>331</v>
      </c>
      <c r="F986" s="1" t="s">
        <v>20</v>
      </c>
      <c r="G986" t="s">
        <v>753</v>
      </c>
    </row>
    <row r="987" spans="1:7" hidden="1" x14ac:dyDescent="0.25">
      <c r="A987">
        <v>3314</v>
      </c>
      <c r="B987" t="s">
        <v>748</v>
      </c>
      <c r="C987" t="s">
        <v>631</v>
      </c>
      <c r="D987" t="s">
        <v>44</v>
      </c>
      <c r="E987">
        <v>331</v>
      </c>
      <c r="F987" s="1" t="s">
        <v>20</v>
      </c>
      <c r="G987" t="s">
        <v>753</v>
      </c>
    </row>
    <row r="988" spans="1:7" hidden="1" x14ac:dyDescent="0.25">
      <c r="A988">
        <v>3314</v>
      </c>
      <c r="B988" t="s">
        <v>749</v>
      </c>
      <c r="C988" t="s">
        <v>631</v>
      </c>
      <c r="D988" t="s">
        <v>50</v>
      </c>
      <c r="E988">
        <v>331</v>
      </c>
      <c r="F988" s="1" t="s">
        <v>20</v>
      </c>
      <c r="G988" t="s">
        <v>753</v>
      </c>
    </row>
    <row r="989" spans="1:7" hidden="1" x14ac:dyDescent="0.25">
      <c r="A989">
        <v>3314</v>
      </c>
      <c r="B989" t="s">
        <v>532</v>
      </c>
      <c r="C989" t="s">
        <v>631</v>
      </c>
      <c r="D989" t="s">
        <v>50</v>
      </c>
      <c r="E989">
        <v>331</v>
      </c>
      <c r="F989" s="1" t="s">
        <v>20</v>
      </c>
      <c r="G989" t="s">
        <v>753</v>
      </c>
    </row>
    <row r="990" spans="1:7" hidden="1" x14ac:dyDescent="0.25">
      <c r="A990">
        <v>331410</v>
      </c>
      <c r="B990" t="s">
        <v>750</v>
      </c>
      <c r="C990" t="s">
        <v>631</v>
      </c>
      <c r="D990" t="s">
        <v>50</v>
      </c>
      <c r="E990">
        <v>331</v>
      </c>
      <c r="F990" s="1" t="s">
        <v>20</v>
      </c>
      <c r="G990" t="s">
        <v>149</v>
      </c>
    </row>
    <row r="991" spans="1:7" hidden="1" x14ac:dyDescent="0.25">
      <c r="A991">
        <v>331410</v>
      </c>
      <c r="B991" t="s">
        <v>741</v>
      </c>
      <c r="C991" t="s">
        <v>631</v>
      </c>
      <c r="D991">
        <v>6</v>
      </c>
      <c r="E991">
        <v>331</v>
      </c>
      <c r="F991" s="1" t="s">
        <v>20</v>
      </c>
      <c r="G991" t="s">
        <v>453</v>
      </c>
    </row>
    <row r="992" spans="1:7" hidden="1" x14ac:dyDescent="0.25">
      <c r="A992">
        <v>331410</v>
      </c>
      <c r="B992" t="s">
        <v>742</v>
      </c>
      <c r="C992" t="s">
        <v>631</v>
      </c>
      <c r="D992">
        <v>1</v>
      </c>
      <c r="E992">
        <v>331</v>
      </c>
      <c r="F992" s="1" t="s">
        <v>20</v>
      </c>
      <c r="G992" t="s">
        <v>153</v>
      </c>
    </row>
    <row r="993" spans="1:7" hidden="1" x14ac:dyDescent="0.25">
      <c r="A993">
        <v>331410</v>
      </c>
      <c r="B993" t="s">
        <v>154</v>
      </c>
      <c r="C993" t="s">
        <v>631</v>
      </c>
      <c r="D993">
        <v>2</v>
      </c>
      <c r="E993">
        <v>331</v>
      </c>
      <c r="F993" s="1" t="s">
        <v>20</v>
      </c>
      <c r="G993" t="s">
        <v>154</v>
      </c>
    </row>
    <row r="994" spans="1:7" hidden="1" x14ac:dyDescent="0.25">
      <c r="A994">
        <v>331410</v>
      </c>
      <c r="B994" t="s">
        <v>743</v>
      </c>
      <c r="C994" t="s">
        <v>631</v>
      </c>
      <c r="D994">
        <v>4</v>
      </c>
      <c r="E994">
        <v>331</v>
      </c>
      <c r="F994" s="1" t="s">
        <v>20</v>
      </c>
      <c r="G994" t="s">
        <v>443</v>
      </c>
    </row>
    <row r="995" spans="1:7" hidden="1" x14ac:dyDescent="0.25">
      <c r="A995">
        <v>331410</v>
      </c>
      <c r="B995" t="s">
        <v>744</v>
      </c>
      <c r="C995" t="s">
        <v>631</v>
      </c>
      <c r="D995">
        <v>2</v>
      </c>
      <c r="E995">
        <v>331</v>
      </c>
      <c r="F995" s="1" t="s">
        <v>20</v>
      </c>
      <c r="G995" t="s">
        <v>443</v>
      </c>
    </row>
    <row r="996" spans="1:7" hidden="1" x14ac:dyDescent="0.25">
      <c r="A996">
        <v>331410</v>
      </c>
      <c r="B996" t="s">
        <v>745</v>
      </c>
      <c r="C996" t="s">
        <v>631</v>
      </c>
      <c r="D996" t="s">
        <v>50</v>
      </c>
      <c r="E996">
        <v>331</v>
      </c>
      <c r="F996" s="1" t="s">
        <v>20</v>
      </c>
      <c r="G996" t="s">
        <v>737</v>
      </c>
    </row>
    <row r="997" spans="1:7" hidden="1" x14ac:dyDescent="0.25">
      <c r="A997">
        <v>331410</v>
      </c>
      <c r="B997" t="s">
        <v>738</v>
      </c>
      <c r="C997" t="s">
        <v>631</v>
      </c>
      <c r="D997" t="s">
        <v>50</v>
      </c>
      <c r="E997">
        <v>331</v>
      </c>
      <c r="F997" s="1" t="s">
        <v>20</v>
      </c>
      <c r="G997" t="s">
        <v>738</v>
      </c>
    </row>
    <row r="998" spans="1:7" hidden="1" x14ac:dyDescent="0.25">
      <c r="A998">
        <v>331410</v>
      </c>
      <c r="B998" t="s">
        <v>746</v>
      </c>
      <c r="C998" t="s">
        <v>631</v>
      </c>
      <c r="D998" t="s">
        <v>50</v>
      </c>
      <c r="E998">
        <v>331</v>
      </c>
      <c r="F998" s="1" t="s">
        <v>20</v>
      </c>
      <c r="G998" t="s">
        <v>753</v>
      </c>
    </row>
    <row r="999" spans="1:7" hidden="1" x14ac:dyDescent="0.25">
      <c r="A999">
        <v>331410</v>
      </c>
      <c r="B999" t="s">
        <v>747</v>
      </c>
      <c r="C999" t="s">
        <v>631</v>
      </c>
      <c r="D999" t="s">
        <v>50</v>
      </c>
      <c r="E999">
        <v>331</v>
      </c>
      <c r="F999" s="1" t="s">
        <v>20</v>
      </c>
      <c r="G999" t="s">
        <v>753</v>
      </c>
    </row>
    <row r="1000" spans="1:7" hidden="1" x14ac:dyDescent="0.25">
      <c r="A1000">
        <v>331410</v>
      </c>
      <c r="B1000" t="s">
        <v>748</v>
      </c>
      <c r="C1000" t="s">
        <v>631</v>
      </c>
      <c r="D1000" t="s">
        <v>44</v>
      </c>
      <c r="E1000">
        <v>331</v>
      </c>
      <c r="F1000" s="1" t="s">
        <v>20</v>
      </c>
      <c r="G1000" t="s">
        <v>753</v>
      </c>
    </row>
    <row r="1001" spans="1:7" hidden="1" x14ac:dyDescent="0.25">
      <c r="A1001">
        <v>331410</v>
      </c>
      <c r="B1001" t="s">
        <v>749</v>
      </c>
      <c r="C1001" t="s">
        <v>631</v>
      </c>
      <c r="D1001">
        <v>0</v>
      </c>
      <c r="E1001">
        <v>331</v>
      </c>
      <c r="F1001" s="1" t="s">
        <v>20</v>
      </c>
      <c r="G1001" t="s">
        <v>753</v>
      </c>
    </row>
    <row r="1002" spans="1:7" hidden="1" x14ac:dyDescent="0.25">
      <c r="A1002">
        <v>331410</v>
      </c>
      <c r="B1002" t="s">
        <v>532</v>
      </c>
      <c r="C1002" t="s">
        <v>631</v>
      </c>
      <c r="D1002" t="s">
        <v>50</v>
      </c>
      <c r="E1002">
        <v>331</v>
      </c>
      <c r="F1002" s="1" t="s">
        <v>20</v>
      </c>
      <c r="G1002" t="s">
        <v>753</v>
      </c>
    </row>
    <row r="1003" spans="1:7" hidden="1" x14ac:dyDescent="0.25">
      <c r="A1003">
        <v>331511</v>
      </c>
      <c r="B1003" t="s">
        <v>750</v>
      </c>
      <c r="C1003" t="s">
        <v>631</v>
      </c>
      <c r="D1003" t="s">
        <v>50</v>
      </c>
      <c r="E1003">
        <v>331</v>
      </c>
      <c r="F1003" s="1" t="s">
        <v>19</v>
      </c>
      <c r="G1003" t="s">
        <v>149</v>
      </c>
    </row>
    <row r="1004" spans="1:7" hidden="1" x14ac:dyDescent="0.25">
      <c r="A1004">
        <v>331511</v>
      </c>
      <c r="B1004" t="s">
        <v>741</v>
      </c>
      <c r="C1004" t="s">
        <v>631</v>
      </c>
      <c r="D1004">
        <v>7</v>
      </c>
      <c r="E1004">
        <v>331</v>
      </c>
      <c r="F1004" s="1" t="s">
        <v>19</v>
      </c>
      <c r="G1004" t="s">
        <v>453</v>
      </c>
    </row>
    <row r="1005" spans="1:7" hidden="1" x14ac:dyDescent="0.25">
      <c r="A1005">
        <v>331511</v>
      </c>
      <c r="B1005" t="s">
        <v>742</v>
      </c>
      <c r="C1005" t="s">
        <v>631</v>
      </c>
      <c r="D1005" t="s">
        <v>50</v>
      </c>
      <c r="E1005">
        <v>331</v>
      </c>
      <c r="F1005" s="1" t="s">
        <v>19</v>
      </c>
      <c r="G1005" t="s">
        <v>153</v>
      </c>
    </row>
    <row r="1006" spans="1:7" hidden="1" x14ac:dyDescent="0.25">
      <c r="A1006">
        <v>331511</v>
      </c>
      <c r="B1006" t="s">
        <v>154</v>
      </c>
      <c r="C1006" t="s">
        <v>631</v>
      </c>
      <c r="D1006">
        <v>6</v>
      </c>
      <c r="E1006">
        <v>331</v>
      </c>
      <c r="F1006" s="1" t="s">
        <v>19</v>
      </c>
      <c r="G1006" t="s">
        <v>154</v>
      </c>
    </row>
    <row r="1007" spans="1:7" hidden="1" x14ac:dyDescent="0.25">
      <c r="A1007">
        <v>331511</v>
      </c>
      <c r="B1007" t="s">
        <v>743</v>
      </c>
      <c r="C1007" t="s">
        <v>631</v>
      </c>
      <c r="D1007" t="s">
        <v>50</v>
      </c>
      <c r="E1007">
        <v>331</v>
      </c>
      <c r="F1007" s="1" t="s">
        <v>19</v>
      </c>
      <c r="G1007" t="s">
        <v>443</v>
      </c>
    </row>
    <row r="1008" spans="1:7" hidden="1" x14ac:dyDescent="0.25">
      <c r="A1008">
        <v>331511</v>
      </c>
      <c r="B1008" t="s">
        <v>744</v>
      </c>
      <c r="C1008" t="s">
        <v>631</v>
      </c>
      <c r="D1008">
        <v>1</v>
      </c>
      <c r="E1008">
        <v>331</v>
      </c>
      <c r="F1008" s="1" t="s">
        <v>19</v>
      </c>
      <c r="G1008" t="s">
        <v>443</v>
      </c>
    </row>
    <row r="1009" spans="1:7" hidden="1" x14ac:dyDescent="0.25">
      <c r="A1009">
        <v>331511</v>
      </c>
      <c r="B1009" t="s">
        <v>745</v>
      </c>
      <c r="C1009" t="s">
        <v>631</v>
      </c>
      <c r="D1009">
        <v>1</v>
      </c>
      <c r="E1009">
        <v>331</v>
      </c>
      <c r="F1009" s="1" t="s">
        <v>19</v>
      </c>
      <c r="G1009" t="s">
        <v>737</v>
      </c>
    </row>
    <row r="1010" spans="1:7" hidden="1" x14ac:dyDescent="0.25">
      <c r="A1010">
        <v>331511</v>
      </c>
      <c r="B1010" t="s">
        <v>738</v>
      </c>
      <c r="C1010" t="s">
        <v>631</v>
      </c>
      <c r="D1010">
        <v>1</v>
      </c>
      <c r="E1010">
        <v>331</v>
      </c>
      <c r="F1010" s="1" t="s">
        <v>19</v>
      </c>
      <c r="G1010" t="s">
        <v>738</v>
      </c>
    </row>
    <row r="1011" spans="1:7" hidden="1" x14ac:dyDescent="0.25">
      <c r="A1011">
        <v>331511</v>
      </c>
      <c r="B1011" t="s">
        <v>746</v>
      </c>
      <c r="C1011" t="s">
        <v>631</v>
      </c>
      <c r="D1011" t="s">
        <v>50</v>
      </c>
      <c r="E1011">
        <v>331</v>
      </c>
      <c r="F1011" s="1" t="s">
        <v>19</v>
      </c>
      <c r="G1011" t="s">
        <v>753</v>
      </c>
    </row>
    <row r="1012" spans="1:7" hidden="1" x14ac:dyDescent="0.25">
      <c r="A1012">
        <v>331511</v>
      </c>
      <c r="B1012" t="s">
        <v>747</v>
      </c>
      <c r="C1012" t="s">
        <v>631</v>
      </c>
      <c r="D1012" t="s">
        <v>50</v>
      </c>
      <c r="E1012">
        <v>331</v>
      </c>
      <c r="F1012" s="1" t="s">
        <v>19</v>
      </c>
      <c r="G1012" t="s">
        <v>753</v>
      </c>
    </row>
    <row r="1013" spans="1:7" hidden="1" x14ac:dyDescent="0.25">
      <c r="A1013">
        <v>331511</v>
      </c>
      <c r="B1013" t="s">
        <v>748</v>
      </c>
      <c r="C1013" t="s">
        <v>631</v>
      </c>
      <c r="D1013" t="s">
        <v>44</v>
      </c>
      <c r="E1013">
        <v>331</v>
      </c>
      <c r="F1013" s="1" t="s">
        <v>19</v>
      </c>
      <c r="G1013" t="s">
        <v>753</v>
      </c>
    </row>
    <row r="1014" spans="1:7" hidden="1" x14ac:dyDescent="0.25">
      <c r="A1014">
        <v>331511</v>
      </c>
      <c r="B1014" t="s">
        <v>749</v>
      </c>
      <c r="C1014" t="s">
        <v>631</v>
      </c>
      <c r="D1014" t="s">
        <v>50</v>
      </c>
      <c r="E1014">
        <v>331</v>
      </c>
      <c r="F1014" s="1" t="s">
        <v>19</v>
      </c>
      <c r="G1014" t="s">
        <v>753</v>
      </c>
    </row>
    <row r="1015" spans="1:7" hidden="1" x14ac:dyDescent="0.25">
      <c r="A1015">
        <v>331511</v>
      </c>
      <c r="B1015" t="s">
        <v>532</v>
      </c>
      <c r="C1015" t="s">
        <v>631</v>
      </c>
      <c r="D1015">
        <v>0</v>
      </c>
      <c r="E1015">
        <v>331</v>
      </c>
      <c r="F1015" s="1" t="s">
        <v>19</v>
      </c>
      <c r="G1015" t="s">
        <v>753</v>
      </c>
    </row>
    <row r="1016" spans="1:7" hidden="1" x14ac:dyDescent="0.25">
      <c r="A1016">
        <v>331523</v>
      </c>
      <c r="B1016" t="s">
        <v>750</v>
      </c>
      <c r="C1016" t="s">
        <v>631</v>
      </c>
      <c r="D1016" t="s">
        <v>50</v>
      </c>
      <c r="E1016">
        <v>331</v>
      </c>
      <c r="F1016" s="1" t="s">
        <v>20</v>
      </c>
      <c r="G1016" t="s">
        <v>149</v>
      </c>
    </row>
    <row r="1017" spans="1:7" hidden="1" x14ac:dyDescent="0.25">
      <c r="A1017">
        <v>331523</v>
      </c>
      <c r="B1017" t="s">
        <v>741</v>
      </c>
      <c r="C1017" t="s">
        <v>631</v>
      </c>
      <c r="D1017">
        <v>2</v>
      </c>
      <c r="E1017">
        <v>331</v>
      </c>
      <c r="F1017" s="1" t="s">
        <v>20</v>
      </c>
      <c r="G1017" t="s">
        <v>453</v>
      </c>
    </row>
    <row r="1018" spans="1:7" hidden="1" x14ac:dyDescent="0.25">
      <c r="A1018">
        <v>331523</v>
      </c>
      <c r="B1018" t="s">
        <v>742</v>
      </c>
      <c r="C1018" t="s">
        <v>631</v>
      </c>
      <c r="D1018" t="s">
        <v>50</v>
      </c>
      <c r="E1018">
        <v>331</v>
      </c>
      <c r="F1018" s="1" t="s">
        <v>20</v>
      </c>
      <c r="G1018" t="s">
        <v>153</v>
      </c>
    </row>
    <row r="1019" spans="1:7" hidden="1" x14ac:dyDescent="0.25">
      <c r="A1019">
        <v>331523</v>
      </c>
      <c r="B1019" t="s">
        <v>154</v>
      </c>
      <c r="C1019" t="s">
        <v>631</v>
      </c>
      <c r="D1019">
        <v>3</v>
      </c>
      <c r="E1019">
        <v>331</v>
      </c>
      <c r="F1019" s="1" t="s">
        <v>20</v>
      </c>
      <c r="G1019" t="s">
        <v>154</v>
      </c>
    </row>
    <row r="1020" spans="1:7" hidden="1" x14ac:dyDescent="0.25">
      <c r="A1020">
        <v>331523</v>
      </c>
      <c r="B1020" t="s">
        <v>743</v>
      </c>
      <c r="C1020" t="s">
        <v>631</v>
      </c>
      <c r="D1020" t="s">
        <v>50</v>
      </c>
      <c r="E1020">
        <v>331</v>
      </c>
      <c r="F1020" s="1" t="s">
        <v>20</v>
      </c>
      <c r="G1020" t="s">
        <v>443</v>
      </c>
    </row>
    <row r="1021" spans="1:7" hidden="1" x14ac:dyDescent="0.25">
      <c r="A1021">
        <v>331523</v>
      </c>
      <c r="B1021" t="s">
        <v>744</v>
      </c>
      <c r="C1021" t="s">
        <v>631</v>
      </c>
      <c r="D1021" t="s">
        <v>50</v>
      </c>
      <c r="E1021">
        <v>331</v>
      </c>
      <c r="F1021" s="1" t="s">
        <v>20</v>
      </c>
      <c r="G1021" t="s">
        <v>443</v>
      </c>
    </row>
    <row r="1022" spans="1:7" hidden="1" x14ac:dyDescent="0.25">
      <c r="A1022">
        <v>331523</v>
      </c>
      <c r="B1022" t="s">
        <v>745</v>
      </c>
      <c r="C1022" t="s">
        <v>631</v>
      </c>
      <c r="D1022">
        <v>1</v>
      </c>
      <c r="E1022">
        <v>331</v>
      </c>
      <c r="F1022" s="1" t="s">
        <v>20</v>
      </c>
      <c r="G1022" t="s">
        <v>737</v>
      </c>
    </row>
    <row r="1023" spans="1:7" hidden="1" x14ac:dyDescent="0.25">
      <c r="A1023">
        <v>331523</v>
      </c>
      <c r="B1023" t="s">
        <v>738</v>
      </c>
      <c r="C1023" t="s">
        <v>631</v>
      </c>
      <c r="D1023">
        <v>1</v>
      </c>
      <c r="E1023">
        <v>331</v>
      </c>
      <c r="F1023" s="1" t="s">
        <v>20</v>
      </c>
      <c r="G1023" t="s">
        <v>738</v>
      </c>
    </row>
    <row r="1024" spans="1:7" hidden="1" x14ac:dyDescent="0.25">
      <c r="A1024">
        <v>331523</v>
      </c>
      <c r="B1024" t="s">
        <v>746</v>
      </c>
      <c r="C1024" t="s">
        <v>631</v>
      </c>
      <c r="D1024" t="s">
        <v>50</v>
      </c>
      <c r="E1024">
        <v>331</v>
      </c>
      <c r="F1024" s="1" t="s">
        <v>20</v>
      </c>
      <c r="G1024" t="s">
        <v>753</v>
      </c>
    </row>
    <row r="1025" spans="1:7" hidden="1" x14ac:dyDescent="0.25">
      <c r="A1025">
        <v>331523</v>
      </c>
      <c r="B1025" t="s">
        <v>747</v>
      </c>
      <c r="C1025" t="s">
        <v>631</v>
      </c>
      <c r="D1025" t="s">
        <v>50</v>
      </c>
      <c r="E1025">
        <v>331</v>
      </c>
      <c r="F1025" s="1" t="s">
        <v>20</v>
      </c>
      <c r="G1025" t="s">
        <v>753</v>
      </c>
    </row>
    <row r="1026" spans="1:7" hidden="1" x14ac:dyDescent="0.25">
      <c r="A1026">
        <v>331523</v>
      </c>
      <c r="B1026" t="s">
        <v>748</v>
      </c>
      <c r="C1026" t="s">
        <v>631</v>
      </c>
      <c r="D1026" t="s">
        <v>44</v>
      </c>
      <c r="E1026">
        <v>331</v>
      </c>
      <c r="F1026" s="1" t="s">
        <v>20</v>
      </c>
      <c r="G1026" t="s">
        <v>753</v>
      </c>
    </row>
    <row r="1027" spans="1:7" hidden="1" x14ac:dyDescent="0.25">
      <c r="A1027">
        <v>331523</v>
      </c>
      <c r="B1027" t="s">
        <v>749</v>
      </c>
      <c r="C1027" t="s">
        <v>631</v>
      </c>
      <c r="D1027" t="s">
        <v>50</v>
      </c>
      <c r="E1027">
        <v>331</v>
      </c>
      <c r="F1027" s="1" t="s">
        <v>20</v>
      </c>
      <c r="G1027" t="s">
        <v>753</v>
      </c>
    </row>
    <row r="1028" spans="1:7" hidden="1" x14ac:dyDescent="0.25">
      <c r="A1028">
        <v>331523</v>
      </c>
      <c r="B1028" t="s">
        <v>532</v>
      </c>
      <c r="C1028" t="s">
        <v>631</v>
      </c>
      <c r="D1028">
        <v>0</v>
      </c>
      <c r="E1028">
        <v>331</v>
      </c>
      <c r="F1028" s="1" t="s">
        <v>20</v>
      </c>
      <c r="G1028" t="s">
        <v>753</v>
      </c>
    </row>
    <row r="1029" spans="1:7" hidden="1" x14ac:dyDescent="0.25">
      <c r="A1029">
        <v>331524</v>
      </c>
      <c r="B1029" t="s">
        <v>750</v>
      </c>
      <c r="C1029" t="s">
        <v>631</v>
      </c>
      <c r="D1029" t="s">
        <v>50</v>
      </c>
      <c r="E1029">
        <v>331</v>
      </c>
      <c r="F1029" s="1" t="s">
        <v>20</v>
      </c>
      <c r="G1029" t="s">
        <v>149</v>
      </c>
    </row>
    <row r="1030" spans="1:7" hidden="1" x14ac:dyDescent="0.25">
      <c r="A1030">
        <v>331524</v>
      </c>
      <c r="B1030" t="s">
        <v>741</v>
      </c>
      <c r="C1030" t="s">
        <v>631</v>
      </c>
      <c r="D1030" t="s">
        <v>50</v>
      </c>
      <c r="E1030">
        <v>331</v>
      </c>
      <c r="F1030" s="1" t="s">
        <v>20</v>
      </c>
      <c r="G1030" t="s">
        <v>453</v>
      </c>
    </row>
    <row r="1031" spans="1:7" hidden="1" x14ac:dyDescent="0.25">
      <c r="A1031">
        <v>331524</v>
      </c>
      <c r="B1031" t="s">
        <v>742</v>
      </c>
      <c r="C1031" t="s">
        <v>631</v>
      </c>
      <c r="D1031" t="s">
        <v>50</v>
      </c>
      <c r="E1031">
        <v>331</v>
      </c>
      <c r="F1031" s="1" t="s">
        <v>20</v>
      </c>
      <c r="G1031" t="s">
        <v>153</v>
      </c>
    </row>
    <row r="1032" spans="1:7" hidden="1" x14ac:dyDescent="0.25">
      <c r="A1032">
        <v>331524</v>
      </c>
      <c r="B1032" t="s">
        <v>154</v>
      </c>
      <c r="C1032" t="s">
        <v>631</v>
      </c>
      <c r="D1032">
        <v>1</v>
      </c>
      <c r="E1032">
        <v>331</v>
      </c>
      <c r="F1032" s="1" t="s">
        <v>20</v>
      </c>
      <c r="G1032" t="s">
        <v>154</v>
      </c>
    </row>
    <row r="1033" spans="1:7" hidden="1" x14ac:dyDescent="0.25">
      <c r="A1033">
        <v>331524</v>
      </c>
      <c r="B1033" t="s">
        <v>743</v>
      </c>
      <c r="C1033" t="s">
        <v>631</v>
      </c>
      <c r="D1033" t="s">
        <v>50</v>
      </c>
      <c r="E1033">
        <v>331</v>
      </c>
      <c r="F1033" s="1" t="s">
        <v>20</v>
      </c>
      <c r="G1033" t="s">
        <v>443</v>
      </c>
    </row>
    <row r="1034" spans="1:7" hidden="1" x14ac:dyDescent="0.25">
      <c r="A1034">
        <v>331524</v>
      </c>
      <c r="B1034" t="s">
        <v>744</v>
      </c>
      <c r="C1034" t="s">
        <v>631</v>
      </c>
      <c r="D1034" t="s">
        <v>50</v>
      </c>
      <c r="E1034">
        <v>331</v>
      </c>
      <c r="F1034" s="1" t="s">
        <v>20</v>
      </c>
      <c r="G1034" t="s">
        <v>443</v>
      </c>
    </row>
    <row r="1035" spans="1:7" hidden="1" x14ac:dyDescent="0.25">
      <c r="A1035">
        <v>331524</v>
      </c>
      <c r="B1035" t="s">
        <v>745</v>
      </c>
      <c r="C1035" t="s">
        <v>631</v>
      </c>
      <c r="D1035" t="s">
        <v>50</v>
      </c>
      <c r="E1035">
        <v>331</v>
      </c>
      <c r="F1035" s="1" t="s">
        <v>20</v>
      </c>
      <c r="G1035" t="s">
        <v>737</v>
      </c>
    </row>
    <row r="1036" spans="1:7" hidden="1" x14ac:dyDescent="0.25">
      <c r="A1036">
        <v>331524</v>
      </c>
      <c r="B1036" t="s">
        <v>738</v>
      </c>
      <c r="C1036" t="s">
        <v>631</v>
      </c>
      <c r="D1036" t="s">
        <v>50</v>
      </c>
      <c r="E1036">
        <v>331</v>
      </c>
      <c r="F1036" s="1" t="s">
        <v>20</v>
      </c>
      <c r="G1036" t="s">
        <v>738</v>
      </c>
    </row>
    <row r="1037" spans="1:7" hidden="1" x14ac:dyDescent="0.25">
      <c r="A1037">
        <v>331524</v>
      </c>
      <c r="B1037" t="s">
        <v>746</v>
      </c>
      <c r="C1037" t="s">
        <v>631</v>
      </c>
      <c r="D1037" t="s">
        <v>50</v>
      </c>
      <c r="E1037">
        <v>331</v>
      </c>
      <c r="F1037" s="1" t="s">
        <v>20</v>
      </c>
      <c r="G1037" t="s">
        <v>753</v>
      </c>
    </row>
    <row r="1038" spans="1:7" hidden="1" x14ac:dyDescent="0.25">
      <c r="A1038">
        <v>331524</v>
      </c>
      <c r="B1038" t="s">
        <v>747</v>
      </c>
      <c r="C1038" t="s">
        <v>631</v>
      </c>
      <c r="D1038" t="s">
        <v>50</v>
      </c>
      <c r="E1038">
        <v>331</v>
      </c>
      <c r="F1038" s="1" t="s">
        <v>20</v>
      </c>
      <c r="G1038" t="s">
        <v>753</v>
      </c>
    </row>
    <row r="1039" spans="1:7" hidden="1" x14ac:dyDescent="0.25">
      <c r="A1039">
        <v>331524</v>
      </c>
      <c r="B1039" t="s">
        <v>748</v>
      </c>
      <c r="C1039" t="s">
        <v>631</v>
      </c>
      <c r="D1039" t="s">
        <v>44</v>
      </c>
      <c r="E1039">
        <v>331</v>
      </c>
      <c r="F1039" s="1" t="s">
        <v>20</v>
      </c>
      <c r="G1039" t="s">
        <v>753</v>
      </c>
    </row>
    <row r="1040" spans="1:7" hidden="1" x14ac:dyDescent="0.25">
      <c r="A1040">
        <v>331524</v>
      </c>
      <c r="B1040" t="s">
        <v>749</v>
      </c>
      <c r="C1040" t="s">
        <v>631</v>
      </c>
      <c r="D1040" t="s">
        <v>50</v>
      </c>
      <c r="E1040">
        <v>331</v>
      </c>
      <c r="F1040" s="1" t="s">
        <v>20</v>
      </c>
      <c r="G1040" t="s">
        <v>753</v>
      </c>
    </row>
    <row r="1041" spans="1:7" hidden="1" x14ac:dyDescent="0.25">
      <c r="A1041">
        <v>331524</v>
      </c>
      <c r="B1041" t="s">
        <v>532</v>
      </c>
      <c r="C1041" t="s">
        <v>631</v>
      </c>
      <c r="D1041" t="s">
        <v>50</v>
      </c>
      <c r="E1041">
        <v>331</v>
      </c>
      <c r="F1041" s="1" t="s">
        <v>20</v>
      </c>
      <c r="G1041" t="s">
        <v>753</v>
      </c>
    </row>
    <row r="1042" spans="1:7" hidden="1" x14ac:dyDescent="0.25">
      <c r="A1042">
        <v>332</v>
      </c>
      <c r="B1042" t="s">
        <v>750</v>
      </c>
      <c r="C1042" t="s">
        <v>631</v>
      </c>
      <c r="D1042">
        <v>1</v>
      </c>
      <c r="E1042">
        <v>332</v>
      </c>
      <c r="F1042" s="1" t="s">
        <v>21</v>
      </c>
      <c r="G1042" t="s">
        <v>149</v>
      </c>
    </row>
    <row r="1043" spans="1:7" hidden="1" x14ac:dyDescent="0.25">
      <c r="A1043">
        <v>332</v>
      </c>
      <c r="B1043" t="s">
        <v>741</v>
      </c>
      <c r="C1043" t="s">
        <v>631</v>
      </c>
      <c r="D1043">
        <v>22</v>
      </c>
      <c r="E1043">
        <v>332</v>
      </c>
      <c r="F1043" s="1" t="s">
        <v>21</v>
      </c>
      <c r="G1043" t="s">
        <v>453</v>
      </c>
    </row>
    <row r="1044" spans="1:7" hidden="1" x14ac:dyDescent="0.25">
      <c r="A1044">
        <v>332</v>
      </c>
      <c r="B1044" t="s">
        <v>742</v>
      </c>
      <c r="C1044" t="s">
        <v>631</v>
      </c>
      <c r="D1044">
        <v>3</v>
      </c>
      <c r="E1044">
        <v>332</v>
      </c>
      <c r="F1044" s="1" t="s">
        <v>21</v>
      </c>
      <c r="G1044" t="s">
        <v>153</v>
      </c>
    </row>
    <row r="1045" spans="1:7" hidden="1" x14ac:dyDescent="0.25">
      <c r="A1045">
        <v>332</v>
      </c>
      <c r="B1045" t="s">
        <v>154</v>
      </c>
      <c r="C1045" t="s">
        <v>631</v>
      </c>
      <c r="D1045">
        <v>66</v>
      </c>
      <c r="E1045">
        <v>332</v>
      </c>
      <c r="F1045" s="1" t="s">
        <v>21</v>
      </c>
      <c r="G1045" t="s">
        <v>154</v>
      </c>
    </row>
    <row r="1046" spans="1:7" hidden="1" x14ac:dyDescent="0.25">
      <c r="A1046">
        <v>332</v>
      </c>
      <c r="B1046" t="s">
        <v>743</v>
      </c>
      <c r="C1046" t="s">
        <v>631</v>
      </c>
      <c r="D1046">
        <v>3</v>
      </c>
      <c r="E1046">
        <v>332</v>
      </c>
      <c r="F1046" s="1" t="s">
        <v>21</v>
      </c>
      <c r="G1046" t="s">
        <v>443</v>
      </c>
    </row>
    <row r="1047" spans="1:7" hidden="1" x14ac:dyDescent="0.25">
      <c r="A1047">
        <v>332</v>
      </c>
      <c r="B1047" t="s">
        <v>744</v>
      </c>
      <c r="C1047" t="s">
        <v>631</v>
      </c>
      <c r="D1047">
        <v>6</v>
      </c>
      <c r="E1047">
        <v>332</v>
      </c>
      <c r="F1047" s="1" t="s">
        <v>21</v>
      </c>
      <c r="G1047" t="s">
        <v>443</v>
      </c>
    </row>
    <row r="1048" spans="1:7" hidden="1" x14ac:dyDescent="0.25">
      <c r="A1048">
        <v>332</v>
      </c>
      <c r="B1048" t="s">
        <v>745</v>
      </c>
      <c r="C1048" t="s">
        <v>631</v>
      </c>
      <c r="D1048">
        <v>20</v>
      </c>
      <c r="E1048">
        <v>332</v>
      </c>
      <c r="F1048" s="1" t="s">
        <v>21</v>
      </c>
      <c r="G1048" t="s">
        <v>737</v>
      </c>
    </row>
    <row r="1049" spans="1:7" hidden="1" x14ac:dyDescent="0.25">
      <c r="A1049">
        <v>332</v>
      </c>
      <c r="B1049" t="s">
        <v>738</v>
      </c>
      <c r="C1049" t="s">
        <v>631</v>
      </c>
      <c r="D1049">
        <v>12</v>
      </c>
      <c r="E1049">
        <v>332</v>
      </c>
      <c r="F1049" s="1" t="s">
        <v>21</v>
      </c>
      <c r="G1049" t="s">
        <v>738</v>
      </c>
    </row>
    <row r="1050" spans="1:7" hidden="1" x14ac:dyDescent="0.25">
      <c r="A1050">
        <v>332</v>
      </c>
      <c r="B1050" t="s">
        <v>746</v>
      </c>
      <c r="C1050" t="s">
        <v>631</v>
      </c>
      <c r="D1050">
        <v>4</v>
      </c>
      <c r="E1050">
        <v>332</v>
      </c>
      <c r="F1050" s="1" t="s">
        <v>21</v>
      </c>
      <c r="G1050" t="s">
        <v>753</v>
      </c>
    </row>
    <row r="1051" spans="1:7" hidden="1" x14ac:dyDescent="0.25">
      <c r="A1051">
        <v>332</v>
      </c>
      <c r="B1051" t="s">
        <v>747</v>
      </c>
      <c r="C1051" t="s">
        <v>631</v>
      </c>
      <c r="D1051">
        <v>1</v>
      </c>
      <c r="E1051">
        <v>332</v>
      </c>
      <c r="F1051" s="1" t="s">
        <v>21</v>
      </c>
      <c r="G1051" t="s">
        <v>753</v>
      </c>
    </row>
    <row r="1052" spans="1:7" hidden="1" x14ac:dyDescent="0.25">
      <c r="A1052">
        <v>332</v>
      </c>
      <c r="B1052" t="s">
        <v>748</v>
      </c>
      <c r="C1052" t="s">
        <v>631</v>
      </c>
      <c r="D1052" t="s">
        <v>44</v>
      </c>
      <c r="E1052">
        <v>332</v>
      </c>
      <c r="F1052" s="1" t="s">
        <v>21</v>
      </c>
      <c r="G1052" t="s">
        <v>753</v>
      </c>
    </row>
    <row r="1053" spans="1:7" hidden="1" x14ac:dyDescent="0.25">
      <c r="A1053">
        <v>332</v>
      </c>
      <c r="B1053" t="s">
        <v>749</v>
      </c>
      <c r="C1053" t="s">
        <v>631</v>
      </c>
      <c r="D1053" t="s">
        <v>50</v>
      </c>
      <c r="E1053">
        <v>332</v>
      </c>
      <c r="F1053" s="1" t="s">
        <v>21</v>
      </c>
      <c r="G1053" t="s">
        <v>753</v>
      </c>
    </row>
    <row r="1054" spans="1:7" hidden="1" x14ac:dyDescent="0.25">
      <c r="A1054">
        <v>332</v>
      </c>
      <c r="B1054" t="s">
        <v>532</v>
      </c>
      <c r="C1054" t="s">
        <v>631</v>
      </c>
      <c r="D1054">
        <v>5</v>
      </c>
      <c r="E1054">
        <v>332</v>
      </c>
      <c r="F1054" s="1" t="s">
        <v>21</v>
      </c>
      <c r="G1054" t="s">
        <v>753</v>
      </c>
    </row>
    <row r="1055" spans="1:7" hidden="1" x14ac:dyDescent="0.25">
      <c r="A1055">
        <v>333</v>
      </c>
      <c r="B1055" t="s">
        <v>750</v>
      </c>
      <c r="C1055" t="s">
        <v>631</v>
      </c>
      <c r="D1055" t="s">
        <v>50</v>
      </c>
      <c r="E1055">
        <v>333</v>
      </c>
      <c r="F1055" s="1" t="s">
        <v>24</v>
      </c>
      <c r="G1055" t="s">
        <v>149</v>
      </c>
    </row>
    <row r="1056" spans="1:7" hidden="1" x14ac:dyDescent="0.25">
      <c r="A1056">
        <v>333</v>
      </c>
      <c r="B1056" t="s">
        <v>741</v>
      </c>
      <c r="C1056" t="s">
        <v>631</v>
      </c>
      <c r="D1056">
        <v>4</v>
      </c>
      <c r="E1056">
        <v>333</v>
      </c>
      <c r="F1056" s="1" t="s">
        <v>24</v>
      </c>
      <c r="G1056" t="s">
        <v>453</v>
      </c>
    </row>
    <row r="1057" spans="1:7" hidden="1" x14ac:dyDescent="0.25">
      <c r="A1057">
        <v>333</v>
      </c>
      <c r="B1057" t="s">
        <v>742</v>
      </c>
      <c r="C1057" t="s">
        <v>631</v>
      </c>
      <c r="D1057">
        <v>3</v>
      </c>
      <c r="E1057">
        <v>333</v>
      </c>
      <c r="F1057" s="1" t="s">
        <v>24</v>
      </c>
      <c r="G1057" t="s">
        <v>153</v>
      </c>
    </row>
    <row r="1058" spans="1:7" hidden="1" x14ac:dyDescent="0.25">
      <c r="A1058">
        <v>333</v>
      </c>
      <c r="B1058" t="s">
        <v>154</v>
      </c>
      <c r="C1058" t="s">
        <v>631</v>
      </c>
      <c r="D1058">
        <v>31</v>
      </c>
      <c r="E1058">
        <v>333</v>
      </c>
      <c r="F1058" s="1" t="s">
        <v>24</v>
      </c>
      <c r="G1058" t="s">
        <v>154</v>
      </c>
    </row>
    <row r="1059" spans="1:7" hidden="1" x14ac:dyDescent="0.25">
      <c r="A1059">
        <v>333</v>
      </c>
      <c r="B1059" t="s">
        <v>743</v>
      </c>
      <c r="C1059" t="s">
        <v>631</v>
      </c>
      <c r="D1059" t="s">
        <v>50</v>
      </c>
      <c r="E1059">
        <v>333</v>
      </c>
      <c r="F1059" s="1" t="s">
        <v>24</v>
      </c>
      <c r="G1059" t="s">
        <v>443</v>
      </c>
    </row>
    <row r="1060" spans="1:7" hidden="1" x14ac:dyDescent="0.25">
      <c r="A1060">
        <v>333</v>
      </c>
      <c r="B1060" t="s">
        <v>744</v>
      </c>
      <c r="C1060" t="s">
        <v>631</v>
      </c>
      <c r="D1060">
        <v>3</v>
      </c>
      <c r="E1060">
        <v>333</v>
      </c>
      <c r="F1060" s="1" t="s">
        <v>24</v>
      </c>
      <c r="G1060" t="s">
        <v>443</v>
      </c>
    </row>
    <row r="1061" spans="1:7" hidden="1" x14ac:dyDescent="0.25">
      <c r="A1061">
        <v>333</v>
      </c>
      <c r="B1061" t="s">
        <v>745</v>
      </c>
      <c r="C1061" t="s">
        <v>631</v>
      </c>
      <c r="D1061">
        <v>15</v>
      </c>
      <c r="E1061">
        <v>333</v>
      </c>
      <c r="F1061" s="1" t="s">
        <v>24</v>
      </c>
      <c r="G1061" t="s">
        <v>737</v>
      </c>
    </row>
    <row r="1062" spans="1:7" hidden="1" x14ac:dyDescent="0.25">
      <c r="A1062">
        <v>333</v>
      </c>
      <c r="B1062" t="s">
        <v>738</v>
      </c>
      <c r="C1062" t="s">
        <v>631</v>
      </c>
      <c r="D1062">
        <v>7</v>
      </c>
      <c r="E1062">
        <v>333</v>
      </c>
      <c r="F1062" s="1" t="s">
        <v>24</v>
      </c>
      <c r="G1062" t="s">
        <v>738</v>
      </c>
    </row>
    <row r="1063" spans="1:7" hidden="1" x14ac:dyDescent="0.25">
      <c r="A1063">
        <v>333</v>
      </c>
      <c r="B1063" t="s">
        <v>746</v>
      </c>
      <c r="C1063" t="s">
        <v>631</v>
      </c>
      <c r="D1063">
        <v>3</v>
      </c>
      <c r="E1063">
        <v>333</v>
      </c>
      <c r="F1063" s="1" t="s">
        <v>24</v>
      </c>
      <c r="G1063" t="s">
        <v>753</v>
      </c>
    </row>
    <row r="1064" spans="1:7" hidden="1" x14ac:dyDescent="0.25">
      <c r="A1064">
        <v>333</v>
      </c>
      <c r="B1064" t="s">
        <v>747</v>
      </c>
      <c r="C1064" t="s">
        <v>631</v>
      </c>
      <c r="D1064">
        <v>2</v>
      </c>
      <c r="E1064">
        <v>333</v>
      </c>
      <c r="F1064" s="1" t="s">
        <v>24</v>
      </c>
      <c r="G1064" t="s">
        <v>753</v>
      </c>
    </row>
    <row r="1065" spans="1:7" hidden="1" x14ac:dyDescent="0.25">
      <c r="A1065">
        <v>333</v>
      </c>
      <c r="B1065" t="s">
        <v>748</v>
      </c>
      <c r="C1065" t="s">
        <v>631</v>
      </c>
      <c r="D1065" t="s">
        <v>44</v>
      </c>
      <c r="E1065">
        <v>333</v>
      </c>
      <c r="F1065" s="1" t="s">
        <v>24</v>
      </c>
      <c r="G1065" t="s">
        <v>753</v>
      </c>
    </row>
    <row r="1066" spans="1:7" hidden="1" x14ac:dyDescent="0.25">
      <c r="A1066">
        <v>333</v>
      </c>
      <c r="B1066" t="s">
        <v>749</v>
      </c>
      <c r="C1066" t="s">
        <v>631</v>
      </c>
      <c r="D1066">
        <v>2</v>
      </c>
      <c r="E1066">
        <v>333</v>
      </c>
      <c r="F1066" s="1" t="s">
        <v>24</v>
      </c>
      <c r="G1066" t="s">
        <v>753</v>
      </c>
    </row>
    <row r="1067" spans="1:7" hidden="1" x14ac:dyDescent="0.25">
      <c r="A1067">
        <v>333</v>
      </c>
      <c r="B1067" t="s">
        <v>532</v>
      </c>
      <c r="C1067" t="s">
        <v>631</v>
      </c>
      <c r="D1067">
        <v>5</v>
      </c>
      <c r="E1067">
        <v>333</v>
      </c>
      <c r="F1067" s="1" t="s">
        <v>24</v>
      </c>
      <c r="G1067" t="s">
        <v>753</v>
      </c>
    </row>
    <row r="1068" spans="1:7" hidden="1" x14ac:dyDescent="0.25">
      <c r="A1068">
        <v>334</v>
      </c>
      <c r="B1068" t="s">
        <v>750</v>
      </c>
      <c r="C1068" t="s">
        <v>631</v>
      </c>
      <c r="D1068">
        <v>1</v>
      </c>
      <c r="E1068">
        <v>334</v>
      </c>
      <c r="F1068" s="1" t="s">
        <v>22</v>
      </c>
      <c r="G1068" t="s">
        <v>149</v>
      </c>
    </row>
    <row r="1069" spans="1:7" hidden="1" x14ac:dyDescent="0.25">
      <c r="A1069">
        <v>334</v>
      </c>
      <c r="B1069" t="s">
        <v>741</v>
      </c>
      <c r="C1069" t="s">
        <v>631</v>
      </c>
      <c r="D1069">
        <v>5</v>
      </c>
      <c r="E1069">
        <v>334</v>
      </c>
      <c r="F1069" s="1" t="s">
        <v>22</v>
      </c>
      <c r="G1069" t="s">
        <v>453</v>
      </c>
    </row>
    <row r="1070" spans="1:7" hidden="1" x14ac:dyDescent="0.25">
      <c r="A1070">
        <v>334</v>
      </c>
      <c r="B1070" t="s">
        <v>742</v>
      </c>
      <c r="C1070" t="s">
        <v>631</v>
      </c>
      <c r="D1070">
        <v>12</v>
      </c>
      <c r="E1070">
        <v>334</v>
      </c>
      <c r="F1070" s="1" t="s">
        <v>22</v>
      </c>
      <c r="G1070" t="s">
        <v>153</v>
      </c>
    </row>
    <row r="1071" spans="1:7" hidden="1" x14ac:dyDescent="0.25">
      <c r="A1071">
        <v>334</v>
      </c>
      <c r="B1071" t="s">
        <v>154</v>
      </c>
      <c r="C1071" t="s">
        <v>631</v>
      </c>
      <c r="D1071">
        <v>20</v>
      </c>
      <c r="E1071">
        <v>334</v>
      </c>
      <c r="F1071" s="1" t="s">
        <v>22</v>
      </c>
      <c r="G1071" t="s">
        <v>154</v>
      </c>
    </row>
    <row r="1072" spans="1:7" hidden="1" x14ac:dyDescent="0.25">
      <c r="A1072">
        <v>334</v>
      </c>
      <c r="B1072" t="s">
        <v>743</v>
      </c>
      <c r="C1072" t="s">
        <v>631</v>
      </c>
      <c r="D1072">
        <v>1</v>
      </c>
      <c r="E1072">
        <v>334</v>
      </c>
      <c r="F1072" s="1" t="s">
        <v>22</v>
      </c>
      <c r="G1072" t="s">
        <v>443</v>
      </c>
    </row>
    <row r="1073" spans="1:7" hidden="1" x14ac:dyDescent="0.25">
      <c r="A1073">
        <v>334</v>
      </c>
      <c r="B1073" t="s">
        <v>744</v>
      </c>
      <c r="C1073" t="s">
        <v>631</v>
      </c>
      <c r="D1073">
        <v>20</v>
      </c>
      <c r="E1073">
        <v>334</v>
      </c>
      <c r="F1073" s="1" t="s">
        <v>22</v>
      </c>
      <c r="G1073" t="s">
        <v>443</v>
      </c>
    </row>
    <row r="1074" spans="1:7" hidden="1" x14ac:dyDescent="0.25">
      <c r="A1074">
        <v>334</v>
      </c>
      <c r="B1074" t="s">
        <v>745</v>
      </c>
      <c r="C1074" t="s">
        <v>631</v>
      </c>
      <c r="D1074">
        <v>21</v>
      </c>
      <c r="E1074">
        <v>334</v>
      </c>
      <c r="F1074" s="1" t="s">
        <v>22</v>
      </c>
      <c r="G1074" t="s">
        <v>737</v>
      </c>
    </row>
    <row r="1075" spans="1:7" hidden="1" x14ac:dyDescent="0.25">
      <c r="A1075">
        <v>334</v>
      </c>
      <c r="B1075" t="s">
        <v>738</v>
      </c>
      <c r="C1075" t="s">
        <v>631</v>
      </c>
      <c r="D1075">
        <v>7</v>
      </c>
      <c r="E1075">
        <v>334</v>
      </c>
      <c r="F1075" s="1" t="s">
        <v>22</v>
      </c>
      <c r="G1075" t="s">
        <v>738</v>
      </c>
    </row>
    <row r="1076" spans="1:7" hidden="1" x14ac:dyDescent="0.25">
      <c r="A1076">
        <v>334</v>
      </c>
      <c r="B1076" t="s">
        <v>746</v>
      </c>
      <c r="C1076" t="s">
        <v>631</v>
      </c>
      <c r="D1076">
        <v>5</v>
      </c>
      <c r="E1076">
        <v>334</v>
      </c>
      <c r="F1076" s="1" t="s">
        <v>22</v>
      </c>
      <c r="G1076" t="s">
        <v>753</v>
      </c>
    </row>
    <row r="1077" spans="1:7" hidden="1" x14ac:dyDescent="0.25">
      <c r="A1077">
        <v>334</v>
      </c>
      <c r="B1077" t="s">
        <v>747</v>
      </c>
      <c r="C1077" t="s">
        <v>631</v>
      </c>
      <c r="D1077" t="s">
        <v>50</v>
      </c>
      <c r="E1077">
        <v>334</v>
      </c>
      <c r="F1077" s="1" t="s">
        <v>22</v>
      </c>
      <c r="G1077" t="s">
        <v>753</v>
      </c>
    </row>
    <row r="1078" spans="1:7" hidden="1" x14ac:dyDescent="0.25">
      <c r="A1078">
        <v>334</v>
      </c>
      <c r="B1078" t="s">
        <v>748</v>
      </c>
      <c r="C1078" t="s">
        <v>631</v>
      </c>
      <c r="D1078" t="s">
        <v>44</v>
      </c>
      <c r="E1078">
        <v>334</v>
      </c>
      <c r="F1078" s="1" t="s">
        <v>22</v>
      </c>
      <c r="G1078" t="s">
        <v>753</v>
      </c>
    </row>
    <row r="1079" spans="1:7" hidden="1" x14ac:dyDescent="0.25">
      <c r="A1079">
        <v>334</v>
      </c>
      <c r="B1079" t="s">
        <v>749</v>
      </c>
      <c r="C1079" t="s">
        <v>631</v>
      </c>
      <c r="D1079">
        <v>1</v>
      </c>
      <c r="E1079">
        <v>334</v>
      </c>
      <c r="F1079" s="1" t="s">
        <v>22</v>
      </c>
      <c r="G1079" t="s">
        <v>753</v>
      </c>
    </row>
    <row r="1080" spans="1:7" hidden="1" x14ac:dyDescent="0.25">
      <c r="A1080">
        <v>334</v>
      </c>
      <c r="B1080" t="s">
        <v>532</v>
      </c>
      <c r="C1080" t="s">
        <v>631</v>
      </c>
      <c r="D1080">
        <v>1</v>
      </c>
      <c r="E1080">
        <v>334</v>
      </c>
      <c r="F1080" s="1" t="s">
        <v>22</v>
      </c>
      <c r="G1080" t="s">
        <v>753</v>
      </c>
    </row>
    <row r="1081" spans="1:7" hidden="1" x14ac:dyDescent="0.25">
      <c r="A1081">
        <v>335</v>
      </c>
      <c r="B1081" t="s">
        <v>750</v>
      </c>
      <c r="C1081" t="s">
        <v>631</v>
      </c>
      <c r="D1081" t="s">
        <v>50</v>
      </c>
      <c r="E1081">
        <v>335</v>
      </c>
      <c r="F1081" s="1" t="s">
        <v>23</v>
      </c>
      <c r="G1081" t="s">
        <v>149</v>
      </c>
    </row>
    <row r="1082" spans="1:7" hidden="1" x14ac:dyDescent="0.25">
      <c r="A1082">
        <v>335</v>
      </c>
      <c r="B1082" t="s">
        <v>741</v>
      </c>
      <c r="C1082" t="s">
        <v>631</v>
      </c>
      <c r="D1082">
        <v>5</v>
      </c>
      <c r="E1082">
        <v>335</v>
      </c>
      <c r="F1082" s="1" t="s">
        <v>23</v>
      </c>
      <c r="G1082" t="s">
        <v>453</v>
      </c>
    </row>
    <row r="1083" spans="1:7" hidden="1" x14ac:dyDescent="0.25">
      <c r="A1083">
        <v>335</v>
      </c>
      <c r="B1083" t="s">
        <v>742</v>
      </c>
      <c r="C1083" t="s">
        <v>631</v>
      </c>
      <c r="D1083">
        <v>1</v>
      </c>
      <c r="E1083">
        <v>335</v>
      </c>
      <c r="F1083" s="1" t="s">
        <v>23</v>
      </c>
      <c r="G1083" t="s">
        <v>153</v>
      </c>
    </row>
    <row r="1084" spans="1:7" hidden="1" x14ac:dyDescent="0.25">
      <c r="A1084">
        <v>335</v>
      </c>
      <c r="B1084" t="s">
        <v>154</v>
      </c>
      <c r="C1084" t="s">
        <v>631</v>
      </c>
      <c r="D1084">
        <v>15</v>
      </c>
      <c r="E1084">
        <v>335</v>
      </c>
      <c r="F1084" s="1" t="s">
        <v>23</v>
      </c>
      <c r="G1084" t="s">
        <v>154</v>
      </c>
    </row>
    <row r="1085" spans="1:7" hidden="1" x14ac:dyDescent="0.25">
      <c r="A1085">
        <v>335</v>
      </c>
      <c r="B1085" t="s">
        <v>743</v>
      </c>
      <c r="C1085" t="s">
        <v>631</v>
      </c>
      <c r="D1085">
        <v>3</v>
      </c>
      <c r="E1085">
        <v>335</v>
      </c>
      <c r="F1085" s="1" t="s">
        <v>23</v>
      </c>
      <c r="G1085" t="s">
        <v>443</v>
      </c>
    </row>
    <row r="1086" spans="1:7" hidden="1" x14ac:dyDescent="0.25">
      <c r="A1086">
        <v>335</v>
      </c>
      <c r="B1086" t="s">
        <v>744</v>
      </c>
      <c r="C1086" t="s">
        <v>631</v>
      </c>
      <c r="D1086">
        <v>1</v>
      </c>
      <c r="E1086">
        <v>335</v>
      </c>
      <c r="F1086" s="1" t="s">
        <v>23</v>
      </c>
      <c r="G1086" t="s">
        <v>443</v>
      </c>
    </row>
    <row r="1087" spans="1:7" hidden="1" x14ac:dyDescent="0.25">
      <c r="A1087">
        <v>335</v>
      </c>
      <c r="B1087" t="s">
        <v>745</v>
      </c>
      <c r="C1087" t="s">
        <v>631</v>
      </c>
      <c r="D1087">
        <v>7</v>
      </c>
      <c r="E1087">
        <v>335</v>
      </c>
      <c r="F1087" s="1" t="s">
        <v>23</v>
      </c>
      <c r="G1087" t="s">
        <v>737</v>
      </c>
    </row>
    <row r="1088" spans="1:7" hidden="1" x14ac:dyDescent="0.25">
      <c r="A1088">
        <v>335</v>
      </c>
      <c r="B1088" t="s">
        <v>738</v>
      </c>
      <c r="C1088" t="s">
        <v>631</v>
      </c>
      <c r="D1088">
        <v>3</v>
      </c>
      <c r="E1088">
        <v>335</v>
      </c>
      <c r="F1088" s="1" t="s">
        <v>23</v>
      </c>
      <c r="G1088" t="s">
        <v>738</v>
      </c>
    </row>
    <row r="1089" spans="1:7" hidden="1" x14ac:dyDescent="0.25">
      <c r="A1089">
        <v>335</v>
      </c>
      <c r="B1089" t="s">
        <v>746</v>
      </c>
      <c r="C1089" t="s">
        <v>631</v>
      </c>
      <c r="D1089">
        <v>1</v>
      </c>
      <c r="E1089">
        <v>335</v>
      </c>
      <c r="F1089" s="1" t="s">
        <v>23</v>
      </c>
      <c r="G1089" t="s">
        <v>753</v>
      </c>
    </row>
    <row r="1090" spans="1:7" hidden="1" x14ac:dyDescent="0.25">
      <c r="A1090">
        <v>335</v>
      </c>
      <c r="B1090" t="s">
        <v>747</v>
      </c>
      <c r="C1090" t="s">
        <v>631</v>
      </c>
      <c r="D1090">
        <v>1</v>
      </c>
      <c r="E1090">
        <v>335</v>
      </c>
      <c r="F1090" s="1" t="s">
        <v>23</v>
      </c>
      <c r="G1090" t="s">
        <v>753</v>
      </c>
    </row>
    <row r="1091" spans="1:7" hidden="1" x14ac:dyDescent="0.25">
      <c r="A1091">
        <v>335</v>
      </c>
      <c r="B1091" t="s">
        <v>748</v>
      </c>
      <c r="C1091" t="s">
        <v>631</v>
      </c>
      <c r="D1091" t="s">
        <v>44</v>
      </c>
      <c r="E1091">
        <v>335</v>
      </c>
      <c r="F1091" s="1" t="s">
        <v>23</v>
      </c>
      <c r="G1091" t="s">
        <v>753</v>
      </c>
    </row>
    <row r="1092" spans="1:7" hidden="1" x14ac:dyDescent="0.25">
      <c r="A1092">
        <v>335</v>
      </c>
      <c r="B1092" t="s">
        <v>749</v>
      </c>
      <c r="C1092" t="s">
        <v>631</v>
      </c>
      <c r="D1092">
        <v>0</v>
      </c>
      <c r="E1092">
        <v>335</v>
      </c>
      <c r="F1092" s="1" t="s">
        <v>23</v>
      </c>
      <c r="G1092" t="s">
        <v>753</v>
      </c>
    </row>
    <row r="1093" spans="1:7" hidden="1" x14ac:dyDescent="0.25">
      <c r="A1093">
        <v>335</v>
      </c>
      <c r="B1093" t="s">
        <v>532</v>
      </c>
      <c r="C1093" t="s">
        <v>631</v>
      </c>
      <c r="D1093">
        <v>2</v>
      </c>
      <c r="E1093">
        <v>335</v>
      </c>
      <c r="F1093" s="1" t="s">
        <v>23</v>
      </c>
      <c r="G1093" t="s">
        <v>753</v>
      </c>
    </row>
    <row r="1094" spans="1:7" hidden="1" x14ac:dyDescent="0.25">
      <c r="A1094">
        <v>336110</v>
      </c>
      <c r="B1094" t="s">
        <v>750</v>
      </c>
      <c r="C1094" t="s">
        <v>631</v>
      </c>
      <c r="D1094">
        <v>1</v>
      </c>
      <c r="E1094">
        <v>336</v>
      </c>
      <c r="F1094" s="1" t="s">
        <v>25</v>
      </c>
      <c r="G1094" t="s">
        <v>149</v>
      </c>
    </row>
    <row r="1095" spans="1:7" hidden="1" x14ac:dyDescent="0.25">
      <c r="A1095">
        <v>336110</v>
      </c>
      <c r="B1095" t="s">
        <v>741</v>
      </c>
      <c r="C1095" t="s">
        <v>631</v>
      </c>
      <c r="D1095">
        <v>1</v>
      </c>
      <c r="E1095">
        <v>336</v>
      </c>
      <c r="F1095" s="1" t="s">
        <v>25</v>
      </c>
      <c r="G1095" t="s">
        <v>453</v>
      </c>
    </row>
    <row r="1096" spans="1:7" hidden="1" x14ac:dyDescent="0.25">
      <c r="A1096">
        <v>336110</v>
      </c>
      <c r="B1096" t="s">
        <v>742</v>
      </c>
      <c r="C1096" t="s">
        <v>631</v>
      </c>
      <c r="D1096">
        <v>2</v>
      </c>
      <c r="E1096">
        <v>336</v>
      </c>
      <c r="F1096" s="1" t="s">
        <v>25</v>
      </c>
      <c r="G1096" t="s">
        <v>153</v>
      </c>
    </row>
    <row r="1097" spans="1:7" hidden="1" x14ac:dyDescent="0.25">
      <c r="A1097">
        <v>336110</v>
      </c>
      <c r="B1097" t="s">
        <v>154</v>
      </c>
      <c r="C1097" t="s">
        <v>631</v>
      </c>
      <c r="D1097">
        <v>13</v>
      </c>
      <c r="E1097">
        <v>336</v>
      </c>
      <c r="F1097" s="1" t="s">
        <v>25</v>
      </c>
      <c r="G1097" t="s">
        <v>154</v>
      </c>
    </row>
    <row r="1098" spans="1:7" hidden="1" x14ac:dyDescent="0.25">
      <c r="A1098">
        <v>336110</v>
      </c>
      <c r="B1098" t="s">
        <v>743</v>
      </c>
      <c r="C1098" t="s">
        <v>631</v>
      </c>
      <c r="D1098" t="s">
        <v>50</v>
      </c>
      <c r="E1098">
        <v>336</v>
      </c>
      <c r="F1098" s="1" t="s">
        <v>25</v>
      </c>
      <c r="G1098" t="s">
        <v>443</v>
      </c>
    </row>
    <row r="1099" spans="1:7" hidden="1" x14ac:dyDescent="0.25">
      <c r="A1099">
        <v>336110</v>
      </c>
      <c r="B1099" t="s">
        <v>744</v>
      </c>
      <c r="C1099" t="s">
        <v>631</v>
      </c>
      <c r="D1099">
        <v>1</v>
      </c>
      <c r="E1099">
        <v>336</v>
      </c>
      <c r="F1099" s="1" t="s">
        <v>25</v>
      </c>
      <c r="G1099" t="s">
        <v>443</v>
      </c>
    </row>
    <row r="1100" spans="1:7" hidden="1" x14ac:dyDescent="0.25">
      <c r="A1100">
        <v>336110</v>
      </c>
      <c r="B1100" t="s">
        <v>745</v>
      </c>
      <c r="C1100" t="s">
        <v>631</v>
      </c>
      <c r="D1100">
        <v>6</v>
      </c>
      <c r="E1100">
        <v>336</v>
      </c>
      <c r="F1100" s="1" t="s">
        <v>25</v>
      </c>
      <c r="G1100" t="s">
        <v>737</v>
      </c>
    </row>
    <row r="1101" spans="1:7" hidden="1" x14ac:dyDescent="0.25">
      <c r="A1101">
        <v>336110</v>
      </c>
      <c r="B1101" t="s">
        <v>738</v>
      </c>
      <c r="C1101" t="s">
        <v>631</v>
      </c>
      <c r="D1101">
        <v>2</v>
      </c>
      <c r="E1101">
        <v>336</v>
      </c>
      <c r="F1101" s="1" t="s">
        <v>25</v>
      </c>
      <c r="G1101" t="s">
        <v>738</v>
      </c>
    </row>
    <row r="1102" spans="1:7" hidden="1" x14ac:dyDescent="0.25">
      <c r="A1102">
        <v>336110</v>
      </c>
      <c r="B1102" t="s">
        <v>746</v>
      </c>
      <c r="C1102" t="s">
        <v>631</v>
      </c>
      <c r="D1102">
        <v>1</v>
      </c>
      <c r="E1102">
        <v>336</v>
      </c>
      <c r="F1102" s="1" t="s">
        <v>25</v>
      </c>
      <c r="G1102" t="s">
        <v>753</v>
      </c>
    </row>
    <row r="1103" spans="1:7" hidden="1" x14ac:dyDescent="0.25">
      <c r="A1103">
        <v>336110</v>
      </c>
      <c r="B1103" t="s">
        <v>747</v>
      </c>
      <c r="C1103" t="s">
        <v>631</v>
      </c>
      <c r="D1103" t="s">
        <v>50</v>
      </c>
      <c r="E1103">
        <v>336</v>
      </c>
      <c r="F1103" s="1" t="s">
        <v>25</v>
      </c>
      <c r="G1103" t="s">
        <v>753</v>
      </c>
    </row>
    <row r="1104" spans="1:7" hidden="1" x14ac:dyDescent="0.25">
      <c r="A1104">
        <v>336110</v>
      </c>
      <c r="B1104" t="s">
        <v>748</v>
      </c>
      <c r="C1104" t="s">
        <v>631</v>
      </c>
      <c r="D1104" t="s">
        <v>44</v>
      </c>
      <c r="E1104">
        <v>336</v>
      </c>
      <c r="F1104" s="1" t="s">
        <v>25</v>
      </c>
      <c r="G1104" t="s">
        <v>753</v>
      </c>
    </row>
    <row r="1105" spans="1:7" hidden="1" x14ac:dyDescent="0.25">
      <c r="A1105">
        <v>336110</v>
      </c>
      <c r="B1105" t="s">
        <v>749</v>
      </c>
      <c r="C1105" t="s">
        <v>631</v>
      </c>
      <c r="D1105" t="s">
        <v>50</v>
      </c>
      <c r="E1105">
        <v>336</v>
      </c>
      <c r="F1105" s="1" t="s">
        <v>25</v>
      </c>
      <c r="G1105" t="s">
        <v>753</v>
      </c>
    </row>
    <row r="1106" spans="1:7" hidden="1" x14ac:dyDescent="0.25">
      <c r="A1106">
        <v>336110</v>
      </c>
      <c r="B1106" t="s">
        <v>532</v>
      </c>
      <c r="C1106" t="s">
        <v>631</v>
      </c>
      <c r="D1106" t="s">
        <v>50</v>
      </c>
      <c r="E1106">
        <v>336</v>
      </c>
      <c r="F1106" s="1" t="s">
        <v>25</v>
      </c>
      <c r="G1106" t="s">
        <v>753</v>
      </c>
    </row>
    <row r="1107" spans="1:7" hidden="1" x14ac:dyDescent="0.25">
      <c r="A1107">
        <v>3364</v>
      </c>
      <c r="B1107" t="s">
        <v>750</v>
      </c>
      <c r="C1107" t="s">
        <v>631</v>
      </c>
      <c r="D1107" t="s">
        <v>50</v>
      </c>
      <c r="E1107">
        <v>336</v>
      </c>
      <c r="F1107" s="1" t="s">
        <v>26</v>
      </c>
      <c r="G1107" t="s">
        <v>149</v>
      </c>
    </row>
    <row r="1108" spans="1:7" hidden="1" x14ac:dyDescent="0.25">
      <c r="A1108">
        <v>3364</v>
      </c>
      <c r="B1108" t="s">
        <v>741</v>
      </c>
      <c r="C1108" t="s">
        <v>631</v>
      </c>
      <c r="D1108">
        <v>4</v>
      </c>
      <c r="E1108">
        <v>336</v>
      </c>
      <c r="F1108" s="1" t="s">
        <v>26</v>
      </c>
      <c r="G1108" t="s">
        <v>453</v>
      </c>
    </row>
    <row r="1109" spans="1:7" hidden="1" x14ac:dyDescent="0.25">
      <c r="A1109">
        <v>3364</v>
      </c>
      <c r="B1109" t="s">
        <v>742</v>
      </c>
      <c r="C1109" t="s">
        <v>631</v>
      </c>
      <c r="D1109">
        <v>3</v>
      </c>
      <c r="E1109">
        <v>336</v>
      </c>
      <c r="F1109" s="1" t="s">
        <v>26</v>
      </c>
      <c r="G1109" t="s">
        <v>153</v>
      </c>
    </row>
    <row r="1110" spans="1:7" hidden="1" x14ac:dyDescent="0.25">
      <c r="A1110">
        <v>3364</v>
      </c>
      <c r="B1110" t="s">
        <v>154</v>
      </c>
      <c r="C1110" t="s">
        <v>631</v>
      </c>
      <c r="D1110">
        <v>9</v>
      </c>
      <c r="E1110">
        <v>336</v>
      </c>
      <c r="F1110" s="1" t="s">
        <v>26</v>
      </c>
      <c r="G1110" t="s">
        <v>154</v>
      </c>
    </row>
    <row r="1111" spans="1:7" hidden="1" x14ac:dyDescent="0.25">
      <c r="A1111">
        <v>3364</v>
      </c>
      <c r="B1111" t="s">
        <v>743</v>
      </c>
      <c r="C1111" t="s">
        <v>631</v>
      </c>
      <c r="D1111" t="s">
        <v>50</v>
      </c>
      <c r="E1111">
        <v>336</v>
      </c>
      <c r="F1111" s="1" t="s">
        <v>26</v>
      </c>
      <c r="G1111" t="s">
        <v>443</v>
      </c>
    </row>
    <row r="1112" spans="1:7" hidden="1" x14ac:dyDescent="0.25">
      <c r="A1112">
        <v>3364</v>
      </c>
      <c r="B1112" t="s">
        <v>744</v>
      </c>
      <c r="C1112" t="s">
        <v>631</v>
      </c>
      <c r="D1112">
        <v>1</v>
      </c>
      <c r="E1112">
        <v>336</v>
      </c>
      <c r="F1112" s="1" t="s">
        <v>26</v>
      </c>
      <c r="G1112" t="s">
        <v>443</v>
      </c>
    </row>
    <row r="1113" spans="1:7" hidden="1" x14ac:dyDescent="0.25">
      <c r="A1113">
        <v>3364</v>
      </c>
      <c r="B1113" t="s">
        <v>745</v>
      </c>
      <c r="C1113" t="s">
        <v>631</v>
      </c>
      <c r="D1113">
        <v>8</v>
      </c>
      <c r="E1113">
        <v>336</v>
      </c>
      <c r="F1113" s="1" t="s">
        <v>26</v>
      </c>
      <c r="G1113" t="s">
        <v>737</v>
      </c>
    </row>
    <row r="1114" spans="1:7" hidden="1" x14ac:dyDescent="0.25">
      <c r="A1114">
        <v>3364</v>
      </c>
      <c r="B1114" t="s">
        <v>738</v>
      </c>
      <c r="C1114" t="s">
        <v>631</v>
      </c>
      <c r="D1114">
        <v>5</v>
      </c>
      <c r="E1114">
        <v>336</v>
      </c>
      <c r="F1114" s="1" t="s">
        <v>26</v>
      </c>
      <c r="G1114" t="s">
        <v>738</v>
      </c>
    </row>
    <row r="1115" spans="1:7" hidden="1" x14ac:dyDescent="0.25">
      <c r="A1115">
        <v>3364</v>
      </c>
      <c r="B1115" t="s">
        <v>746</v>
      </c>
      <c r="C1115" t="s">
        <v>631</v>
      </c>
      <c r="D1115">
        <v>1</v>
      </c>
      <c r="E1115">
        <v>336</v>
      </c>
      <c r="F1115" s="1" t="s">
        <v>26</v>
      </c>
      <c r="G1115" t="s">
        <v>753</v>
      </c>
    </row>
    <row r="1116" spans="1:7" hidden="1" x14ac:dyDescent="0.25">
      <c r="A1116">
        <v>3364</v>
      </c>
      <c r="B1116" t="s">
        <v>747</v>
      </c>
      <c r="C1116" t="s">
        <v>631</v>
      </c>
      <c r="D1116" t="s">
        <v>50</v>
      </c>
      <c r="E1116">
        <v>336</v>
      </c>
      <c r="F1116" s="1" t="s">
        <v>26</v>
      </c>
      <c r="G1116" t="s">
        <v>753</v>
      </c>
    </row>
    <row r="1117" spans="1:7" hidden="1" x14ac:dyDescent="0.25">
      <c r="A1117">
        <v>3364</v>
      </c>
      <c r="B1117" t="s">
        <v>748</v>
      </c>
      <c r="C1117" t="s">
        <v>631</v>
      </c>
      <c r="D1117" t="s">
        <v>44</v>
      </c>
      <c r="E1117">
        <v>336</v>
      </c>
      <c r="F1117" s="1" t="s">
        <v>26</v>
      </c>
      <c r="G1117" t="s">
        <v>753</v>
      </c>
    </row>
    <row r="1118" spans="1:7" hidden="1" x14ac:dyDescent="0.25">
      <c r="A1118">
        <v>3364</v>
      </c>
      <c r="B1118" t="s">
        <v>749</v>
      </c>
      <c r="C1118" t="s">
        <v>631</v>
      </c>
      <c r="D1118" t="s">
        <v>50</v>
      </c>
      <c r="E1118">
        <v>336</v>
      </c>
      <c r="F1118" s="1" t="s">
        <v>26</v>
      </c>
      <c r="G1118" t="s">
        <v>753</v>
      </c>
    </row>
    <row r="1119" spans="1:7" hidden="1" x14ac:dyDescent="0.25">
      <c r="A1119">
        <v>3364</v>
      </c>
      <c r="B1119" t="s">
        <v>532</v>
      </c>
      <c r="C1119" t="s">
        <v>631</v>
      </c>
      <c r="D1119" t="s">
        <v>50</v>
      </c>
      <c r="E1119">
        <v>336</v>
      </c>
      <c r="F1119" s="1" t="s">
        <v>26</v>
      </c>
      <c r="G1119" t="s">
        <v>753</v>
      </c>
    </row>
    <row r="1120" spans="1:7" hidden="1" x14ac:dyDescent="0.25">
      <c r="A1120">
        <v>337</v>
      </c>
      <c r="B1120" t="s">
        <v>750</v>
      </c>
      <c r="C1120" t="s">
        <v>631</v>
      </c>
      <c r="D1120" t="s">
        <v>50</v>
      </c>
      <c r="E1120">
        <v>337</v>
      </c>
      <c r="F1120" s="1" t="s">
        <v>27</v>
      </c>
      <c r="G1120" t="s">
        <v>149</v>
      </c>
    </row>
    <row r="1121" spans="1:7" hidden="1" x14ac:dyDescent="0.25">
      <c r="A1121">
        <v>337</v>
      </c>
      <c r="B1121" t="s">
        <v>741</v>
      </c>
      <c r="C1121" t="s">
        <v>631</v>
      </c>
      <c r="D1121" t="s">
        <v>50</v>
      </c>
      <c r="E1121">
        <v>337</v>
      </c>
      <c r="F1121" s="1" t="s">
        <v>27</v>
      </c>
      <c r="G1121" t="s">
        <v>453</v>
      </c>
    </row>
    <row r="1122" spans="1:7" hidden="1" x14ac:dyDescent="0.25">
      <c r="A1122">
        <v>337</v>
      </c>
      <c r="B1122" t="s">
        <v>742</v>
      </c>
      <c r="C1122" t="s">
        <v>631</v>
      </c>
      <c r="D1122">
        <v>3</v>
      </c>
      <c r="E1122">
        <v>337</v>
      </c>
      <c r="F1122" s="1" t="s">
        <v>27</v>
      </c>
      <c r="G1122" t="s">
        <v>153</v>
      </c>
    </row>
    <row r="1123" spans="1:7" hidden="1" x14ac:dyDescent="0.25">
      <c r="A1123">
        <v>337</v>
      </c>
      <c r="B1123" t="s">
        <v>154</v>
      </c>
      <c r="C1123" t="s">
        <v>631</v>
      </c>
      <c r="D1123">
        <v>12</v>
      </c>
      <c r="E1123">
        <v>337</v>
      </c>
      <c r="F1123" s="1" t="s">
        <v>27</v>
      </c>
      <c r="G1123" t="s">
        <v>154</v>
      </c>
    </row>
    <row r="1124" spans="1:7" hidden="1" x14ac:dyDescent="0.25">
      <c r="A1124">
        <v>337</v>
      </c>
      <c r="B1124" t="s">
        <v>743</v>
      </c>
      <c r="C1124" t="s">
        <v>631</v>
      </c>
      <c r="D1124" t="s">
        <v>50</v>
      </c>
      <c r="E1124">
        <v>337</v>
      </c>
      <c r="F1124" s="1" t="s">
        <v>27</v>
      </c>
      <c r="G1124" t="s">
        <v>443</v>
      </c>
    </row>
    <row r="1125" spans="1:7" hidden="1" x14ac:dyDescent="0.25">
      <c r="A1125">
        <v>337</v>
      </c>
      <c r="B1125" t="s">
        <v>744</v>
      </c>
      <c r="C1125" t="s">
        <v>631</v>
      </c>
      <c r="D1125" t="s">
        <v>50</v>
      </c>
      <c r="E1125">
        <v>337</v>
      </c>
      <c r="F1125" s="1" t="s">
        <v>27</v>
      </c>
      <c r="G1125" t="s">
        <v>443</v>
      </c>
    </row>
    <row r="1126" spans="1:7" hidden="1" x14ac:dyDescent="0.25">
      <c r="A1126">
        <v>337</v>
      </c>
      <c r="B1126" t="s">
        <v>745</v>
      </c>
      <c r="C1126" t="s">
        <v>631</v>
      </c>
      <c r="D1126">
        <v>8</v>
      </c>
      <c r="E1126">
        <v>337</v>
      </c>
      <c r="F1126" s="1" t="s">
        <v>27</v>
      </c>
      <c r="G1126" t="s">
        <v>737</v>
      </c>
    </row>
    <row r="1127" spans="1:7" hidden="1" x14ac:dyDescent="0.25">
      <c r="A1127">
        <v>337</v>
      </c>
      <c r="B1127" t="s">
        <v>738</v>
      </c>
      <c r="C1127" t="s">
        <v>631</v>
      </c>
      <c r="D1127">
        <v>5.3333333333333304</v>
      </c>
      <c r="E1127">
        <v>337</v>
      </c>
      <c r="F1127" s="1" t="s">
        <v>27</v>
      </c>
      <c r="G1127" t="s">
        <v>738</v>
      </c>
    </row>
    <row r="1128" spans="1:7" hidden="1" x14ac:dyDescent="0.25">
      <c r="A1128">
        <v>337</v>
      </c>
      <c r="B1128" t="s">
        <v>746</v>
      </c>
      <c r="C1128" t="s">
        <v>631</v>
      </c>
      <c r="D1128">
        <v>2.6666666666666599</v>
      </c>
      <c r="E1128">
        <v>337</v>
      </c>
      <c r="F1128" s="1" t="s">
        <v>27</v>
      </c>
      <c r="G1128" t="s">
        <v>753</v>
      </c>
    </row>
    <row r="1129" spans="1:7" hidden="1" x14ac:dyDescent="0.25">
      <c r="A1129">
        <v>337</v>
      </c>
      <c r="B1129" t="s">
        <v>747</v>
      </c>
      <c r="C1129" t="s">
        <v>631</v>
      </c>
      <c r="D1129" t="s">
        <v>60</v>
      </c>
      <c r="E1129">
        <v>337</v>
      </c>
      <c r="F1129" s="1" t="s">
        <v>27</v>
      </c>
      <c r="G1129" t="s">
        <v>753</v>
      </c>
    </row>
    <row r="1130" spans="1:7" hidden="1" x14ac:dyDescent="0.25">
      <c r="A1130">
        <v>337</v>
      </c>
      <c r="B1130" t="s">
        <v>748</v>
      </c>
      <c r="C1130" t="s">
        <v>631</v>
      </c>
      <c r="D1130" t="s">
        <v>44</v>
      </c>
      <c r="E1130">
        <v>337</v>
      </c>
      <c r="F1130" s="1" t="s">
        <v>27</v>
      </c>
      <c r="G1130" t="s">
        <v>753</v>
      </c>
    </row>
    <row r="1131" spans="1:7" hidden="1" x14ac:dyDescent="0.25">
      <c r="A1131">
        <v>337</v>
      </c>
      <c r="B1131" t="s">
        <v>749</v>
      </c>
      <c r="C1131" t="s">
        <v>631</v>
      </c>
      <c r="D1131" t="s">
        <v>50</v>
      </c>
      <c r="E1131">
        <v>337</v>
      </c>
      <c r="F1131" s="1" t="s">
        <v>27</v>
      </c>
      <c r="G1131" t="s">
        <v>753</v>
      </c>
    </row>
    <row r="1132" spans="1:7" hidden="1" x14ac:dyDescent="0.25">
      <c r="A1132">
        <v>337</v>
      </c>
      <c r="B1132" t="s">
        <v>532</v>
      </c>
      <c r="C1132" t="s">
        <v>631</v>
      </c>
      <c r="D1132">
        <v>1</v>
      </c>
      <c r="E1132">
        <v>337</v>
      </c>
      <c r="F1132" s="1" t="s">
        <v>27</v>
      </c>
      <c r="G1132" t="s">
        <v>753</v>
      </c>
    </row>
    <row r="1133" spans="1:7" hidden="1" x14ac:dyDescent="0.25">
      <c r="A1133">
        <v>339</v>
      </c>
      <c r="B1133" t="s">
        <v>750</v>
      </c>
      <c r="C1133" t="s">
        <v>631</v>
      </c>
      <c r="D1133" t="s">
        <v>50</v>
      </c>
      <c r="E1133">
        <v>339</v>
      </c>
      <c r="F1133" s="1" t="s">
        <v>27</v>
      </c>
      <c r="G1133" t="s">
        <v>149</v>
      </c>
    </row>
    <row r="1134" spans="1:7" hidden="1" x14ac:dyDescent="0.25">
      <c r="A1134">
        <v>339</v>
      </c>
      <c r="B1134" t="s">
        <v>741</v>
      </c>
      <c r="C1134" t="s">
        <v>631</v>
      </c>
      <c r="D1134">
        <v>1</v>
      </c>
      <c r="E1134">
        <v>339</v>
      </c>
      <c r="F1134" s="1" t="s">
        <v>27</v>
      </c>
      <c r="G1134" t="s">
        <v>453</v>
      </c>
    </row>
    <row r="1135" spans="1:7" hidden="1" x14ac:dyDescent="0.25">
      <c r="A1135">
        <v>339</v>
      </c>
      <c r="B1135" t="s">
        <v>742</v>
      </c>
      <c r="C1135" t="s">
        <v>631</v>
      </c>
      <c r="D1135">
        <v>2</v>
      </c>
      <c r="E1135">
        <v>339</v>
      </c>
      <c r="F1135" s="1" t="s">
        <v>27</v>
      </c>
      <c r="G1135" t="s">
        <v>153</v>
      </c>
    </row>
    <row r="1136" spans="1:7" hidden="1" x14ac:dyDescent="0.25">
      <c r="A1136">
        <v>339</v>
      </c>
      <c r="B1136" t="s">
        <v>154</v>
      </c>
      <c r="C1136" t="s">
        <v>631</v>
      </c>
      <c r="D1136">
        <v>12</v>
      </c>
      <c r="E1136">
        <v>339</v>
      </c>
      <c r="F1136" s="1" t="s">
        <v>27</v>
      </c>
      <c r="G1136" t="s">
        <v>154</v>
      </c>
    </row>
    <row r="1137" spans="1:7" hidden="1" x14ac:dyDescent="0.25">
      <c r="A1137">
        <v>339</v>
      </c>
      <c r="B1137" t="s">
        <v>743</v>
      </c>
      <c r="C1137" t="s">
        <v>631</v>
      </c>
      <c r="D1137" t="s">
        <v>50</v>
      </c>
      <c r="E1137">
        <v>339</v>
      </c>
      <c r="F1137" s="1" t="s">
        <v>27</v>
      </c>
      <c r="G1137" t="s">
        <v>443</v>
      </c>
    </row>
    <row r="1138" spans="1:7" hidden="1" x14ac:dyDescent="0.25">
      <c r="A1138">
        <v>339</v>
      </c>
      <c r="B1138" t="s">
        <v>744</v>
      </c>
      <c r="C1138" t="s">
        <v>631</v>
      </c>
      <c r="D1138">
        <v>2</v>
      </c>
      <c r="E1138">
        <v>339</v>
      </c>
      <c r="F1138" s="1" t="s">
        <v>27</v>
      </c>
      <c r="G1138" t="s">
        <v>443</v>
      </c>
    </row>
    <row r="1139" spans="1:7" hidden="1" x14ac:dyDescent="0.25">
      <c r="A1139">
        <v>339</v>
      </c>
      <c r="B1139" t="s">
        <v>745</v>
      </c>
      <c r="C1139" t="s">
        <v>631</v>
      </c>
      <c r="D1139">
        <v>9</v>
      </c>
      <c r="E1139">
        <v>339</v>
      </c>
      <c r="F1139" s="1" t="s">
        <v>27</v>
      </c>
      <c r="G1139" t="s">
        <v>737</v>
      </c>
    </row>
    <row r="1140" spans="1:7" hidden="1" x14ac:dyDescent="0.25">
      <c r="A1140">
        <v>339</v>
      </c>
      <c r="B1140" t="s">
        <v>738</v>
      </c>
      <c r="C1140" t="s">
        <v>631</v>
      </c>
      <c r="D1140">
        <v>4</v>
      </c>
      <c r="E1140">
        <v>339</v>
      </c>
      <c r="F1140" s="1" t="s">
        <v>27</v>
      </c>
      <c r="G1140" t="s">
        <v>738</v>
      </c>
    </row>
    <row r="1141" spans="1:7" hidden="1" x14ac:dyDescent="0.25">
      <c r="A1141">
        <v>339</v>
      </c>
      <c r="B1141" t="s">
        <v>746</v>
      </c>
      <c r="C1141" t="s">
        <v>631</v>
      </c>
      <c r="D1141">
        <v>1</v>
      </c>
      <c r="E1141">
        <v>339</v>
      </c>
      <c r="F1141" s="1" t="s">
        <v>27</v>
      </c>
      <c r="G1141" t="s">
        <v>753</v>
      </c>
    </row>
    <row r="1142" spans="1:7" hidden="1" x14ac:dyDescent="0.25">
      <c r="A1142">
        <v>339</v>
      </c>
      <c r="B1142" t="s">
        <v>747</v>
      </c>
      <c r="C1142" t="s">
        <v>631</v>
      </c>
      <c r="D1142" t="s">
        <v>50</v>
      </c>
      <c r="E1142">
        <v>339</v>
      </c>
      <c r="F1142" s="1" t="s">
        <v>27</v>
      </c>
      <c r="G1142" t="s">
        <v>753</v>
      </c>
    </row>
    <row r="1143" spans="1:7" hidden="1" x14ac:dyDescent="0.25">
      <c r="A1143">
        <v>339</v>
      </c>
      <c r="B1143" t="s">
        <v>748</v>
      </c>
      <c r="C1143" t="s">
        <v>631</v>
      </c>
      <c r="D1143" t="s">
        <v>44</v>
      </c>
      <c r="E1143">
        <v>339</v>
      </c>
      <c r="F1143" s="1" t="s">
        <v>27</v>
      </c>
      <c r="G1143" t="s">
        <v>753</v>
      </c>
    </row>
    <row r="1144" spans="1:7" hidden="1" x14ac:dyDescent="0.25">
      <c r="A1144">
        <v>339</v>
      </c>
      <c r="B1144" t="s">
        <v>749</v>
      </c>
      <c r="C1144" t="s">
        <v>631</v>
      </c>
      <c r="D1144" t="s">
        <v>50</v>
      </c>
      <c r="E1144">
        <v>339</v>
      </c>
      <c r="F1144" s="1" t="s">
        <v>27</v>
      </c>
      <c r="G1144" t="s">
        <v>753</v>
      </c>
    </row>
    <row r="1145" spans="1:7" hidden="1" x14ac:dyDescent="0.25">
      <c r="A1145">
        <v>339</v>
      </c>
      <c r="B1145" t="s">
        <v>532</v>
      </c>
      <c r="C1145" t="s">
        <v>631</v>
      </c>
      <c r="D1145">
        <v>1</v>
      </c>
      <c r="E1145">
        <v>339</v>
      </c>
      <c r="F1145" s="1" t="s">
        <v>27</v>
      </c>
      <c r="G1145" t="s">
        <v>753</v>
      </c>
    </row>
    <row r="1146" spans="1:7" hidden="1" x14ac:dyDescent="0.25">
      <c r="A1146">
        <v>311</v>
      </c>
      <c r="B1146" t="s">
        <v>750</v>
      </c>
      <c r="C1146" t="s">
        <v>630</v>
      </c>
      <c r="D1146" t="s">
        <v>50</v>
      </c>
      <c r="E1146">
        <v>311</v>
      </c>
      <c r="F1146" s="1" t="s">
        <v>10</v>
      </c>
      <c r="G1146" t="s">
        <v>149</v>
      </c>
    </row>
    <row r="1147" spans="1:7" hidden="1" x14ac:dyDescent="0.25">
      <c r="A1147">
        <v>311</v>
      </c>
      <c r="B1147" t="s">
        <v>741</v>
      </c>
      <c r="C1147" t="s">
        <v>630</v>
      </c>
      <c r="D1147" t="s">
        <v>50</v>
      </c>
      <c r="E1147">
        <v>311</v>
      </c>
      <c r="F1147" s="1" t="s">
        <v>10</v>
      </c>
      <c r="G1147" t="s">
        <v>453</v>
      </c>
    </row>
    <row r="1148" spans="1:7" hidden="1" x14ac:dyDescent="0.25">
      <c r="A1148">
        <v>311</v>
      </c>
      <c r="B1148" t="s">
        <v>742</v>
      </c>
      <c r="C1148" t="s">
        <v>630</v>
      </c>
      <c r="D1148" t="s">
        <v>50</v>
      </c>
      <c r="E1148">
        <v>311</v>
      </c>
      <c r="F1148" s="1" t="s">
        <v>10</v>
      </c>
      <c r="G1148" t="s">
        <v>153</v>
      </c>
    </row>
    <row r="1149" spans="1:7" hidden="1" x14ac:dyDescent="0.25">
      <c r="A1149">
        <v>311</v>
      </c>
      <c r="B1149" t="s">
        <v>154</v>
      </c>
      <c r="C1149" t="s">
        <v>630</v>
      </c>
      <c r="D1149" t="s">
        <v>50</v>
      </c>
      <c r="E1149">
        <v>311</v>
      </c>
      <c r="F1149" s="1" t="s">
        <v>10</v>
      </c>
      <c r="G1149" t="s">
        <v>154</v>
      </c>
    </row>
    <row r="1150" spans="1:7" hidden="1" x14ac:dyDescent="0.25">
      <c r="A1150">
        <v>311</v>
      </c>
      <c r="B1150" t="s">
        <v>743</v>
      </c>
      <c r="C1150" t="s">
        <v>630</v>
      </c>
      <c r="D1150" t="s">
        <v>44</v>
      </c>
      <c r="E1150">
        <v>311</v>
      </c>
      <c r="F1150" s="1" t="s">
        <v>10</v>
      </c>
      <c r="G1150" t="s">
        <v>443</v>
      </c>
    </row>
    <row r="1151" spans="1:7" hidden="1" x14ac:dyDescent="0.25">
      <c r="A1151">
        <v>311</v>
      </c>
      <c r="B1151" t="s">
        <v>744</v>
      </c>
      <c r="C1151" t="s">
        <v>630</v>
      </c>
      <c r="D1151">
        <v>0</v>
      </c>
      <c r="E1151">
        <v>311</v>
      </c>
      <c r="F1151" s="1" t="s">
        <v>10</v>
      </c>
      <c r="G1151" t="s">
        <v>443</v>
      </c>
    </row>
    <row r="1152" spans="1:7" hidden="1" x14ac:dyDescent="0.25">
      <c r="A1152">
        <v>311</v>
      </c>
      <c r="B1152" t="s">
        <v>745</v>
      </c>
      <c r="C1152" t="s">
        <v>630</v>
      </c>
      <c r="D1152" t="s">
        <v>50</v>
      </c>
      <c r="E1152">
        <v>311</v>
      </c>
      <c r="F1152" s="1" t="s">
        <v>10</v>
      </c>
      <c r="G1152" t="s">
        <v>737</v>
      </c>
    </row>
    <row r="1153" spans="1:7" hidden="1" x14ac:dyDescent="0.25">
      <c r="A1153">
        <v>311</v>
      </c>
      <c r="B1153" t="s">
        <v>738</v>
      </c>
      <c r="C1153" t="s">
        <v>630</v>
      </c>
      <c r="D1153" t="s">
        <v>44</v>
      </c>
      <c r="E1153">
        <v>311</v>
      </c>
      <c r="F1153" s="1" t="s">
        <v>10</v>
      </c>
      <c r="G1153" t="s">
        <v>738</v>
      </c>
    </row>
    <row r="1154" spans="1:7" hidden="1" x14ac:dyDescent="0.25">
      <c r="A1154">
        <v>311</v>
      </c>
      <c r="B1154" t="s">
        <v>746</v>
      </c>
      <c r="C1154" t="s">
        <v>630</v>
      </c>
      <c r="D1154">
        <v>0</v>
      </c>
      <c r="E1154">
        <v>311</v>
      </c>
      <c r="F1154" s="1" t="s">
        <v>10</v>
      </c>
      <c r="G1154" t="s">
        <v>753</v>
      </c>
    </row>
    <row r="1155" spans="1:7" hidden="1" x14ac:dyDescent="0.25">
      <c r="A1155">
        <v>311</v>
      </c>
      <c r="B1155" t="s">
        <v>747</v>
      </c>
      <c r="C1155" t="s">
        <v>630</v>
      </c>
      <c r="D1155" t="s">
        <v>44</v>
      </c>
      <c r="E1155">
        <v>311</v>
      </c>
      <c r="F1155" s="1" t="s">
        <v>10</v>
      </c>
      <c r="G1155" t="s">
        <v>753</v>
      </c>
    </row>
    <row r="1156" spans="1:7" hidden="1" x14ac:dyDescent="0.25">
      <c r="A1156">
        <v>311</v>
      </c>
      <c r="B1156" t="s">
        <v>748</v>
      </c>
      <c r="C1156" t="s">
        <v>630</v>
      </c>
      <c r="D1156">
        <v>0</v>
      </c>
      <c r="E1156">
        <v>311</v>
      </c>
      <c r="F1156" s="1" t="s">
        <v>10</v>
      </c>
      <c r="G1156" t="s">
        <v>753</v>
      </c>
    </row>
    <row r="1157" spans="1:7" hidden="1" x14ac:dyDescent="0.25">
      <c r="A1157">
        <v>311</v>
      </c>
      <c r="B1157" t="s">
        <v>749</v>
      </c>
      <c r="C1157" t="s">
        <v>630</v>
      </c>
      <c r="D1157">
        <v>0</v>
      </c>
      <c r="E1157">
        <v>311</v>
      </c>
      <c r="F1157" s="1" t="s">
        <v>10</v>
      </c>
      <c r="G1157" t="s">
        <v>753</v>
      </c>
    </row>
    <row r="1158" spans="1:7" hidden="1" x14ac:dyDescent="0.25">
      <c r="A1158">
        <v>311</v>
      </c>
      <c r="B1158" t="s">
        <v>532</v>
      </c>
      <c r="C1158" t="s">
        <v>630</v>
      </c>
      <c r="D1158">
        <v>0</v>
      </c>
      <c r="E1158">
        <v>311</v>
      </c>
      <c r="F1158" s="1" t="s">
        <v>10</v>
      </c>
      <c r="G1158" t="s">
        <v>753</v>
      </c>
    </row>
    <row r="1159" spans="1:7" hidden="1" x14ac:dyDescent="0.25">
      <c r="A1159">
        <v>312</v>
      </c>
      <c r="B1159" t="s">
        <v>750</v>
      </c>
      <c r="C1159" t="s">
        <v>630</v>
      </c>
      <c r="D1159">
        <v>0</v>
      </c>
      <c r="E1159">
        <v>312</v>
      </c>
      <c r="F1159" s="1" t="s">
        <v>10</v>
      </c>
      <c r="G1159" t="s">
        <v>149</v>
      </c>
    </row>
    <row r="1160" spans="1:7" hidden="1" x14ac:dyDescent="0.25">
      <c r="A1160">
        <v>312</v>
      </c>
      <c r="B1160" t="s">
        <v>741</v>
      </c>
      <c r="C1160" t="s">
        <v>630</v>
      </c>
      <c r="D1160">
        <v>0</v>
      </c>
      <c r="E1160">
        <v>312</v>
      </c>
      <c r="F1160" s="1" t="s">
        <v>10</v>
      </c>
      <c r="G1160" t="s">
        <v>453</v>
      </c>
    </row>
    <row r="1161" spans="1:7" hidden="1" x14ac:dyDescent="0.25">
      <c r="A1161">
        <v>312</v>
      </c>
      <c r="B1161" t="s">
        <v>742</v>
      </c>
      <c r="C1161" t="s">
        <v>630</v>
      </c>
      <c r="D1161">
        <v>0</v>
      </c>
      <c r="E1161">
        <v>312</v>
      </c>
      <c r="F1161" s="1" t="s">
        <v>10</v>
      </c>
      <c r="G1161" t="s">
        <v>153</v>
      </c>
    </row>
    <row r="1162" spans="1:7" hidden="1" x14ac:dyDescent="0.25">
      <c r="A1162">
        <v>312</v>
      </c>
      <c r="B1162" t="s">
        <v>154</v>
      </c>
      <c r="C1162" t="s">
        <v>630</v>
      </c>
      <c r="D1162">
        <v>0</v>
      </c>
      <c r="E1162">
        <v>312</v>
      </c>
      <c r="F1162" s="1" t="s">
        <v>10</v>
      </c>
      <c r="G1162" t="s">
        <v>154</v>
      </c>
    </row>
    <row r="1163" spans="1:7" hidden="1" x14ac:dyDescent="0.25">
      <c r="A1163">
        <v>312</v>
      </c>
      <c r="B1163" t="s">
        <v>743</v>
      </c>
      <c r="C1163" t="s">
        <v>630</v>
      </c>
      <c r="D1163" t="s">
        <v>44</v>
      </c>
      <c r="E1163">
        <v>312</v>
      </c>
      <c r="F1163" s="1" t="s">
        <v>10</v>
      </c>
      <c r="G1163" t="s">
        <v>443</v>
      </c>
    </row>
    <row r="1164" spans="1:7" hidden="1" x14ac:dyDescent="0.25">
      <c r="A1164">
        <v>312</v>
      </c>
      <c r="B1164" t="s">
        <v>744</v>
      </c>
      <c r="C1164" t="s">
        <v>630</v>
      </c>
      <c r="D1164">
        <v>0</v>
      </c>
      <c r="E1164">
        <v>312</v>
      </c>
      <c r="F1164" s="1" t="s">
        <v>10</v>
      </c>
      <c r="G1164" t="s">
        <v>443</v>
      </c>
    </row>
    <row r="1165" spans="1:7" hidden="1" x14ac:dyDescent="0.25">
      <c r="A1165">
        <v>312</v>
      </c>
      <c r="B1165" t="s">
        <v>745</v>
      </c>
      <c r="C1165" t="s">
        <v>630</v>
      </c>
      <c r="D1165">
        <v>0</v>
      </c>
      <c r="E1165">
        <v>312</v>
      </c>
      <c r="F1165" s="1" t="s">
        <v>10</v>
      </c>
      <c r="G1165" t="s">
        <v>737</v>
      </c>
    </row>
    <row r="1166" spans="1:7" hidden="1" x14ac:dyDescent="0.25">
      <c r="A1166">
        <v>312</v>
      </c>
      <c r="B1166" t="s">
        <v>738</v>
      </c>
      <c r="C1166" t="s">
        <v>630</v>
      </c>
      <c r="D1166" t="s">
        <v>44</v>
      </c>
      <c r="E1166">
        <v>312</v>
      </c>
      <c r="F1166" s="1" t="s">
        <v>10</v>
      </c>
      <c r="G1166" t="s">
        <v>738</v>
      </c>
    </row>
    <row r="1167" spans="1:7" hidden="1" x14ac:dyDescent="0.25">
      <c r="A1167">
        <v>312</v>
      </c>
      <c r="B1167" t="s">
        <v>746</v>
      </c>
      <c r="C1167" t="s">
        <v>630</v>
      </c>
      <c r="D1167">
        <v>0</v>
      </c>
      <c r="E1167">
        <v>312</v>
      </c>
      <c r="F1167" s="1" t="s">
        <v>10</v>
      </c>
      <c r="G1167" t="s">
        <v>753</v>
      </c>
    </row>
    <row r="1168" spans="1:7" hidden="1" x14ac:dyDescent="0.25">
      <c r="A1168">
        <v>312</v>
      </c>
      <c r="B1168" t="s">
        <v>747</v>
      </c>
      <c r="C1168" t="s">
        <v>630</v>
      </c>
      <c r="D1168" t="s">
        <v>44</v>
      </c>
      <c r="E1168">
        <v>312</v>
      </c>
      <c r="F1168" s="1" t="s">
        <v>10</v>
      </c>
      <c r="G1168" t="s">
        <v>753</v>
      </c>
    </row>
    <row r="1169" spans="1:7" hidden="1" x14ac:dyDescent="0.25">
      <c r="A1169">
        <v>312</v>
      </c>
      <c r="B1169" t="s">
        <v>748</v>
      </c>
      <c r="C1169" t="s">
        <v>630</v>
      </c>
      <c r="D1169">
        <v>0</v>
      </c>
      <c r="E1169">
        <v>312</v>
      </c>
      <c r="F1169" s="1" t="s">
        <v>10</v>
      </c>
      <c r="G1169" t="s">
        <v>753</v>
      </c>
    </row>
    <row r="1170" spans="1:7" hidden="1" x14ac:dyDescent="0.25">
      <c r="A1170">
        <v>312</v>
      </c>
      <c r="B1170" t="s">
        <v>749</v>
      </c>
      <c r="C1170" t="s">
        <v>630</v>
      </c>
      <c r="D1170">
        <v>0</v>
      </c>
      <c r="E1170">
        <v>312</v>
      </c>
      <c r="F1170" s="1" t="s">
        <v>10</v>
      </c>
      <c r="G1170" t="s">
        <v>753</v>
      </c>
    </row>
    <row r="1171" spans="1:7" hidden="1" x14ac:dyDescent="0.25">
      <c r="A1171">
        <v>312</v>
      </c>
      <c r="B1171" t="s">
        <v>532</v>
      </c>
      <c r="C1171" t="s">
        <v>630</v>
      </c>
      <c r="D1171">
        <v>0</v>
      </c>
      <c r="E1171">
        <v>312</v>
      </c>
      <c r="F1171" s="1" t="s">
        <v>10</v>
      </c>
      <c r="G1171" t="s">
        <v>753</v>
      </c>
    </row>
    <row r="1172" spans="1:7" hidden="1" x14ac:dyDescent="0.25">
      <c r="A1172">
        <v>313</v>
      </c>
      <c r="B1172" t="s">
        <v>750</v>
      </c>
      <c r="C1172" t="s">
        <v>630</v>
      </c>
      <c r="D1172">
        <v>0</v>
      </c>
      <c r="E1172">
        <v>313</v>
      </c>
      <c r="F1172" s="1" t="s">
        <v>11</v>
      </c>
      <c r="G1172" t="s">
        <v>149</v>
      </c>
    </row>
    <row r="1173" spans="1:7" hidden="1" x14ac:dyDescent="0.25">
      <c r="A1173">
        <v>313</v>
      </c>
      <c r="B1173" t="s">
        <v>741</v>
      </c>
      <c r="C1173" t="s">
        <v>630</v>
      </c>
      <c r="D1173">
        <v>0</v>
      </c>
      <c r="E1173">
        <v>313</v>
      </c>
      <c r="F1173" s="1" t="s">
        <v>11</v>
      </c>
      <c r="G1173" t="s">
        <v>453</v>
      </c>
    </row>
    <row r="1174" spans="1:7" hidden="1" x14ac:dyDescent="0.25">
      <c r="A1174">
        <v>313</v>
      </c>
      <c r="B1174" t="s">
        <v>742</v>
      </c>
      <c r="C1174" t="s">
        <v>630</v>
      </c>
      <c r="D1174">
        <v>0</v>
      </c>
      <c r="E1174">
        <v>313</v>
      </c>
      <c r="F1174" s="1" t="s">
        <v>11</v>
      </c>
      <c r="G1174" t="s">
        <v>153</v>
      </c>
    </row>
    <row r="1175" spans="1:7" hidden="1" x14ac:dyDescent="0.25">
      <c r="A1175">
        <v>313</v>
      </c>
      <c r="B1175" t="s">
        <v>154</v>
      </c>
      <c r="C1175" t="s">
        <v>630</v>
      </c>
      <c r="D1175">
        <v>0</v>
      </c>
      <c r="E1175">
        <v>313</v>
      </c>
      <c r="F1175" s="1" t="s">
        <v>11</v>
      </c>
      <c r="G1175" t="s">
        <v>154</v>
      </c>
    </row>
    <row r="1176" spans="1:7" hidden="1" x14ac:dyDescent="0.25">
      <c r="A1176">
        <v>313</v>
      </c>
      <c r="B1176" t="s">
        <v>743</v>
      </c>
      <c r="C1176" t="s">
        <v>630</v>
      </c>
      <c r="D1176" t="s">
        <v>44</v>
      </c>
      <c r="E1176">
        <v>313</v>
      </c>
      <c r="F1176" s="1" t="s">
        <v>11</v>
      </c>
      <c r="G1176" t="s">
        <v>443</v>
      </c>
    </row>
    <row r="1177" spans="1:7" hidden="1" x14ac:dyDescent="0.25">
      <c r="A1177">
        <v>313</v>
      </c>
      <c r="B1177" t="s">
        <v>744</v>
      </c>
      <c r="C1177" t="s">
        <v>630</v>
      </c>
      <c r="D1177">
        <v>0</v>
      </c>
      <c r="E1177">
        <v>313</v>
      </c>
      <c r="F1177" s="1" t="s">
        <v>11</v>
      </c>
      <c r="G1177" t="s">
        <v>443</v>
      </c>
    </row>
    <row r="1178" spans="1:7" hidden="1" x14ac:dyDescent="0.25">
      <c r="A1178">
        <v>313</v>
      </c>
      <c r="B1178" t="s">
        <v>745</v>
      </c>
      <c r="C1178" t="s">
        <v>630</v>
      </c>
      <c r="D1178">
        <v>0</v>
      </c>
      <c r="E1178">
        <v>313</v>
      </c>
      <c r="F1178" s="1" t="s">
        <v>11</v>
      </c>
      <c r="G1178" t="s">
        <v>737</v>
      </c>
    </row>
    <row r="1179" spans="1:7" hidden="1" x14ac:dyDescent="0.25">
      <c r="A1179">
        <v>313</v>
      </c>
      <c r="B1179" t="s">
        <v>738</v>
      </c>
      <c r="C1179" t="s">
        <v>630</v>
      </c>
      <c r="D1179" t="s">
        <v>44</v>
      </c>
      <c r="E1179">
        <v>313</v>
      </c>
      <c r="F1179" s="1" t="s">
        <v>11</v>
      </c>
      <c r="G1179" t="s">
        <v>738</v>
      </c>
    </row>
    <row r="1180" spans="1:7" hidden="1" x14ac:dyDescent="0.25">
      <c r="A1180">
        <v>313</v>
      </c>
      <c r="B1180" t="s">
        <v>746</v>
      </c>
      <c r="C1180" t="s">
        <v>630</v>
      </c>
      <c r="D1180">
        <v>0</v>
      </c>
      <c r="E1180">
        <v>313</v>
      </c>
      <c r="F1180" s="1" t="s">
        <v>11</v>
      </c>
      <c r="G1180" t="s">
        <v>753</v>
      </c>
    </row>
    <row r="1181" spans="1:7" hidden="1" x14ac:dyDescent="0.25">
      <c r="A1181">
        <v>313</v>
      </c>
      <c r="B1181" t="s">
        <v>747</v>
      </c>
      <c r="C1181" t="s">
        <v>630</v>
      </c>
      <c r="D1181" t="s">
        <v>44</v>
      </c>
      <c r="E1181">
        <v>313</v>
      </c>
      <c r="F1181" s="1" t="s">
        <v>11</v>
      </c>
      <c r="G1181" t="s">
        <v>753</v>
      </c>
    </row>
    <row r="1182" spans="1:7" hidden="1" x14ac:dyDescent="0.25">
      <c r="A1182">
        <v>313</v>
      </c>
      <c r="B1182" t="s">
        <v>748</v>
      </c>
      <c r="C1182" t="s">
        <v>630</v>
      </c>
      <c r="D1182">
        <v>0</v>
      </c>
      <c r="E1182">
        <v>313</v>
      </c>
      <c r="F1182" s="1" t="s">
        <v>11</v>
      </c>
      <c r="G1182" t="s">
        <v>753</v>
      </c>
    </row>
    <row r="1183" spans="1:7" hidden="1" x14ac:dyDescent="0.25">
      <c r="A1183">
        <v>313</v>
      </c>
      <c r="B1183" t="s">
        <v>749</v>
      </c>
      <c r="C1183" t="s">
        <v>630</v>
      </c>
      <c r="D1183">
        <v>0</v>
      </c>
      <c r="E1183">
        <v>313</v>
      </c>
      <c r="F1183" s="1" t="s">
        <v>11</v>
      </c>
      <c r="G1183" t="s">
        <v>753</v>
      </c>
    </row>
    <row r="1184" spans="1:7" hidden="1" x14ac:dyDescent="0.25">
      <c r="A1184">
        <v>313</v>
      </c>
      <c r="B1184" t="s">
        <v>532</v>
      </c>
      <c r="C1184" t="s">
        <v>630</v>
      </c>
      <c r="D1184">
        <v>0</v>
      </c>
      <c r="E1184">
        <v>313</v>
      </c>
      <c r="F1184" s="1" t="s">
        <v>11</v>
      </c>
      <c r="G1184" t="s">
        <v>753</v>
      </c>
    </row>
    <row r="1185" spans="1:7" hidden="1" x14ac:dyDescent="0.25">
      <c r="A1185">
        <v>314</v>
      </c>
      <c r="B1185" t="s">
        <v>750</v>
      </c>
      <c r="C1185" t="s">
        <v>630</v>
      </c>
      <c r="D1185">
        <v>0</v>
      </c>
      <c r="E1185">
        <v>314</v>
      </c>
      <c r="F1185" s="1" t="s">
        <v>11</v>
      </c>
      <c r="G1185" t="s">
        <v>149</v>
      </c>
    </row>
    <row r="1186" spans="1:7" hidden="1" x14ac:dyDescent="0.25">
      <c r="A1186">
        <v>314</v>
      </c>
      <c r="B1186" t="s">
        <v>741</v>
      </c>
      <c r="C1186" t="s">
        <v>630</v>
      </c>
      <c r="D1186">
        <v>0</v>
      </c>
      <c r="E1186">
        <v>314</v>
      </c>
      <c r="F1186" s="1" t="s">
        <v>11</v>
      </c>
      <c r="G1186" t="s">
        <v>453</v>
      </c>
    </row>
    <row r="1187" spans="1:7" hidden="1" x14ac:dyDescent="0.25">
      <c r="A1187">
        <v>314</v>
      </c>
      <c r="B1187" t="s">
        <v>742</v>
      </c>
      <c r="C1187" t="s">
        <v>630</v>
      </c>
      <c r="D1187">
        <v>0</v>
      </c>
      <c r="E1187">
        <v>314</v>
      </c>
      <c r="F1187" s="1" t="s">
        <v>11</v>
      </c>
      <c r="G1187" t="s">
        <v>153</v>
      </c>
    </row>
    <row r="1188" spans="1:7" hidden="1" x14ac:dyDescent="0.25">
      <c r="A1188">
        <v>314</v>
      </c>
      <c r="B1188" t="s">
        <v>154</v>
      </c>
      <c r="C1188" t="s">
        <v>630</v>
      </c>
      <c r="D1188">
        <v>0</v>
      </c>
      <c r="E1188">
        <v>314</v>
      </c>
      <c r="F1188" s="1" t="s">
        <v>11</v>
      </c>
      <c r="G1188" t="s">
        <v>154</v>
      </c>
    </row>
    <row r="1189" spans="1:7" hidden="1" x14ac:dyDescent="0.25">
      <c r="A1189">
        <v>314</v>
      </c>
      <c r="B1189" t="s">
        <v>743</v>
      </c>
      <c r="C1189" t="s">
        <v>630</v>
      </c>
      <c r="D1189" t="s">
        <v>44</v>
      </c>
      <c r="E1189">
        <v>314</v>
      </c>
      <c r="F1189" s="1" t="s">
        <v>11</v>
      </c>
      <c r="G1189" t="s">
        <v>443</v>
      </c>
    </row>
    <row r="1190" spans="1:7" hidden="1" x14ac:dyDescent="0.25">
      <c r="A1190">
        <v>314</v>
      </c>
      <c r="B1190" t="s">
        <v>744</v>
      </c>
      <c r="C1190" t="s">
        <v>630</v>
      </c>
      <c r="D1190">
        <v>0</v>
      </c>
      <c r="E1190">
        <v>314</v>
      </c>
      <c r="F1190" s="1" t="s">
        <v>11</v>
      </c>
      <c r="G1190" t="s">
        <v>443</v>
      </c>
    </row>
    <row r="1191" spans="1:7" hidden="1" x14ac:dyDescent="0.25">
      <c r="A1191">
        <v>314</v>
      </c>
      <c r="B1191" t="s">
        <v>745</v>
      </c>
      <c r="C1191" t="s">
        <v>630</v>
      </c>
      <c r="D1191">
        <v>0</v>
      </c>
      <c r="E1191">
        <v>314</v>
      </c>
      <c r="F1191" s="1" t="s">
        <v>11</v>
      </c>
      <c r="G1191" t="s">
        <v>737</v>
      </c>
    </row>
    <row r="1192" spans="1:7" hidden="1" x14ac:dyDescent="0.25">
      <c r="A1192">
        <v>314</v>
      </c>
      <c r="B1192" t="s">
        <v>738</v>
      </c>
      <c r="C1192" t="s">
        <v>630</v>
      </c>
      <c r="D1192" t="s">
        <v>44</v>
      </c>
      <c r="E1192">
        <v>314</v>
      </c>
      <c r="F1192" s="1" t="s">
        <v>11</v>
      </c>
      <c r="G1192" t="s">
        <v>738</v>
      </c>
    </row>
    <row r="1193" spans="1:7" hidden="1" x14ac:dyDescent="0.25">
      <c r="A1193">
        <v>314</v>
      </c>
      <c r="B1193" t="s">
        <v>746</v>
      </c>
      <c r="C1193" t="s">
        <v>630</v>
      </c>
      <c r="D1193">
        <v>0</v>
      </c>
      <c r="E1193">
        <v>314</v>
      </c>
      <c r="F1193" s="1" t="s">
        <v>11</v>
      </c>
      <c r="G1193" t="s">
        <v>753</v>
      </c>
    </row>
    <row r="1194" spans="1:7" hidden="1" x14ac:dyDescent="0.25">
      <c r="A1194">
        <v>314</v>
      </c>
      <c r="B1194" t="s">
        <v>747</v>
      </c>
      <c r="C1194" t="s">
        <v>630</v>
      </c>
      <c r="D1194" t="s">
        <v>44</v>
      </c>
      <c r="E1194">
        <v>314</v>
      </c>
      <c r="F1194" s="1" t="s">
        <v>11</v>
      </c>
      <c r="G1194" t="s">
        <v>753</v>
      </c>
    </row>
    <row r="1195" spans="1:7" hidden="1" x14ac:dyDescent="0.25">
      <c r="A1195">
        <v>314</v>
      </c>
      <c r="B1195" t="s">
        <v>748</v>
      </c>
      <c r="C1195" t="s">
        <v>630</v>
      </c>
      <c r="D1195">
        <v>0</v>
      </c>
      <c r="E1195">
        <v>314</v>
      </c>
      <c r="F1195" s="1" t="s">
        <v>11</v>
      </c>
      <c r="G1195" t="s">
        <v>753</v>
      </c>
    </row>
    <row r="1196" spans="1:7" hidden="1" x14ac:dyDescent="0.25">
      <c r="A1196">
        <v>314</v>
      </c>
      <c r="B1196" t="s">
        <v>749</v>
      </c>
      <c r="C1196" t="s">
        <v>630</v>
      </c>
      <c r="D1196">
        <v>0</v>
      </c>
      <c r="E1196">
        <v>314</v>
      </c>
      <c r="F1196" s="1" t="s">
        <v>11</v>
      </c>
      <c r="G1196" t="s">
        <v>753</v>
      </c>
    </row>
    <row r="1197" spans="1:7" hidden="1" x14ac:dyDescent="0.25">
      <c r="A1197">
        <v>314</v>
      </c>
      <c r="B1197" t="s">
        <v>532</v>
      </c>
      <c r="C1197" t="s">
        <v>630</v>
      </c>
      <c r="D1197">
        <v>0</v>
      </c>
      <c r="E1197">
        <v>314</v>
      </c>
      <c r="F1197" s="1" t="s">
        <v>11</v>
      </c>
      <c r="G1197" t="s">
        <v>753</v>
      </c>
    </row>
    <row r="1198" spans="1:7" hidden="1" x14ac:dyDescent="0.25">
      <c r="A1198">
        <v>315</v>
      </c>
      <c r="B1198" t="s">
        <v>750</v>
      </c>
      <c r="C1198" t="s">
        <v>630</v>
      </c>
      <c r="D1198">
        <v>0</v>
      </c>
      <c r="E1198">
        <v>315</v>
      </c>
      <c r="F1198" s="1" t="s">
        <v>11</v>
      </c>
      <c r="G1198" t="s">
        <v>149</v>
      </c>
    </row>
    <row r="1199" spans="1:7" hidden="1" x14ac:dyDescent="0.25">
      <c r="A1199">
        <v>315</v>
      </c>
      <c r="B1199" t="s">
        <v>741</v>
      </c>
      <c r="C1199" t="s">
        <v>630</v>
      </c>
      <c r="D1199">
        <v>0</v>
      </c>
      <c r="E1199">
        <v>315</v>
      </c>
      <c r="F1199" s="1" t="s">
        <v>11</v>
      </c>
      <c r="G1199" t="s">
        <v>453</v>
      </c>
    </row>
    <row r="1200" spans="1:7" hidden="1" x14ac:dyDescent="0.25">
      <c r="A1200">
        <v>315</v>
      </c>
      <c r="B1200" t="s">
        <v>742</v>
      </c>
      <c r="C1200" t="s">
        <v>630</v>
      </c>
      <c r="D1200">
        <v>0</v>
      </c>
      <c r="E1200">
        <v>315</v>
      </c>
      <c r="F1200" s="1" t="s">
        <v>11</v>
      </c>
      <c r="G1200" t="s">
        <v>153</v>
      </c>
    </row>
    <row r="1201" spans="1:7" hidden="1" x14ac:dyDescent="0.25">
      <c r="A1201">
        <v>315</v>
      </c>
      <c r="B1201" t="s">
        <v>154</v>
      </c>
      <c r="C1201" t="s">
        <v>630</v>
      </c>
      <c r="D1201">
        <v>0</v>
      </c>
      <c r="E1201">
        <v>315</v>
      </c>
      <c r="F1201" s="1" t="s">
        <v>11</v>
      </c>
      <c r="G1201" t="s">
        <v>154</v>
      </c>
    </row>
    <row r="1202" spans="1:7" hidden="1" x14ac:dyDescent="0.25">
      <c r="A1202">
        <v>315</v>
      </c>
      <c r="B1202" t="s">
        <v>743</v>
      </c>
      <c r="C1202" t="s">
        <v>630</v>
      </c>
      <c r="D1202" t="s">
        <v>44</v>
      </c>
      <c r="E1202">
        <v>315</v>
      </c>
      <c r="F1202" s="1" t="s">
        <v>11</v>
      </c>
      <c r="G1202" t="s">
        <v>443</v>
      </c>
    </row>
    <row r="1203" spans="1:7" hidden="1" x14ac:dyDescent="0.25">
      <c r="A1203">
        <v>315</v>
      </c>
      <c r="B1203" t="s">
        <v>744</v>
      </c>
      <c r="C1203" t="s">
        <v>630</v>
      </c>
      <c r="D1203">
        <v>0</v>
      </c>
      <c r="E1203">
        <v>315</v>
      </c>
      <c r="F1203" s="1" t="s">
        <v>11</v>
      </c>
      <c r="G1203" t="s">
        <v>443</v>
      </c>
    </row>
    <row r="1204" spans="1:7" hidden="1" x14ac:dyDescent="0.25">
      <c r="A1204">
        <v>315</v>
      </c>
      <c r="B1204" t="s">
        <v>745</v>
      </c>
      <c r="C1204" t="s">
        <v>630</v>
      </c>
      <c r="D1204">
        <v>0</v>
      </c>
      <c r="E1204">
        <v>315</v>
      </c>
      <c r="F1204" s="1" t="s">
        <v>11</v>
      </c>
      <c r="G1204" t="s">
        <v>737</v>
      </c>
    </row>
    <row r="1205" spans="1:7" hidden="1" x14ac:dyDescent="0.25">
      <c r="A1205">
        <v>315</v>
      </c>
      <c r="B1205" t="s">
        <v>738</v>
      </c>
      <c r="C1205" t="s">
        <v>630</v>
      </c>
      <c r="D1205" t="s">
        <v>44</v>
      </c>
      <c r="E1205">
        <v>315</v>
      </c>
      <c r="F1205" s="1" t="s">
        <v>11</v>
      </c>
      <c r="G1205" t="s">
        <v>738</v>
      </c>
    </row>
    <row r="1206" spans="1:7" hidden="1" x14ac:dyDescent="0.25">
      <c r="A1206">
        <v>315</v>
      </c>
      <c r="B1206" t="s">
        <v>746</v>
      </c>
      <c r="C1206" t="s">
        <v>630</v>
      </c>
      <c r="D1206">
        <v>0</v>
      </c>
      <c r="E1206">
        <v>315</v>
      </c>
      <c r="F1206" s="1" t="s">
        <v>11</v>
      </c>
      <c r="G1206" t="s">
        <v>753</v>
      </c>
    </row>
    <row r="1207" spans="1:7" hidden="1" x14ac:dyDescent="0.25">
      <c r="A1207">
        <v>315</v>
      </c>
      <c r="B1207" t="s">
        <v>747</v>
      </c>
      <c r="C1207" t="s">
        <v>630</v>
      </c>
      <c r="D1207" t="s">
        <v>44</v>
      </c>
      <c r="E1207">
        <v>315</v>
      </c>
      <c r="F1207" s="1" t="s">
        <v>11</v>
      </c>
      <c r="G1207" t="s">
        <v>753</v>
      </c>
    </row>
    <row r="1208" spans="1:7" hidden="1" x14ac:dyDescent="0.25">
      <c r="A1208">
        <v>315</v>
      </c>
      <c r="B1208" t="s">
        <v>748</v>
      </c>
      <c r="C1208" t="s">
        <v>630</v>
      </c>
      <c r="D1208">
        <v>0</v>
      </c>
      <c r="E1208">
        <v>315</v>
      </c>
      <c r="F1208" s="1" t="s">
        <v>11</v>
      </c>
      <c r="G1208" t="s">
        <v>753</v>
      </c>
    </row>
    <row r="1209" spans="1:7" hidden="1" x14ac:dyDescent="0.25">
      <c r="A1209">
        <v>315</v>
      </c>
      <c r="B1209" t="s">
        <v>749</v>
      </c>
      <c r="C1209" t="s">
        <v>630</v>
      </c>
      <c r="D1209">
        <v>0</v>
      </c>
      <c r="E1209">
        <v>315</v>
      </c>
      <c r="F1209" s="1" t="s">
        <v>11</v>
      </c>
      <c r="G1209" t="s">
        <v>753</v>
      </c>
    </row>
    <row r="1210" spans="1:7" hidden="1" x14ac:dyDescent="0.25">
      <c r="A1210">
        <v>315</v>
      </c>
      <c r="B1210" t="s">
        <v>532</v>
      </c>
      <c r="C1210" t="s">
        <v>630</v>
      </c>
      <c r="D1210">
        <v>0</v>
      </c>
      <c r="E1210">
        <v>315</v>
      </c>
      <c r="F1210" s="1" t="s">
        <v>11</v>
      </c>
      <c r="G1210" t="s">
        <v>753</v>
      </c>
    </row>
    <row r="1211" spans="1:7" hidden="1" x14ac:dyDescent="0.25">
      <c r="A1211">
        <v>316</v>
      </c>
      <c r="B1211" t="s">
        <v>750</v>
      </c>
      <c r="C1211" t="s">
        <v>630</v>
      </c>
      <c r="D1211">
        <v>0</v>
      </c>
      <c r="E1211">
        <v>316</v>
      </c>
      <c r="F1211" s="1" t="s">
        <v>11</v>
      </c>
      <c r="G1211" t="s">
        <v>149</v>
      </c>
    </row>
    <row r="1212" spans="1:7" hidden="1" x14ac:dyDescent="0.25">
      <c r="A1212">
        <v>316</v>
      </c>
      <c r="B1212" t="s">
        <v>741</v>
      </c>
      <c r="C1212" t="s">
        <v>630</v>
      </c>
      <c r="D1212">
        <v>0</v>
      </c>
      <c r="E1212">
        <v>316</v>
      </c>
      <c r="F1212" s="1" t="s">
        <v>11</v>
      </c>
      <c r="G1212" t="s">
        <v>453</v>
      </c>
    </row>
    <row r="1213" spans="1:7" hidden="1" x14ac:dyDescent="0.25">
      <c r="A1213">
        <v>316</v>
      </c>
      <c r="B1213" t="s">
        <v>742</v>
      </c>
      <c r="C1213" t="s">
        <v>630</v>
      </c>
      <c r="D1213">
        <v>0</v>
      </c>
      <c r="E1213">
        <v>316</v>
      </c>
      <c r="F1213" s="1" t="s">
        <v>11</v>
      </c>
      <c r="G1213" t="s">
        <v>153</v>
      </c>
    </row>
    <row r="1214" spans="1:7" hidden="1" x14ac:dyDescent="0.25">
      <c r="A1214">
        <v>316</v>
      </c>
      <c r="B1214" t="s">
        <v>154</v>
      </c>
      <c r="C1214" t="s">
        <v>630</v>
      </c>
      <c r="D1214">
        <v>0</v>
      </c>
      <c r="E1214">
        <v>316</v>
      </c>
      <c r="F1214" s="1" t="s">
        <v>11</v>
      </c>
      <c r="G1214" t="s">
        <v>154</v>
      </c>
    </row>
    <row r="1215" spans="1:7" hidden="1" x14ac:dyDescent="0.25">
      <c r="A1215">
        <v>316</v>
      </c>
      <c r="B1215" t="s">
        <v>743</v>
      </c>
      <c r="C1215" t="s">
        <v>630</v>
      </c>
      <c r="D1215" t="s">
        <v>44</v>
      </c>
      <c r="E1215">
        <v>316</v>
      </c>
      <c r="F1215" s="1" t="s">
        <v>11</v>
      </c>
      <c r="G1215" t="s">
        <v>443</v>
      </c>
    </row>
    <row r="1216" spans="1:7" hidden="1" x14ac:dyDescent="0.25">
      <c r="A1216">
        <v>316</v>
      </c>
      <c r="B1216" t="s">
        <v>744</v>
      </c>
      <c r="C1216" t="s">
        <v>630</v>
      </c>
      <c r="D1216">
        <v>0</v>
      </c>
      <c r="E1216">
        <v>316</v>
      </c>
      <c r="F1216" s="1" t="s">
        <v>11</v>
      </c>
      <c r="G1216" t="s">
        <v>443</v>
      </c>
    </row>
    <row r="1217" spans="1:7" hidden="1" x14ac:dyDescent="0.25">
      <c r="A1217">
        <v>316</v>
      </c>
      <c r="B1217" t="s">
        <v>745</v>
      </c>
      <c r="C1217" t="s">
        <v>630</v>
      </c>
      <c r="D1217">
        <v>0</v>
      </c>
      <c r="E1217">
        <v>316</v>
      </c>
      <c r="F1217" s="1" t="s">
        <v>11</v>
      </c>
      <c r="G1217" t="s">
        <v>737</v>
      </c>
    </row>
    <row r="1218" spans="1:7" hidden="1" x14ac:dyDescent="0.25">
      <c r="A1218">
        <v>316</v>
      </c>
      <c r="B1218" t="s">
        <v>738</v>
      </c>
      <c r="C1218" t="s">
        <v>630</v>
      </c>
      <c r="D1218" t="s">
        <v>44</v>
      </c>
      <c r="E1218">
        <v>316</v>
      </c>
      <c r="F1218" s="1" t="s">
        <v>11</v>
      </c>
      <c r="G1218" t="s">
        <v>738</v>
      </c>
    </row>
    <row r="1219" spans="1:7" hidden="1" x14ac:dyDescent="0.25">
      <c r="A1219">
        <v>316</v>
      </c>
      <c r="B1219" t="s">
        <v>746</v>
      </c>
      <c r="C1219" t="s">
        <v>630</v>
      </c>
      <c r="D1219">
        <v>0</v>
      </c>
      <c r="E1219">
        <v>316</v>
      </c>
      <c r="F1219" s="1" t="s">
        <v>11</v>
      </c>
      <c r="G1219" t="s">
        <v>753</v>
      </c>
    </row>
    <row r="1220" spans="1:7" hidden="1" x14ac:dyDescent="0.25">
      <c r="A1220">
        <v>316</v>
      </c>
      <c r="B1220" t="s">
        <v>747</v>
      </c>
      <c r="C1220" t="s">
        <v>630</v>
      </c>
      <c r="D1220" t="s">
        <v>44</v>
      </c>
      <c r="E1220">
        <v>316</v>
      </c>
      <c r="F1220" s="1" t="s">
        <v>11</v>
      </c>
      <c r="G1220" t="s">
        <v>753</v>
      </c>
    </row>
    <row r="1221" spans="1:7" hidden="1" x14ac:dyDescent="0.25">
      <c r="A1221">
        <v>316</v>
      </c>
      <c r="B1221" t="s">
        <v>748</v>
      </c>
      <c r="C1221" t="s">
        <v>630</v>
      </c>
      <c r="D1221">
        <v>0</v>
      </c>
      <c r="E1221">
        <v>316</v>
      </c>
      <c r="F1221" s="1" t="s">
        <v>11</v>
      </c>
      <c r="G1221" t="s">
        <v>753</v>
      </c>
    </row>
    <row r="1222" spans="1:7" hidden="1" x14ac:dyDescent="0.25">
      <c r="A1222">
        <v>316</v>
      </c>
      <c r="B1222" t="s">
        <v>749</v>
      </c>
      <c r="C1222" t="s">
        <v>630</v>
      </c>
      <c r="D1222">
        <v>0</v>
      </c>
      <c r="E1222">
        <v>316</v>
      </c>
      <c r="F1222" s="1" t="s">
        <v>11</v>
      </c>
      <c r="G1222" t="s">
        <v>753</v>
      </c>
    </row>
    <row r="1223" spans="1:7" hidden="1" x14ac:dyDescent="0.25">
      <c r="A1223">
        <v>316</v>
      </c>
      <c r="B1223" t="s">
        <v>532</v>
      </c>
      <c r="C1223" t="s">
        <v>630</v>
      </c>
      <c r="D1223">
        <v>0</v>
      </c>
      <c r="E1223">
        <v>316</v>
      </c>
      <c r="F1223" s="1" t="s">
        <v>11</v>
      </c>
      <c r="G1223" t="s">
        <v>753</v>
      </c>
    </row>
    <row r="1224" spans="1:7" hidden="1" x14ac:dyDescent="0.25">
      <c r="A1224">
        <v>321</v>
      </c>
      <c r="B1224" t="s">
        <v>750</v>
      </c>
      <c r="C1224" t="s">
        <v>630</v>
      </c>
      <c r="D1224">
        <v>0</v>
      </c>
      <c r="E1224">
        <v>321</v>
      </c>
      <c r="F1224" s="1" t="s">
        <v>12</v>
      </c>
      <c r="G1224" t="s">
        <v>149</v>
      </c>
    </row>
    <row r="1225" spans="1:7" hidden="1" x14ac:dyDescent="0.25">
      <c r="A1225">
        <v>321</v>
      </c>
      <c r="B1225" t="s">
        <v>741</v>
      </c>
      <c r="C1225" t="s">
        <v>630</v>
      </c>
      <c r="D1225" t="s">
        <v>50</v>
      </c>
      <c r="E1225">
        <v>321</v>
      </c>
      <c r="F1225" s="1" t="s">
        <v>12</v>
      </c>
      <c r="G1225" t="s">
        <v>453</v>
      </c>
    </row>
    <row r="1226" spans="1:7" hidden="1" x14ac:dyDescent="0.25">
      <c r="A1226">
        <v>321</v>
      </c>
      <c r="B1226" t="s">
        <v>742</v>
      </c>
      <c r="C1226" t="s">
        <v>630</v>
      </c>
      <c r="D1226">
        <v>0</v>
      </c>
      <c r="E1226">
        <v>321</v>
      </c>
      <c r="F1226" s="1" t="s">
        <v>12</v>
      </c>
      <c r="G1226" t="s">
        <v>153</v>
      </c>
    </row>
    <row r="1227" spans="1:7" hidden="1" x14ac:dyDescent="0.25">
      <c r="A1227">
        <v>321</v>
      </c>
      <c r="B1227" t="s">
        <v>154</v>
      </c>
      <c r="C1227" t="s">
        <v>630</v>
      </c>
      <c r="D1227" t="s">
        <v>50</v>
      </c>
      <c r="E1227">
        <v>321</v>
      </c>
      <c r="F1227" s="1" t="s">
        <v>12</v>
      </c>
      <c r="G1227" t="s">
        <v>154</v>
      </c>
    </row>
    <row r="1228" spans="1:7" hidden="1" x14ac:dyDescent="0.25">
      <c r="A1228">
        <v>321</v>
      </c>
      <c r="B1228" t="s">
        <v>743</v>
      </c>
      <c r="C1228" t="s">
        <v>630</v>
      </c>
      <c r="D1228" t="s">
        <v>44</v>
      </c>
      <c r="E1228">
        <v>321</v>
      </c>
      <c r="F1228" s="1" t="s">
        <v>12</v>
      </c>
      <c r="G1228" t="s">
        <v>443</v>
      </c>
    </row>
    <row r="1229" spans="1:7" hidden="1" x14ac:dyDescent="0.25">
      <c r="A1229">
        <v>321</v>
      </c>
      <c r="B1229" t="s">
        <v>744</v>
      </c>
      <c r="C1229" t="s">
        <v>630</v>
      </c>
      <c r="D1229">
        <v>0</v>
      </c>
      <c r="E1229">
        <v>321</v>
      </c>
      <c r="F1229" s="1" t="s">
        <v>12</v>
      </c>
      <c r="G1229" t="s">
        <v>443</v>
      </c>
    </row>
    <row r="1230" spans="1:7" hidden="1" x14ac:dyDescent="0.25">
      <c r="A1230">
        <v>321</v>
      </c>
      <c r="B1230" t="s">
        <v>745</v>
      </c>
      <c r="C1230" t="s">
        <v>630</v>
      </c>
      <c r="D1230" t="s">
        <v>50</v>
      </c>
      <c r="E1230">
        <v>321</v>
      </c>
      <c r="F1230" s="1" t="s">
        <v>12</v>
      </c>
      <c r="G1230" t="s">
        <v>737</v>
      </c>
    </row>
    <row r="1231" spans="1:7" hidden="1" x14ac:dyDescent="0.25">
      <c r="A1231">
        <v>321</v>
      </c>
      <c r="B1231" t="s">
        <v>738</v>
      </c>
      <c r="C1231" t="s">
        <v>630</v>
      </c>
      <c r="D1231" t="s">
        <v>44</v>
      </c>
      <c r="E1231">
        <v>321</v>
      </c>
      <c r="F1231" s="1" t="s">
        <v>12</v>
      </c>
      <c r="G1231" t="s">
        <v>738</v>
      </c>
    </row>
    <row r="1232" spans="1:7" hidden="1" x14ac:dyDescent="0.25">
      <c r="A1232">
        <v>321</v>
      </c>
      <c r="B1232" t="s">
        <v>746</v>
      </c>
      <c r="C1232" t="s">
        <v>630</v>
      </c>
      <c r="D1232" t="s">
        <v>50</v>
      </c>
      <c r="E1232">
        <v>321</v>
      </c>
      <c r="F1232" s="1" t="s">
        <v>12</v>
      </c>
      <c r="G1232" t="s">
        <v>753</v>
      </c>
    </row>
    <row r="1233" spans="1:7" hidden="1" x14ac:dyDescent="0.25">
      <c r="A1233">
        <v>321</v>
      </c>
      <c r="B1233" t="s">
        <v>747</v>
      </c>
      <c r="C1233" t="s">
        <v>630</v>
      </c>
      <c r="D1233" t="s">
        <v>44</v>
      </c>
      <c r="E1233">
        <v>321</v>
      </c>
      <c r="F1233" s="1" t="s">
        <v>12</v>
      </c>
      <c r="G1233" t="s">
        <v>753</v>
      </c>
    </row>
    <row r="1234" spans="1:7" hidden="1" x14ac:dyDescent="0.25">
      <c r="A1234">
        <v>321</v>
      </c>
      <c r="B1234" t="s">
        <v>748</v>
      </c>
      <c r="C1234" t="s">
        <v>630</v>
      </c>
      <c r="D1234">
        <v>0</v>
      </c>
      <c r="E1234">
        <v>321</v>
      </c>
      <c r="F1234" s="1" t="s">
        <v>12</v>
      </c>
      <c r="G1234" t="s">
        <v>753</v>
      </c>
    </row>
    <row r="1235" spans="1:7" hidden="1" x14ac:dyDescent="0.25">
      <c r="A1235">
        <v>321</v>
      </c>
      <c r="B1235" t="s">
        <v>749</v>
      </c>
      <c r="C1235" t="s">
        <v>630</v>
      </c>
      <c r="D1235">
        <v>0</v>
      </c>
      <c r="E1235">
        <v>321</v>
      </c>
      <c r="F1235" s="1" t="s">
        <v>12</v>
      </c>
      <c r="G1235" t="s">
        <v>753</v>
      </c>
    </row>
    <row r="1236" spans="1:7" hidden="1" x14ac:dyDescent="0.25">
      <c r="A1236">
        <v>321</v>
      </c>
      <c r="B1236" t="s">
        <v>532</v>
      </c>
      <c r="C1236" t="s">
        <v>630</v>
      </c>
      <c r="D1236">
        <v>0</v>
      </c>
      <c r="E1236">
        <v>321</v>
      </c>
      <c r="F1236" s="1" t="s">
        <v>12</v>
      </c>
      <c r="G1236" t="s">
        <v>753</v>
      </c>
    </row>
    <row r="1237" spans="1:7" hidden="1" x14ac:dyDescent="0.25">
      <c r="A1237">
        <v>322</v>
      </c>
      <c r="B1237" t="s">
        <v>750</v>
      </c>
      <c r="C1237" t="s">
        <v>630</v>
      </c>
      <c r="D1237">
        <v>7</v>
      </c>
      <c r="E1237">
        <v>322</v>
      </c>
      <c r="F1237" s="1" t="s">
        <v>13</v>
      </c>
      <c r="G1237" t="s">
        <v>149</v>
      </c>
    </row>
    <row r="1238" spans="1:7" hidden="1" x14ac:dyDescent="0.25">
      <c r="A1238">
        <v>322</v>
      </c>
      <c r="B1238" t="s">
        <v>741</v>
      </c>
      <c r="C1238" t="s">
        <v>630</v>
      </c>
      <c r="D1238" t="s">
        <v>50</v>
      </c>
      <c r="E1238">
        <v>322</v>
      </c>
      <c r="F1238" s="1" t="s">
        <v>13</v>
      </c>
      <c r="G1238" t="s">
        <v>453</v>
      </c>
    </row>
    <row r="1239" spans="1:7" hidden="1" x14ac:dyDescent="0.25">
      <c r="A1239">
        <v>322</v>
      </c>
      <c r="B1239" t="s">
        <v>742</v>
      </c>
      <c r="C1239" t="s">
        <v>630</v>
      </c>
      <c r="D1239">
        <v>0</v>
      </c>
      <c r="E1239">
        <v>322</v>
      </c>
      <c r="F1239" s="1" t="s">
        <v>13</v>
      </c>
      <c r="G1239" t="s">
        <v>153</v>
      </c>
    </row>
    <row r="1240" spans="1:7" hidden="1" x14ac:dyDescent="0.25">
      <c r="A1240">
        <v>322</v>
      </c>
      <c r="B1240" t="s">
        <v>154</v>
      </c>
      <c r="C1240" t="s">
        <v>630</v>
      </c>
      <c r="D1240">
        <v>0</v>
      </c>
      <c r="E1240">
        <v>322</v>
      </c>
      <c r="F1240" s="1" t="s">
        <v>13</v>
      </c>
      <c r="G1240" t="s">
        <v>154</v>
      </c>
    </row>
    <row r="1241" spans="1:7" hidden="1" x14ac:dyDescent="0.25">
      <c r="A1241">
        <v>322</v>
      </c>
      <c r="B1241" t="s">
        <v>743</v>
      </c>
      <c r="C1241" t="s">
        <v>630</v>
      </c>
      <c r="D1241" t="s">
        <v>44</v>
      </c>
      <c r="E1241">
        <v>322</v>
      </c>
      <c r="F1241" s="1" t="s">
        <v>13</v>
      </c>
      <c r="G1241" t="s">
        <v>443</v>
      </c>
    </row>
    <row r="1242" spans="1:7" hidden="1" x14ac:dyDescent="0.25">
      <c r="A1242">
        <v>322</v>
      </c>
      <c r="B1242" t="s">
        <v>744</v>
      </c>
      <c r="C1242" t="s">
        <v>630</v>
      </c>
      <c r="D1242">
        <v>0</v>
      </c>
      <c r="E1242">
        <v>322</v>
      </c>
      <c r="F1242" s="1" t="s">
        <v>13</v>
      </c>
      <c r="G1242" t="s">
        <v>443</v>
      </c>
    </row>
    <row r="1243" spans="1:7" hidden="1" x14ac:dyDescent="0.25">
      <c r="A1243">
        <v>322</v>
      </c>
      <c r="B1243" t="s">
        <v>745</v>
      </c>
      <c r="C1243" t="s">
        <v>630</v>
      </c>
      <c r="D1243">
        <v>0</v>
      </c>
      <c r="E1243">
        <v>322</v>
      </c>
      <c r="F1243" s="1" t="s">
        <v>13</v>
      </c>
      <c r="G1243" t="s">
        <v>737</v>
      </c>
    </row>
    <row r="1244" spans="1:7" hidden="1" x14ac:dyDescent="0.25">
      <c r="A1244">
        <v>322</v>
      </c>
      <c r="B1244" t="s">
        <v>738</v>
      </c>
      <c r="C1244" t="s">
        <v>630</v>
      </c>
      <c r="D1244" t="s">
        <v>44</v>
      </c>
      <c r="E1244">
        <v>322</v>
      </c>
      <c r="F1244" s="1" t="s">
        <v>13</v>
      </c>
      <c r="G1244" t="s">
        <v>738</v>
      </c>
    </row>
    <row r="1245" spans="1:7" hidden="1" x14ac:dyDescent="0.25">
      <c r="A1245">
        <v>322</v>
      </c>
      <c r="B1245" t="s">
        <v>746</v>
      </c>
      <c r="C1245" t="s">
        <v>630</v>
      </c>
      <c r="D1245">
        <v>0</v>
      </c>
      <c r="E1245">
        <v>322</v>
      </c>
      <c r="F1245" s="1" t="s">
        <v>13</v>
      </c>
      <c r="G1245" t="s">
        <v>753</v>
      </c>
    </row>
    <row r="1246" spans="1:7" hidden="1" x14ac:dyDescent="0.25">
      <c r="A1246">
        <v>322</v>
      </c>
      <c r="B1246" t="s">
        <v>747</v>
      </c>
      <c r="C1246" t="s">
        <v>630</v>
      </c>
      <c r="D1246" t="s">
        <v>44</v>
      </c>
      <c r="E1246">
        <v>322</v>
      </c>
      <c r="F1246" s="1" t="s">
        <v>13</v>
      </c>
      <c r="G1246" t="s">
        <v>753</v>
      </c>
    </row>
    <row r="1247" spans="1:7" hidden="1" x14ac:dyDescent="0.25">
      <c r="A1247">
        <v>322</v>
      </c>
      <c r="B1247" t="s">
        <v>748</v>
      </c>
      <c r="C1247" t="s">
        <v>630</v>
      </c>
      <c r="D1247" t="s">
        <v>50</v>
      </c>
      <c r="E1247">
        <v>322</v>
      </c>
      <c r="F1247" s="1" t="s">
        <v>13</v>
      </c>
      <c r="G1247" t="s">
        <v>753</v>
      </c>
    </row>
    <row r="1248" spans="1:7" hidden="1" x14ac:dyDescent="0.25">
      <c r="A1248">
        <v>322</v>
      </c>
      <c r="B1248" t="s">
        <v>749</v>
      </c>
      <c r="C1248" t="s">
        <v>630</v>
      </c>
      <c r="D1248">
        <v>0</v>
      </c>
      <c r="E1248">
        <v>322</v>
      </c>
      <c r="F1248" s="1" t="s">
        <v>13</v>
      </c>
      <c r="G1248" t="s">
        <v>753</v>
      </c>
    </row>
    <row r="1249" spans="1:7" hidden="1" x14ac:dyDescent="0.25">
      <c r="A1249">
        <v>322</v>
      </c>
      <c r="B1249" t="s">
        <v>532</v>
      </c>
      <c r="C1249" t="s">
        <v>630</v>
      </c>
      <c r="D1249" t="s">
        <v>50</v>
      </c>
      <c r="E1249">
        <v>322</v>
      </c>
      <c r="F1249" s="1" t="s">
        <v>13</v>
      </c>
      <c r="G1249" t="s">
        <v>753</v>
      </c>
    </row>
    <row r="1250" spans="1:7" hidden="1" x14ac:dyDescent="0.25">
      <c r="A1250">
        <v>323</v>
      </c>
      <c r="B1250" t="s">
        <v>750</v>
      </c>
      <c r="C1250" t="s">
        <v>630</v>
      </c>
      <c r="D1250">
        <v>0</v>
      </c>
      <c r="E1250">
        <v>323</v>
      </c>
      <c r="F1250" s="1" t="s">
        <v>13</v>
      </c>
      <c r="G1250" t="s">
        <v>149</v>
      </c>
    </row>
    <row r="1251" spans="1:7" hidden="1" x14ac:dyDescent="0.25">
      <c r="A1251">
        <v>323</v>
      </c>
      <c r="B1251" t="s">
        <v>741</v>
      </c>
      <c r="C1251" t="s">
        <v>630</v>
      </c>
      <c r="D1251">
        <v>0</v>
      </c>
      <c r="E1251">
        <v>323</v>
      </c>
      <c r="F1251" s="1" t="s">
        <v>13</v>
      </c>
      <c r="G1251" t="s">
        <v>453</v>
      </c>
    </row>
    <row r="1252" spans="1:7" hidden="1" x14ac:dyDescent="0.25">
      <c r="A1252">
        <v>323</v>
      </c>
      <c r="B1252" t="s">
        <v>742</v>
      </c>
      <c r="C1252" t="s">
        <v>630</v>
      </c>
      <c r="D1252">
        <v>0</v>
      </c>
      <c r="E1252">
        <v>323</v>
      </c>
      <c r="F1252" s="1" t="s">
        <v>13</v>
      </c>
      <c r="G1252" t="s">
        <v>153</v>
      </c>
    </row>
    <row r="1253" spans="1:7" hidden="1" x14ac:dyDescent="0.25">
      <c r="A1253">
        <v>323</v>
      </c>
      <c r="B1253" t="s">
        <v>154</v>
      </c>
      <c r="C1253" t="s">
        <v>630</v>
      </c>
      <c r="D1253">
        <v>0</v>
      </c>
      <c r="E1253">
        <v>323</v>
      </c>
      <c r="F1253" s="1" t="s">
        <v>13</v>
      </c>
      <c r="G1253" t="s">
        <v>154</v>
      </c>
    </row>
    <row r="1254" spans="1:7" hidden="1" x14ac:dyDescent="0.25">
      <c r="A1254">
        <v>323</v>
      </c>
      <c r="B1254" t="s">
        <v>743</v>
      </c>
      <c r="C1254" t="s">
        <v>630</v>
      </c>
      <c r="D1254" t="s">
        <v>44</v>
      </c>
      <c r="E1254">
        <v>323</v>
      </c>
      <c r="F1254" s="1" t="s">
        <v>13</v>
      </c>
      <c r="G1254" t="s">
        <v>443</v>
      </c>
    </row>
    <row r="1255" spans="1:7" hidden="1" x14ac:dyDescent="0.25">
      <c r="A1255">
        <v>323</v>
      </c>
      <c r="B1255" t="s">
        <v>744</v>
      </c>
      <c r="C1255" t="s">
        <v>630</v>
      </c>
      <c r="D1255">
        <v>0</v>
      </c>
      <c r="E1255">
        <v>323</v>
      </c>
      <c r="F1255" s="1" t="s">
        <v>13</v>
      </c>
      <c r="G1255" t="s">
        <v>443</v>
      </c>
    </row>
    <row r="1256" spans="1:7" hidden="1" x14ac:dyDescent="0.25">
      <c r="A1256">
        <v>323</v>
      </c>
      <c r="B1256" t="s">
        <v>745</v>
      </c>
      <c r="C1256" t="s">
        <v>630</v>
      </c>
      <c r="D1256" t="s">
        <v>50</v>
      </c>
      <c r="E1256">
        <v>323</v>
      </c>
      <c r="F1256" s="1" t="s">
        <v>13</v>
      </c>
      <c r="G1256" t="s">
        <v>737</v>
      </c>
    </row>
    <row r="1257" spans="1:7" hidden="1" x14ac:dyDescent="0.25">
      <c r="A1257">
        <v>323</v>
      </c>
      <c r="B1257" t="s">
        <v>738</v>
      </c>
      <c r="C1257" t="s">
        <v>630</v>
      </c>
      <c r="D1257" t="s">
        <v>44</v>
      </c>
      <c r="E1257">
        <v>323</v>
      </c>
      <c r="F1257" s="1" t="s">
        <v>13</v>
      </c>
      <c r="G1257" t="s">
        <v>738</v>
      </c>
    </row>
    <row r="1258" spans="1:7" hidden="1" x14ac:dyDescent="0.25">
      <c r="A1258">
        <v>323</v>
      </c>
      <c r="B1258" t="s">
        <v>746</v>
      </c>
      <c r="C1258" t="s">
        <v>630</v>
      </c>
      <c r="D1258">
        <v>0</v>
      </c>
      <c r="E1258">
        <v>323</v>
      </c>
      <c r="F1258" s="1" t="s">
        <v>13</v>
      </c>
      <c r="G1258" t="s">
        <v>753</v>
      </c>
    </row>
    <row r="1259" spans="1:7" hidden="1" x14ac:dyDescent="0.25">
      <c r="A1259">
        <v>323</v>
      </c>
      <c r="B1259" t="s">
        <v>747</v>
      </c>
      <c r="C1259" t="s">
        <v>630</v>
      </c>
      <c r="D1259" t="s">
        <v>44</v>
      </c>
      <c r="E1259">
        <v>323</v>
      </c>
      <c r="F1259" s="1" t="s">
        <v>13</v>
      </c>
      <c r="G1259" t="s">
        <v>753</v>
      </c>
    </row>
    <row r="1260" spans="1:7" hidden="1" x14ac:dyDescent="0.25">
      <c r="A1260">
        <v>323</v>
      </c>
      <c r="B1260" t="s">
        <v>748</v>
      </c>
      <c r="C1260" t="s">
        <v>630</v>
      </c>
      <c r="D1260">
        <v>0</v>
      </c>
      <c r="E1260">
        <v>323</v>
      </c>
      <c r="F1260" s="1" t="s">
        <v>13</v>
      </c>
      <c r="G1260" t="s">
        <v>753</v>
      </c>
    </row>
    <row r="1261" spans="1:7" hidden="1" x14ac:dyDescent="0.25">
      <c r="A1261">
        <v>323</v>
      </c>
      <c r="B1261" t="s">
        <v>749</v>
      </c>
      <c r="C1261" t="s">
        <v>630</v>
      </c>
      <c r="D1261">
        <v>0</v>
      </c>
      <c r="E1261">
        <v>323</v>
      </c>
      <c r="F1261" s="1" t="s">
        <v>13</v>
      </c>
      <c r="G1261" t="s">
        <v>753</v>
      </c>
    </row>
    <row r="1262" spans="1:7" hidden="1" x14ac:dyDescent="0.25">
      <c r="A1262">
        <v>323</v>
      </c>
      <c r="B1262" t="s">
        <v>532</v>
      </c>
      <c r="C1262" t="s">
        <v>630</v>
      </c>
      <c r="D1262">
        <v>0</v>
      </c>
      <c r="E1262">
        <v>323</v>
      </c>
      <c r="F1262" s="1" t="s">
        <v>13</v>
      </c>
      <c r="G1262" t="s">
        <v>753</v>
      </c>
    </row>
    <row r="1263" spans="1:7" hidden="1" x14ac:dyDescent="0.25">
      <c r="A1263">
        <v>324110</v>
      </c>
      <c r="B1263" t="s">
        <v>750</v>
      </c>
      <c r="C1263" t="s">
        <v>630</v>
      </c>
      <c r="D1263" t="s">
        <v>50</v>
      </c>
      <c r="E1263">
        <v>324</v>
      </c>
      <c r="F1263" s="1" t="s">
        <v>14</v>
      </c>
      <c r="G1263" t="s">
        <v>149</v>
      </c>
    </row>
    <row r="1264" spans="1:7" hidden="1" x14ac:dyDescent="0.25">
      <c r="A1264">
        <v>324110</v>
      </c>
      <c r="B1264" t="s">
        <v>741</v>
      </c>
      <c r="C1264" t="s">
        <v>630</v>
      </c>
      <c r="D1264" t="s">
        <v>50</v>
      </c>
      <c r="E1264">
        <v>324</v>
      </c>
      <c r="F1264" s="1" t="s">
        <v>14</v>
      </c>
      <c r="G1264" t="s">
        <v>453</v>
      </c>
    </row>
    <row r="1265" spans="1:7" hidden="1" x14ac:dyDescent="0.25">
      <c r="A1265">
        <v>324110</v>
      </c>
      <c r="B1265" t="s">
        <v>742</v>
      </c>
      <c r="C1265" t="s">
        <v>630</v>
      </c>
      <c r="D1265">
        <v>0</v>
      </c>
      <c r="E1265">
        <v>324</v>
      </c>
      <c r="F1265" s="1" t="s">
        <v>14</v>
      </c>
      <c r="G1265" t="s">
        <v>153</v>
      </c>
    </row>
    <row r="1266" spans="1:7" hidden="1" x14ac:dyDescent="0.25">
      <c r="A1266">
        <v>324110</v>
      </c>
      <c r="B1266" t="s">
        <v>154</v>
      </c>
      <c r="C1266" t="s">
        <v>630</v>
      </c>
      <c r="D1266">
        <v>0</v>
      </c>
      <c r="E1266">
        <v>324</v>
      </c>
      <c r="F1266" s="1" t="s">
        <v>14</v>
      </c>
      <c r="G1266" t="s">
        <v>154</v>
      </c>
    </row>
    <row r="1267" spans="1:7" hidden="1" x14ac:dyDescent="0.25">
      <c r="A1267">
        <v>324110</v>
      </c>
      <c r="B1267" t="s">
        <v>743</v>
      </c>
      <c r="C1267" t="s">
        <v>630</v>
      </c>
      <c r="D1267" t="s">
        <v>44</v>
      </c>
      <c r="E1267">
        <v>324</v>
      </c>
      <c r="F1267" s="1" t="s">
        <v>14</v>
      </c>
      <c r="G1267" t="s">
        <v>443</v>
      </c>
    </row>
    <row r="1268" spans="1:7" hidden="1" x14ac:dyDescent="0.25">
      <c r="A1268">
        <v>324110</v>
      </c>
      <c r="B1268" t="s">
        <v>744</v>
      </c>
      <c r="C1268" t="s">
        <v>630</v>
      </c>
      <c r="D1268">
        <v>0</v>
      </c>
      <c r="E1268">
        <v>324</v>
      </c>
      <c r="F1268" s="1" t="s">
        <v>14</v>
      </c>
      <c r="G1268" t="s">
        <v>443</v>
      </c>
    </row>
    <row r="1269" spans="1:7" hidden="1" x14ac:dyDescent="0.25">
      <c r="A1269">
        <v>324110</v>
      </c>
      <c r="B1269" t="s">
        <v>745</v>
      </c>
      <c r="C1269" t="s">
        <v>630</v>
      </c>
      <c r="D1269">
        <v>0</v>
      </c>
      <c r="E1269">
        <v>324</v>
      </c>
      <c r="F1269" s="1" t="s">
        <v>14</v>
      </c>
      <c r="G1269" t="s">
        <v>737</v>
      </c>
    </row>
    <row r="1270" spans="1:7" hidden="1" x14ac:dyDescent="0.25">
      <c r="A1270">
        <v>324110</v>
      </c>
      <c r="B1270" t="s">
        <v>738</v>
      </c>
      <c r="C1270" t="s">
        <v>630</v>
      </c>
      <c r="D1270" t="s">
        <v>44</v>
      </c>
      <c r="E1270">
        <v>324</v>
      </c>
      <c r="F1270" s="1" t="s">
        <v>14</v>
      </c>
      <c r="G1270" t="s">
        <v>738</v>
      </c>
    </row>
    <row r="1271" spans="1:7" hidden="1" x14ac:dyDescent="0.25">
      <c r="A1271">
        <v>324110</v>
      </c>
      <c r="B1271" t="s">
        <v>746</v>
      </c>
      <c r="C1271" t="s">
        <v>630</v>
      </c>
      <c r="D1271">
        <v>0</v>
      </c>
      <c r="E1271">
        <v>324</v>
      </c>
      <c r="F1271" s="1" t="s">
        <v>14</v>
      </c>
      <c r="G1271" t="s">
        <v>753</v>
      </c>
    </row>
    <row r="1272" spans="1:7" hidden="1" x14ac:dyDescent="0.25">
      <c r="A1272">
        <v>324110</v>
      </c>
      <c r="B1272" t="s">
        <v>747</v>
      </c>
      <c r="C1272" t="s">
        <v>630</v>
      </c>
      <c r="D1272" t="s">
        <v>44</v>
      </c>
      <c r="E1272">
        <v>324</v>
      </c>
      <c r="F1272" s="1" t="s">
        <v>14</v>
      </c>
      <c r="G1272" t="s">
        <v>753</v>
      </c>
    </row>
    <row r="1273" spans="1:7" hidden="1" x14ac:dyDescent="0.25">
      <c r="A1273">
        <v>324110</v>
      </c>
      <c r="B1273" t="s">
        <v>748</v>
      </c>
      <c r="C1273" t="s">
        <v>630</v>
      </c>
      <c r="D1273">
        <v>0</v>
      </c>
      <c r="E1273">
        <v>324</v>
      </c>
      <c r="F1273" s="1" t="s">
        <v>14</v>
      </c>
      <c r="G1273" t="s">
        <v>753</v>
      </c>
    </row>
    <row r="1274" spans="1:7" hidden="1" x14ac:dyDescent="0.25">
      <c r="A1274">
        <v>324110</v>
      </c>
      <c r="B1274" t="s">
        <v>749</v>
      </c>
      <c r="C1274" t="s">
        <v>630</v>
      </c>
      <c r="D1274">
        <v>0</v>
      </c>
      <c r="E1274">
        <v>324</v>
      </c>
      <c r="F1274" s="1" t="s">
        <v>14</v>
      </c>
      <c r="G1274" t="s">
        <v>753</v>
      </c>
    </row>
    <row r="1275" spans="1:7" hidden="1" x14ac:dyDescent="0.25">
      <c r="A1275">
        <v>324110</v>
      </c>
      <c r="B1275" t="s">
        <v>532</v>
      </c>
      <c r="C1275" t="s">
        <v>630</v>
      </c>
      <c r="D1275" t="s">
        <v>50</v>
      </c>
      <c r="E1275">
        <v>324</v>
      </c>
      <c r="F1275" s="1" t="s">
        <v>14</v>
      </c>
      <c r="G1275" t="s">
        <v>753</v>
      </c>
    </row>
    <row r="1276" spans="1:7" hidden="1" x14ac:dyDescent="0.25">
      <c r="A1276">
        <v>324121</v>
      </c>
      <c r="B1276" t="s">
        <v>750</v>
      </c>
      <c r="C1276" t="s">
        <v>630</v>
      </c>
      <c r="D1276">
        <v>0</v>
      </c>
      <c r="E1276">
        <v>324</v>
      </c>
      <c r="F1276" s="1" t="s">
        <v>14</v>
      </c>
      <c r="G1276" t="s">
        <v>149</v>
      </c>
    </row>
    <row r="1277" spans="1:7" hidden="1" x14ac:dyDescent="0.25">
      <c r="A1277">
        <v>324121</v>
      </c>
      <c r="B1277" t="s">
        <v>741</v>
      </c>
      <c r="C1277" t="s">
        <v>630</v>
      </c>
      <c r="D1277">
        <v>2</v>
      </c>
      <c r="E1277">
        <v>324</v>
      </c>
      <c r="F1277" s="1" t="s">
        <v>14</v>
      </c>
      <c r="G1277" t="s">
        <v>453</v>
      </c>
    </row>
    <row r="1278" spans="1:7" hidden="1" x14ac:dyDescent="0.25">
      <c r="A1278">
        <v>324121</v>
      </c>
      <c r="B1278" t="s">
        <v>742</v>
      </c>
      <c r="C1278" t="s">
        <v>630</v>
      </c>
      <c r="D1278">
        <v>0</v>
      </c>
      <c r="E1278">
        <v>324</v>
      </c>
      <c r="F1278" s="1" t="s">
        <v>14</v>
      </c>
      <c r="G1278" t="s">
        <v>153</v>
      </c>
    </row>
    <row r="1279" spans="1:7" hidden="1" x14ac:dyDescent="0.25">
      <c r="A1279">
        <v>324121</v>
      </c>
      <c r="B1279" t="s">
        <v>154</v>
      </c>
      <c r="C1279" t="s">
        <v>630</v>
      </c>
      <c r="D1279">
        <v>0</v>
      </c>
      <c r="E1279">
        <v>324</v>
      </c>
      <c r="F1279" s="1" t="s">
        <v>14</v>
      </c>
      <c r="G1279" t="s">
        <v>154</v>
      </c>
    </row>
    <row r="1280" spans="1:7" hidden="1" x14ac:dyDescent="0.25">
      <c r="A1280">
        <v>324121</v>
      </c>
      <c r="B1280" t="s">
        <v>743</v>
      </c>
      <c r="C1280" t="s">
        <v>630</v>
      </c>
      <c r="D1280" t="s">
        <v>44</v>
      </c>
      <c r="E1280">
        <v>324</v>
      </c>
      <c r="F1280" s="1" t="s">
        <v>14</v>
      </c>
      <c r="G1280" t="s">
        <v>443</v>
      </c>
    </row>
    <row r="1281" spans="1:7" hidden="1" x14ac:dyDescent="0.25">
      <c r="A1281">
        <v>324121</v>
      </c>
      <c r="B1281" t="s">
        <v>744</v>
      </c>
      <c r="C1281" t="s">
        <v>630</v>
      </c>
      <c r="D1281">
        <v>0</v>
      </c>
      <c r="E1281">
        <v>324</v>
      </c>
      <c r="F1281" s="1" t="s">
        <v>14</v>
      </c>
      <c r="G1281" t="s">
        <v>443</v>
      </c>
    </row>
    <row r="1282" spans="1:7" hidden="1" x14ac:dyDescent="0.25">
      <c r="A1282">
        <v>324121</v>
      </c>
      <c r="B1282" t="s">
        <v>745</v>
      </c>
      <c r="C1282" t="s">
        <v>630</v>
      </c>
      <c r="D1282">
        <v>0</v>
      </c>
      <c r="E1282">
        <v>324</v>
      </c>
      <c r="F1282" s="1" t="s">
        <v>14</v>
      </c>
      <c r="G1282" t="s">
        <v>737</v>
      </c>
    </row>
    <row r="1283" spans="1:7" hidden="1" x14ac:dyDescent="0.25">
      <c r="A1283">
        <v>324121</v>
      </c>
      <c r="B1283" t="s">
        <v>738</v>
      </c>
      <c r="C1283" t="s">
        <v>630</v>
      </c>
      <c r="D1283" t="s">
        <v>44</v>
      </c>
      <c r="E1283">
        <v>324</v>
      </c>
      <c r="F1283" s="1" t="s">
        <v>14</v>
      </c>
      <c r="G1283" t="s">
        <v>738</v>
      </c>
    </row>
    <row r="1284" spans="1:7" hidden="1" x14ac:dyDescent="0.25">
      <c r="A1284">
        <v>324121</v>
      </c>
      <c r="B1284" t="s">
        <v>746</v>
      </c>
      <c r="C1284" t="s">
        <v>630</v>
      </c>
      <c r="D1284">
        <v>0</v>
      </c>
      <c r="E1284">
        <v>324</v>
      </c>
      <c r="F1284" s="1" t="s">
        <v>14</v>
      </c>
      <c r="G1284" t="s">
        <v>753</v>
      </c>
    </row>
    <row r="1285" spans="1:7" hidden="1" x14ac:dyDescent="0.25">
      <c r="A1285">
        <v>324121</v>
      </c>
      <c r="B1285" t="s">
        <v>747</v>
      </c>
      <c r="C1285" t="s">
        <v>630</v>
      </c>
      <c r="D1285" t="s">
        <v>44</v>
      </c>
      <c r="E1285">
        <v>324</v>
      </c>
      <c r="F1285" s="1" t="s">
        <v>14</v>
      </c>
      <c r="G1285" t="s">
        <v>753</v>
      </c>
    </row>
    <row r="1286" spans="1:7" hidden="1" x14ac:dyDescent="0.25">
      <c r="A1286">
        <v>324121</v>
      </c>
      <c r="B1286" t="s">
        <v>748</v>
      </c>
      <c r="C1286" t="s">
        <v>630</v>
      </c>
      <c r="D1286">
        <v>0</v>
      </c>
      <c r="E1286">
        <v>324</v>
      </c>
      <c r="F1286" s="1" t="s">
        <v>14</v>
      </c>
      <c r="G1286" t="s">
        <v>753</v>
      </c>
    </row>
    <row r="1287" spans="1:7" hidden="1" x14ac:dyDescent="0.25">
      <c r="A1287">
        <v>324121</v>
      </c>
      <c r="B1287" t="s">
        <v>749</v>
      </c>
      <c r="C1287" t="s">
        <v>630</v>
      </c>
      <c r="D1287" t="s">
        <v>50</v>
      </c>
      <c r="E1287">
        <v>324</v>
      </c>
      <c r="F1287" s="1" t="s">
        <v>14</v>
      </c>
      <c r="G1287" t="s">
        <v>753</v>
      </c>
    </row>
    <row r="1288" spans="1:7" hidden="1" x14ac:dyDescent="0.25">
      <c r="A1288">
        <v>324121</v>
      </c>
      <c r="B1288" t="s">
        <v>532</v>
      </c>
      <c r="C1288" t="s">
        <v>630</v>
      </c>
      <c r="D1288">
        <v>0</v>
      </c>
      <c r="E1288">
        <v>324</v>
      </c>
      <c r="F1288" s="1" t="s">
        <v>14</v>
      </c>
      <c r="G1288" t="s">
        <v>753</v>
      </c>
    </row>
    <row r="1289" spans="1:7" hidden="1" x14ac:dyDescent="0.25">
      <c r="A1289">
        <v>324122</v>
      </c>
      <c r="B1289" t="s">
        <v>750</v>
      </c>
      <c r="C1289" t="s">
        <v>630</v>
      </c>
      <c r="D1289">
        <v>0</v>
      </c>
      <c r="E1289">
        <v>324</v>
      </c>
      <c r="F1289" s="1" t="s">
        <v>14</v>
      </c>
      <c r="G1289" t="s">
        <v>149</v>
      </c>
    </row>
    <row r="1290" spans="1:7" hidden="1" x14ac:dyDescent="0.25">
      <c r="A1290">
        <v>324122</v>
      </c>
      <c r="B1290" t="s">
        <v>741</v>
      </c>
      <c r="C1290" t="s">
        <v>630</v>
      </c>
      <c r="D1290">
        <v>0</v>
      </c>
      <c r="E1290">
        <v>324</v>
      </c>
      <c r="F1290" s="1" t="s">
        <v>14</v>
      </c>
      <c r="G1290" t="s">
        <v>453</v>
      </c>
    </row>
    <row r="1291" spans="1:7" hidden="1" x14ac:dyDescent="0.25">
      <c r="A1291">
        <v>324122</v>
      </c>
      <c r="B1291" t="s">
        <v>742</v>
      </c>
      <c r="C1291" t="s">
        <v>630</v>
      </c>
      <c r="D1291">
        <v>0</v>
      </c>
      <c r="E1291">
        <v>324</v>
      </c>
      <c r="F1291" s="1" t="s">
        <v>14</v>
      </c>
      <c r="G1291" t="s">
        <v>153</v>
      </c>
    </row>
    <row r="1292" spans="1:7" hidden="1" x14ac:dyDescent="0.25">
      <c r="A1292">
        <v>324122</v>
      </c>
      <c r="B1292" t="s">
        <v>154</v>
      </c>
      <c r="C1292" t="s">
        <v>630</v>
      </c>
      <c r="D1292">
        <v>0</v>
      </c>
      <c r="E1292">
        <v>324</v>
      </c>
      <c r="F1292" s="1" t="s">
        <v>14</v>
      </c>
      <c r="G1292" t="s">
        <v>154</v>
      </c>
    </row>
    <row r="1293" spans="1:7" hidden="1" x14ac:dyDescent="0.25">
      <c r="A1293">
        <v>324122</v>
      </c>
      <c r="B1293" t="s">
        <v>743</v>
      </c>
      <c r="C1293" t="s">
        <v>630</v>
      </c>
      <c r="D1293" t="s">
        <v>44</v>
      </c>
      <c r="E1293">
        <v>324</v>
      </c>
      <c r="F1293" s="1" t="s">
        <v>14</v>
      </c>
      <c r="G1293" t="s">
        <v>443</v>
      </c>
    </row>
    <row r="1294" spans="1:7" hidden="1" x14ac:dyDescent="0.25">
      <c r="A1294">
        <v>324122</v>
      </c>
      <c r="B1294" t="s">
        <v>744</v>
      </c>
      <c r="C1294" t="s">
        <v>630</v>
      </c>
      <c r="D1294">
        <v>0</v>
      </c>
      <c r="E1294">
        <v>324</v>
      </c>
      <c r="F1294" s="1" t="s">
        <v>14</v>
      </c>
      <c r="G1294" t="s">
        <v>443</v>
      </c>
    </row>
    <row r="1295" spans="1:7" hidden="1" x14ac:dyDescent="0.25">
      <c r="A1295">
        <v>324122</v>
      </c>
      <c r="B1295" t="s">
        <v>745</v>
      </c>
      <c r="C1295" t="s">
        <v>630</v>
      </c>
      <c r="D1295">
        <v>0</v>
      </c>
      <c r="E1295">
        <v>324</v>
      </c>
      <c r="F1295" s="1" t="s">
        <v>14</v>
      </c>
      <c r="G1295" t="s">
        <v>737</v>
      </c>
    </row>
    <row r="1296" spans="1:7" hidden="1" x14ac:dyDescent="0.25">
      <c r="A1296">
        <v>324122</v>
      </c>
      <c r="B1296" t="s">
        <v>738</v>
      </c>
      <c r="C1296" t="s">
        <v>630</v>
      </c>
      <c r="D1296" t="s">
        <v>44</v>
      </c>
      <c r="E1296">
        <v>324</v>
      </c>
      <c r="F1296" s="1" t="s">
        <v>14</v>
      </c>
      <c r="G1296" t="s">
        <v>738</v>
      </c>
    </row>
    <row r="1297" spans="1:7" hidden="1" x14ac:dyDescent="0.25">
      <c r="A1297">
        <v>324122</v>
      </c>
      <c r="B1297" t="s">
        <v>746</v>
      </c>
      <c r="C1297" t="s">
        <v>630</v>
      </c>
      <c r="D1297">
        <v>0</v>
      </c>
      <c r="E1297">
        <v>324</v>
      </c>
      <c r="F1297" s="1" t="s">
        <v>14</v>
      </c>
      <c r="G1297" t="s">
        <v>753</v>
      </c>
    </row>
    <row r="1298" spans="1:7" hidden="1" x14ac:dyDescent="0.25">
      <c r="A1298">
        <v>324122</v>
      </c>
      <c r="B1298" t="s">
        <v>747</v>
      </c>
      <c r="C1298" t="s">
        <v>630</v>
      </c>
      <c r="D1298" t="s">
        <v>44</v>
      </c>
      <c r="E1298">
        <v>324</v>
      </c>
      <c r="F1298" s="1" t="s">
        <v>14</v>
      </c>
      <c r="G1298" t="s">
        <v>753</v>
      </c>
    </row>
    <row r="1299" spans="1:7" hidden="1" x14ac:dyDescent="0.25">
      <c r="A1299">
        <v>324122</v>
      </c>
      <c r="B1299" t="s">
        <v>748</v>
      </c>
      <c r="C1299" t="s">
        <v>630</v>
      </c>
      <c r="D1299">
        <v>0</v>
      </c>
      <c r="E1299">
        <v>324</v>
      </c>
      <c r="F1299" s="1" t="s">
        <v>14</v>
      </c>
      <c r="G1299" t="s">
        <v>753</v>
      </c>
    </row>
    <row r="1300" spans="1:7" hidden="1" x14ac:dyDescent="0.25">
      <c r="A1300">
        <v>324122</v>
      </c>
      <c r="B1300" t="s">
        <v>749</v>
      </c>
      <c r="C1300" t="s">
        <v>630</v>
      </c>
      <c r="D1300">
        <v>0</v>
      </c>
      <c r="E1300">
        <v>324</v>
      </c>
      <c r="F1300" s="1" t="s">
        <v>14</v>
      </c>
      <c r="G1300" t="s">
        <v>753</v>
      </c>
    </row>
    <row r="1301" spans="1:7" hidden="1" x14ac:dyDescent="0.25">
      <c r="A1301">
        <v>324122</v>
      </c>
      <c r="B1301" t="s">
        <v>532</v>
      </c>
      <c r="C1301" t="s">
        <v>630</v>
      </c>
      <c r="D1301">
        <v>0</v>
      </c>
      <c r="E1301">
        <v>324</v>
      </c>
      <c r="F1301" s="1" t="s">
        <v>14</v>
      </c>
      <c r="G1301" t="s">
        <v>753</v>
      </c>
    </row>
    <row r="1302" spans="1:7" hidden="1" x14ac:dyDescent="0.25">
      <c r="A1302">
        <v>324191</v>
      </c>
      <c r="B1302" t="s">
        <v>750</v>
      </c>
      <c r="C1302" t="s">
        <v>630</v>
      </c>
      <c r="D1302">
        <v>0</v>
      </c>
      <c r="E1302">
        <v>324</v>
      </c>
      <c r="F1302" s="1" t="s">
        <v>14</v>
      </c>
      <c r="G1302" t="s">
        <v>149</v>
      </c>
    </row>
    <row r="1303" spans="1:7" hidden="1" x14ac:dyDescent="0.25">
      <c r="A1303">
        <v>324191</v>
      </c>
      <c r="B1303" t="s">
        <v>741</v>
      </c>
      <c r="C1303" t="s">
        <v>630</v>
      </c>
      <c r="D1303">
        <v>0</v>
      </c>
      <c r="E1303">
        <v>324</v>
      </c>
      <c r="F1303" s="1" t="s">
        <v>14</v>
      </c>
      <c r="G1303" t="s">
        <v>453</v>
      </c>
    </row>
    <row r="1304" spans="1:7" hidden="1" x14ac:dyDescent="0.25">
      <c r="A1304">
        <v>324191</v>
      </c>
      <c r="B1304" t="s">
        <v>742</v>
      </c>
      <c r="C1304" t="s">
        <v>630</v>
      </c>
      <c r="D1304">
        <v>0</v>
      </c>
      <c r="E1304">
        <v>324</v>
      </c>
      <c r="F1304" s="1" t="s">
        <v>14</v>
      </c>
      <c r="G1304" t="s">
        <v>153</v>
      </c>
    </row>
    <row r="1305" spans="1:7" hidden="1" x14ac:dyDescent="0.25">
      <c r="A1305">
        <v>324191</v>
      </c>
      <c r="B1305" t="s">
        <v>154</v>
      </c>
      <c r="C1305" t="s">
        <v>630</v>
      </c>
      <c r="D1305">
        <v>0</v>
      </c>
      <c r="E1305">
        <v>324</v>
      </c>
      <c r="F1305" s="1" t="s">
        <v>14</v>
      </c>
      <c r="G1305" t="s">
        <v>154</v>
      </c>
    </row>
    <row r="1306" spans="1:7" hidden="1" x14ac:dyDescent="0.25">
      <c r="A1306">
        <v>324191</v>
      </c>
      <c r="B1306" t="s">
        <v>743</v>
      </c>
      <c r="C1306" t="s">
        <v>630</v>
      </c>
      <c r="D1306" t="s">
        <v>44</v>
      </c>
      <c r="E1306">
        <v>324</v>
      </c>
      <c r="F1306" s="1" t="s">
        <v>14</v>
      </c>
      <c r="G1306" t="s">
        <v>443</v>
      </c>
    </row>
    <row r="1307" spans="1:7" hidden="1" x14ac:dyDescent="0.25">
      <c r="A1307">
        <v>324191</v>
      </c>
      <c r="B1307" t="s">
        <v>744</v>
      </c>
      <c r="C1307" t="s">
        <v>630</v>
      </c>
      <c r="D1307">
        <v>0</v>
      </c>
      <c r="E1307">
        <v>324</v>
      </c>
      <c r="F1307" s="1" t="s">
        <v>14</v>
      </c>
      <c r="G1307" t="s">
        <v>443</v>
      </c>
    </row>
    <row r="1308" spans="1:7" hidden="1" x14ac:dyDescent="0.25">
      <c r="A1308">
        <v>324191</v>
      </c>
      <c r="B1308" t="s">
        <v>745</v>
      </c>
      <c r="C1308" t="s">
        <v>630</v>
      </c>
      <c r="D1308">
        <v>0</v>
      </c>
      <c r="E1308">
        <v>324</v>
      </c>
      <c r="F1308" s="1" t="s">
        <v>14</v>
      </c>
      <c r="G1308" t="s">
        <v>737</v>
      </c>
    </row>
    <row r="1309" spans="1:7" hidden="1" x14ac:dyDescent="0.25">
      <c r="A1309">
        <v>324191</v>
      </c>
      <c r="B1309" t="s">
        <v>738</v>
      </c>
      <c r="C1309" t="s">
        <v>630</v>
      </c>
      <c r="D1309" t="s">
        <v>44</v>
      </c>
      <c r="E1309">
        <v>324</v>
      </c>
      <c r="F1309" s="1" t="s">
        <v>14</v>
      </c>
      <c r="G1309" t="s">
        <v>738</v>
      </c>
    </row>
    <row r="1310" spans="1:7" hidden="1" x14ac:dyDescent="0.25">
      <c r="A1310">
        <v>324191</v>
      </c>
      <c r="B1310" t="s">
        <v>746</v>
      </c>
      <c r="C1310" t="s">
        <v>630</v>
      </c>
      <c r="D1310">
        <v>0</v>
      </c>
      <c r="E1310">
        <v>324</v>
      </c>
      <c r="F1310" s="1" t="s">
        <v>14</v>
      </c>
      <c r="G1310" t="s">
        <v>753</v>
      </c>
    </row>
    <row r="1311" spans="1:7" hidden="1" x14ac:dyDescent="0.25">
      <c r="A1311">
        <v>324191</v>
      </c>
      <c r="B1311" t="s">
        <v>747</v>
      </c>
      <c r="C1311" t="s">
        <v>630</v>
      </c>
      <c r="D1311" t="s">
        <v>44</v>
      </c>
      <c r="E1311">
        <v>324</v>
      </c>
      <c r="F1311" s="1" t="s">
        <v>14</v>
      </c>
      <c r="G1311" t="s">
        <v>753</v>
      </c>
    </row>
    <row r="1312" spans="1:7" hidden="1" x14ac:dyDescent="0.25">
      <c r="A1312">
        <v>324191</v>
      </c>
      <c r="B1312" t="s">
        <v>748</v>
      </c>
      <c r="C1312" t="s">
        <v>630</v>
      </c>
      <c r="D1312">
        <v>0</v>
      </c>
      <c r="E1312">
        <v>324</v>
      </c>
      <c r="F1312" s="1" t="s">
        <v>14</v>
      </c>
      <c r="G1312" t="s">
        <v>753</v>
      </c>
    </row>
    <row r="1313" spans="1:7" hidden="1" x14ac:dyDescent="0.25">
      <c r="A1313">
        <v>324191</v>
      </c>
      <c r="B1313" t="s">
        <v>749</v>
      </c>
      <c r="C1313" t="s">
        <v>630</v>
      </c>
      <c r="D1313">
        <v>0</v>
      </c>
      <c r="E1313">
        <v>324</v>
      </c>
      <c r="F1313" s="1" t="s">
        <v>14</v>
      </c>
      <c r="G1313" t="s">
        <v>753</v>
      </c>
    </row>
    <row r="1314" spans="1:7" hidden="1" x14ac:dyDescent="0.25">
      <c r="A1314">
        <v>324191</v>
      </c>
      <c r="B1314" t="s">
        <v>532</v>
      </c>
      <c r="C1314" t="s">
        <v>630</v>
      </c>
      <c r="D1314">
        <v>0</v>
      </c>
      <c r="E1314">
        <v>324</v>
      </c>
      <c r="F1314" s="1" t="s">
        <v>14</v>
      </c>
      <c r="G1314" t="s">
        <v>753</v>
      </c>
    </row>
    <row r="1315" spans="1:7" hidden="1" x14ac:dyDescent="0.25">
      <c r="A1315">
        <v>324199</v>
      </c>
      <c r="B1315" t="s">
        <v>750</v>
      </c>
      <c r="C1315" t="s">
        <v>630</v>
      </c>
      <c r="D1315">
        <v>0</v>
      </c>
      <c r="E1315">
        <v>324</v>
      </c>
      <c r="F1315" s="1" t="s">
        <v>19</v>
      </c>
      <c r="G1315" t="s">
        <v>149</v>
      </c>
    </row>
    <row r="1316" spans="1:7" hidden="1" x14ac:dyDescent="0.25">
      <c r="A1316">
        <v>324199</v>
      </c>
      <c r="B1316" t="s">
        <v>741</v>
      </c>
      <c r="C1316" t="s">
        <v>630</v>
      </c>
      <c r="D1316">
        <v>0</v>
      </c>
      <c r="E1316">
        <v>324</v>
      </c>
      <c r="F1316" s="1" t="s">
        <v>19</v>
      </c>
      <c r="G1316" t="s">
        <v>453</v>
      </c>
    </row>
    <row r="1317" spans="1:7" hidden="1" x14ac:dyDescent="0.25">
      <c r="A1317">
        <v>324199</v>
      </c>
      <c r="B1317" t="s">
        <v>742</v>
      </c>
      <c r="C1317" t="s">
        <v>630</v>
      </c>
      <c r="D1317">
        <v>0</v>
      </c>
      <c r="E1317">
        <v>324</v>
      </c>
      <c r="F1317" s="1" t="s">
        <v>19</v>
      </c>
      <c r="G1317" t="s">
        <v>153</v>
      </c>
    </row>
    <row r="1318" spans="1:7" hidden="1" x14ac:dyDescent="0.25">
      <c r="A1318">
        <v>324199</v>
      </c>
      <c r="B1318" t="s">
        <v>154</v>
      </c>
      <c r="C1318" t="s">
        <v>630</v>
      </c>
      <c r="D1318">
        <v>0</v>
      </c>
      <c r="E1318">
        <v>324</v>
      </c>
      <c r="F1318" s="1" t="s">
        <v>19</v>
      </c>
      <c r="G1318" t="s">
        <v>154</v>
      </c>
    </row>
    <row r="1319" spans="1:7" hidden="1" x14ac:dyDescent="0.25">
      <c r="A1319">
        <v>324199</v>
      </c>
      <c r="B1319" t="s">
        <v>743</v>
      </c>
      <c r="C1319" t="s">
        <v>630</v>
      </c>
      <c r="D1319" t="s">
        <v>44</v>
      </c>
      <c r="E1319">
        <v>324</v>
      </c>
      <c r="F1319" s="1" t="s">
        <v>19</v>
      </c>
      <c r="G1319" t="s">
        <v>443</v>
      </c>
    </row>
    <row r="1320" spans="1:7" hidden="1" x14ac:dyDescent="0.25">
      <c r="A1320">
        <v>324199</v>
      </c>
      <c r="B1320" t="s">
        <v>744</v>
      </c>
      <c r="C1320" t="s">
        <v>630</v>
      </c>
      <c r="D1320">
        <v>0</v>
      </c>
      <c r="E1320">
        <v>324</v>
      </c>
      <c r="F1320" s="1" t="s">
        <v>19</v>
      </c>
      <c r="G1320" t="s">
        <v>443</v>
      </c>
    </row>
    <row r="1321" spans="1:7" hidden="1" x14ac:dyDescent="0.25">
      <c r="A1321">
        <v>324199</v>
      </c>
      <c r="B1321" t="s">
        <v>745</v>
      </c>
      <c r="C1321" t="s">
        <v>630</v>
      </c>
      <c r="D1321">
        <v>0</v>
      </c>
      <c r="E1321">
        <v>324</v>
      </c>
      <c r="F1321" s="1" t="s">
        <v>19</v>
      </c>
      <c r="G1321" t="s">
        <v>737</v>
      </c>
    </row>
    <row r="1322" spans="1:7" hidden="1" x14ac:dyDescent="0.25">
      <c r="A1322">
        <v>324199</v>
      </c>
      <c r="B1322" t="s">
        <v>738</v>
      </c>
      <c r="C1322" t="s">
        <v>630</v>
      </c>
      <c r="D1322" t="s">
        <v>44</v>
      </c>
      <c r="E1322">
        <v>324</v>
      </c>
      <c r="F1322" s="1" t="s">
        <v>19</v>
      </c>
      <c r="G1322" t="s">
        <v>738</v>
      </c>
    </row>
    <row r="1323" spans="1:7" hidden="1" x14ac:dyDescent="0.25">
      <c r="A1323">
        <v>324199</v>
      </c>
      <c r="B1323" t="s">
        <v>746</v>
      </c>
      <c r="C1323" t="s">
        <v>630</v>
      </c>
      <c r="D1323">
        <v>0</v>
      </c>
      <c r="E1323">
        <v>324</v>
      </c>
      <c r="F1323" s="1" t="s">
        <v>19</v>
      </c>
      <c r="G1323" t="s">
        <v>753</v>
      </c>
    </row>
    <row r="1324" spans="1:7" hidden="1" x14ac:dyDescent="0.25">
      <c r="A1324">
        <v>324199</v>
      </c>
      <c r="B1324" t="s">
        <v>747</v>
      </c>
      <c r="C1324" t="s">
        <v>630</v>
      </c>
      <c r="D1324" t="s">
        <v>44</v>
      </c>
      <c r="E1324">
        <v>324</v>
      </c>
      <c r="F1324" s="1" t="s">
        <v>19</v>
      </c>
      <c r="G1324" t="s">
        <v>753</v>
      </c>
    </row>
    <row r="1325" spans="1:7" hidden="1" x14ac:dyDescent="0.25">
      <c r="A1325">
        <v>324199</v>
      </c>
      <c r="B1325" t="s">
        <v>748</v>
      </c>
      <c r="C1325" t="s">
        <v>630</v>
      </c>
      <c r="D1325">
        <v>0</v>
      </c>
      <c r="E1325">
        <v>324</v>
      </c>
      <c r="F1325" s="1" t="s">
        <v>19</v>
      </c>
      <c r="G1325" t="s">
        <v>753</v>
      </c>
    </row>
    <row r="1326" spans="1:7" hidden="1" x14ac:dyDescent="0.25">
      <c r="A1326">
        <v>324199</v>
      </c>
      <c r="B1326" t="s">
        <v>749</v>
      </c>
      <c r="C1326" t="s">
        <v>630</v>
      </c>
      <c r="D1326">
        <v>0</v>
      </c>
      <c r="E1326">
        <v>324</v>
      </c>
      <c r="F1326" s="1" t="s">
        <v>19</v>
      </c>
      <c r="G1326" t="s">
        <v>753</v>
      </c>
    </row>
    <row r="1327" spans="1:7" hidden="1" x14ac:dyDescent="0.25">
      <c r="A1327">
        <v>324199</v>
      </c>
      <c r="B1327" t="s">
        <v>532</v>
      </c>
      <c r="C1327" t="s">
        <v>630</v>
      </c>
      <c r="D1327">
        <v>0</v>
      </c>
      <c r="E1327">
        <v>324</v>
      </c>
      <c r="F1327" s="1" t="s">
        <v>19</v>
      </c>
      <c r="G1327" t="s">
        <v>753</v>
      </c>
    </row>
    <row r="1328" spans="1:7" hidden="1" x14ac:dyDescent="0.25">
      <c r="A1328">
        <v>325</v>
      </c>
      <c r="B1328" t="s">
        <v>750</v>
      </c>
      <c r="C1328" t="s">
        <v>630</v>
      </c>
      <c r="D1328" t="s">
        <v>50</v>
      </c>
      <c r="E1328">
        <v>325</v>
      </c>
      <c r="F1328" s="1" t="s">
        <v>15</v>
      </c>
      <c r="G1328" t="s">
        <v>149</v>
      </c>
    </row>
    <row r="1329" spans="1:7" hidden="1" x14ac:dyDescent="0.25">
      <c r="A1329">
        <v>325</v>
      </c>
      <c r="B1329" t="s">
        <v>741</v>
      </c>
      <c r="C1329" t="s">
        <v>630</v>
      </c>
      <c r="D1329">
        <v>0</v>
      </c>
      <c r="E1329">
        <v>325</v>
      </c>
      <c r="F1329" s="1" t="s">
        <v>15</v>
      </c>
      <c r="G1329" t="s">
        <v>453</v>
      </c>
    </row>
    <row r="1330" spans="1:7" hidden="1" x14ac:dyDescent="0.25">
      <c r="A1330">
        <v>325</v>
      </c>
      <c r="B1330" t="s">
        <v>742</v>
      </c>
      <c r="C1330" t="s">
        <v>630</v>
      </c>
      <c r="D1330">
        <v>0</v>
      </c>
      <c r="E1330">
        <v>325</v>
      </c>
      <c r="F1330" s="1" t="s">
        <v>15</v>
      </c>
      <c r="G1330" t="s">
        <v>153</v>
      </c>
    </row>
    <row r="1331" spans="1:7" hidden="1" x14ac:dyDescent="0.25">
      <c r="A1331">
        <v>325</v>
      </c>
      <c r="B1331" t="s">
        <v>154</v>
      </c>
      <c r="C1331" t="s">
        <v>630</v>
      </c>
      <c r="D1331">
        <v>0</v>
      </c>
      <c r="E1331">
        <v>325</v>
      </c>
      <c r="F1331" s="1" t="s">
        <v>15</v>
      </c>
      <c r="G1331" t="s">
        <v>154</v>
      </c>
    </row>
    <row r="1332" spans="1:7" hidden="1" x14ac:dyDescent="0.25">
      <c r="A1332">
        <v>325</v>
      </c>
      <c r="B1332" t="s">
        <v>743</v>
      </c>
      <c r="C1332" t="s">
        <v>630</v>
      </c>
      <c r="D1332" t="s">
        <v>44</v>
      </c>
      <c r="E1332">
        <v>325</v>
      </c>
      <c r="F1332" s="1" t="s">
        <v>15</v>
      </c>
      <c r="G1332" t="s">
        <v>443</v>
      </c>
    </row>
    <row r="1333" spans="1:7" hidden="1" x14ac:dyDescent="0.25">
      <c r="A1333">
        <v>325</v>
      </c>
      <c r="B1333" t="s">
        <v>744</v>
      </c>
      <c r="C1333" t="s">
        <v>630</v>
      </c>
      <c r="D1333">
        <v>0</v>
      </c>
      <c r="E1333">
        <v>325</v>
      </c>
      <c r="F1333" s="1" t="s">
        <v>15</v>
      </c>
      <c r="G1333" t="s">
        <v>443</v>
      </c>
    </row>
    <row r="1334" spans="1:7" hidden="1" x14ac:dyDescent="0.25">
      <c r="A1334">
        <v>325</v>
      </c>
      <c r="B1334" t="s">
        <v>745</v>
      </c>
      <c r="C1334" t="s">
        <v>630</v>
      </c>
      <c r="D1334">
        <v>0</v>
      </c>
      <c r="E1334">
        <v>325</v>
      </c>
      <c r="F1334" s="1" t="s">
        <v>15</v>
      </c>
      <c r="G1334" t="s">
        <v>737</v>
      </c>
    </row>
    <row r="1335" spans="1:7" hidden="1" x14ac:dyDescent="0.25">
      <c r="A1335">
        <v>325</v>
      </c>
      <c r="B1335" t="s">
        <v>738</v>
      </c>
      <c r="C1335" t="s">
        <v>630</v>
      </c>
      <c r="D1335" t="s">
        <v>44</v>
      </c>
      <c r="E1335">
        <v>325</v>
      </c>
      <c r="F1335" s="1" t="s">
        <v>15</v>
      </c>
      <c r="G1335" t="s">
        <v>738</v>
      </c>
    </row>
    <row r="1336" spans="1:7" hidden="1" x14ac:dyDescent="0.25">
      <c r="A1336">
        <v>325</v>
      </c>
      <c r="B1336" t="s">
        <v>746</v>
      </c>
      <c r="C1336" t="s">
        <v>630</v>
      </c>
      <c r="D1336">
        <v>0</v>
      </c>
      <c r="E1336">
        <v>325</v>
      </c>
      <c r="F1336" s="1" t="s">
        <v>15</v>
      </c>
      <c r="G1336" t="s">
        <v>753</v>
      </c>
    </row>
    <row r="1337" spans="1:7" hidden="1" x14ac:dyDescent="0.25">
      <c r="A1337">
        <v>325</v>
      </c>
      <c r="B1337" t="s">
        <v>747</v>
      </c>
      <c r="C1337" t="s">
        <v>630</v>
      </c>
      <c r="D1337" t="s">
        <v>44</v>
      </c>
      <c r="E1337">
        <v>325</v>
      </c>
      <c r="F1337" s="1" t="s">
        <v>15</v>
      </c>
      <c r="G1337" t="s">
        <v>753</v>
      </c>
    </row>
    <row r="1338" spans="1:7" hidden="1" x14ac:dyDescent="0.25">
      <c r="A1338">
        <v>325</v>
      </c>
      <c r="B1338" t="s">
        <v>748</v>
      </c>
      <c r="C1338" t="s">
        <v>630</v>
      </c>
      <c r="D1338">
        <v>0</v>
      </c>
      <c r="E1338">
        <v>325</v>
      </c>
      <c r="F1338" s="1" t="s">
        <v>15</v>
      </c>
      <c r="G1338" t="s">
        <v>753</v>
      </c>
    </row>
    <row r="1339" spans="1:7" hidden="1" x14ac:dyDescent="0.25">
      <c r="A1339">
        <v>325</v>
      </c>
      <c r="B1339" t="s">
        <v>749</v>
      </c>
      <c r="C1339" t="s">
        <v>630</v>
      </c>
      <c r="D1339">
        <v>0</v>
      </c>
      <c r="E1339">
        <v>325</v>
      </c>
      <c r="F1339" s="1" t="s">
        <v>15</v>
      </c>
      <c r="G1339" t="s">
        <v>753</v>
      </c>
    </row>
    <row r="1340" spans="1:7" hidden="1" x14ac:dyDescent="0.25">
      <c r="A1340">
        <v>325</v>
      </c>
      <c r="B1340" t="s">
        <v>532</v>
      </c>
      <c r="C1340" t="s">
        <v>630</v>
      </c>
      <c r="D1340">
        <v>0</v>
      </c>
      <c r="E1340">
        <v>325</v>
      </c>
      <c r="F1340" s="1" t="s">
        <v>15</v>
      </c>
      <c r="G1340" t="s">
        <v>753</v>
      </c>
    </row>
    <row r="1341" spans="1:7" hidden="1" x14ac:dyDescent="0.25">
      <c r="A1341">
        <v>326</v>
      </c>
      <c r="B1341" t="s">
        <v>750</v>
      </c>
      <c r="C1341" t="s">
        <v>630</v>
      </c>
      <c r="D1341" t="s">
        <v>50</v>
      </c>
      <c r="E1341">
        <v>326</v>
      </c>
      <c r="F1341" s="1" t="s">
        <v>16</v>
      </c>
      <c r="G1341" t="s">
        <v>149</v>
      </c>
    </row>
    <row r="1342" spans="1:7" hidden="1" x14ac:dyDescent="0.25">
      <c r="A1342">
        <v>326</v>
      </c>
      <c r="B1342" t="s">
        <v>741</v>
      </c>
      <c r="C1342" t="s">
        <v>630</v>
      </c>
      <c r="D1342">
        <v>0</v>
      </c>
      <c r="E1342">
        <v>326</v>
      </c>
      <c r="F1342" s="1" t="s">
        <v>16</v>
      </c>
      <c r="G1342" t="s">
        <v>453</v>
      </c>
    </row>
    <row r="1343" spans="1:7" hidden="1" x14ac:dyDescent="0.25">
      <c r="A1343">
        <v>326</v>
      </c>
      <c r="B1343" t="s">
        <v>742</v>
      </c>
      <c r="C1343" t="s">
        <v>630</v>
      </c>
      <c r="D1343" t="s">
        <v>50</v>
      </c>
      <c r="E1343">
        <v>326</v>
      </c>
      <c r="F1343" s="1" t="s">
        <v>16</v>
      </c>
      <c r="G1343" t="s">
        <v>153</v>
      </c>
    </row>
    <row r="1344" spans="1:7" hidden="1" x14ac:dyDescent="0.25">
      <c r="A1344">
        <v>326</v>
      </c>
      <c r="B1344" t="s">
        <v>154</v>
      </c>
      <c r="C1344" t="s">
        <v>630</v>
      </c>
      <c r="D1344" t="s">
        <v>50</v>
      </c>
      <c r="E1344">
        <v>326</v>
      </c>
      <c r="F1344" s="1" t="s">
        <v>16</v>
      </c>
      <c r="G1344" t="s">
        <v>154</v>
      </c>
    </row>
    <row r="1345" spans="1:7" hidden="1" x14ac:dyDescent="0.25">
      <c r="A1345">
        <v>326</v>
      </c>
      <c r="B1345" t="s">
        <v>743</v>
      </c>
      <c r="C1345" t="s">
        <v>630</v>
      </c>
      <c r="D1345" t="s">
        <v>44</v>
      </c>
      <c r="E1345">
        <v>326</v>
      </c>
      <c r="F1345" s="1" t="s">
        <v>16</v>
      </c>
      <c r="G1345" t="s">
        <v>443</v>
      </c>
    </row>
    <row r="1346" spans="1:7" hidden="1" x14ac:dyDescent="0.25">
      <c r="A1346">
        <v>326</v>
      </c>
      <c r="B1346" t="s">
        <v>744</v>
      </c>
      <c r="C1346" t="s">
        <v>630</v>
      </c>
      <c r="D1346">
        <v>0</v>
      </c>
      <c r="E1346">
        <v>326</v>
      </c>
      <c r="F1346" s="1" t="s">
        <v>16</v>
      </c>
      <c r="G1346" t="s">
        <v>443</v>
      </c>
    </row>
    <row r="1347" spans="1:7" hidden="1" x14ac:dyDescent="0.25">
      <c r="A1347">
        <v>326</v>
      </c>
      <c r="B1347" t="s">
        <v>745</v>
      </c>
      <c r="C1347" t="s">
        <v>630</v>
      </c>
      <c r="D1347">
        <v>0</v>
      </c>
      <c r="E1347">
        <v>326</v>
      </c>
      <c r="F1347" s="1" t="s">
        <v>16</v>
      </c>
      <c r="G1347" t="s">
        <v>737</v>
      </c>
    </row>
    <row r="1348" spans="1:7" hidden="1" x14ac:dyDescent="0.25">
      <c r="A1348">
        <v>326</v>
      </c>
      <c r="B1348" t="s">
        <v>738</v>
      </c>
      <c r="C1348" t="s">
        <v>630</v>
      </c>
      <c r="D1348" t="s">
        <v>44</v>
      </c>
      <c r="E1348">
        <v>326</v>
      </c>
      <c r="F1348" s="1" t="s">
        <v>16</v>
      </c>
      <c r="G1348" t="s">
        <v>738</v>
      </c>
    </row>
    <row r="1349" spans="1:7" hidden="1" x14ac:dyDescent="0.25">
      <c r="A1349">
        <v>326</v>
      </c>
      <c r="B1349" t="s">
        <v>746</v>
      </c>
      <c r="C1349" t="s">
        <v>630</v>
      </c>
      <c r="D1349">
        <v>0</v>
      </c>
      <c r="E1349">
        <v>326</v>
      </c>
      <c r="F1349" s="1" t="s">
        <v>16</v>
      </c>
      <c r="G1349" t="s">
        <v>753</v>
      </c>
    </row>
    <row r="1350" spans="1:7" hidden="1" x14ac:dyDescent="0.25">
      <c r="A1350">
        <v>326</v>
      </c>
      <c r="B1350" t="s">
        <v>747</v>
      </c>
      <c r="C1350" t="s">
        <v>630</v>
      </c>
      <c r="D1350" t="s">
        <v>44</v>
      </c>
      <c r="E1350">
        <v>326</v>
      </c>
      <c r="F1350" s="1" t="s">
        <v>16</v>
      </c>
      <c r="G1350" t="s">
        <v>753</v>
      </c>
    </row>
    <row r="1351" spans="1:7" hidden="1" x14ac:dyDescent="0.25">
      <c r="A1351">
        <v>326</v>
      </c>
      <c r="B1351" t="s">
        <v>748</v>
      </c>
      <c r="C1351" t="s">
        <v>630</v>
      </c>
      <c r="D1351">
        <v>0</v>
      </c>
      <c r="E1351">
        <v>326</v>
      </c>
      <c r="F1351" s="1" t="s">
        <v>16</v>
      </c>
      <c r="G1351" t="s">
        <v>753</v>
      </c>
    </row>
    <row r="1352" spans="1:7" hidden="1" x14ac:dyDescent="0.25">
      <c r="A1352">
        <v>326</v>
      </c>
      <c r="B1352" t="s">
        <v>749</v>
      </c>
      <c r="C1352" t="s">
        <v>630</v>
      </c>
      <c r="D1352">
        <v>0</v>
      </c>
      <c r="E1352">
        <v>326</v>
      </c>
      <c r="F1352" s="1" t="s">
        <v>16</v>
      </c>
      <c r="G1352" t="s">
        <v>753</v>
      </c>
    </row>
    <row r="1353" spans="1:7" hidden="1" x14ac:dyDescent="0.25">
      <c r="A1353">
        <v>326</v>
      </c>
      <c r="B1353" t="s">
        <v>532</v>
      </c>
      <c r="C1353" t="s">
        <v>630</v>
      </c>
      <c r="D1353">
        <v>0</v>
      </c>
      <c r="E1353">
        <v>326</v>
      </c>
      <c r="F1353" s="1" t="s">
        <v>16</v>
      </c>
      <c r="G1353" t="s">
        <v>753</v>
      </c>
    </row>
    <row r="1354" spans="1:7" hidden="1" x14ac:dyDescent="0.25">
      <c r="A1354">
        <v>327120</v>
      </c>
      <c r="B1354" t="s">
        <v>750</v>
      </c>
      <c r="C1354" t="s">
        <v>630</v>
      </c>
      <c r="D1354">
        <v>0</v>
      </c>
      <c r="E1354">
        <v>327</v>
      </c>
      <c r="F1354" s="1" t="s">
        <v>18</v>
      </c>
      <c r="G1354" t="s">
        <v>149</v>
      </c>
    </row>
    <row r="1355" spans="1:7" hidden="1" x14ac:dyDescent="0.25">
      <c r="A1355">
        <v>327120</v>
      </c>
      <c r="B1355" t="s">
        <v>741</v>
      </c>
      <c r="C1355" t="s">
        <v>630</v>
      </c>
      <c r="D1355">
        <v>0</v>
      </c>
      <c r="E1355">
        <v>327</v>
      </c>
      <c r="F1355" s="1" t="s">
        <v>18</v>
      </c>
      <c r="G1355" t="s">
        <v>453</v>
      </c>
    </row>
    <row r="1356" spans="1:7" hidden="1" x14ac:dyDescent="0.25">
      <c r="A1356">
        <v>327120</v>
      </c>
      <c r="B1356" t="s">
        <v>742</v>
      </c>
      <c r="C1356" t="s">
        <v>630</v>
      </c>
      <c r="D1356">
        <v>0</v>
      </c>
      <c r="E1356">
        <v>327</v>
      </c>
      <c r="F1356" s="1" t="s">
        <v>18</v>
      </c>
      <c r="G1356" t="s">
        <v>153</v>
      </c>
    </row>
    <row r="1357" spans="1:7" hidden="1" x14ac:dyDescent="0.25">
      <c r="A1357">
        <v>327120</v>
      </c>
      <c r="B1357" t="s">
        <v>154</v>
      </c>
      <c r="C1357" t="s">
        <v>630</v>
      </c>
      <c r="D1357">
        <v>0</v>
      </c>
      <c r="E1357">
        <v>327</v>
      </c>
      <c r="F1357" s="1" t="s">
        <v>18</v>
      </c>
      <c r="G1357" t="s">
        <v>154</v>
      </c>
    </row>
    <row r="1358" spans="1:7" hidden="1" x14ac:dyDescent="0.25">
      <c r="A1358">
        <v>327120</v>
      </c>
      <c r="B1358" t="s">
        <v>743</v>
      </c>
      <c r="C1358" t="s">
        <v>630</v>
      </c>
      <c r="D1358" t="s">
        <v>44</v>
      </c>
      <c r="E1358">
        <v>327</v>
      </c>
      <c r="F1358" s="1" t="s">
        <v>18</v>
      </c>
      <c r="G1358" t="s">
        <v>443</v>
      </c>
    </row>
    <row r="1359" spans="1:7" hidden="1" x14ac:dyDescent="0.25">
      <c r="A1359">
        <v>327120</v>
      </c>
      <c r="B1359" t="s">
        <v>744</v>
      </c>
      <c r="C1359" t="s">
        <v>630</v>
      </c>
      <c r="D1359">
        <v>0</v>
      </c>
      <c r="E1359">
        <v>327</v>
      </c>
      <c r="F1359" s="1" t="s">
        <v>18</v>
      </c>
      <c r="G1359" t="s">
        <v>443</v>
      </c>
    </row>
    <row r="1360" spans="1:7" hidden="1" x14ac:dyDescent="0.25">
      <c r="A1360">
        <v>327120</v>
      </c>
      <c r="B1360" t="s">
        <v>745</v>
      </c>
      <c r="C1360" t="s">
        <v>630</v>
      </c>
      <c r="D1360">
        <v>0</v>
      </c>
      <c r="E1360">
        <v>327</v>
      </c>
      <c r="F1360" s="1" t="s">
        <v>18</v>
      </c>
      <c r="G1360" t="s">
        <v>737</v>
      </c>
    </row>
    <row r="1361" spans="1:7" hidden="1" x14ac:dyDescent="0.25">
      <c r="A1361">
        <v>327120</v>
      </c>
      <c r="B1361" t="s">
        <v>738</v>
      </c>
      <c r="C1361" t="s">
        <v>630</v>
      </c>
      <c r="D1361" t="s">
        <v>44</v>
      </c>
      <c r="E1361">
        <v>327</v>
      </c>
      <c r="F1361" s="1" t="s">
        <v>18</v>
      </c>
      <c r="G1361" t="s">
        <v>738</v>
      </c>
    </row>
    <row r="1362" spans="1:7" hidden="1" x14ac:dyDescent="0.25">
      <c r="A1362">
        <v>327120</v>
      </c>
      <c r="B1362" t="s">
        <v>746</v>
      </c>
      <c r="C1362" t="s">
        <v>630</v>
      </c>
      <c r="D1362">
        <v>0</v>
      </c>
      <c r="E1362">
        <v>327</v>
      </c>
      <c r="F1362" s="1" t="s">
        <v>18</v>
      </c>
      <c r="G1362" t="s">
        <v>753</v>
      </c>
    </row>
    <row r="1363" spans="1:7" hidden="1" x14ac:dyDescent="0.25">
      <c r="A1363">
        <v>327120</v>
      </c>
      <c r="B1363" t="s">
        <v>747</v>
      </c>
      <c r="C1363" t="s">
        <v>630</v>
      </c>
      <c r="D1363" t="s">
        <v>44</v>
      </c>
      <c r="E1363">
        <v>327</v>
      </c>
      <c r="F1363" s="1" t="s">
        <v>18</v>
      </c>
      <c r="G1363" t="s">
        <v>753</v>
      </c>
    </row>
    <row r="1364" spans="1:7" hidden="1" x14ac:dyDescent="0.25">
      <c r="A1364">
        <v>327120</v>
      </c>
      <c r="B1364" t="s">
        <v>748</v>
      </c>
      <c r="C1364" t="s">
        <v>630</v>
      </c>
      <c r="D1364">
        <v>0</v>
      </c>
      <c r="E1364">
        <v>327</v>
      </c>
      <c r="F1364" s="1" t="s">
        <v>18</v>
      </c>
      <c r="G1364" t="s">
        <v>753</v>
      </c>
    </row>
    <row r="1365" spans="1:7" hidden="1" x14ac:dyDescent="0.25">
      <c r="A1365">
        <v>327120</v>
      </c>
      <c r="B1365" t="s">
        <v>749</v>
      </c>
      <c r="C1365" t="s">
        <v>630</v>
      </c>
      <c r="D1365">
        <v>0</v>
      </c>
      <c r="E1365">
        <v>327</v>
      </c>
      <c r="F1365" s="1" t="s">
        <v>18</v>
      </c>
      <c r="G1365" t="s">
        <v>753</v>
      </c>
    </row>
    <row r="1366" spans="1:7" hidden="1" x14ac:dyDescent="0.25">
      <c r="A1366">
        <v>327120</v>
      </c>
      <c r="B1366" t="s">
        <v>532</v>
      </c>
      <c r="C1366" t="s">
        <v>630</v>
      </c>
      <c r="D1366">
        <v>0</v>
      </c>
      <c r="E1366">
        <v>327</v>
      </c>
      <c r="F1366" s="1" t="s">
        <v>18</v>
      </c>
      <c r="G1366" t="s">
        <v>753</v>
      </c>
    </row>
    <row r="1367" spans="1:7" hidden="1" x14ac:dyDescent="0.25">
      <c r="A1367">
        <v>327211</v>
      </c>
      <c r="B1367" t="s">
        <v>750</v>
      </c>
      <c r="C1367" t="s">
        <v>630</v>
      </c>
      <c r="D1367">
        <v>0</v>
      </c>
      <c r="E1367">
        <v>327</v>
      </c>
      <c r="F1367" s="1" t="s">
        <v>17</v>
      </c>
      <c r="G1367" t="s">
        <v>149</v>
      </c>
    </row>
    <row r="1368" spans="1:7" hidden="1" x14ac:dyDescent="0.25">
      <c r="A1368">
        <v>327211</v>
      </c>
      <c r="B1368" t="s">
        <v>741</v>
      </c>
      <c r="C1368" t="s">
        <v>630</v>
      </c>
      <c r="D1368">
        <v>0</v>
      </c>
      <c r="E1368">
        <v>327</v>
      </c>
      <c r="F1368" s="1" t="s">
        <v>17</v>
      </c>
      <c r="G1368" t="s">
        <v>453</v>
      </c>
    </row>
    <row r="1369" spans="1:7" hidden="1" x14ac:dyDescent="0.25">
      <c r="A1369">
        <v>327211</v>
      </c>
      <c r="B1369" t="s">
        <v>742</v>
      </c>
      <c r="C1369" t="s">
        <v>630</v>
      </c>
      <c r="D1369">
        <v>0</v>
      </c>
      <c r="E1369">
        <v>327</v>
      </c>
      <c r="F1369" s="1" t="s">
        <v>17</v>
      </c>
      <c r="G1369" t="s">
        <v>153</v>
      </c>
    </row>
    <row r="1370" spans="1:7" hidden="1" x14ac:dyDescent="0.25">
      <c r="A1370">
        <v>327211</v>
      </c>
      <c r="B1370" t="s">
        <v>154</v>
      </c>
      <c r="C1370" t="s">
        <v>630</v>
      </c>
      <c r="D1370">
        <v>0</v>
      </c>
      <c r="E1370">
        <v>327</v>
      </c>
      <c r="F1370" s="1" t="s">
        <v>17</v>
      </c>
      <c r="G1370" t="s">
        <v>154</v>
      </c>
    </row>
    <row r="1371" spans="1:7" hidden="1" x14ac:dyDescent="0.25">
      <c r="A1371">
        <v>327211</v>
      </c>
      <c r="B1371" t="s">
        <v>743</v>
      </c>
      <c r="C1371" t="s">
        <v>630</v>
      </c>
      <c r="D1371" t="s">
        <v>44</v>
      </c>
      <c r="E1371">
        <v>327</v>
      </c>
      <c r="F1371" s="1" t="s">
        <v>17</v>
      </c>
      <c r="G1371" t="s">
        <v>443</v>
      </c>
    </row>
    <row r="1372" spans="1:7" hidden="1" x14ac:dyDescent="0.25">
      <c r="A1372">
        <v>327211</v>
      </c>
      <c r="B1372" t="s">
        <v>744</v>
      </c>
      <c r="C1372" t="s">
        <v>630</v>
      </c>
      <c r="D1372">
        <v>0</v>
      </c>
      <c r="E1372">
        <v>327</v>
      </c>
      <c r="F1372" s="1" t="s">
        <v>17</v>
      </c>
      <c r="G1372" t="s">
        <v>443</v>
      </c>
    </row>
    <row r="1373" spans="1:7" hidden="1" x14ac:dyDescent="0.25">
      <c r="A1373">
        <v>327211</v>
      </c>
      <c r="B1373" t="s">
        <v>745</v>
      </c>
      <c r="C1373" t="s">
        <v>630</v>
      </c>
      <c r="D1373">
        <v>0</v>
      </c>
      <c r="E1373">
        <v>327</v>
      </c>
      <c r="F1373" s="1" t="s">
        <v>17</v>
      </c>
      <c r="G1373" t="s">
        <v>737</v>
      </c>
    </row>
    <row r="1374" spans="1:7" hidden="1" x14ac:dyDescent="0.25">
      <c r="A1374">
        <v>327211</v>
      </c>
      <c r="B1374" t="s">
        <v>738</v>
      </c>
      <c r="C1374" t="s">
        <v>630</v>
      </c>
      <c r="D1374" t="s">
        <v>44</v>
      </c>
      <c r="E1374">
        <v>327</v>
      </c>
      <c r="F1374" s="1" t="s">
        <v>17</v>
      </c>
      <c r="G1374" t="s">
        <v>738</v>
      </c>
    </row>
    <row r="1375" spans="1:7" hidden="1" x14ac:dyDescent="0.25">
      <c r="A1375">
        <v>327211</v>
      </c>
      <c r="B1375" t="s">
        <v>746</v>
      </c>
      <c r="C1375" t="s">
        <v>630</v>
      </c>
      <c r="D1375">
        <v>0</v>
      </c>
      <c r="E1375">
        <v>327</v>
      </c>
      <c r="F1375" s="1" t="s">
        <v>17</v>
      </c>
      <c r="G1375" t="s">
        <v>753</v>
      </c>
    </row>
    <row r="1376" spans="1:7" hidden="1" x14ac:dyDescent="0.25">
      <c r="A1376">
        <v>327211</v>
      </c>
      <c r="B1376" t="s">
        <v>747</v>
      </c>
      <c r="C1376" t="s">
        <v>630</v>
      </c>
      <c r="D1376" t="s">
        <v>44</v>
      </c>
      <c r="E1376">
        <v>327</v>
      </c>
      <c r="F1376" s="1" t="s">
        <v>17</v>
      </c>
      <c r="G1376" t="s">
        <v>753</v>
      </c>
    </row>
    <row r="1377" spans="1:7" hidden="1" x14ac:dyDescent="0.25">
      <c r="A1377">
        <v>327211</v>
      </c>
      <c r="B1377" t="s">
        <v>748</v>
      </c>
      <c r="C1377" t="s">
        <v>630</v>
      </c>
      <c r="D1377">
        <v>0</v>
      </c>
      <c r="E1377">
        <v>327</v>
      </c>
      <c r="F1377" s="1" t="s">
        <v>17</v>
      </c>
      <c r="G1377" t="s">
        <v>753</v>
      </c>
    </row>
    <row r="1378" spans="1:7" hidden="1" x14ac:dyDescent="0.25">
      <c r="A1378">
        <v>327211</v>
      </c>
      <c r="B1378" t="s">
        <v>749</v>
      </c>
      <c r="C1378" t="s">
        <v>630</v>
      </c>
      <c r="D1378">
        <v>0</v>
      </c>
      <c r="E1378">
        <v>327</v>
      </c>
      <c r="F1378" s="1" t="s">
        <v>17</v>
      </c>
      <c r="G1378" t="s">
        <v>753</v>
      </c>
    </row>
    <row r="1379" spans="1:7" hidden="1" x14ac:dyDescent="0.25">
      <c r="A1379">
        <v>327211</v>
      </c>
      <c r="B1379" t="s">
        <v>532</v>
      </c>
      <c r="C1379" t="s">
        <v>630</v>
      </c>
      <c r="D1379">
        <v>0</v>
      </c>
      <c r="E1379">
        <v>327</v>
      </c>
      <c r="F1379" s="1" t="s">
        <v>17</v>
      </c>
      <c r="G1379" t="s">
        <v>753</v>
      </c>
    </row>
    <row r="1380" spans="1:7" hidden="1" x14ac:dyDescent="0.25">
      <c r="A1380">
        <v>327212</v>
      </c>
      <c r="B1380" t="s">
        <v>750</v>
      </c>
      <c r="C1380" t="s">
        <v>630</v>
      </c>
      <c r="D1380">
        <v>0</v>
      </c>
      <c r="E1380">
        <v>327</v>
      </c>
      <c r="F1380" s="1" t="s">
        <v>17</v>
      </c>
      <c r="G1380" t="s">
        <v>149</v>
      </c>
    </row>
    <row r="1381" spans="1:7" hidden="1" x14ac:dyDescent="0.25">
      <c r="A1381">
        <v>327212</v>
      </c>
      <c r="B1381" t="s">
        <v>741</v>
      </c>
      <c r="C1381" t="s">
        <v>630</v>
      </c>
      <c r="D1381">
        <v>0</v>
      </c>
      <c r="E1381">
        <v>327</v>
      </c>
      <c r="F1381" s="1" t="s">
        <v>17</v>
      </c>
      <c r="G1381" t="s">
        <v>453</v>
      </c>
    </row>
    <row r="1382" spans="1:7" hidden="1" x14ac:dyDescent="0.25">
      <c r="A1382">
        <v>327212</v>
      </c>
      <c r="B1382" t="s">
        <v>742</v>
      </c>
      <c r="C1382" t="s">
        <v>630</v>
      </c>
      <c r="D1382">
        <v>0</v>
      </c>
      <c r="E1382">
        <v>327</v>
      </c>
      <c r="F1382" s="1" t="s">
        <v>17</v>
      </c>
      <c r="G1382" t="s">
        <v>153</v>
      </c>
    </row>
    <row r="1383" spans="1:7" hidden="1" x14ac:dyDescent="0.25">
      <c r="A1383">
        <v>327212</v>
      </c>
      <c r="B1383" t="s">
        <v>154</v>
      </c>
      <c r="C1383" t="s">
        <v>630</v>
      </c>
      <c r="D1383">
        <v>0</v>
      </c>
      <c r="E1383">
        <v>327</v>
      </c>
      <c r="F1383" s="1" t="s">
        <v>17</v>
      </c>
      <c r="G1383" t="s">
        <v>154</v>
      </c>
    </row>
    <row r="1384" spans="1:7" hidden="1" x14ac:dyDescent="0.25">
      <c r="A1384">
        <v>327212</v>
      </c>
      <c r="B1384" t="s">
        <v>743</v>
      </c>
      <c r="C1384" t="s">
        <v>630</v>
      </c>
      <c r="D1384" t="s">
        <v>44</v>
      </c>
      <c r="E1384">
        <v>327</v>
      </c>
      <c r="F1384" s="1" t="s">
        <v>17</v>
      </c>
      <c r="G1384" t="s">
        <v>443</v>
      </c>
    </row>
    <row r="1385" spans="1:7" hidden="1" x14ac:dyDescent="0.25">
      <c r="A1385">
        <v>327212</v>
      </c>
      <c r="B1385" t="s">
        <v>744</v>
      </c>
      <c r="C1385" t="s">
        <v>630</v>
      </c>
      <c r="D1385">
        <v>0</v>
      </c>
      <c r="E1385">
        <v>327</v>
      </c>
      <c r="F1385" s="1" t="s">
        <v>17</v>
      </c>
      <c r="G1385" t="s">
        <v>443</v>
      </c>
    </row>
    <row r="1386" spans="1:7" hidden="1" x14ac:dyDescent="0.25">
      <c r="A1386">
        <v>327212</v>
      </c>
      <c r="B1386" t="s">
        <v>745</v>
      </c>
      <c r="C1386" t="s">
        <v>630</v>
      </c>
      <c r="D1386">
        <v>0</v>
      </c>
      <c r="E1386">
        <v>327</v>
      </c>
      <c r="F1386" s="1" t="s">
        <v>17</v>
      </c>
      <c r="G1386" t="s">
        <v>737</v>
      </c>
    </row>
    <row r="1387" spans="1:7" hidden="1" x14ac:dyDescent="0.25">
      <c r="A1387">
        <v>327212</v>
      </c>
      <c r="B1387" t="s">
        <v>738</v>
      </c>
      <c r="C1387" t="s">
        <v>630</v>
      </c>
      <c r="D1387" t="s">
        <v>44</v>
      </c>
      <c r="E1387">
        <v>327</v>
      </c>
      <c r="F1387" s="1" t="s">
        <v>17</v>
      </c>
      <c r="G1387" t="s">
        <v>738</v>
      </c>
    </row>
    <row r="1388" spans="1:7" hidden="1" x14ac:dyDescent="0.25">
      <c r="A1388">
        <v>327212</v>
      </c>
      <c r="B1388" t="s">
        <v>746</v>
      </c>
      <c r="C1388" t="s">
        <v>630</v>
      </c>
      <c r="D1388">
        <v>0</v>
      </c>
      <c r="E1388">
        <v>327</v>
      </c>
      <c r="F1388" s="1" t="s">
        <v>17</v>
      </c>
      <c r="G1388" t="s">
        <v>753</v>
      </c>
    </row>
    <row r="1389" spans="1:7" hidden="1" x14ac:dyDescent="0.25">
      <c r="A1389">
        <v>327212</v>
      </c>
      <c r="B1389" t="s">
        <v>747</v>
      </c>
      <c r="C1389" t="s">
        <v>630</v>
      </c>
      <c r="D1389" t="s">
        <v>44</v>
      </c>
      <c r="E1389">
        <v>327</v>
      </c>
      <c r="F1389" s="1" t="s">
        <v>17</v>
      </c>
      <c r="G1389" t="s">
        <v>753</v>
      </c>
    </row>
    <row r="1390" spans="1:7" hidden="1" x14ac:dyDescent="0.25">
      <c r="A1390">
        <v>327212</v>
      </c>
      <c r="B1390" t="s">
        <v>748</v>
      </c>
      <c r="C1390" t="s">
        <v>630</v>
      </c>
      <c r="D1390">
        <v>0</v>
      </c>
      <c r="E1390">
        <v>327</v>
      </c>
      <c r="F1390" s="1" t="s">
        <v>17</v>
      </c>
      <c r="G1390" t="s">
        <v>753</v>
      </c>
    </row>
    <row r="1391" spans="1:7" hidden="1" x14ac:dyDescent="0.25">
      <c r="A1391">
        <v>327212</v>
      </c>
      <c r="B1391" t="s">
        <v>749</v>
      </c>
      <c r="C1391" t="s">
        <v>630</v>
      </c>
      <c r="D1391">
        <v>0</v>
      </c>
      <c r="E1391">
        <v>327</v>
      </c>
      <c r="F1391" s="1" t="s">
        <v>17</v>
      </c>
      <c r="G1391" t="s">
        <v>753</v>
      </c>
    </row>
    <row r="1392" spans="1:7" hidden="1" x14ac:dyDescent="0.25">
      <c r="A1392">
        <v>327212</v>
      </c>
      <c r="B1392" t="s">
        <v>532</v>
      </c>
      <c r="C1392" t="s">
        <v>630</v>
      </c>
      <c r="D1392">
        <v>0</v>
      </c>
      <c r="E1392">
        <v>327</v>
      </c>
      <c r="F1392" s="1" t="s">
        <v>17</v>
      </c>
      <c r="G1392" t="s">
        <v>753</v>
      </c>
    </row>
    <row r="1393" spans="1:7" hidden="1" x14ac:dyDescent="0.25">
      <c r="A1393">
        <v>327213</v>
      </c>
      <c r="B1393" t="s">
        <v>750</v>
      </c>
      <c r="C1393" t="s">
        <v>630</v>
      </c>
      <c r="D1393">
        <v>0</v>
      </c>
      <c r="E1393">
        <v>327</v>
      </c>
      <c r="F1393" s="1" t="s">
        <v>17</v>
      </c>
      <c r="G1393" t="s">
        <v>149</v>
      </c>
    </row>
    <row r="1394" spans="1:7" hidden="1" x14ac:dyDescent="0.25">
      <c r="A1394">
        <v>327213</v>
      </c>
      <c r="B1394" t="s">
        <v>741</v>
      </c>
      <c r="C1394" t="s">
        <v>630</v>
      </c>
      <c r="D1394">
        <v>0</v>
      </c>
      <c r="E1394">
        <v>327</v>
      </c>
      <c r="F1394" s="1" t="s">
        <v>17</v>
      </c>
      <c r="G1394" t="s">
        <v>453</v>
      </c>
    </row>
    <row r="1395" spans="1:7" hidden="1" x14ac:dyDescent="0.25">
      <c r="A1395">
        <v>327213</v>
      </c>
      <c r="B1395" t="s">
        <v>742</v>
      </c>
      <c r="C1395" t="s">
        <v>630</v>
      </c>
      <c r="D1395">
        <v>0</v>
      </c>
      <c r="E1395">
        <v>327</v>
      </c>
      <c r="F1395" s="1" t="s">
        <v>17</v>
      </c>
      <c r="G1395" t="s">
        <v>153</v>
      </c>
    </row>
    <row r="1396" spans="1:7" hidden="1" x14ac:dyDescent="0.25">
      <c r="A1396">
        <v>327213</v>
      </c>
      <c r="B1396" t="s">
        <v>154</v>
      </c>
      <c r="C1396" t="s">
        <v>630</v>
      </c>
      <c r="D1396">
        <v>0</v>
      </c>
      <c r="E1396">
        <v>327</v>
      </c>
      <c r="F1396" s="1" t="s">
        <v>17</v>
      </c>
      <c r="G1396" t="s">
        <v>154</v>
      </c>
    </row>
    <row r="1397" spans="1:7" hidden="1" x14ac:dyDescent="0.25">
      <c r="A1397">
        <v>327213</v>
      </c>
      <c r="B1397" t="s">
        <v>743</v>
      </c>
      <c r="C1397" t="s">
        <v>630</v>
      </c>
      <c r="D1397" t="s">
        <v>44</v>
      </c>
      <c r="E1397">
        <v>327</v>
      </c>
      <c r="F1397" s="1" t="s">
        <v>17</v>
      </c>
      <c r="G1397" t="s">
        <v>443</v>
      </c>
    </row>
    <row r="1398" spans="1:7" hidden="1" x14ac:dyDescent="0.25">
      <c r="A1398">
        <v>327213</v>
      </c>
      <c r="B1398" t="s">
        <v>744</v>
      </c>
      <c r="C1398" t="s">
        <v>630</v>
      </c>
      <c r="D1398">
        <v>0</v>
      </c>
      <c r="E1398">
        <v>327</v>
      </c>
      <c r="F1398" s="1" t="s">
        <v>17</v>
      </c>
      <c r="G1398" t="s">
        <v>443</v>
      </c>
    </row>
    <row r="1399" spans="1:7" hidden="1" x14ac:dyDescent="0.25">
      <c r="A1399">
        <v>327213</v>
      </c>
      <c r="B1399" t="s">
        <v>745</v>
      </c>
      <c r="C1399" t="s">
        <v>630</v>
      </c>
      <c r="D1399">
        <v>0</v>
      </c>
      <c r="E1399">
        <v>327</v>
      </c>
      <c r="F1399" s="1" t="s">
        <v>17</v>
      </c>
      <c r="G1399" t="s">
        <v>737</v>
      </c>
    </row>
    <row r="1400" spans="1:7" hidden="1" x14ac:dyDescent="0.25">
      <c r="A1400">
        <v>327213</v>
      </c>
      <c r="B1400" t="s">
        <v>738</v>
      </c>
      <c r="C1400" t="s">
        <v>630</v>
      </c>
      <c r="D1400" t="s">
        <v>44</v>
      </c>
      <c r="E1400">
        <v>327</v>
      </c>
      <c r="F1400" s="1" t="s">
        <v>17</v>
      </c>
      <c r="G1400" t="s">
        <v>738</v>
      </c>
    </row>
    <row r="1401" spans="1:7" hidden="1" x14ac:dyDescent="0.25">
      <c r="A1401">
        <v>327213</v>
      </c>
      <c r="B1401" t="s">
        <v>746</v>
      </c>
      <c r="C1401" t="s">
        <v>630</v>
      </c>
      <c r="D1401">
        <v>0</v>
      </c>
      <c r="E1401">
        <v>327</v>
      </c>
      <c r="F1401" s="1" t="s">
        <v>17</v>
      </c>
      <c r="G1401" t="s">
        <v>753</v>
      </c>
    </row>
    <row r="1402" spans="1:7" hidden="1" x14ac:dyDescent="0.25">
      <c r="A1402">
        <v>327213</v>
      </c>
      <c r="B1402" t="s">
        <v>747</v>
      </c>
      <c r="C1402" t="s">
        <v>630</v>
      </c>
      <c r="D1402" t="s">
        <v>44</v>
      </c>
      <c r="E1402">
        <v>327</v>
      </c>
      <c r="F1402" s="1" t="s">
        <v>17</v>
      </c>
      <c r="G1402" t="s">
        <v>753</v>
      </c>
    </row>
    <row r="1403" spans="1:7" hidden="1" x14ac:dyDescent="0.25">
      <c r="A1403">
        <v>327213</v>
      </c>
      <c r="B1403" t="s">
        <v>748</v>
      </c>
      <c r="C1403" t="s">
        <v>630</v>
      </c>
      <c r="D1403">
        <v>0</v>
      </c>
      <c r="E1403">
        <v>327</v>
      </c>
      <c r="F1403" s="1" t="s">
        <v>17</v>
      </c>
      <c r="G1403" t="s">
        <v>753</v>
      </c>
    </row>
    <row r="1404" spans="1:7" hidden="1" x14ac:dyDescent="0.25">
      <c r="A1404">
        <v>327213</v>
      </c>
      <c r="B1404" t="s">
        <v>749</v>
      </c>
      <c r="C1404" t="s">
        <v>630</v>
      </c>
      <c r="D1404">
        <v>0</v>
      </c>
      <c r="E1404">
        <v>327</v>
      </c>
      <c r="F1404" s="1" t="s">
        <v>17</v>
      </c>
      <c r="G1404" t="s">
        <v>753</v>
      </c>
    </row>
    <row r="1405" spans="1:7" hidden="1" x14ac:dyDescent="0.25">
      <c r="A1405">
        <v>327213</v>
      </c>
      <c r="B1405" t="s">
        <v>532</v>
      </c>
      <c r="C1405" t="s">
        <v>630</v>
      </c>
      <c r="D1405">
        <v>0</v>
      </c>
      <c r="E1405">
        <v>327</v>
      </c>
      <c r="F1405" s="1" t="s">
        <v>17</v>
      </c>
      <c r="G1405" t="s">
        <v>753</v>
      </c>
    </row>
    <row r="1406" spans="1:7" hidden="1" x14ac:dyDescent="0.25">
      <c r="A1406">
        <v>327215</v>
      </c>
      <c r="B1406" t="s">
        <v>750</v>
      </c>
      <c r="C1406" t="s">
        <v>630</v>
      </c>
      <c r="D1406">
        <v>0</v>
      </c>
      <c r="E1406">
        <v>327</v>
      </c>
      <c r="F1406" s="1" t="s">
        <v>17</v>
      </c>
      <c r="G1406" t="s">
        <v>149</v>
      </c>
    </row>
    <row r="1407" spans="1:7" hidden="1" x14ac:dyDescent="0.25">
      <c r="A1407">
        <v>327215</v>
      </c>
      <c r="B1407" t="s">
        <v>741</v>
      </c>
      <c r="C1407" t="s">
        <v>630</v>
      </c>
      <c r="D1407">
        <v>0</v>
      </c>
      <c r="E1407">
        <v>327</v>
      </c>
      <c r="F1407" s="1" t="s">
        <v>17</v>
      </c>
      <c r="G1407" t="s">
        <v>453</v>
      </c>
    </row>
    <row r="1408" spans="1:7" hidden="1" x14ac:dyDescent="0.25">
      <c r="A1408">
        <v>327215</v>
      </c>
      <c r="B1408" t="s">
        <v>742</v>
      </c>
      <c r="C1408" t="s">
        <v>630</v>
      </c>
      <c r="D1408">
        <v>0</v>
      </c>
      <c r="E1408">
        <v>327</v>
      </c>
      <c r="F1408" s="1" t="s">
        <v>17</v>
      </c>
      <c r="G1408" t="s">
        <v>153</v>
      </c>
    </row>
    <row r="1409" spans="1:7" hidden="1" x14ac:dyDescent="0.25">
      <c r="A1409">
        <v>327215</v>
      </c>
      <c r="B1409" t="s">
        <v>154</v>
      </c>
      <c r="C1409" t="s">
        <v>630</v>
      </c>
      <c r="D1409">
        <v>0</v>
      </c>
      <c r="E1409">
        <v>327</v>
      </c>
      <c r="F1409" s="1" t="s">
        <v>17</v>
      </c>
      <c r="G1409" t="s">
        <v>154</v>
      </c>
    </row>
    <row r="1410" spans="1:7" hidden="1" x14ac:dyDescent="0.25">
      <c r="A1410">
        <v>327215</v>
      </c>
      <c r="B1410" t="s">
        <v>743</v>
      </c>
      <c r="C1410" t="s">
        <v>630</v>
      </c>
      <c r="D1410" t="s">
        <v>44</v>
      </c>
      <c r="E1410">
        <v>327</v>
      </c>
      <c r="F1410" s="1" t="s">
        <v>17</v>
      </c>
      <c r="G1410" t="s">
        <v>443</v>
      </c>
    </row>
    <row r="1411" spans="1:7" hidden="1" x14ac:dyDescent="0.25">
      <c r="A1411">
        <v>327215</v>
      </c>
      <c r="B1411" t="s">
        <v>744</v>
      </c>
      <c r="C1411" t="s">
        <v>630</v>
      </c>
      <c r="D1411">
        <v>0</v>
      </c>
      <c r="E1411">
        <v>327</v>
      </c>
      <c r="F1411" s="1" t="s">
        <v>17</v>
      </c>
      <c r="G1411" t="s">
        <v>443</v>
      </c>
    </row>
    <row r="1412" spans="1:7" hidden="1" x14ac:dyDescent="0.25">
      <c r="A1412">
        <v>327215</v>
      </c>
      <c r="B1412" t="s">
        <v>745</v>
      </c>
      <c r="C1412" t="s">
        <v>630</v>
      </c>
      <c r="D1412">
        <v>0</v>
      </c>
      <c r="E1412">
        <v>327</v>
      </c>
      <c r="F1412" s="1" t="s">
        <v>17</v>
      </c>
      <c r="G1412" t="s">
        <v>737</v>
      </c>
    </row>
    <row r="1413" spans="1:7" hidden="1" x14ac:dyDescent="0.25">
      <c r="A1413">
        <v>327215</v>
      </c>
      <c r="B1413" t="s">
        <v>738</v>
      </c>
      <c r="C1413" t="s">
        <v>630</v>
      </c>
      <c r="D1413" t="s">
        <v>44</v>
      </c>
      <c r="E1413">
        <v>327</v>
      </c>
      <c r="F1413" s="1" t="s">
        <v>17</v>
      </c>
      <c r="G1413" t="s">
        <v>738</v>
      </c>
    </row>
    <row r="1414" spans="1:7" hidden="1" x14ac:dyDescent="0.25">
      <c r="A1414">
        <v>327215</v>
      </c>
      <c r="B1414" t="s">
        <v>746</v>
      </c>
      <c r="C1414" t="s">
        <v>630</v>
      </c>
      <c r="D1414">
        <v>0</v>
      </c>
      <c r="E1414">
        <v>327</v>
      </c>
      <c r="F1414" s="1" t="s">
        <v>17</v>
      </c>
      <c r="G1414" t="s">
        <v>753</v>
      </c>
    </row>
    <row r="1415" spans="1:7" hidden="1" x14ac:dyDescent="0.25">
      <c r="A1415">
        <v>327215</v>
      </c>
      <c r="B1415" t="s">
        <v>747</v>
      </c>
      <c r="C1415" t="s">
        <v>630</v>
      </c>
      <c r="D1415" t="s">
        <v>44</v>
      </c>
      <c r="E1415">
        <v>327</v>
      </c>
      <c r="F1415" s="1" t="s">
        <v>17</v>
      </c>
      <c r="G1415" t="s">
        <v>753</v>
      </c>
    </row>
    <row r="1416" spans="1:7" hidden="1" x14ac:dyDescent="0.25">
      <c r="A1416">
        <v>327215</v>
      </c>
      <c r="B1416" t="s">
        <v>748</v>
      </c>
      <c r="C1416" t="s">
        <v>630</v>
      </c>
      <c r="D1416">
        <v>0</v>
      </c>
      <c r="E1416">
        <v>327</v>
      </c>
      <c r="F1416" s="1" t="s">
        <v>17</v>
      </c>
      <c r="G1416" t="s">
        <v>753</v>
      </c>
    </row>
    <row r="1417" spans="1:7" hidden="1" x14ac:dyDescent="0.25">
      <c r="A1417">
        <v>327215</v>
      </c>
      <c r="B1417" t="s">
        <v>749</v>
      </c>
      <c r="C1417" t="s">
        <v>630</v>
      </c>
      <c r="D1417">
        <v>0</v>
      </c>
      <c r="E1417">
        <v>327</v>
      </c>
      <c r="F1417" s="1" t="s">
        <v>17</v>
      </c>
      <c r="G1417" t="s">
        <v>753</v>
      </c>
    </row>
    <row r="1418" spans="1:7" hidden="1" x14ac:dyDescent="0.25">
      <c r="A1418">
        <v>327215</v>
      </c>
      <c r="B1418" t="s">
        <v>532</v>
      </c>
      <c r="C1418" t="s">
        <v>630</v>
      </c>
      <c r="D1418">
        <v>0</v>
      </c>
      <c r="E1418">
        <v>327</v>
      </c>
      <c r="F1418" s="1" t="s">
        <v>17</v>
      </c>
      <c r="G1418" t="s">
        <v>753</v>
      </c>
    </row>
    <row r="1419" spans="1:7" hidden="1" x14ac:dyDescent="0.25">
      <c r="A1419">
        <v>327310</v>
      </c>
      <c r="B1419" t="s">
        <v>750</v>
      </c>
      <c r="C1419" t="s">
        <v>630</v>
      </c>
      <c r="D1419">
        <v>0</v>
      </c>
      <c r="E1419">
        <v>327</v>
      </c>
      <c r="F1419" s="1" t="s">
        <v>18</v>
      </c>
      <c r="G1419" t="s">
        <v>149</v>
      </c>
    </row>
    <row r="1420" spans="1:7" hidden="1" x14ac:dyDescent="0.25">
      <c r="A1420">
        <v>327310</v>
      </c>
      <c r="B1420" t="s">
        <v>741</v>
      </c>
      <c r="C1420" t="s">
        <v>630</v>
      </c>
      <c r="D1420">
        <v>0</v>
      </c>
      <c r="E1420">
        <v>327</v>
      </c>
      <c r="F1420" s="1" t="s">
        <v>18</v>
      </c>
      <c r="G1420" t="s">
        <v>453</v>
      </c>
    </row>
    <row r="1421" spans="1:7" hidden="1" x14ac:dyDescent="0.25">
      <c r="A1421">
        <v>327310</v>
      </c>
      <c r="B1421" t="s">
        <v>742</v>
      </c>
      <c r="C1421" t="s">
        <v>630</v>
      </c>
      <c r="D1421">
        <v>0</v>
      </c>
      <c r="E1421">
        <v>327</v>
      </c>
      <c r="F1421" s="1" t="s">
        <v>18</v>
      </c>
      <c r="G1421" t="s">
        <v>153</v>
      </c>
    </row>
    <row r="1422" spans="1:7" hidden="1" x14ac:dyDescent="0.25">
      <c r="A1422">
        <v>327310</v>
      </c>
      <c r="B1422" t="s">
        <v>154</v>
      </c>
      <c r="C1422" t="s">
        <v>630</v>
      </c>
      <c r="D1422">
        <v>0</v>
      </c>
      <c r="E1422">
        <v>327</v>
      </c>
      <c r="F1422" s="1" t="s">
        <v>18</v>
      </c>
      <c r="G1422" t="s">
        <v>154</v>
      </c>
    </row>
    <row r="1423" spans="1:7" hidden="1" x14ac:dyDescent="0.25">
      <c r="A1423">
        <v>327310</v>
      </c>
      <c r="B1423" t="s">
        <v>743</v>
      </c>
      <c r="C1423" t="s">
        <v>630</v>
      </c>
      <c r="D1423" t="s">
        <v>44</v>
      </c>
      <c r="E1423">
        <v>327</v>
      </c>
      <c r="F1423" s="1" t="s">
        <v>18</v>
      </c>
      <c r="G1423" t="s">
        <v>443</v>
      </c>
    </row>
    <row r="1424" spans="1:7" hidden="1" x14ac:dyDescent="0.25">
      <c r="A1424">
        <v>327310</v>
      </c>
      <c r="B1424" t="s">
        <v>744</v>
      </c>
      <c r="C1424" t="s">
        <v>630</v>
      </c>
      <c r="D1424">
        <v>0</v>
      </c>
      <c r="E1424">
        <v>327</v>
      </c>
      <c r="F1424" s="1" t="s">
        <v>18</v>
      </c>
      <c r="G1424" t="s">
        <v>443</v>
      </c>
    </row>
    <row r="1425" spans="1:7" hidden="1" x14ac:dyDescent="0.25">
      <c r="A1425">
        <v>327310</v>
      </c>
      <c r="B1425" t="s">
        <v>745</v>
      </c>
      <c r="C1425" t="s">
        <v>630</v>
      </c>
      <c r="D1425">
        <v>0</v>
      </c>
      <c r="E1425">
        <v>327</v>
      </c>
      <c r="F1425" s="1" t="s">
        <v>18</v>
      </c>
      <c r="G1425" t="s">
        <v>737</v>
      </c>
    </row>
    <row r="1426" spans="1:7" hidden="1" x14ac:dyDescent="0.25">
      <c r="A1426">
        <v>327310</v>
      </c>
      <c r="B1426" t="s">
        <v>738</v>
      </c>
      <c r="C1426" t="s">
        <v>630</v>
      </c>
      <c r="D1426" t="s">
        <v>44</v>
      </c>
      <c r="E1426">
        <v>327</v>
      </c>
      <c r="F1426" s="1" t="s">
        <v>18</v>
      </c>
      <c r="G1426" t="s">
        <v>738</v>
      </c>
    </row>
    <row r="1427" spans="1:7" hidden="1" x14ac:dyDescent="0.25">
      <c r="A1427">
        <v>327310</v>
      </c>
      <c r="B1427" t="s">
        <v>746</v>
      </c>
      <c r="C1427" t="s">
        <v>630</v>
      </c>
      <c r="D1427">
        <v>0</v>
      </c>
      <c r="E1427">
        <v>327</v>
      </c>
      <c r="F1427" s="1" t="s">
        <v>18</v>
      </c>
      <c r="G1427" t="s">
        <v>753</v>
      </c>
    </row>
    <row r="1428" spans="1:7" hidden="1" x14ac:dyDescent="0.25">
      <c r="A1428">
        <v>327310</v>
      </c>
      <c r="B1428" t="s">
        <v>747</v>
      </c>
      <c r="C1428" t="s">
        <v>630</v>
      </c>
      <c r="D1428" t="s">
        <v>44</v>
      </c>
      <c r="E1428">
        <v>327</v>
      </c>
      <c r="F1428" s="1" t="s">
        <v>18</v>
      </c>
      <c r="G1428" t="s">
        <v>753</v>
      </c>
    </row>
    <row r="1429" spans="1:7" hidden="1" x14ac:dyDescent="0.25">
      <c r="A1429">
        <v>327310</v>
      </c>
      <c r="B1429" t="s">
        <v>748</v>
      </c>
      <c r="C1429" t="s">
        <v>630</v>
      </c>
      <c r="D1429">
        <v>0</v>
      </c>
      <c r="E1429">
        <v>327</v>
      </c>
      <c r="F1429" s="1" t="s">
        <v>18</v>
      </c>
      <c r="G1429" t="s">
        <v>753</v>
      </c>
    </row>
    <row r="1430" spans="1:7" hidden="1" x14ac:dyDescent="0.25">
      <c r="A1430">
        <v>327310</v>
      </c>
      <c r="B1430" t="s">
        <v>749</v>
      </c>
      <c r="C1430" t="s">
        <v>630</v>
      </c>
      <c r="D1430">
        <v>0</v>
      </c>
      <c r="E1430">
        <v>327</v>
      </c>
      <c r="F1430" s="1" t="s">
        <v>18</v>
      </c>
      <c r="G1430" t="s">
        <v>753</v>
      </c>
    </row>
    <row r="1431" spans="1:7" hidden="1" x14ac:dyDescent="0.25">
      <c r="A1431">
        <v>327310</v>
      </c>
      <c r="B1431" t="s">
        <v>532</v>
      </c>
      <c r="C1431" t="s">
        <v>630</v>
      </c>
      <c r="D1431">
        <v>0</v>
      </c>
      <c r="E1431">
        <v>327</v>
      </c>
      <c r="F1431" s="1" t="s">
        <v>18</v>
      </c>
      <c r="G1431" t="s">
        <v>753</v>
      </c>
    </row>
    <row r="1432" spans="1:7" hidden="1" x14ac:dyDescent="0.25">
      <c r="A1432">
        <v>327410</v>
      </c>
      <c r="B1432" t="s">
        <v>750</v>
      </c>
      <c r="C1432" t="s">
        <v>630</v>
      </c>
      <c r="D1432">
        <v>0</v>
      </c>
      <c r="E1432">
        <v>327</v>
      </c>
      <c r="F1432" s="1" t="s">
        <v>18</v>
      </c>
      <c r="G1432" t="s">
        <v>149</v>
      </c>
    </row>
    <row r="1433" spans="1:7" hidden="1" x14ac:dyDescent="0.25">
      <c r="A1433">
        <v>327410</v>
      </c>
      <c r="B1433" t="s">
        <v>741</v>
      </c>
      <c r="C1433" t="s">
        <v>630</v>
      </c>
      <c r="D1433">
        <v>0</v>
      </c>
      <c r="E1433">
        <v>327</v>
      </c>
      <c r="F1433" s="1" t="s">
        <v>18</v>
      </c>
      <c r="G1433" t="s">
        <v>453</v>
      </c>
    </row>
    <row r="1434" spans="1:7" hidden="1" x14ac:dyDescent="0.25">
      <c r="A1434">
        <v>327410</v>
      </c>
      <c r="B1434" t="s">
        <v>742</v>
      </c>
      <c r="C1434" t="s">
        <v>630</v>
      </c>
      <c r="D1434">
        <v>0</v>
      </c>
      <c r="E1434">
        <v>327</v>
      </c>
      <c r="F1434" s="1" t="s">
        <v>18</v>
      </c>
      <c r="G1434" t="s">
        <v>153</v>
      </c>
    </row>
    <row r="1435" spans="1:7" hidden="1" x14ac:dyDescent="0.25">
      <c r="A1435">
        <v>327410</v>
      </c>
      <c r="B1435" t="s">
        <v>154</v>
      </c>
      <c r="C1435" t="s">
        <v>630</v>
      </c>
      <c r="D1435">
        <v>0</v>
      </c>
      <c r="E1435">
        <v>327</v>
      </c>
      <c r="F1435" s="1" t="s">
        <v>18</v>
      </c>
      <c r="G1435" t="s">
        <v>154</v>
      </c>
    </row>
    <row r="1436" spans="1:7" hidden="1" x14ac:dyDescent="0.25">
      <c r="A1436">
        <v>327410</v>
      </c>
      <c r="B1436" t="s">
        <v>743</v>
      </c>
      <c r="C1436" t="s">
        <v>630</v>
      </c>
      <c r="D1436" t="s">
        <v>44</v>
      </c>
      <c r="E1436">
        <v>327</v>
      </c>
      <c r="F1436" s="1" t="s">
        <v>18</v>
      </c>
      <c r="G1436" t="s">
        <v>443</v>
      </c>
    </row>
    <row r="1437" spans="1:7" hidden="1" x14ac:dyDescent="0.25">
      <c r="A1437">
        <v>327410</v>
      </c>
      <c r="B1437" t="s">
        <v>744</v>
      </c>
      <c r="C1437" t="s">
        <v>630</v>
      </c>
      <c r="D1437">
        <v>0</v>
      </c>
      <c r="E1437">
        <v>327</v>
      </c>
      <c r="F1437" s="1" t="s">
        <v>18</v>
      </c>
      <c r="G1437" t="s">
        <v>443</v>
      </c>
    </row>
    <row r="1438" spans="1:7" hidden="1" x14ac:dyDescent="0.25">
      <c r="A1438">
        <v>327410</v>
      </c>
      <c r="B1438" t="s">
        <v>745</v>
      </c>
      <c r="C1438" t="s">
        <v>630</v>
      </c>
      <c r="D1438">
        <v>0</v>
      </c>
      <c r="E1438">
        <v>327</v>
      </c>
      <c r="F1438" s="1" t="s">
        <v>18</v>
      </c>
      <c r="G1438" t="s">
        <v>737</v>
      </c>
    </row>
    <row r="1439" spans="1:7" hidden="1" x14ac:dyDescent="0.25">
      <c r="A1439">
        <v>327410</v>
      </c>
      <c r="B1439" t="s">
        <v>738</v>
      </c>
      <c r="C1439" t="s">
        <v>630</v>
      </c>
      <c r="D1439" t="s">
        <v>44</v>
      </c>
      <c r="E1439">
        <v>327</v>
      </c>
      <c r="F1439" s="1" t="s">
        <v>18</v>
      </c>
      <c r="G1439" t="s">
        <v>738</v>
      </c>
    </row>
    <row r="1440" spans="1:7" hidden="1" x14ac:dyDescent="0.25">
      <c r="A1440">
        <v>327410</v>
      </c>
      <c r="B1440" t="s">
        <v>746</v>
      </c>
      <c r="C1440" t="s">
        <v>630</v>
      </c>
      <c r="D1440">
        <v>0</v>
      </c>
      <c r="E1440">
        <v>327</v>
      </c>
      <c r="F1440" s="1" t="s">
        <v>18</v>
      </c>
      <c r="G1440" t="s">
        <v>753</v>
      </c>
    </row>
    <row r="1441" spans="1:7" hidden="1" x14ac:dyDescent="0.25">
      <c r="A1441">
        <v>327410</v>
      </c>
      <c r="B1441" t="s">
        <v>747</v>
      </c>
      <c r="C1441" t="s">
        <v>630</v>
      </c>
      <c r="D1441" t="s">
        <v>44</v>
      </c>
      <c r="E1441">
        <v>327</v>
      </c>
      <c r="F1441" s="1" t="s">
        <v>18</v>
      </c>
      <c r="G1441" t="s">
        <v>753</v>
      </c>
    </row>
    <row r="1442" spans="1:7" hidden="1" x14ac:dyDescent="0.25">
      <c r="A1442">
        <v>327410</v>
      </c>
      <c r="B1442" t="s">
        <v>748</v>
      </c>
      <c r="C1442" t="s">
        <v>630</v>
      </c>
      <c r="D1442">
        <v>0</v>
      </c>
      <c r="E1442">
        <v>327</v>
      </c>
      <c r="F1442" s="1" t="s">
        <v>18</v>
      </c>
      <c r="G1442" t="s">
        <v>753</v>
      </c>
    </row>
    <row r="1443" spans="1:7" hidden="1" x14ac:dyDescent="0.25">
      <c r="A1443">
        <v>327410</v>
      </c>
      <c r="B1443" t="s">
        <v>749</v>
      </c>
      <c r="C1443" t="s">
        <v>630</v>
      </c>
      <c r="D1443">
        <v>0</v>
      </c>
      <c r="E1443">
        <v>327</v>
      </c>
      <c r="F1443" s="1" t="s">
        <v>18</v>
      </c>
      <c r="G1443" t="s">
        <v>753</v>
      </c>
    </row>
    <row r="1444" spans="1:7" hidden="1" x14ac:dyDescent="0.25">
      <c r="A1444">
        <v>327410</v>
      </c>
      <c r="B1444" t="s">
        <v>532</v>
      </c>
      <c r="C1444" t="s">
        <v>630</v>
      </c>
      <c r="D1444">
        <v>0</v>
      </c>
      <c r="E1444">
        <v>327</v>
      </c>
      <c r="F1444" s="1" t="s">
        <v>18</v>
      </c>
      <c r="G1444" t="s">
        <v>753</v>
      </c>
    </row>
    <row r="1445" spans="1:7" hidden="1" x14ac:dyDescent="0.25">
      <c r="A1445">
        <v>327420</v>
      </c>
      <c r="B1445" t="s">
        <v>750</v>
      </c>
      <c r="C1445" t="s">
        <v>630</v>
      </c>
      <c r="D1445" t="s">
        <v>50</v>
      </c>
      <c r="E1445">
        <v>327</v>
      </c>
      <c r="F1445" s="1" t="s">
        <v>18</v>
      </c>
      <c r="G1445" t="s">
        <v>149</v>
      </c>
    </row>
    <row r="1446" spans="1:7" hidden="1" x14ac:dyDescent="0.25">
      <c r="A1446">
        <v>327420</v>
      </c>
      <c r="B1446" t="s">
        <v>741</v>
      </c>
      <c r="C1446" t="s">
        <v>630</v>
      </c>
      <c r="D1446">
        <v>0</v>
      </c>
      <c r="E1446">
        <v>327</v>
      </c>
      <c r="F1446" s="1" t="s">
        <v>18</v>
      </c>
      <c r="G1446" t="s">
        <v>453</v>
      </c>
    </row>
    <row r="1447" spans="1:7" hidden="1" x14ac:dyDescent="0.25">
      <c r="A1447">
        <v>327420</v>
      </c>
      <c r="B1447" t="s">
        <v>742</v>
      </c>
      <c r="C1447" t="s">
        <v>630</v>
      </c>
      <c r="D1447">
        <v>0</v>
      </c>
      <c r="E1447">
        <v>327</v>
      </c>
      <c r="F1447" s="1" t="s">
        <v>18</v>
      </c>
      <c r="G1447" t="s">
        <v>153</v>
      </c>
    </row>
    <row r="1448" spans="1:7" hidden="1" x14ac:dyDescent="0.25">
      <c r="A1448">
        <v>327420</v>
      </c>
      <c r="B1448" t="s">
        <v>154</v>
      </c>
      <c r="C1448" t="s">
        <v>630</v>
      </c>
      <c r="D1448">
        <v>0</v>
      </c>
      <c r="E1448">
        <v>327</v>
      </c>
      <c r="F1448" s="1" t="s">
        <v>18</v>
      </c>
      <c r="G1448" t="s">
        <v>154</v>
      </c>
    </row>
    <row r="1449" spans="1:7" hidden="1" x14ac:dyDescent="0.25">
      <c r="A1449">
        <v>327420</v>
      </c>
      <c r="B1449" t="s">
        <v>743</v>
      </c>
      <c r="C1449" t="s">
        <v>630</v>
      </c>
      <c r="D1449" t="s">
        <v>44</v>
      </c>
      <c r="E1449">
        <v>327</v>
      </c>
      <c r="F1449" s="1" t="s">
        <v>18</v>
      </c>
      <c r="G1449" t="s">
        <v>443</v>
      </c>
    </row>
    <row r="1450" spans="1:7" hidden="1" x14ac:dyDescent="0.25">
      <c r="A1450">
        <v>327420</v>
      </c>
      <c r="B1450" t="s">
        <v>744</v>
      </c>
      <c r="C1450" t="s">
        <v>630</v>
      </c>
      <c r="D1450">
        <v>0</v>
      </c>
      <c r="E1450">
        <v>327</v>
      </c>
      <c r="F1450" s="1" t="s">
        <v>18</v>
      </c>
      <c r="G1450" t="s">
        <v>443</v>
      </c>
    </row>
    <row r="1451" spans="1:7" hidden="1" x14ac:dyDescent="0.25">
      <c r="A1451">
        <v>327420</v>
      </c>
      <c r="B1451" t="s">
        <v>745</v>
      </c>
      <c r="C1451" t="s">
        <v>630</v>
      </c>
      <c r="D1451" t="s">
        <v>50</v>
      </c>
      <c r="E1451">
        <v>327</v>
      </c>
      <c r="F1451" s="1" t="s">
        <v>18</v>
      </c>
      <c r="G1451" t="s">
        <v>737</v>
      </c>
    </row>
    <row r="1452" spans="1:7" hidden="1" x14ac:dyDescent="0.25">
      <c r="A1452">
        <v>327420</v>
      </c>
      <c r="B1452" t="s">
        <v>738</v>
      </c>
      <c r="C1452" t="s">
        <v>630</v>
      </c>
      <c r="D1452" t="s">
        <v>44</v>
      </c>
      <c r="E1452">
        <v>327</v>
      </c>
      <c r="F1452" s="1" t="s">
        <v>18</v>
      </c>
      <c r="G1452" t="s">
        <v>738</v>
      </c>
    </row>
    <row r="1453" spans="1:7" hidden="1" x14ac:dyDescent="0.25">
      <c r="A1453">
        <v>327420</v>
      </c>
      <c r="B1453" t="s">
        <v>746</v>
      </c>
      <c r="C1453" t="s">
        <v>630</v>
      </c>
      <c r="D1453">
        <v>0</v>
      </c>
      <c r="E1453">
        <v>327</v>
      </c>
      <c r="F1453" s="1" t="s">
        <v>18</v>
      </c>
      <c r="G1453" t="s">
        <v>753</v>
      </c>
    </row>
    <row r="1454" spans="1:7" hidden="1" x14ac:dyDescent="0.25">
      <c r="A1454">
        <v>327420</v>
      </c>
      <c r="B1454" t="s">
        <v>747</v>
      </c>
      <c r="C1454" t="s">
        <v>630</v>
      </c>
      <c r="D1454" t="s">
        <v>44</v>
      </c>
      <c r="E1454">
        <v>327</v>
      </c>
      <c r="F1454" s="1" t="s">
        <v>18</v>
      </c>
      <c r="G1454" t="s">
        <v>753</v>
      </c>
    </row>
    <row r="1455" spans="1:7" hidden="1" x14ac:dyDescent="0.25">
      <c r="A1455">
        <v>327420</v>
      </c>
      <c r="B1455" t="s">
        <v>748</v>
      </c>
      <c r="C1455" t="s">
        <v>630</v>
      </c>
      <c r="D1455" t="s">
        <v>50</v>
      </c>
      <c r="E1455">
        <v>327</v>
      </c>
      <c r="F1455" s="1" t="s">
        <v>18</v>
      </c>
      <c r="G1455" t="s">
        <v>753</v>
      </c>
    </row>
    <row r="1456" spans="1:7" hidden="1" x14ac:dyDescent="0.25">
      <c r="A1456">
        <v>327420</v>
      </c>
      <c r="B1456" t="s">
        <v>749</v>
      </c>
      <c r="C1456" t="s">
        <v>630</v>
      </c>
      <c r="D1456">
        <v>0</v>
      </c>
      <c r="E1456">
        <v>327</v>
      </c>
      <c r="F1456" s="1" t="s">
        <v>18</v>
      </c>
      <c r="G1456" t="s">
        <v>753</v>
      </c>
    </row>
    <row r="1457" spans="1:7" hidden="1" x14ac:dyDescent="0.25">
      <c r="A1457">
        <v>327420</v>
      </c>
      <c r="B1457" t="s">
        <v>532</v>
      </c>
      <c r="C1457" t="s">
        <v>630</v>
      </c>
      <c r="D1457">
        <v>0</v>
      </c>
      <c r="E1457">
        <v>327</v>
      </c>
      <c r="F1457" s="1" t="s">
        <v>18</v>
      </c>
      <c r="G1457" t="s">
        <v>753</v>
      </c>
    </row>
    <row r="1458" spans="1:7" hidden="1" x14ac:dyDescent="0.25">
      <c r="A1458">
        <v>327993</v>
      </c>
      <c r="B1458" t="s">
        <v>750</v>
      </c>
      <c r="C1458" t="s">
        <v>630</v>
      </c>
      <c r="D1458">
        <v>0</v>
      </c>
      <c r="E1458">
        <v>327</v>
      </c>
      <c r="F1458" s="1" t="s">
        <v>17</v>
      </c>
      <c r="G1458" t="s">
        <v>149</v>
      </c>
    </row>
    <row r="1459" spans="1:7" hidden="1" x14ac:dyDescent="0.25">
      <c r="A1459">
        <v>327993</v>
      </c>
      <c r="B1459" t="s">
        <v>741</v>
      </c>
      <c r="C1459" t="s">
        <v>630</v>
      </c>
      <c r="D1459">
        <v>0</v>
      </c>
      <c r="E1459">
        <v>327</v>
      </c>
      <c r="F1459" s="1" t="s">
        <v>17</v>
      </c>
      <c r="G1459" t="s">
        <v>453</v>
      </c>
    </row>
    <row r="1460" spans="1:7" hidden="1" x14ac:dyDescent="0.25">
      <c r="A1460">
        <v>327993</v>
      </c>
      <c r="B1460" t="s">
        <v>742</v>
      </c>
      <c r="C1460" t="s">
        <v>630</v>
      </c>
      <c r="D1460">
        <v>0</v>
      </c>
      <c r="E1460">
        <v>327</v>
      </c>
      <c r="F1460" s="1" t="s">
        <v>17</v>
      </c>
      <c r="G1460" t="s">
        <v>153</v>
      </c>
    </row>
    <row r="1461" spans="1:7" hidden="1" x14ac:dyDescent="0.25">
      <c r="A1461">
        <v>327993</v>
      </c>
      <c r="B1461" t="s">
        <v>154</v>
      </c>
      <c r="C1461" t="s">
        <v>630</v>
      </c>
      <c r="D1461">
        <v>0</v>
      </c>
      <c r="E1461">
        <v>327</v>
      </c>
      <c r="F1461" s="1" t="s">
        <v>17</v>
      </c>
      <c r="G1461" t="s">
        <v>154</v>
      </c>
    </row>
    <row r="1462" spans="1:7" hidden="1" x14ac:dyDescent="0.25">
      <c r="A1462">
        <v>327993</v>
      </c>
      <c r="B1462" t="s">
        <v>743</v>
      </c>
      <c r="C1462" t="s">
        <v>630</v>
      </c>
      <c r="D1462" t="s">
        <v>44</v>
      </c>
      <c r="E1462">
        <v>327</v>
      </c>
      <c r="F1462" s="1" t="s">
        <v>17</v>
      </c>
      <c r="G1462" t="s">
        <v>443</v>
      </c>
    </row>
    <row r="1463" spans="1:7" hidden="1" x14ac:dyDescent="0.25">
      <c r="A1463">
        <v>327993</v>
      </c>
      <c r="B1463" t="s">
        <v>744</v>
      </c>
      <c r="C1463" t="s">
        <v>630</v>
      </c>
      <c r="D1463">
        <v>0</v>
      </c>
      <c r="E1463">
        <v>327</v>
      </c>
      <c r="F1463" s="1" t="s">
        <v>17</v>
      </c>
      <c r="G1463" t="s">
        <v>443</v>
      </c>
    </row>
    <row r="1464" spans="1:7" hidden="1" x14ac:dyDescent="0.25">
      <c r="A1464">
        <v>327993</v>
      </c>
      <c r="B1464" t="s">
        <v>745</v>
      </c>
      <c r="C1464" t="s">
        <v>630</v>
      </c>
      <c r="D1464">
        <v>0</v>
      </c>
      <c r="E1464">
        <v>327</v>
      </c>
      <c r="F1464" s="1" t="s">
        <v>17</v>
      </c>
      <c r="G1464" t="s">
        <v>737</v>
      </c>
    </row>
    <row r="1465" spans="1:7" hidden="1" x14ac:dyDescent="0.25">
      <c r="A1465">
        <v>327993</v>
      </c>
      <c r="B1465" t="s">
        <v>738</v>
      </c>
      <c r="C1465" t="s">
        <v>630</v>
      </c>
      <c r="D1465" t="s">
        <v>44</v>
      </c>
      <c r="E1465">
        <v>327</v>
      </c>
      <c r="F1465" s="1" t="s">
        <v>17</v>
      </c>
      <c r="G1465" t="s">
        <v>738</v>
      </c>
    </row>
    <row r="1466" spans="1:7" hidden="1" x14ac:dyDescent="0.25">
      <c r="A1466">
        <v>327993</v>
      </c>
      <c r="B1466" t="s">
        <v>746</v>
      </c>
      <c r="C1466" t="s">
        <v>630</v>
      </c>
      <c r="D1466">
        <v>0</v>
      </c>
      <c r="E1466">
        <v>327</v>
      </c>
      <c r="F1466" s="1" t="s">
        <v>17</v>
      </c>
      <c r="G1466" t="s">
        <v>753</v>
      </c>
    </row>
    <row r="1467" spans="1:7" hidden="1" x14ac:dyDescent="0.25">
      <c r="A1467">
        <v>327993</v>
      </c>
      <c r="B1467" t="s">
        <v>747</v>
      </c>
      <c r="C1467" t="s">
        <v>630</v>
      </c>
      <c r="D1467" t="s">
        <v>44</v>
      </c>
      <c r="E1467">
        <v>327</v>
      </c>
      <c r="F1467" s="1" t="s">
        <v>17</v>
      </c>
      <c r="G1467" t="s">
        <v>753</v>
      </c>
    </row>
    <row r="1468" spans="1:7" hidden="1" x14ac:dyDescent="0.25">
      <c r="A1468">
        <v>327993</v>
      </c>
      <c r="B1468" t="s">
        <v>748</v>
      </c>
      <c r="C1468" t="s">
        <v>630</v>
      </c>
      <c r="D1468">
        <v>0</v>
      </c>
      <c r="E1468">
        <v>327</v>
      </c>
      <c r="F1468" s="1" t="s">
        <v>17</v>
      </c>
      <c r="G1468" t="s">
        <v>753</v>
      </c>
    </row>
    <row r="1469" spans="1:7" hidden="1" x14ac:dyDescent="0.25">
      <c r="A1469">
        <v>327993</v>
      </c>
      <c r="B1469" t="s">
        <v>749</v>
      </c>
      <c r="C1469" t="s">
        <v>630</v>
      </c>
      <c r="D1469">
        <v>0</v>
      </c>
      <c r="E1469">
        <v>327</v>
      </c>
      <c r="F1469" s="1" t="s">
        <v>17</v>
      </c>
      <c r="G1469" t="s">
        <v>753</v>
      </c>
    </row>
    <row r="1470" spans="1:7" hidden="1" x14ac:dyDescent="0.25">
      <c r="A1470">
        <v>327993</v>
      </c>
      <c r="B1470" t="s">
        <v>532</v>
      </c>
      <c r="C1470" t="s">
        <v>630</v>
      </c>
      <c r="D1470">
        <v>0</v>
      </c>
      <c r="E1470">
        <v>327</v>
      </c>
      <c r="F1470" s="1" t="s">
        <v>17</v>
      </c>
      <c r="G1470" t="s">
        <v>753</v>
      </c>
    </row>
    <row r="1471" spans="1:7" hidden="1" x14ac:dyDescent="0.25">
      <c r="A1471">
        <v>331110</v>
      </c>
      <c r="B1471" t="s">
        <v>750</v>
      </c>
      <c r="C1471" t="s">
        <v>630</v>
      </c>
      <c r="D1471" t="s">
        <v>50</v>
      </c>
      <c r="E1471">
        <v>331</v>
      </c>
      <c r="F1471" s="1" t="s">
        <v>19</v>
      </c>
      <c r="G1471" t="s">
        <v>149</v>
      </c>
    </row>
    <row r="1472" spans="1:7" hidden="1" x14ac:dyDescent="0.25">
      <c r="A1472">
        <v>331110</v>
      </c>
      <c r="B1472" t="s">
        <v>741</v>
      </c>
      <c r="C1472" t="s">
        <v>630</v>
      </c>
      <c r="D1472">
        <v>0</v>
      </c>
      <c r="E1472">
        <v>331</v>
      </c>
      <c r="F1472" s="1" t="s">
        <v>19</v>
      </c>
      <c r="G1472" t="s">
        <v>453</v>
      </c>
    </row>
    <row r="1473" spans="1:7" hidden="1" x14ac:dyDescent="0.25">
      <c r="A1473">
        <v>331110</v>
      </c>
      <c r="B1473" t="s">
        <v>742</v>
      </c>
      <c r="C1473" t="s">
        <v>630</v>
      </c>
      <c r="D1473">
        <v>0</v>
      </c>
      <c r="E1473">
        <v>331</v>
      </c>
      <c r="F1473" s="1" t="s">
        <v>19</v>
      </c>
      <c r="G1473" t="s">
        <v>153</v>
      </c>
    </row>
    <row r="1474" spans="1:7" hidden="1" x14ac:dyDescent="0.25">
      <c r="A1474">
        <v>331110</v>
      </c>
      <c r="B1474" t="s">
        <v>154</v>
      </c>
      <c r="C1474" t="s">
        <v>630</v>
      </c>
      <c r="D1474">
        <v>0</v>
      </c>
      <c r="E1474">
        <v>331</v>
      </c>
      <c r="F1474" s="1" t="s">
        <v>19</v>
      </c>
      <c r="G1474" t="s">
        <v>154</v>
      </c>
    </row>
    <row r="1475" spans="1:7" hidden="1" x14ac:dyDescent="0.25">
      <c r="A1475">
        <v>331110</v>
      </c>
      <c r="B1475" t="s">
        <v>743</v>
      </c>
      <c r="C1475" t="s">
        <v>630</v>
      </c>
      <c r="D1475" t="s">
        <v>44</v>
      </c>
      <c r="E1475">
        <v>331</v>
      </c>
      <c r="F1475" s="1" t="s">
        <v>19</v>
      </c>
      <c r="G1475" t="s">
        <v>443</v>
      </c>
    </row>
    <row r="1476" spans="1:7" hidden="1" x14ac:dyDescent="0.25">
      <c r="A1476">
        <v>331110</v>
      </c>
      <c r="B1476" t="s">
        <v>744</v>
      </c>
      <c r="C1476" t="s">
        <v>630</v>
      </c>
      <c r="D1476">
        <v>0</v>
      </c>
      <c r="E1476">
        <v>331</v>
      </c>
      <c r="F1476" s="1" t="s">
        <v>19</v>
      </c>
      <c r="G1476" t="s">
        <v>443</v>
      </c>
    </row>
    <row r="1477" spans="1:7" hidden="1" x14ac:dyDescent="0.25">
      <c r="A1477">
        <v>331110</v>
      </c>
      <c r="B1477" t="s">
        <v>745</v>
      </c>
      <c r="C1477" t="s">
        <v>630</v>
      </c>
      <c r="D1477">
        <v>0</v>
      </c>
      <c r="E1477">
        <v>331</v>
      </c>
      <c r="F1477" s="1" t="s">
        <v>19</v>
      </c>
      <c r="G1477" t="s">
        <v>737</v>
      </c>
    </row>
    <row r="1478" spans="1:7" hidden="1" x14ac:dyDescent="0.25">
      <c r="A1478">
        <v>331110</v>
      </c>
      <c r="B1478" t="s">
        <v>738</v>
      </c>
      <c r="C1478" t="s">
        <v>630</v>
      </c>
      <c r="D1478" t="s">
        <v>44</v>
      </c>
      <c r="E1478">
        <v>331</v>
      </c>
      <c r="F1478" s="1" t="s">
        <v>19</v>
      </c>
      <c r="G1478" t="s">
        <v>738</v>
      </c>
    </row>
    <row r="1479" spans="1:7" hidden="1" x14ac:dyDescent="0.25">
      <c r="A1479">
        <v>331110</v>
      </c>
      <c r="B1479" t="s">
        <v>746</v>
      </c>
      <c r="C1479" t="s">
        <v>630</v>
      </c>
      <c r="D1479">
        <v>0</v>
      </c>
      <c r="E1479">
        <v>331</v>
      </c>
      <c r="F1479" s="1" t="s">
        <v>19</v>
      </c>
      <c r="G1479" t="s">
        <v>753</v>
      </c>
    </row>
    <row r="1480" spans="1:7" hidden="1" x14ac:dyDescent="0.25">
      <c r="A1480">
        <v>331110</v>
      </c>
      <c r="B1480" t="s">
        <v>747</v>
      </c>
      <c r="C1480" t="s">
        <v>630</v>
      </c>
      <c r="D1480" t="s">
        <v>44</v>
      </c>
      <c r="E1480">
        <v>331</v>
      </c>
      <c r="F1480" s="1" t="s">
        <v>19</v>
      </c>
      <c r="G1480" t="s">
        <v>753</v>
      </c>
    </row>
    <row r="1481" spans="1:7" hidden="1" x14ac:dyDescent="0.25">
      <c r="A1481">
        <v>331110</v>
      </c>
      <c r="B1481" t="s">
        <v>748</v>
      </c>
      <c r="C1481" t="s">
        <v>630</v>
      </c>
      <c r="D1481">
        <v>0</v>
      </c>
      <c r="E1481">
        <v>331</v>
      </c>
      <c r="F1481" s="1" t="s">
        <v>19</v>
      </c>
      <c r="G1481" t="s">
        <v>753</v>
      </c>
    </row>
    <row r="1482" spans="1:7" hidden="1" x14ac:dyDescent="0.25">
      <c r="A1482">
        <v>331110</v>
      </c>
      <c r="B1482" t="s">
        <v>749</v>
      </c>
      <c r="C1482" t="s">
        <v>630</v>
      </c>
      <c r="D1482">
        <v>2</v>
      </c>
      <c r="E1482">
        <v>331</v>
      </c>
      <c r="F1482" s="1" t="s">
        <v>19</v>
      </c>
      <c r="G1482" t="s">
        <v>753</v>
      </c>
    </row>
    <row r="1483" spans="1:7" hidden="1" x14ac:dyDescent="0.25">
      <c r="A1483">
        <v>331110</v>
      </c>
      <c r="B1483" t="s">
        <v>532</v>
      </c>
      <c r="C1483" t="s">
        <v>630</v>
      </c>
      <c r="D1483">
        <v>0</v>
      </c>
      <c r="E1483">
        <v>331</v>
      </c>
      <c r="F1483" s="1" t="s">
        <v>19</v>
      </c>
      <c r="G1483" t="s">
        <v>753</v>
      </c>
    </row>
    <row r="1484" spans="1:7" hidden="1" x14ac:dyDescent="0.25">
      <c r="A1484">
        <v>3312</v>
      </c>
      <c r="B1484" t="s">
        <v>750</v>
      </c>
      <c r="C1484" t="s">
        <v>630</v>
      </c>
      <c r="D1484">
        <v>0</v>
      </c>
      <c r="E1484">
        <v>331</v>
      </c>
      <c r="F1484" s="1" t="s">
        <v>19</v>
      </c>
      <c r="G1484" t="s">
        <v>149</v>
      </c>
    </row>
    <row r="1485" spans="1:7" hidden="1" x14ac:dyDescent="0.25">
      <c r="A1485">
        <v>3312</v>
      </c>
      <c r="B1485" t="s">
        <v>741</v>
      </c>
      <c r="C1485" t="s">
        <v>630</v>
      </c>
      <c r="D1485">
        <v>0</v>
      </c>
      <c r="E1485">
        <v>331</v>
      </c>
      <c r="F1485" s="1" t="s">
        <v>19</v>
      </c>
      <c r="G1485" t="s">
        <v>453</v>
      </c>
    </row>
    <row r="1486" spans="1:7" hidden="1" x14ac:dyDescent="0.25">
      <c r="A1486">
        <v>3312</v>
      </c>
      <c r="B1486" t="s">
        <v>742</v>
      </c>
      <c r="C1486" t="s">
        <v>630</v>
      </c>
      <c r="D1486">
        <v>0</v>
      </c>
      <c r="E1486">
        <v>331</v>
      </c>
      <c r="F1486" s="1" t="s">
        <v>19</v>
      </c>
      <c r="G1486" t="s">
        <v>153</v>
      </c>
    </row>
    <row r="1487" spans="1:7" hidden="1" x14ac:dyDescent="0.25">
      <c r="A1487">
        <v>3312</v>
      </c>
      <c r="B1487" t="s">
        <v>154</v>
      </c>
      <c r="C1487" t="s">
        <v>630</v>
      </c>
      <c r="D1487">
        <v>0</v>
      </c>
      <c r="E1487">
        <v>331</v>
      </c>
      <c r="F1487" s="1" t="s">
        <v>19</v>
      </c>
      <c r="G1487" t="s">
        <v>154</v>
      </c>
    </row>
    <row r="1488" spans="1:7" hidden="1" x14ac:dyDescent="0.25">
      <c r="A1488">
        <v>3312</v>
      </c>
      <c r="B1488" t="s">
        <v>743</v>
      </c>
      <c r="C1488" t="s">
        <v>630</v>
      </c>
      <c r="D1488" t="s">
        <v>44</v>
      </c>
      <c r="E1488">
        <v>331</v>
      </c>
      <c r="F1488" s="1" t="s">
        <v>19</v>
      </c>
      <c r="G1488" t="s">
        <v>443</v>
      </c>
    </row>
    <row r="1489" spans="1:7" hidden="1" x14ac:dyDescent="0.25">
      <c r="A1489">
        <v>3312</v>
      </c>
      <c r="B1489" t="s">
        <v>744</v>
      </c>
      <c r="C1489" t="s">
        <v>630</v>
      </c>
      <c r="D1489">
        <v>0</v>
      </c>
      <c r="E1489">
        <v>331</v>
      </c>
      <c r="F1489" s="1" t="s">
        <v>19</v>
      </c>
      <c r="G1489" t="s">
        <v>443</v>
      </c>
    </row>
    <row r="1490" spans="1:7" hidden="1" x14ac:dyDescent="0.25">
      <c r="A1490">
        <v>3312</v>
      </c>
      <c r="B1490" t="s">
        <v>745</v>
      </c>
      <c r="C1490" t="s">
        <v>630</v>
      </c>
      <c r="D1490">
        <v>0</v>
      </c>
      <c r="E1490">
        <v>331</v>
      </c>
      <c r="F1490" s="1" t="s">
        <v>19</v>
      </c>
      <c r="G1490" t="s">
        <v>737</v>
      </c>
    </row>
    <row r="1491" spans="1:7" hidden="1" x14ac:dyDescent="0.25">
      <c r="A1491">
        <v>3312</v>
      </c>
      <c r="B1491" t="s">
        <v>738</v>
      </c>
      <c r="C1491" t="s">
        <v>630</v>
      </c>
      <c r="D1491" t="s">
        <v>44</v>
      </c>
      <c r="E1491">
        <v>331</v>
      </c>
      <c r="F1491" s="1" t="s">
        <v>19</v>
      </c>
      <c r="G1491" t="s">
        <v>738</v>
      </c>
    </row>
    <row r="1492" spans="1:7" hidden="1" x14ac:dyDescent="0.25">
      <c r="A1492">
        <v>3312</v>
      </c>
      <c r="B1492" t="s">
        <v>746</v>
      </c>
      <c r="C1492" t="s">
        <v>630</v>
      </c>
      <c r="D1492">
        <v>0</v>
      </c>
      <c r="E1492">
        <v>331</v>
      </c>
      <c r="F1492" s="1" t="s">
        <v>19</v>
      </c>
      <c r="G1492" t="s">
        <v>753</v>
      </c>
    </row>
    <row r="1493" spans="1:7" hidden="1" x14ac:dyDescent="0.25">
      <c r="A1493">
        <v>3312</v>
      </c>
      <c r="B1493" t="s">
        <v>747</v>
      </c>
      <c r="C1493" t="s">
        <v>630</v>
      </c>
      <c r="D1493" t="s">
        <v>44</v>
      </c>
      <c r="E1493">
        <v>331</v>
      </c>
      <c r="F1493" s="1" t="s">
        <v>19</v>
      </c>
      <c r="G1493" t="s">
        <v>753</v>
      </c>
    </row>
    <row r="1494" spans="1:7" hidden="1" x14ac:dyDescent="0.25">
      <c r="A1494">
        <v>3312</v>
      </c>
      <c r="B1494" t="s">
        <v>748</v>
      </c>
      <c r="C1494" t="s">
        <v>630</v>
      </c>
      <c r="D1494">
        <v>0</v>
      </c>
      <c r="E1494">
        <v>331</v>
      </c>
      <c r="F1494" s="1" t="s">
        <v>19</v>
      </c>
      <c r="G1494" t="s">
        <v>753</v>
      </c>
    </row>
    <row r="1495" spans="1:7" hidden="1" x14ac:dyDescent="0.25">
      <c r="A1495">
        <v>3312</v>
      </c>
      <c r="B1495" t="s">
        <v>749</v>
      </c>
      <c r="C1495" t="s">
        <v>630</v>
      </c>
      <c r="D1495">
        <v>0</v>
      </c>
      <c r="E1495">
        <v>331</v>
      </c>
      <c r="F1495" s="1" t="s">
        <v>19</v>
      </c>
      <c r="G1495" t="s">
        <v>753</v>
      </c>
    </row>
    <row r="1496" spans="1:7" hidden="1" x14ac:dyDescent="0.25">
      <c r="A1496">
        <v>3312</v>
      </c>
      <c r="B1496" t="s">
        <v>532</v>
      </c>
      <c r="C1496" t="s">
        <v>630</v>
      </c>
      <c r="D1496">
        <v>0</v>
      </c>
      <c r="E1496">
        <v>331</v>
      </c>
      <c r="F1496" s="1" t="s">
        <v>19</v>
      </c>
      <c r="G1496" t="s">
        <v>753</v>
      </c>
    </row>
    <row r="1497" spans="1:7" hidden="1" x14ac:dyDescent="0.25">
      <c r="A1497">
        <v>3313</v>
      </c>
      <c r="B1497" t="s">
        <v>750</v>
      </c>
      <c r="C1497" t="s">
        <v>630</v>
      </c>
      <c r="D1497">
        <v>0</v>
      </c>
      <c r="E1497">
        <v>331</v>
      </c>
      <c r="F1497" s="1" t="s">
        <v>20</v>
      </c>
      <c r="G1497" t="s">
        <v>149</v>
      </c>
    </row>
    <row r="1498" spans="1:7" hidden="1" x14ac:dyDescent="0.25">
      <c r="A1498">
        <v>3313</v>
      </c>
      <c r="B1498" t="s">
        <v>741</v>
      </c>
      <c r="C1498" t="s">
        <v>630</v>
      </c>
      <c r="D1498">
        <v>0</v>
      </c>
      <c r="E1498">
        <v>331</v>
      </c>
      <c r="F1498" s="1" t="s">
        <v>20</v>
      </c>
      <c r="G1498" t="s">
        <v>453</v>
      </c>
    </row>
    <row r="1499" spans="1:7" hidden="1" x14ac:dyDescent="0.25">
      <c r="A1499">
        <v>3313</v>
      </c>
      <c r="B1499" t="s">
        <v>742</v>
      </c>
      <c r="C1499" t="s">
        <v>630</v>
      </c>
      <c r="D1499">
        <v>0</v>
      </c>
      <c r="E1499">
        <v>331</v>
      </c>
      <c r="F1499" s="1" t="s">
        <v>20</v>
      </c>
      <c r="G1499" t="s">
        <v>153</v>
      </c>
    </row>
    <row r="1500" spans="1:7" hidden="1" x14ac:dyDescent="0.25">
      <c r="A1500">
        <v>3313</v>
      </c>
      <c r="B1500" t="s">
        <v>154</v>
      </c>
      <c r="C1500" t="s">
        <v>630</v>
      </c>
      <c r="D1500">
        <v>0</v>
      </c>
      <c r="E1500">
        <v>331</v>
      </c>
      <c r="F1500" s="1" t="s">
        <v>20</v>
      </c>
      <c r="G1500" t="s">
        <v>154</v>
      </c>
    </row>
    <row r="1501" spans="1:7" hidden="1" x14ac:dyDescent="0.25">
      <c r="A1501">
        <v>3313</v>
      </c>
      <c r="B1501" t="s">
        <v>743</v>
      </c>
      <c r="C1501" t="s">
        <v>630</v>
      </c>
      <c r="D1501" t="s">
        <v>44</v>
      </c>
      <c r="E1501">
        <v>331</v>
      </c>
      <c r="F1501" s="1" t="s">
        <v>20</v>
      </c>
      <c r="G1501" t="s">
        <v>443</v>
      </c>
    </row>
    <row r="1502" spans="1:7" hidden="1" x14ac:dyDescent="0.25">
      <c r="A1502">
        <v>3313</v>
      </c>
      <c r="B1502" t="s">
        <v>744</v>
      </c>
      <c r="C1502" t="s">
        <v>630</v>
      </c>
      <c r="D1502">
        <v>0</v>
      </c>
      <c r="E1502">
        <v>331</v>
      </c>
      <c r="F1502" s="1" t="s">
        <v>20</v>
      </c>
      <c r="G1502" t="s">
        <v>443</v>
      </c>
    </row>
    <row r="1503" spans="1:7" hidden="1" x14ac:dyDescent="0.25">
      <c r="A1503">
        <v>3313</v>
      </c>
      <c r="B1503" t="s">
        <v>745</v>
      </c>
      <c r="C1503" t="s">
        <v>630</v>
      </c>
      <c r="D1503">
        <v>0</v>
      </c>
      <c r="E1503">
        <v>331</v>
      </c>
      <c r="F1503" s="1" t="s">
        <v>20</v>
      </c>
      <c r="G1503" t="s">
        <v>737</v>
      </c>
    </row>
    <row r="1504" spans="1:7" hidden="1" x14ac:dyDescent="0.25">
      <c r="A1504">
        <v>3313</v>
      </c>
      <c r="B1504" t="s">
        <v>738</v>
      </c>
      <c r="C1504" t="s">
        <v>630</v>
      </c>
      <c r="D1504" t="s">
        <v>44</v>
      </c>
      <c r="E1504">
        <v>331</v>
      </c>
      <c r="F1504" s="1" t="s">
        <v>20</v>
      </c>
      <c r="G1504" t="s">
        <v>738</v>
      </c>
    </row>
    <row r="1505" spans="1:7" hidden="1" x14ac:dyDescent="0.25">
      <c r="A1505">
        <v>3313</v>
      </c>
      <c r="B1505" t="s">
        <v>746</v>
      </c>
      <c r="C1505" t="s">
        <v>630</v>
      </c>
      <c r="D1505">
        <v>0</v>
      </c>
      <c r="E1505">
        <v>331</v>
      </c>
      <c r="F1505" s="1" t="s">
        <v>20</v>
      </c>
      <c r="G1505" t="s">
        <v>753</v>
      </c>
    </row>
    <row r="1506" spans="1:7" hidden="1" x14ac:dyDescent="0.25">
      <c r="A1506">
        <v>3313</v>
      </c>
      <c r="B1506" t="s">
        <v>747</v>
      </c>
      <c r="C1506" t="s">
        <v>630</v>
      </c>
      <c r="D1506" t="s">
        <v>44</v>
      </c>
      <c r="E1506">
        <v>331</v>
      </c>
      <c r="F1506" s="1" t="s">
        <v>20</v>
      </c>
      <c r="G1506" t="s">
        <v>753</v>
      </c>
    </row>
    <row r="1507" spans="1:7" hidden="1" x14ac:dyDescent="0.25">
      <c r="A1507">
        <v>3313</v>
      </c>
      <c r="B1507" t="s">
        <v>748</v>
      </c>
      <c r="C1507" t="s">
        <v>630</v>
      </c>
      <c r="D1507">
        <v>0</v>
      </c>
      <c r="E1507">
        <v>331</v>
      </c>
      <c r="F1507" s="1" t="s">
        <v>20</v>
      </c>
      <c r="G1507" t="s">
        <v>753</v>
      </c>
    </row>
    <row r="1508" spans="1:7" hidden="1" x14ac:dyDescent="0.25">
      <c r="A1508">
        <v>3313</v>
      </c>
      <c r="B1508" t="s">
        <v>749</v>
      </c>
      <c r="C1508" t="s">
        <v>630</v>
      </c>
      <c r="D1508">
        <v>0</v>
      </c>
      <c r="E1508">
        <v>331</v>
      </c>
      <c r="F1508" s="1" t="s">
        <v>20</v>
      </c>
      <c r="G1508" t="s">
        <v>753</v>
      </c>
    </row>
    <row r="1509" spans="1:7" hidden="1" x14ac:dyDescent="0.25">
      <c r="A1509">
        <v>3313</v>
      </c>
      <c r="B1509" t="s">
        <v>532</v>
      </c>
      <c r="C1509" t="s">
        <v>630</v>
      </c>
      <c r="D1509">
        <v>0</v>
      </c>
      <c r="E1509">
        <v>331</v>
      </c>
      <c r="F1509" s="1" t="s">
        <v>20</v>
      </c>
      <c r="G1509" t="s">
        <v>753</v>
      </c>
    </row>
    <row r="1510" spans="1:7" hidden="1" x14ac:dyDescent="0.25">
      <c r="A1510">
        <v>331314</v>
      </c>
      <c r="B1510" t="s">
        <v>750</v>
      </c>
      <c r="C1510" t="s">
        <v>630</v>
      </c>
      <c r="D1510">
        <v>0</v>
      </c>
      <c r="E1510">
        <v>331</v>
      </c>
      <c r="F1510" s="1" t="s">
        <v>20</v>
      </c>
      <c r="G1510" t="s">
        <v>149</v>
      </c>
    </row>
    <row r="1511" spans="1:7" hidden="1" x14ac:dyDescent="0.25">
      <c r="A1511">
        <v>331314</v>
      </c>
      <c r="B1511" t="s">
        <v>741</v>
      </c>
      <c r="C1511" t="s">
        <v>630</v>
      </c>
      <c r="D1511">
        <v>0</v>
      </c>
      <c r="E1511">
        <v>331</v>
      </c>
      <c r="F1511" s="1" t="s">
        <v>20</v>
      </c>
      <c r="G1511" t="s">
        <v>453</v>
      </c>
    </row>
    <row r="1512" spans="1:7" hidden="1" x14ac:dyDescent="0.25">
      <c r="A1512">
        <v>331314</v>
      </c>
      <c r="B1512" t="s">
        <v>742</v>
      </c>
      <c r="C1512" t="s">
        <v>630</v>
      </c>
      <c r="D1512">
        <v>0</v>
      </c>
      <c r="E1512">
        <v>331</v>
      </c>
      <c r="F1512" s="1" t="s">
        <v>20</v>
      </c>
      <c r="G1512" t="s">
        <v>153</v>
      </c>
    </row>
    <row r="1513" spans="1:7" hidden="1" x14ac:dyDescent="0.25">
      <c r="A1513">
        <v>331314</v>
      </c>
      <c r="B1513" t="s">
        <v>154</v>
      </c>
      <c r="C1513" t="s">
        <v>630</v>
      </c>
      <c r="D1513">
        <v>0</v>
      </c>
      <c r="E1513">
        <v>331</v>
      </c>
      <c r="F1513" s="1" t="s">
        <v>20</v>
      </c>
      <c r="G1513" t="s">
        <v>154</v>
      </c>
    </row>
    <row r="1514" spans="1:7" hidden="1" x14ac:dyDescent="0.25">
      <c r="A1514">
        <v>331314</v>
      </c>
      <c r="B1514" t="s">
        <v>743</v>
      </c>
      <c r="C1514" t="s">
        <v>630</v>
      </c>
      <c r="D1514" t="s">
        <v>44</v>
      </c>
      <c r="E1514">
        <v>331</v>
      </c>
      <c r="F1514" s="1" t="s">
        <v>20</v>
      </c>
      <c r="G1514" t="s">
        <v>443</v>
      </c>
    </row>
    <row r="1515" spans="1:7" hidden="1" x14ac:dyDescent="0.25">
      <c r="A1515">
        <v>331314</v>
      </c>
      <c r="B1515" t="s">
        <v>744</v>
      </c>
      <c r="C1515" t="s">
        <v>630</v>
      </c>
      <c r="D1515">
        <v>0</v>
      </c>
      <c r="E1515">
        <v>331</v>
      </c>
      <c r="F1515" s="1" t="s">
        <v>20</v>
      </c>
      <c r="G1515" t="s">
        <v>443</v>
      </c>
    </row>
    <row r="1516" spans="1:7" hidden="1" x14ac:dyDescent="0.25">
      <c r="A1516">
        <v>331314</v>
      </c>
      <c r="B1516" t="s">
        <v>745</v>
      </c>
      <c r="C1516" t="s">
        <v>630</v>
      </c>
      <c r="D1516">
        <v>0</v>
      </c>
      <c r="E1516">
        <v>331</v>
      </c>
      <c r="F1516" s="1" t="s">
        <v>20</v>
      </c>
      <c r="G1516" t="s">
        <v>737</v>
      </c>
    </row>
    <row r="1517" spans="1:7" hidden="1" x14ac:dyDescent="0.25">
      <c r="A1517">
        <v>331314</v>
      </c>
      <c r="B1517" t="s">
        <v>738</v>
      </c>
      <c r="C1517" t="s">
        <v>630</v>
      </c>
      <c r="D1517" t="s">
        <v>44</v>
      </c>
      <c r="E1517">
        <v>331</v>
      </c>
      <c r="F1517" s="1" t="s">
        <v>20</v>
      </c>
      <c r="G1517" t="s">
        <v>738</v>
      </c>
    </row>
    <row r="1518" spans="1:7" hidden="1" x14ac:dyDescent="0.25">
      <c r="A1518">
        <v>331314</v>
      </c>
      <c r="B1518" t="s">
        <v>746</v>
      </c>
      <c r="C1518" t="s">
        <v>630</v>
      </c>
      <c r="D1518">
        <v>0</v>
      </c>
      <c r="E1518">
        <v>331</v>
      </c>
      <c r="F1518" s="1" t="s">
        <v>20</v>
      </c>
      <c r="G1518" t="s">
        <v>753</v>
      </c>
    </row>
    <row r="1519" spans="1:7" hidden="1" x14ac:dyDescent="0.25">
      <c r="A1519">
        <v>331314</v>
      </c>
      <c r="B1519" t="s">
        <v>747</v>
      </c>
      <c r="C1519" t="s">
        <v>630</v>
      </c>
      <c r="D1519" t="s">
        <v>44</v>
      </c>
      <c r="E1519">
        <v>331</v>
      </c>
      <c r="F1519" s="1" t="s">
        <v>20</v>
      </c>
      <c r="G1519" t="s">
        <v>753</v>
      </c>
    </row>
    <row r="1520" spans="1:7" hidden="1" x14ac:dyDescent="0.25">
      <c r="A1520">
        <v>331314</v>
      </c>
      <c r="B1520" t="s">
        <v>748</v>
      </c>
      <c r="C1520" t="s">
        <v>630</v>
      </c>
      <c r="D1520">
        <v>0</v>
      </c>
      <c r="E1520">
        <v>331</v>
      </c>
      <c r="F1520" s="1" t="s">
        <v>20</v>
      </c>
      <c r="G1520" t="s">
        <v>753</v>
      </c>
    </row>
    <row r="1521" spans="1:7" hidden="1" x14ac:dyDescent="0.25">
      <c r="A1521">
        <v>331314</v>
      </c>
      <c r="B1521" t="s">
        <v>749</v>
      </c>
      <c r="C1521" t="s">
        <v>630</v>
      </c>
      <c r="D1521">
        <v>0</v>
      </c>
      <c r="E1521">
        <v>331</v>
      </c>
      <c r="F1521" s="1" t="s">
        <v>20</v>
      </c>
      <c r="G1521" t="s">
        <v>753</v>
      </c>
    </row>
    <row r="1522" spans="1:7" hidden="1" x14ac:dyDescent="0.25">
      <c r="A1522">
        <v>331314</v>
      </c>
      <c r="B1522" t="s">
        <v>532</v>
      </c>
      <c r="C1522" t="s">
        <v>630</v>
      </c>
      <c r="D1522">
        <v>0</v>
      </c>
      <c r="E1522">
        <v>331</v>
      </c>
      <c r="F1522" s="1" t="s">
        <v>20</v>
      </c>
      <c r="G1522" t="s">
        <v>753</v>
      </c>
    </row>
    <row r="1523" spans="1:7" hidden="1" x14ac:dyDescent="0.25">
      <c r="A1523">
        <v>331315</v>
      </c>
      <c r="B1523" t="s">
        <v>750</v>
      </c>
      <c r="C1523" t="s">
        <v>630</v>
      </c>
      <c r="D1523">
        <v>0</v>
      </c>
      <c r="E1523">
        <v>331</v>
      </c>
      <c r="F1523" s="1" t="s">
        <v>20</v>
      </c>
      <c r="G1523" t="s">
        <v>149</v>
      </c>
    </row>
    <row r="1524" spans="1:7" hidden="1" x14ac:dyDescent="0.25">
      <c r="A1524">
        <v>331315</v>
      </c>
      <c r="B1524" t="s">
        <v>741</v>
      </c>
      <c r="C1524" t="s">
        <v>630</v>
      </c>
      <c r="D1524">
        <v>0</v>
      </c>
      <c r="E1524">
        <v>331</v>
      </c>
      <c r="F1524" s="1" t="s">
        <v>20</v>
      </c>
      <c r="G1524" t="s">
        <v>453</v>
      </c>
    </row>
    <row r="1525" spans="1:7" hidden="1" x14ac:dyDescent="0.25">
      <c r="A1525">
        <v>331315</v>
      </c>
      <c r="B1525" t="s">
        <v>742</v>
      </c>
      <c r="C1525" t="s">
        <v>630</v>
      </c>
      <c r="D1525">
        <v>0</v>
      </c>
      <c r="E1525">
        <v>331</v>
      </c>
      <c r="F1525" s="1" t="s">
        <v>20</v>
      </c>
      <c r="G1525" t="s">
        <v>153</v>
      </c>
    </row>
    <row r="1526" spans="1:7" hidden="1" x14ac:dyDescent="0.25">
      <c r="A1526">
        <v>331315</v>
      </c>
      <c r="B1526" t="s">
        <v>154</v>
      </c>
      <c r="C1526" t="s">
        <v>630</v>
      </c>
      <c r="D1526">
        <v>0</v>
      </c>
      <c r="E1526">
        <v>331</v>
      </c>
      <c r="F1526" s="1" t="s">
        <v>20</v>
      </c>
      <c r="G1526" t="s">
        <v>154</v>
      </c>
    </row>
    <row r="1527" spans="1:7" hidden="1" x14ac:dyDescent="0.25">
      <c r="A1527">
        <v>331315</v>
      </c>
      <c r="B1527" t="s">
        <v>743</v>
      </c>
      <c r="C1527" t="s">
        <v>630</v>
      </c>
      <c r="D1527" t="s">
        <v>44</v>
      </c>
      <c r="E1527">
        <v>331</v>
      </c>
      <c r="F1527" s="1" t="s">
        <v>20</v>
      </c>
      <c r="G1527" t="s">
        <v>443</v>
      </c>
    </row>
    <row r="1528" spans="1:7" hidden="1" x14ac:dyDescent="0.25">
      <c r="A1528">
        <v>331315</v>
      </c>
      <c r="B1528" t="s">
        <v>744</v>
      </c>
      <c r="C1528" t="s">
        <v>630</v>
      </c>
      <c r="D1528">
        <v>0</v>
      </c>
      <c r="E1528">
        <v>331</v>
      </c>
      <c r="F1528" s="1" t="s">
        <v>20</v>
      </c>
      <c r="G1528" t="s">
        <v>443</v>
      </c>
    </row>
    <row r="1529" spans="1:7" hidden="1" x14ac:dyDescent="0.25">
      <c r="A1529">
        <v>331315</v>
      </c>
      <c r="B1529" t="s">
        <v>745</v>
      </c>
      <c r="C1529" t="s">
        <v>630</v>
      </c>
      <c r="D1529">
        <v>0</v>
      </c>
      <c r="E1529">
        <v>331</v>
      </c>
      <c r="F1529" s="1" t="s">
        <v>20</v>
      </c>
      <c r="G1529" t="s">
        <v>737</v>
      </c>
    </row>
    <row r="1530" spans="1:7" hidden="1" x14ac:dyDescent="0.25">
      <c r="A1530">
        <v>331315</v>
      </c>
      <c r="B1530" t="s">
        <v>738</v>
      </c>
      <c r="C1530" t="s">
        <v>630</v>
      </c>
      <c r="D1530" t="s">
        <v>44</v>
      </c>
      <c r="E1530">
        <v>331</v>
      </c>
      <c r="F1530" s="1" t="s">
        <v>20</v>
      </c>
      <c r="G1530" t="s">
        <v>738</v>
      </c>
    </row>
    <row r="1531" spans="1:7" hidden="1" x14ac:dyDescent="0.25">
      <c r="A1531">
        <v>331315</v>
      </c>
      <c r="B1531" t="s">
        <v>746</v>
      </c>
      <c r="C1531" t="s">
        <v>630</v>
      </c>
      <c r="D1531">
        <v>0</v>
      </c>
      <c r="E1531">
        <v>331</v>
      </c>
      <c r="F1531" s="1" t="s">
        <v>20</v>
      </c>
      <c r="G1531" t="s">
        <v>753</v>
      </c>
    </row>
    <row r="1532" spans="1:7" hidden="1" x14ac:dyDescent="0.25">
      <c r="A1532">
        <v>331315</v>
      </c>
      <c r="B1532" t="s">
        <v>747</v>
      </c>
      <c r="C1532" t="s">
        <v>630</v>
      </c>
      <c r="D1532" t="s">
        <v>44</v>
      </c>
      <c r="E1532">
        <v>331</v>
      </c>
      <c r="F1532" s="1" t="s">
        <v>20</v>
      </c>
      <c r="G1532" t="s">
        <v>753</v>
      </c>
    </row>
    <row r="1533" spans="1:7" hidden="1" x14ac:dyDescent="0.25">
      <c r="A1533">
        <v>331315</v>
      </c>
      <c r="B1533" t="s">
        <v>748</v>
      </c>
      <c r="C1533" t="s">
        <v>630</v>
      </c>
      <c r="D1533">
        <v>0</v>
      </c>
      <c r="E1533">
        <v>331</v>
      </c>
      <c r="F1533" s="1" t="s">
        <v>20</v>
      </c>
      <c r="G1533" t="s">
        <v>753</v>
      </c>
    </row>
    <row r="1534" spans="1:7" hidden="1" x14ac:dyDescent="0.25">
      <c r="A1534">
        <v>331315</v>
      </c>
      <c r="B1534" t="s">
        <v>749</v>
      </c>
      <c r="C1534" t="s">
        <v>630</v>
      </c>
      <c r="D1534">
        <v>0</v>
      </c>
      <c r="E1534">
        <v>331</v>
      </c>
      <c r="F1534" s="1" t="s">
        <v>20</v>
      </c>
      <c r="G1534" t="s">
        <v>753</v>
      </c>
    </row>
    <row r="1535" spans="1:7" hidden="1" x14ac:dyDescent="0.25">
      <c r="A1535">
        <v>331315</v>
      </c>
      <c r="B1535" t="s">
        <v>532</v>
      </c>
      <c r="C1535" t="s">
        <v>630</v>
      </c>
      <c r="D1535">
        <v>0</v>
      </c>
      <c r="E1535">
        <v>331</v>
      </c>
      <c r="F1535" s="1" t="s">
        <v>20</v>
      </c>
      <c r="G1535" t="s">
        <v>753</v>
      </c>
    </row>
    <row r="1536" spans="1:7" hidden="1" x14ac:dyDescent="0.25">
      <c r="A1536">
        <v>331318</v>
      </c>
      <c r="B1536" t="s">
        <v>750</v>
      </c>
      <c r="C1536" t="s">
        <v>630</v>
      </c>
      <c r="D1536">
        <v>0</v>
      </c>
      <c r="E1536">
        <v>331</v>
      </c>
      <c r="F1536" s="1" t="s">
        <v>20</v>
      </c>
      <c r="G1536" t="s">
        <v>149</v>
      </c>
    </row>
    <row r="1537" spans="1:7" hidden="1" x14ac:dyDescent="0.25">
      <c r="A1537">
        <v>331318</v>
      </c>
      <c r="B1537" t="s">
        <v>741</v>
      </c>
      <c r="C1537" t="s">
        <v>630</v>
      </c>
      <c r="D1537">
        <v>0</v>
      </c>
      <c r="E1537">
        <v>331</v>
      </c>
      <c r="F1537" s="1" t="s">
        <v>20</v>
      </c>
      <c r="G1537" t="s">
        <v>453</v>
      </c>
    </row>
    <row r="1538" spans="1:7" hidden="1" x14ac:dyDescent="0.25">
      <c r="A1538">
        <v>331318</v>
      </c>
      <c r="B1538" t="s">
        <v>742</v>
      </c>
      <c r="C1538" t="s">
        <v>630</v>
      </c>
      <c r="D1538">
        <v>0</v>
      </c>
      <c r="E1538">
        <v>331</v>
      </c>
      <c r="F1538" s="1" t="s">
        <v>20</v>
      </c>
      <c r="G1538" t="s">
        <v>153</v>
      </c>
    </row>
    <row r="1539" spans="1:7" hidden="1" x14ac:dyDescent="0.25">
      <c r="A1539">
        <v>331318</v>
      </c>
      <c r="B1539" t="s">
        <v>154</v>
      </c>
      <c r="C1539" t="s">
        <v>630</v>
      </c>
      <c r="D1539">
        <v>0</v>
      </c>
      <c r="E1539">
        <v>331</v>
      </c>
      <c r="F1539" s="1" t="s">
        <v>20</v>
      </c>
      <c r="G1539" t="s">
        <v>154</v>
      </c>
    </row>
    <row r="1540" spans="1:7" hidden="1" x14ac:dyDescent="0.25">
      <c r="A1540">
        <v>331318</v>
      </c>
      <c r="B1540" t="s">
        <v>743</v>
      </c>
      <c r="C1540" t="s">
        <v>630</v>
      </c>
      <c r="D1540" t="s">
        <v>44</v>
      </c>
      <c r="E1540">
        <v>331</v>
      </c>
      <c r="F1540" s="1" t="s">
        <v>20</v>
      </c>
      <c r="G1540" t="s">
        <v>443</v>
      </c>
    </row>
    <row r="1541" spans="1:7" hidden="1" x14ac:dyDescent="0.25">
      <c r="A1541">
        <v>331318</v>
      </c>
      <c r="B1541" t="s">
        <v>744</v>
      </c>
      <c r="C1541" t="s">
        <v>630</v>
      </c>
      <c r="D1541">
        <v>0</v>
      </c>
      <c r="E1541">
        <v>331</v>
      </c>
      <c r="F1541" s="1" t="s">
        <v>20</v>
      </c>
      <c r="G1541" t="s">
        <v>443</v>
      </c>
    </row>
    <row r="1542" spans="1:7" hidden="1" x14ac:dyDescent="0.25">
      <c r="A1542">
        <v>331318</v>
      </c>
      <c r="B1542" t="s">
        <v>745</v>
      </c>
      <c r="C1542" t="s">
        <v>630</v>
      </c>
      <c r="D1542">
        <v>0</v>
      </c>
      <c r="E1542">
        <v>331</v>
      </c>
      <c r="F1542" s="1" t="s">
        <v>20</v>
      </c>
      <c r="G1542" t="s">
        <v>737</v>
      </c>
    </row>
    <row r="1543" spans="1:7" hidden="1" x14ac:dyDescent="0.25">
      <c r="A1543">
        <v>331318</v>
      </c>
      <c r="B1543" t="s">
        <v>738</v>
      </c>
      <c r="C1543" t="s">
        <v>630</v>
      </c>
      <c r="D1543" t="s">
        <v>44</v>
      </c>
      <c r="E1543">
        <v>331</v>
      </c>
      <c r="F1543" s="1" t="s">
        <v>20</v>
      </c>
      <c r="G1543" t="s">
        <v>738</v>
      </c>
    </row>
    <row r="1544" spans="1:7" hidden="1" x14ac:dyDescent="0.25">
      <c r="A1544">
        <v>331318</v>
      </c>
      <c r="B1544" t="s">
        <v>746</v>
      </c>
      <c r="C1544" t="s">
        <v>630</v>
      </c>
      <c r="D1544">
        <v>0</v>
      </c>
      <c r="E1544">
        <v>331</v>
      </c>
      <c r="F1544" s="1" t="s">
        <v>20</v>
      </c>
      <c r="G1544" t="s">
        <v>753</v>
      </c>
    </row>
    <row r="1545" spans="1:7" hidden="1" x14ac:dyDescent="0.25">
      <c r="A1545">
        <v>331318</v>
      </c>
      <c r="B1545" t="s">
        <v>747</v>
      </c>
      <c r="C1545" t="s">
        <v>630</v>
      </c>
      <c r="D1545" t="s">
        <v>44</v>
      </c>
      <c r="E1545">
        <v>331</v>
      </c>
      <c r="F1545" s="1" t="s">
        <v>20</v>
      </c>
      <c r="G1545" t="s">
        <v>753</v>
      </c>
    </row>
    <row r="1546" spans="1:7" hidden="1" x14ac:dyDescent="0.25">
      <c r="A1546">
        <v>331318</v>
      </c>
      <c r="B1546" t="s">
        <v>748</v>
      </c>
      <c r="C1546" t="s">
        <v>630</v>
      </c>
      <c r="D1546">
        <v>0</v>
      </c>
      <c r="E1546">
        <v>331</v>
      </c>
      <c r="F1546" s="1" t="s">
        <v>20</v>
      </c>
      <c r="G1546" t="s">
        <v>753</v>
      </c>
    </row>
    <row r="1547" spans="1:7" hidden="1" x14ac:dyDescent="0.25">
      <c r="A1547">
        <v>331318</v>
      </c>
      <c r="B1547" t="s">
        <v>749</v>
      </c>
      <c r="C1547" t="s">
        <v>630</v>
      </c>
      <c r="D1547">
        <v>0</v>
      </c>
      <c r="E1547">
        <v>331</v>
      </c>
      <c r="F1547" s="1" t="s">
        <v>20</v>
      </c>
      <c r="G1547" t="s">
        <v>753</v>
      </c>
    </row>
    <row r="1548" spans="1:7" hidden="1" x14ac:dyDescent="0.25">
      <c r="A1548">
        <v>331318</v>
      </c>
      <c r="B1548" t="s">
        <v>532</v>
      </c>
      <c r="C1548" t="s">
        <v>630</v>
      </c>
      <c r="D1548">
        <v>0</v>
      </c>
      <c r="E1548">
        <v>331</v>
      </c>
      <c r="F1548" s="1" t="s">
        <v>20</v>
      </c>
      <c r="G1548" t="s">
        <v>753</v>
      </c>
    </row>
    <row r="1549" spans="1:7" hidden="1" x14ac:dyDescent="0.25">
      <c r="A1549">
        <v>3314</v>
      </c>
      <c r="B1549" t="s">
        <v>750</v>
      </c>
      <c r="C1549" t="s">
        <v>630</v>
      </c>
      <c r="D1549">
        <v>0</v>
      </c>
      <c r="E1549">
        <v>331</v>
      </c>
      <c r="F1549" s="1" t="s">
        <v>20</v>
      </c>
      <c r="G1549" t="s">
        <v>149</v>
      </c>
    </row>
    <row r="1550" spans="1:7" hidden="1" x14ac:dyDescent="0.25">
      <c r="A1550">
        <v>3314</v>
      </c>
      <c r="B1550" t="s">
        <v>741</v>
      </c>
      <c r="C1550" t="s">
        <v>630</v>
      </c>
      <c r="D1550">
        <v>0</v>
      </c>
      <c r="E1550">
        <v>331</v>
      </c>
      <c r="F1550" s="1" t="s">
        <v>20</v>
      </c>
      <c r="G1550" t="s">
        <v>453</v>
      </c>
    </row>
    <row r="1551" spans="1:7" hidden="1" x14ac:dyDescent="0.25">
      <c r="A1551">
        <v>3314</v>
      </c>
      <c r="B1551" t="s">
        <v>742</v>
      </c>
      <c r="C1551" t="s">
        <v>630</v>
      </c>
      <c r="D1551">
        <v>0</v>
      </c>
      <c r="E1551">
        <v>331</v>
      </c>
      <c r="F1551" s="1" t="s">
        <v>20</v>
      </c>
      <c r="G1551" t="s">
        <v>153</v>
      </c>
    </row>
    <row r="1552" spans="1:7" hidden="1" x14ac:dyDescent="0.25">
      <c r="A1552">
        <v>3314</v>
      </c>
      <c r="B1552" t="s">
        <v>154</v>
      </c>
      <c r="C1552" t="s">
        <v>630</v>
      </c>
      <c r="D1552">
        <v>0</v>
      </c>
      <c r="E1552">
        <v>331</v>
      </c>
      <c r="F1552" s="1" t="s">
        <v>20</v>
      </c>
      <c r="G1552" t="s">
        <v>154</v>
      </c>
    </row>
    <row r="1553" spans="1:7" hidden="1" x14ac:dyDescent="0.25">
      <c r="A1553">
        <v>3314</v>
      </c>
      <c r="B1553" t="s">
        <v>743</v>
      </c>
      <c r="C1553" t="s">
        <v>630</v>
      </c>
      <c r="D1553" t="s">
        <v>44</v>
      </c>
      <c r="E1553">
        <v>331</v>
      </c>
      <c r="F1553" s="1" t="s">
        <v>20</v>
      </c>
      <c r="G1553" t="s">
        <v>443</v>
      </c>
    </row>
    <row r="1554" spans="1:7" hidden="1" x14ac:dyDescent="0.25">
      <c r="A1554">
        <v>3314</v>
      </c>
      <c r="B1554" t="s">
        <v>744</v>
      </c>
      <c r="C1554" t="s">
        <v>630</v>
      </c>
      <c r="D1554">
        <v>0</v>
      </c>
      <c r="E1554">
        <v>331</v>
      </c>
      <c r="F1554" s="1" t="s">
        <v>20</v>
      </c>
      <c r="G1554" t="s">
        <v>443</v>
      </c>
    </row>
    <row r="1555" spans="1:7" hidden="1" x14ac:dyDescent="0.25">
      <c r="A1555">
        <v>3314</v>
      </c>
      <c r="B1555" t="s">
        <v>745</v>
      </c>
      <c r="C1555" t="s">
        <v>630</v>
      </c>
      <c r="D1555">
        <v>0</v>
      </c>
      <c r="E1555">
        <v>331</v>
      </c>
      <c r="F1555" s="1" t="s">
        <v>20</v>
      </c>
      <c r="G1555" t="s">
        <v>737</v>
      </c>
    </row>
    <row r="1556" spans="1:7" hidden="1" x14ac:dyDescent="0.25">
      <c r="A1556">
        <v>3314</v>
      </c>
      <c r="B1556" t="s">
        <v>738</v>
      </c>
      <c r="C1556" t="s">
        <v>630</v>
      </c>
      <c r="D1556" t="s">
        <v>44</v>
      </c>
      <c r="E1556">
        <v>331</v>
      </c>
      <c r="F1556" s="1" t="s">
        <v>20</v>
      </c>
      <c r="G1556" t="s">
        <v>738</v>
      </c>
    </row>
    <row r="1557" spans="1:7" hidden="1" x14ac:dyDescent="0.25">
      <c r="A1557">
        <v>3314</v>
      </c>
      <c r="B1557" t="s">
        <v>746</v>
      </c>
      <c r="C1557" t="s">
        <v>630</v>
      </c>
      <c r="D1557">
        <v>0</v>
      </c>
      <c r="E1557">
        <v>331</v>
      </c>
      <c r="F1557" s="1" t="s">
        <v>20</v>
      </c>
      <c r="G1557" t="s">
        <v>753</v>
      </c>
    </row>
    <row r="1558" spans="1:7" hidden="1" x14ac:dyDescent="0.25">
      <c r="A1558">
        <v>3314</v>
      </c>
      <c r="B1558" t="s">
        <v>747</v>
      </c>
      <c r="C1558" t="s">
        <v>630</v>
      </c>
      <c r="D1558" t="s">
        <v>44</v>
      </c>
      <c r="E1558">
        <v>331</v>
      </c>
      <c r="F1558" s="1" t="s">
        <v>20</v>
      </c>
      <c r="G1558" t="s">
        <v>753</v>
      </c>
    </row>
    <row r="1559" spans="1:7" hidden="1" x14ac:dyDescent="0.25">
      <c r="A1559">
        <v>3314</v>
      </c>
      <c r="B1559" t="s">
        <v>748</v>
      </c>
      <c r="C1559" t="s">
        <v>630</v>
      </c>
      <c r="D1559">
        <v>0</v>
      </c>
      <c r="E1559">
        <v>331</v>
      </c>
      <c r="F1559" s="1" t="s">
        <v>20</v>
      </c>
      <c r="G1559" t="s">
        <v>753</v>
      </c>
    </row>
    <row r="1560" spans="1:7" hidden="1" x14ac:dyDescent="0.25">
      <c r="A1560">
        <v>3314</v>
      </c>
      <c r="B1560" t="s">
        <v>749</v>
      </c>
      <c r="C1560" t="s">
        <v>630</v>
      </c>
      <c r="D1560">
        <v>0</v>
      </c>
      <c r="E1560">
        <v>331</v>
      </c>
      <c r="F1560" s="1" t="s">
        <v>20</v>
      </c>
      <c r="G1560" t="s">
        <v>753</v>
      </c>
    </row>
    <row r="1561" spans="1:7" hidden="1" x14ac:dyDescent="0.25">
      <c r="A1561">
        <v>3314</v>
      </c>
      <c r="B1561" t="s">
        <v>532</v>
      </c>
      <c r="C1561" t="s">
        <v>630</v>
      </c>
      <c r="D1561">
        <v>0</v>
      </c>
      <c r="E1561">
        <v>331</v>
      </c>
      <c r="F1561" s="1" t="s">
        <v>20</v>
      </c>
      <c r="G1561" t="s">
        <v>753</v>
      </c>
    </row>
    <row r="1562" spans="1:7" hidden="1" x14ac:dyDescent="0.25">
      <c r="A1562">
        <v>331410</v>
      </c>
      <c r="B1562" t="s">
        <v>750</v>
      </c>
      <c r="C1562" t="s">
        <v>630</v>
      </c>
      <c r="D1562">
        <v>0</v>
      </c>
      <c r="E1562">
        <v>331</v>
      </c>
      <c r="F1562" s="1" t="s">
        <v>20</v>
      </c>
      <c r="G1562" t="s">
        <v>149</v>
      </c>
    </row>
    <row r="1563" spans="1:7" hidden="1" x14ac:dyDescent="0.25">
      <c r="A1563">
        <v>331410</v>
      </c>
      <c r="B1563" t="s">
        <v>741</v>
      </c>
      <c r="C1563" t="s">
        <v>630</v>
      </c>
      <c r="D1563">
        <v>0</v>
      </c>
      <c r="E1563">
        <v>331</v>
      </c>
      <c r="F1563" s="1" t="s">
        <v>20</v>
      </c>
      <c r="G1563" t="s">
        <v>453</v>
      </c>
    </row>
    <row r="1564" spans="1:7" hidden="1" x14ac:dyDescent="0.25">
      <c r="A1564">
        <v>331410</v>
      </c>
      <c r="B1564" t="s">
        <v>742</v>
      </c>
      <c r="C1564" t="s">
        <v>630</v>
      </c>
      <c r="D1564">
        <v>0</v>
      </c>
      <c r="E1564">
        <v>331</v>
      </c>
      <c r="F1564" s="1" t="s">
        <v>20</v>
      </c>
      <c r="G1564" t="s">
        <v>153</v>
      </c>
    </row>
    <row r="1565" spans="1:7" hidden="1" x14ac:dyDescent="0.25">
      <c r="A1565">
        <v>331410</v>
      </c>
      <c r="B1565" t="s">
        <v>154</v>
      </c>
      <c r="C1565" t="s">
        <v>630</v>
      </c>
      <c r="D1565">
        <v>0</v>
      </c>
      <c r="E1565">
        <v>331</v>
      </c>
      <c r="F1565" s="1" t="s">
        <v>20</v>
      </c>
      <c r="G1565" t="s">
        <v>154</v>
      </c>
    </row>
    <row r="1566" spans="1:7" hidden="1" x14ac:dyDescent="0.25">
      <c r="A1566">
        <v>331410</v>
      </c>
      <c r="B1566" t="s">
        <v>743</v>
      </c>
      <c r="C1566" t="s">
        <v>630</v>
      </c>
      <c r="D1566" t="s">
        <v>44</v>
      </c>
      <c r="E1566">
        <v>331</v>
      </c>
      <c r="F1566" s="1" t="s">
        <v>20</v>
      </c>
      <c r="G1566" t="s">
        <v>443</v>
      </c>
    </row>
    <row r="1567" spans="1:7" hidden="1" x14ac:dyDescent="0.25">
      <c r="A1567">
        <v>331410</v>
      </c>
      <c r="B1567" t="s">
        <v>744</v>
      </c>
      <c r="C1567" t="s">
        <v>630</v>
      </c>
      <c r="D1567">
        <v>0</v>
      </c>
      <c r="E1567">
        <v>331</v>
      </c>
      <c r="F1567" s="1" t="s">
        <v>20</v>
      </c>
      <c r="G1567" t="s">
        <v>443</v>
      </c>
    </row>
    <row r="1568" spans="1:7" hidden="1" x14ac:dyDescent="0.25">
      <c r="A1568">
        <v>331410</v>
      </c>
      <c r="B1568" t="s">
        <v>745</v>
      </c>
      <c r="C1568" t="s">
        <v>630</v>
      </c>
      <c r="D1568">
        <v>0</v>
      </c>
      <c r="E1568">
        <v>331</v>
      </c>
      <c r="F1568" s="1" t="s">
        <v>20</v>
      </c>
      <c r="G1568" t="s">
        <v>737</v>
      </c>
    </row>
    <row r="1569" spans="1:7" hidden="1" x14ac:dyDescent="0.25">
      <c r="A1569">
        <v>331410</v>
      </c>
      <c r="B1569" t="s">
        <v>738</v>
      </c>
      <c r="C1569" t="s">
        <v>630</v>
      </c>
      <c r="D1569" t="s">
        <v>44</v>
      </c>
      <c r="E1569">
        <v>331</v>
      </c>
      <c r="F1569" s="1" t="s">
        <v>20</v>
      </c>
      <c r="G1569" t="s">
        <v>738</v>
      </c>
    </row>
    <row r="1570" spans="1:7" hidden="1" x14ac:dyDescent="0.25">
      <c r="A1570">
        <v>331410</v>
      </c>
      <c r="B1570" t="s">
        <v>746</v>
      </c>
      <c r="C1570" t="s">
        <v>630</v>
      </c>
      <c r="D1570">
        <v>0</v>
      </c>
      <c r="E1570">
        <v>331</v>
      </c>
      <c r="F1570" s="1" t="s">
        <v>20</v>
      </c>
      <c r="G1570" t="s">
        <v>753</v>
      </c>
    </row>
    <row r="1571" spans="1:7" hidden="1" x14ac:dyDescent="0.25">
      <c r="A1571">
        <v>331410</v>
      </c>
      <c r="B1571" t="s">
        <v>747</v>
      </c>
      <c r="C1571" t="s">
        <v>630</v>
      </c>
      <c r="D1571" t="s">
        <v>44</v>
      </c>
      <c r="E1571">
        <v>331</v>
      </c>
      <c r="F1571" s="1" t="s">
        <v>20</v>
      </c>
      <c r="G1571" t="s">
        <v>753</v>
      </c>
    </row>
    <row r="1572" spans="1:7" hidden="1" x14ac:dyDescent="0.25">
      <c r="A1572">
        <v>331410</v>
      </c>
      <c r="B1572" t="s">
        <v>748</v>
      </c>
      <c r="C1572" t="s">
        <v>630</v>
      </c>
      <c r="D1572">
        <v>0</v>
      </c>
      <c r="E1572">
        <v>331</v>
      </c>
      <c r="F1572" s="1" t="s">
        <v>20</v>
      </c>
      <c r="G1572" t="s">
        <v>753</v>
      </c>
    </row>
    <row r="1573" spans="1:7" hidden="1" x14ac:dyDescent="0.25">
      <c r="A1573">
        <v>331410</v>
      </c>
      <c r="B1573" t="s">
        <v>749</v>
      </c>
      <c r="C1573" t="s">
        <v>630</v>
      </c>
      <c r="D1573">
        <v>0</v>
      </c>
      <c r="E1573">
        <v>331</v>
      </c>
      <c r="F1573" s="1" t="s">
        <v>20</v>
      </c>
      <c r="G1573" t="s">
        <v>753</v>
      </c>
    </row>
    <row r="1574" spans="1:7" hidden="1" x14ac:dyDescent="0.25">
      <c r="A1574">
        <v>331410</v>
      </c>
      <c r="B1574" t="s">
        <v>532</v>
      </c>
      <c r="C1574" t="s">
        <v>630</v>
      </c>
      <c r="D1574">
        <v>0</v>
      </c>
      <c r="E1574">
        <v>331</v>
      </c>
      <c r="F1574" s="1" t="s">
        <v>20</v>
      </c>
      <c r="G1574" t="s">
        <v>753</v>
      </c>
    </row>
    <row r="1575" spans="1:7" hidden="1" x14ac:dyDescent="0.25">
      <c r="A1575">
        <v>331511</v>
      </c>
      <c r="B1575" t="s">
        <v>750</v>
      </c>
      <c r="C1575" t="s">
        <v>630</v>
      </c>
      <c r="D1575">
        <v>0</v>
      </c>
      <c r="E1575">
        <v>331</v>
      </c>
      <c r="F1575" s="1" t="s">
        <v>19</v>
      </c>
      <c r="G1575" t="s">
        <v>149</v>
      </c>
    </row>
    <row r="1576" spans="1:7" hidden="1" x14ac:dyDescent="0.25">
      <c r="A1576">
        <v>331511</v>
      </c>
      <c r="B1576" t="s">
        <v>741</v>
      </c>
      <c r="C1576" t="s">
        <v>630</v>
      </c>
      <c r="D1576">
        <v>0</v>
      </c>
      <c r="E1576">
        <v>331</v>
      </c>
      <c r="F1576" s="1" t="s">
        <v>19</v>
      </c>
      <c r="G1576" t="s">
        <v>453</v>
      </c>
    </row>
    <row r="1577" spans="1:7" hidden="1" x14ac:dyDescent="0.25">
      <c r="A1577">
        <v>331511</v>
      </c>
      <c r="B1577" t="s">
        <v>742</v>
      </c>
      <c r="C1577" t="s">
        <v>630</v>
      </c>
      <c r="D1577">
        <v>0</v>
      </c>
      <c r="E1577">
        <v>331</v>
      </c>
      <c r="F1577" s="1" t="s">
        <v>19</v>
      </c>
      <c r="G1577" t="s">
        <v>153</v>
      </c>
    </row>
    <row r="1578" spans="1:7" hidden="1" x14ac:dyDescent="0.25">
      <c r="A1578">
        <v>331511</v>
      </c>
      <c r="B1578" t="s">
        <v>154</v>
      </c>
      <c r="C1578" t="s">
        <v>630</v>
      </c>
      <c r="D1578">
        <v>0</v>
      </c>
      <c r="E1578">
        <v>331</v>
      </c>
      <c r="F1578" s="1" t="s">
        <v>19</v>
      </c>
      <c r="G1578" t="s">
        <v>154</v>
      </c>
    </row>
    <row r="1579" spans="1:7" hidden="1" x14ac:dyDescent="0.25">
      <c r="A1579">
        <v>331511</v>
      </c>
      <c r="B1579" t="s">
        <v>743</v>
      </c>
      <c r="C1579" t="s">
        <v>630</v>
      </c>
      <c r="D1579" t="s">
        <v>44</v>
      </c>
      <c r="E1579">
        <v>331</v>
      </c>
      <c r="F1579" s="1" t="s">
        <v>19</v>
      </c>
      <c r="G1579" t="s">
        <v>443</v>
      </c>
    </row>
    <row r="1580" spans="1:7" hidden="1" x14ac:dyDescent="0.25">
      <c r="A1580">
        <v>331511</v>
      </c>
      <c r="B1580" t="s">
        <v>744</v>
      </c>
      <c r="C1580" t="s">
        <v>630</v>
      </c>
      <c r="D1580">
        <v>0</v>
      </c>
      <c r="E1580">
        <v>331</v>
      </c>
      <c r="F1580" s="1" t="s">
        <v>19</v>
      </c>
      <c r="G1580" t="s">
        <v>443</v>
      </c>
    </row>
    <row r="1581" spans="1:7" hidden="1" x14ac:dyDescent="0.25">
      <c r="A1581">
        <v>331511</v>
      </c>
      <c r="B1581" t="s">
        <v>745</v>
      </c>
      <c r="C1581" t="s">
        <v>630</v>
      </c>
      <c r="D1581">
        <v>0</v>
      </c>
      <c r="E1581">
        <v>331</v>
      </c>
      <c r="F1581" s="1" t="s">
        <v>19</v>
      </c>
      <c r="G1581" t="s">
        <v>737</v>
      </c>
    </row>
    <row r="1582" spans="1:7" hidden="1" x14ac:dyDescent="0.25">
      <c r="A1582">
        <v>331511</v>
      </c>
      <c r="B1582" t="s">
        <v>738</v>
      </c>
      <c r="C1582" t="s">
        <v>630</v>
      </c>
      <c r="D1582" t="s">
        <v>44</v>
      </c>
      <c r="E1582">
        <v>331</v>
      </c>
      <c r="F1582" s="1" t="s">
        <v>19</v>
      </c>
      <c r="G1582" t="s">
        <v>738</v>
      </c>
    </row>
    <row r="1583" spans="1:7" hidden="1" x14ac:dyDescent="0.25">
      <c r="A1583">
        <v>331511</v>
      </c>
      <c r="B1583" t="s">
        <v>746</v>
      </c>
      <c r="C1583" t="s">
        <v>630</v>
      </c>
      <c r="D1583">
        <v>0</v>
      </c>
      <c r="E1583">
        <v>331</v>
      </c>
      <c r="F1583" s="1" t="s">
        <v>19</v>
      </c>
      <c r="G1583" t="s">
        <v>753</v>
      </c>
    </row>
    <row r="1584" spans="1:7" hidden="1" x14ac:dyDescent="0.25">
      <c r="A1584">
        <v>331511</v>
      </c>
      <c r="B1584" t="s">
        <v>747</v>
      </c>
      <c r="C1584" t="s">
        <v>630</v>
      </c>
      <c r="D1584" t="s">
        <v>44</v>
      </c>
      <c r="E1584">
        <v>331</v>
      </c>
      <c r="F1584" s="1" t="s">
        <v>19</v>
      </c>
      <c r="G1584" t="s">
        <v>753</v>
      </c>
    </row>
    <row r="1585" spans="1:7" hidden="1" x14ac:dyDescent="0.25">
      <c r="A1585">
        <v>331511</v>
      </c>
      <c r="B1585" t="s">
        <v>748</v>
      </c>
      <c r="C1585" t="s">
        <v>630</v>
      </c>
      <c r="D1585">
        <v>0</v>
      </c>
      <c r="E1585">
        <v>331</v>
      </c>
      <c r="F1585" s="1" t="s">
        <v>19</v>
      </c>
      <c r="G1585" t="s">
        <v>753</v>
      </c>
    </row>
    <row r="1586" spans="1:7" hidden="1" x14ac:dyDescent="0.25">
      <c r="A1586">
        <v>331511</v>
      </c>
      <c r="B1586" t="s">
        <v>749</v>
      </c>
      <c r="C1586" t="s">
        <v>630</v>
      </c>
      <c r="D1586">
        <v>0</v>
      </c>
      <c r="E1586">
        <v>331</v>
      </c>
      <c r="F1586" s="1" t="s">
        <v>19</v>
      </c>
      <c r="G1586" t="s">
        <v>753</v>
      </c>
    </row>
    <row r="1587" spans="1:7" hidden="1" x14ac:dyDescent="0.25">
      <c r="A1587">
        <v>331511</v>
      </c>
      <c r="B1587" t="s">
        <v>532</v>
      </c>
      <c r="C1587" t="s">
        <v>630</v>
      </c>
      <c r="D1587">
        <v>0</v>
      </c>
      <c r="E1587">
        <v>331</v>
      </c>
      <c r="F1587" s="1" t="s">
        <v>19</v>
      </c>
      <c r="G1587" t="s">
        <v>753</v>
      </c>
    </row>
    <row r="1588" spans="1:7" hidden="1" x14ac:dyDescent="0.25">
      <c r="A1588">
        <v>331523</v>
      </c>
      <c r="B1588" t="s">
        <v>750</v>
      </c>
      <c r="C1588" t="s">
        <v>630</v>
      </c>
      <c r="D1588">
        <v>0</v>
      </c>
      <c r="E1588">
        <v>331</v>
      </c>
      <c r="F1588" s="1" t="s">
        <v>20</v>
      </c>
      <c r="G1588" t="s">
        <v>149</v>
      </c>
    </row>
    <row r="1589" spans="1:7" hidden="1" x14ac:dyDescent="0.25">
      <c r="A1589">
        <v>331523</v>
      </c>
      <c r="B1589" t="s">
        <v>741</v>
      </c>
      <c r="C1589" t="s">
        <v>630</v>
      </c>
      <c r="D1589">
        <v>0</v>
      </c>
      <c r="E1589">
        <v>331</v>
      </c>
      <c r="F1589" s="1" t="s">
        <v>20</v>
      </c>
      <c r="G1589" t="s">
        <v>453</v>
      </c>
    </row>
    <row r="1590" spans="1:7" hidden="1" x14ac:dyDescent="0.25">
      <c r="A1590">
        <v>331523</v>
      </c>
      <c r="B1590" t="s">
        <v>742</v>
      </c>
      <c r="C1590" t="s">
        <v>630</v>
      </c>
      <c r="D1590">
        <v>0</v>
      </c>
      <c r="E1590">
        <v>331</v>
      </c>
      <c r="F1590" s="1" t="s">
        <v>20</v>
      </c>
      <c r="G1590" t="s">
        <v>153</v>
      </c>
    </row>
    <row r="1591" spans="1:7" hidden="1" x14ac:dyDescent="0.25">
      <c r="A1591">
        <v>331523</v>
      </c>
      <c r="B1591" t="s">
        <v>154</v>
      </c>
      <c r="C1591" t="s">
        <v>630</v>
      </c>
      <c r="D1591">
        <v>0</v>
      </c>
      <c r="E1591">
        <v>331</v>
      </c>
      <c r="F1591" s="1" t="s">
        <v>20</v>
      </c>
      <c r="G1591" t="s">
        <v>154</v>
      </c>
    </row>
    <row r="1592" spans="1:7" hidden="1" x14ac:dyDescent="0.25">
      <c r="A1592">
        <v>331523</v>
      </c>
      <c r="B1592" t="s">
        <v>743</v>
      </c>
      <c r="C1592" t="s">
        <v>630</v>
      </c>
      <c r="D1592" t="s">
        <v>44</v>
      </c>
      <c r="E1592">
        <v>331</v>
      </c>
      <c r="F1592" s="1" t="s">
        <v>20</v>
      </c>
      <c r="G1592" t="s">
        <v>443</v>
      </c>
    </row>
    <row r="1593" spans="1:7" hidden="1" x14ac:dyDescent="0.25">
      <c r="A1593">
        <v>331523</v>
      </c>
      <c r="B1593" t="s">
        <v>744</v>
      </c>
      <c r="C1593" t="s">
        <v>630</v>
      </c>
      <c r="D1593">
        <v>0</v>
      </c>
      <c r="E1593">
        <v>331</v>
      </c>
      <c r="F1593" s="1" t="s">
        <v>20</v>
      </c>
      <c r="G1593" t="s">
        <v>443</v>
      </c>
    </row>
    <row r="1594" spans="1:7" hidden="1" x14ac:dyDescent="0.25">
      <c r="A1594">
        <v>331523</v>
      </c>
      <c r="B1594" t="s">
        <v>745</v>
      </c>
      <c r="C1594" t="s">
        <v>630</v>
      </c>
      <c r="D1594">
        <v>0</v>
      </c>
      <c r="E1594">
        <v>331</v>
      </c>
      <c r="F1594" s="1" t="s">
        <v>20</v>
      </c>
      <c r="G1594" t="s">
        <v>737</v>
      </c>
    </row>
    <row r="1595" spans="1:7" hidden="1" x14ac:dyDescent="0.25">
      <c r="A1595">
        <v>331523</v>
      </c>
      <c r="B1595" t="s">
        <v>738</v>
      </c>
      <c r="C1595" t="s">
        <v>630</v>
      </c>
      <c r="D1595" t="s">
        <v>44</v>
      </c>
      <c r="E1595">
        <v>331</v>
      </c>
      <c r="F1595" s="1" t="s">
        <v>20</v>
      </c>
      <c r="G1595" t="s">
        <v>738</v>
      </c>
    </row>
    <row r="1596" spans="1:7" hidden="1" x14ac:dyDescent="0.25">
      <c r="A1596">
        <v>331523</v>
      </c>
      <c r="B1596" t="s">
        <v>746</v>
      </c>
      <c r="C1596" t="s">
        <v>630</v>
      </c>
      <c r="D1596">
        <v>0</v>
      </c>
      <c r="E1596">
        <v>331</v>
      </c>
      <c r="F1596" s="1" t="s">
        <v>20</v>
      </c>
      <c r="G1596" t="s">
        <v>753</v>
      </c>
    </row>
    <row r="1597" spans="1:7" hidden="1" x14ac:dyDescent="0.25">
      <c r="A1597">
        <v>331523</v>
      </c>
      <c r="B1597" t="s">
        <v>747</v>
      </c>
      <c r="C1597" t="s">
        <v>630</v>
      </c>
      <c r="D1597" t="s">
        <v>44</v>
      </c>
      <c r="E1597">
        <v>331</v>
      </c>
      <c r="F1597" s="1" t="s">
        <v>20</v>
      </c>
      <c r="G1597" t="s">
        <v>753</v>
      </c>
    </row>
    <row r="1598" spans="1:7" hidden="1" x14ac:dyDescent="0.25">
      <c r="A1598">
        <v>331523</v>
      </c>
      <c r="B1598" t="s">
        <v>748</v>
      </c>
      <c r="C1598" t="s">
        <v>630</v>
      </c>
      <c r="D1598">
        <v>0</v>
      </c>
      <c r="E1598">
        <v>331</v>
      </c>
      <c r="F1598" s="1" t="s">
        <v>20</v>
      </c>
      <c r="G1598" t="s">
        <v>753</v>
      </c>
    </row>
    <row r="1599" spans="1:7" hidden="1" x14ac:dyDescent="0.25">
      <c r="A1599">
        <v>331523</v>
      </c>
      <c r="B1599" t="s">
        <v>749</v>
      </c>
      <c r="C1599" t="s">
        <v>630</v>
      </c>
      <c r="D1599">
        <v>0</v>
      </c>
      <c r="E1599">
        <v>331</v>
      </c>
      <c r="F1599" s="1" t="s">
        <v>20</v>
      </c>
      <c r="G1599" t="s">
        <v>753</v>
      </c>
    </row>
    <row r="1600" spans="1:7" hidden="1" x14ac:dyDescent="0.25">
      <c r="A1600">
        <v>331523</v>
      </c>
      <c r="B1600" t="s">
        <v>532</v>
      </c>
      <c r="C1600" t="s">
        <v>630</v>
      </c>
      <c r="D1600">
        <v>0</v>
      </c>
      <c r="E1600">
        <v>331</v>
      </c>
      <c r="F1600" s="1" t="s">
        <v>20</v>
      </c>
      <c r="G1600" t="s">
        <v>753</v>
      </c>
    </row>
    <row r="1601" spans="1:7" hidden="1" x14ac:dyDescent="0.25">
      <c r="A1601">
        <v>331524</v>
      </c>
      <c r="B1601" t="s">
        <v>750</v>
      </c>
      <c r="C1601" t="s">
        <v>630</v>
      </c>
      <c r="D1601">
        <v>0</v>
      </c>
      <c r="E1601">
        <v>331</v>
      </c>
      <c r="F1601" s="1" t="s">
        <v>20</v>
      </c>
      <c r="G1601" t="s">
        <v>149</v>
      </c>
    </row>
    <row r="1602" spans="1:7" hidden="1" x14ac:dyDescent="0.25">
      <c r="A1602">
        <v>331524</v>
      </c>
      <c r="B1602" t="s">
        <v>741</v>
      </c>
      <c r="C1602" t="s">
        <v>630</v>
      </c>
      <c r="D1602">
        <v>0</v>
      </c>
      <c r="E1602">
        <v>331</v>
      </c>
      <c r="F1602" s="1" t="s">
        <v>20</v>
      </c>
      <c r="G1602" t="s">
        <v>453</v>
      </c>
    </row>
    <row r="1603" spans="1:7" hidden="1" x14ac:dyDescent="0.25">
      <c r="A1603">
        <v>331524</v>
      </c>
      <c r="B1603" t="s">
        <v>742</v>
      </c>
      <c r="C1603" t="s">
        <v>630</v>
      </c>
      <c r="D1603">
        <v>0</v>
      </c>
      <c r="E1603">
        <v>331</v>
      </c>
      <c r="F1603" s="1" t="s">
        <v>20</v>
      </c>
      <c r="G1603" t="s">
        <v>153</v>
      </c>
    </row>
    <row r="1604" spans="1:7" hidden="1" x14ac:dyDescent="0.25">
      <c r="A1604">
        <v>331524</v>
      </c>
      <c r="B1604" t="s">
        <v>154</v>
      </c>
      <c r="C1604" t="s">
        <v>630</v>
      </c>
      <c r="D1604">
        <v>0</v>
      </c>
      <c r="E1604">
        <v>331</v>
      </c>
      <c r="F1604" s="1" t="s">
        <v>20</v>
      </c>
      <c r="G1604" t="s">
        <v>154</v>
      </c>
    </row>
    <row r="1605" spans="1:7" hidden="1" x14ac:dyDescent="0.25">
      <c r="A1605">
        <v>331524</v>
      </c>
      <c r="B1605" t="s">
        <v>743</v>
      </c>
      <c r="C1605" t="s">
        <v>630</v>
      </c>
      <c r="D1605" t="s">
        <v>44</v>
      </c>
      <c r="E1605">
        <v>331</v>
      </c>
      <c r="F1605" s="1" t="s">
        <v>20</v>
      </c>
      <c r="G1605" t="s">
        <v>443</v>
      </c>
    </row>
    <row r="1606" spans="1:7" hidden="1" x14ac:dyDescent="0.25">
      <c r="A1606">
        <v>331524</v>
      </c>
      <c r="B1606" t="s">
        <v>744</v>
      </c>
      <c r="C1606" t="s">
        <v>630</v>
      </c>
      <c r="D1606">
        <v>0</v>
      </c>
      <c r="E1606">
        <v>331</v>
      </c>
      <c r="F1606" s="1" t="s">
        <v>20</v>
      </c>
      <c r="G1606" t="s">
        <v>443</v>
      </c>
    </row>
    <row r="1607" spans="1:7" hidden="1" x14ac:dyDescent="0.25">
      <c r="A1607">
        <v>331524</v>
      </c>
      <c r="B1607" t="s">
        <v>745</v>
      </c>
      <c r="C1607" t="s">
        <v>630</v>
      </c>
      <c r="D1607">
        <v>0</v>
      </c>
      <c r="E1607">
        <v>331</v>
      </c>
      <c r="F1607" s="1" t="s">
        <v>20</v>
      </c>
      <c r="G1607" t="s">
        <v>737</v>
      </c>
    </row>
    <row r="1608" spans="1:7" hidden="1" x14ac:dyDescent="0.25">
      <c r="A1608">
        <v>331524</v>
      </c>
      <c r="B1608" t="s">
        <v>738</v>
      </c>
      <c r="C1608" t="s">
        <v>630</v>
      </c>
      <c r="D1608" t="s">
        <v>44</v>
      </c>
      <c r="E1608">
        <v>331</v>
      </c>
      <c r="F1608" s="1" t="s">
        <v>20</v>
      </c>
      <c r="G1608" t="s">
        <v>738</v>
      </c>
    </row>
    <row r="1609" spans="1:7" hidden="1" x14ac:dyDescent="0.25">
      <c r="A1609">
        <v>331524</v>
      </c>
      <c r="B1609" t="s">
        <v>746</v>
      </c>
      <c r="C1609" t="s">
        <v>630</v>
      </c>
      <c r="D1609">
        <v>0</v>
      </c>
      <c r="E1609">
        <v>331</v>
      </c>
      <c r="F1609" s="1" t="s">
        <v>20</v>
      </c>
      <c r="G1609" t="s">
        <v>753</v>
      </c>
    </row>
    <row r="1610" spans="1:7" hidden="1" x14ac:dyDescent="0.25">
      <c r="A1610">
        <v>331524</v>
      </c>
      <c r="B1610" t="s">
        <v>747</v>
      </c>
      <c r="C1610" t="s">
        <v>630</v>
      </c>
      <c r="D1610" t="s">
        <v>44</v>
      </c>
      <c r="E1610">
        <v>331</v>
      </c>
      <c r="F1610" s="1" t="s">
        <v>20</v>
      </c>
      <c r="G1610" t="s">
        <v>753</v>
      </c>
    </row>
    <row r="1611" spans="1:7" hidden="1" x14ac:dyDescent="0.25">
      <c r="A1611">
        <v>331524</v>
      </c>
      <c r="B1611" t="s">
        <v>748</v>
      </c>
      <c r="C1611" t="s">
        <v>630</v>
      </c>
      <c r="D1611">
        <v>0</v>
      </c>
      <c r="E1611">
        <v>331</v>
      </c>
      <c r="F1611" s="1" t="s">
        <v>20</v>
      </c>
      <c r="G1611" t="s">
        <v>753</v>
      </c>
    </row>
    <row r="1612" spans="1:7" hidden="1" x14ac:dyDescent="0.25">
      <c r="A1612">
        <v>331524</v>
      </c>
      <c r="B1612" t="s">
        <v>749</v>
      </c>
      <c r="C1612" t="s">
        <v>630</v>
      </c>
      <c r="D1612">
        <v>0</v>
      </c>
      <c r="E1612">
        <v>331</v>
      </c>
      <c r="F1612" s="1" t="s">
        <v>20</v>
      </c>
      <c r="G1612" t="s">
        <v>753</v>
      </c>
    </row>
    <row r="1613" spans="1:7" hidden="1" x14ac:dyDescent="0.25">
      <c r="A1613">
        <v>331524</v>
      </c>
      <c r="B1613" t="s">
        <v>532</v>
      </c>
      <c r="C1613" t="s">
        <v>630</v>
      </c>
      <c r="D1613">
        <v>0</v>
      </c>
      <c r="E1613">
        <v>331</v>
      </c>
      <c r="F1613" s="1" t="s">
        <v>20</v>
      </c>
      <c r="G1613" t="s">
        <v>753</v>
      </c>
    </row>
    <row r="1614" spans="1:7" hidden="1" x14ac:dyDescent="0.25">
      <c r="A1614">
        <v>332</v>
      </c>
      <c r="B1614" t="s">
        <v>750</v>
      </c>
      <c r="C1614" t="s">
        <v>630</v>
      </c>
      <c r="D1614" t="s">
        <v>50</v>
      </c>
      <c r="E1614">
        <v>332</v>
      </c>
      <c r="F1614" s="1" t="s">
        <v>21</v>
      </c>
      <c r="G1614" t="s">
        <v>149</v>
      </c>
    </row>
    <row r="1615" spans="1:7" hidden="1" x14ac:dyDescent="0.25">
      <c r="A1615">
        <v>332</v>
      </c>
      <c r="B1615" t="s">
        <v>741</v>
      </c>
      <c r="C1615" t="s">
        <v>630</v>
      </c>
      <c r="D1615">
        <v>0</v>
      </c>
      <c r="E1615">
        <v>332</v>
      </c>
      <c r="F1615" s="1" t="s">
        <v>21</v>
      </c>
      <c r="G1615" t="s">
        <v>453</v>
      </c>
    </row>
    <row r="1616" spans="1:7" hidden="1" x14ac:dyDescent="0.25">
      <c r="A1616">
        <v>332</v>
      </c>
      <c r="B1616" t="s">
        <v>742</v>
      </c>
      <c r="C1616" t="s">
        <v>630</v>
      </c>
      <c r="D1616">
        <v>0</v>
      </c>
      <c r="E1616">
        <v>332</v>
      </c>
      <c r="F1616" s="1" t="s">
        <v>21</v>
      </c>
      <c r="G1616" t="s">
        <v>153</v>
      </c>
    </row>
    <row r="1617" spans="1:7" hidden="1" x14ac:dyDescent="0.25">
      <c r="A1617">
        <v>332</v>
      </c>
      <c r="B1617" t="s">
        <v>154</v>
      </c>
      <c r="C1617" t="s">
        <v>630</v>
      </c>
      <c r="D1617" t="s">
        <v>50</v>
      </c>
      <c r="E1617">
        <v>332</v>
      </c>
      <c r="F1617" s="1" t="s">
        <v>21</v>
      </c>
      <c r="G1617" t="s">
        <v>154</v>
      </c>
    </row>
    <row r="1618" spans="1:7" hidden="1" x14ac:dyDescent="0.25">
      <c r="A1618">
        <v>332</v>
      </c>
      <c r="B1618" t="s">
        <v>743</v>
      </c>
      <c r="C1618" t="s">
        <v>630</v>
      </c>
      <c r="D1618" t="s">
        <v>44</v>
      </c>
      <c r="E1618">
        <v>332</v>
      </c>
      <c r="F1618" s="1" t="s">
        <v>21</v>
      </c>
      <c r="G1618" t="s">
        <v>443</v>
      </c>
    </row>
    <row r="1619" spans="1:7" hidden="1" x14ac:dyDescent="0.25">
      <c r="A1619">
        <v>332</v>
      </c>
      <c r="B1619" t="s">
        <v>744</v>
      </c>
      <c r="C1619" t="s">
        <v>630</v>
      </c>
      <c r="D1619">
        <v>0</v>
      </c>
      <c r="E1619">
        <v>332</v>
      </c>
      <c r="F1619" s="1" t="s">
        <v>21</v>
      </c>
      <c r="G1619" t="s">
        <v>443</v>
      </c>
    </row>
    <row r="1620" spans="1:7" hidden="1" x14ac:dyDescent="0.25">
      <c r="A1620">
        <v>332</v>
      </c>
      <c r="B1620" t="s">
        <v>745</v>
      </c>
      <c r="C1620" t="s">
        <v>630</v>
      </c>
      <c r="D1620" t="s">
        <v>50</v>
      </c>
      <c r="E1620">
        <v>332</v>
      </c>
      <c r="F1620" s="1" t="s">
        <v>21</v>
      </c>
      <c r="G1620" t="s">
        <v>737</v>
      </c>
    </row>
    <row r="1621" spans="1:7" hidden="1" x14ac:dyDescent="0.25">
      <c r="A1621">
        <v>332</v>
      </c>
      <c r="B1621" t="s">
        <v>738</v>
      </c>
      <c r="C1621" t="s">
        <v>630</v>
      </c>
      <c r="D1621" t="s">
        <v>44</v>
      </c>
      <c r="E1621">
        <v>332</v>
      </c>
      <c r="F1621" s="1" t="s">
        <v>21</v>
      </c>
      <c r="G1621" t="s">
        <v>738</v>
      </c>
    </row>
    <row r="1622" spans="1:7" hidden="1" x14ac:dyDescent="0.25">
      <c r="A1622">
        <v>332</v>
      </c>
      <c r="B1622" t="s">
        <v>746</v>
      </c>
      <c r="C1622" t="s">
        <v>630</v>
      </c>
      <c r="D1622">
        <v>0</v>
      </c>
      <c r="E1622">
        <v>332</v>
      </c>
      <c r="F1622" s="1" t="s">
        <v>21</v>
      </c>
      <c r="G1622" t="s">
        <v>753</v>
      </c>
    </row>
    <row r="1623" spans="1:7" hidden="1" x14ac:dyDescent="0.25">
      <c r="A1623">
        <v>332</v>
      </c>
      <c r="B1623" t="s">
        <v>747</v>
      </c>
      <c r="C1623" t="s">
        <v>630</v>
      </c>
      <c r="D1623" t="s">
        <v>44</v>
      </c>
      <c r="E1623">
        <v>332</v>
      </c>
      <c r="F1623" s="1" t="s">
        <v>21</v>
      </c>
      <c r="G1623" t="s">
        <v>753</v>
      </c>
    </row>
    <row r="1624" spans="1:7" hidden="1" x14ac:dyDescent="0.25">
      <c r="A1624">
        <v>332</v>
      </c>
      <c r="B1624" t="s">
        <v>748</v>
      </c>
      <c r="C1624" t="s">
        <v>630</v>
      </c>
      <c r="D1624">
        <v>0</v>
      </c>
      <c r="E1624">
        <v>332</v>
      </c>
      <c r="F1624" s="1" t="s">
        <v>21</v>
      </c>
      <c r="G1624" t="s">
        <v>753</v>
      </c>
    </row>
    <row r="1625" spans="1:7" hidden="1" x14ac:dyDescent="0.25">
      <c r="A1625">
        <v>332</v>
      </c>
      <c r="B1625" t="s">
        <v>749</v>
      </c>
      <c r="C1625" t="s">
        <v>630</v>
      </c>
      <c r="D1625">
        <v>0</v>
      </c>
      <c r="E1625">
        <v>332</v>
      </c>
      <c r="F1625" s="1" t="s">
        <v>21</v>
      </c>
      <c r="G1625" t="s">
        <v>753</v>
      </c>
    </row>
    <row r="1626" spans="1:7" hidden="1" x14ac:dyDescent="0.25">
      <c r="A1626">
        <v>332</v>
      </c>
      <c r="B1626" t="s">
        <v>532</v>
      </c>
      <c r="C1626" t="s">
        <v>630</v>
      </c>
      <c r="D1626">
        <v>0</v>
      </c>
      <c r="E1626">
        <v>332</v>
      </c>
      <c r="F1626" s="1" t="s">
        <v>21</v>
      </c>
      <c r="G1626" t="s">
        <v>753</v>
      </c>
    </row>
    <row r="1627" spans="1:7" hidden="1" x14ac:dyDescent="0.25">
      <c r="A1627">
        <v>333</v>
      </c>
      <c r="B1627" t="s">
        <v>750</v>
      </c>
      <c r="C1627" t="s">
        <v>630</v>
      </c>
      <c r="D1627">
        <v>0</v>
      </c>
      <c r="E1627">
        <v>333</v>
      </c>
      <c r="F1627" s="1" t="s">
        <v>24</v>
      </c>
      <c r="G1627" t="s">
        <v>149</v>
      </c>
    </row>
    <row r="1628" spans="1:7" hidden="1" x14ac:dyDescent="0.25">
      <c r="A1628">
        <v>333</v>
      </c>
      <c r="B1628" t="s">
        <v>741</v>
      </c>
      <c r="C1628" t="s">
        <v>630</v>
      </c>
      <c r="D1628">
        <v>0</v>
      </c>
      <c r="E1628">
        <v>333</v>
      </c>
      <c r="F1628" s="1" t="s">
        <v>24</v>
      </c>
      <c r="G1628" t="s">
        <v>453</v>
      </c>
    </row>
    <row r="1629" spans="1:7" hidden="1" x14ac:dyDescent="0.25">
      <c r="A1629">
        <v>333</v>
      </c>
      <c r="B1629" t="s">
        <v>742</v>
      </c>
      <c r="C1629" t="s">
        <v>630</v>
      </c>
      <c r="D1629">
        <v>0</v>
      </c>
      <c r="E1629">
        <v>333</v>
      </c>
      <c r="F1629" s="1" t="s">
        <v>24</v>
      </c>
      <c r="G1629" t="s">
        <v>153</v>
      </c>
    </row>
    <row r="1630" spans="1:7" hidden="1" x14ac:dyDescent="0.25">
      <c r="A1630">
        <v>333</v>
      </c>
      <c r="B1630" t="s">
        <v>154</v>
      </c>
      <c r="C1630" t="s">
        <v>630</v>
      </c>
      <c r="D1630">
        <v>0</v>
      </c>
      <c r="E1630">
        <v>333</v>
      </c>
      <c r="F1630" s="1" t="s">
        <v>24</v>
      </c>
      <c r="G1630" t="s">
        <v>154</v>
      </c>
    </row>
    <row r="1631" spans="1:7" hidden="1" x14ac:dyDescent="0.25">
      <c r="A1631">
        <v>333</v>
      </c>
      <c r="B1631" t="s">
        <v>743</v>
      </c>
      <c r="C1631" t="s">
        <v>630</v>
      </c>
      <c r="D1631" t="s">
        <v>44</v>
      </c>
      <c r="E1631">
        <v>333</v>
      </c>
      <c r="F1631" s="1" t="s">
        <v>24</v>
      </c>
      <c r="G1631" t="s">
        <v>443</v>
      </c>
    </row>
    <row r="1632" spans="1:7" hidden="1" x14ac:dyDescent="0.25">
      <c r="A1632">
        <v>333</v>
      </c>
      <c r="B1632" t="s">
        <v>744</v>
      </c>
      <c r="C1632" t="s">
        <v>630</v>
      </c>
      <c r="D1632">
        <v>0</v>
      </c>
      <c r="E1632">
        <v>333</v>
      </c>
      <c r="F1632" s="1" t="s">
        <v>24</v>
      </c>
      <c r="G1632" t="s">
        <v>443</v>
      </c>
    </row>
    <row r="1633" spans="1:7" hidden="1" x14ac:dyDescent="0.25">
      <c r="A1633">
        <v>333</v>
      </c>
      <c r="B1633" t="s">
        <v>745</v>
      </c>
      <c r="C1633" t="s">
        <v>630</v>
      </c>
      <c r="D1633">
        <v>0</v>
      </c>
      <c r="E1633">
        <v>333</v>
      </c>
      <c r="F1633" s="1" t="s">
        <v>24</v>
      </c>
      <c r="G1633" t="s">
        <v>737</v>
      </c>
    </row>
    <row r="1634" spans="1:7" hidden="1" x14ac:dyDescent="0.25">
      <c r="A1634">
        <v>333</v>
      </c>
      <c r="B1634" t="s">
        <v>738</v>
      </c>
      <c r="C1634" t="s">
        <v>630</v>
      </c>
      <c r="D1634" t="s">
        <v>44</v>
      </c>
      <c r="E1634">
        <v>333</v>
      </c>
      <c r="F1634" s="1" t="s">
        <v>24</v>
      </c>
      <c r="G1634" t="s">
        <v>738</v>
      </c>
    </row>
    <row r="1635" spans="1:7" hidden="1" x14ac:dyDescent="0.25">
      <c r="A1635">
        <v>333</v>
      </c>
      <c r="B1635" t="s">
        <v>746</v>
      </c>
      <c r="C1635" t="s">
        <v>630</v>
      </c>
      <c r="D1635">
        <v>0</v>
      </c>
      <c r="E1635">
        <v>333</v>
      </c>
      <c r="F1635" s="1" t="s">
        <v>24</v>
      </c>
      <c r="G1635" t="s">
        <v>753</v>
      </c>
    </row>
    <row r="1636" spans="1:7" hidden="1" x14ac:dyDescent="0.25">
      <c r="A1636">
        <v>333</v>
      </c>
      <c r="B1636" t="s">
        <v>747</v>
      </c>
      <c r="C1636" t="s">
        <v>630</v>
      </c>
      <c r="D1636" t="s">
        <v>44</v>
      </c>
      <c r="E1636">
        <v>333</v>
      </c>
      <c r="F1636" s="1" t="s">
        <v>24</v>
      </c>
      <c r="G1636" t="s">
        <v>753</v>
      </c>
    </row>
    <row r="1637" spans="1:7" hidden="1" x14ac:dyDescent="0.25">
      <c r="A1637">
        <v>333</v>
      </c>
      <c r="B1637" t="s">
        <v>748</v>
      </c>
      <c r="C1637" t="s">
        <v>630</v>
      </c>
      <c r="D1637">
        <v>0</v>
      </c>
      <c r="E1637">
        <v>333</v>
      </c>
      <c r="F1637" s="1" t="s">
        <v>24</v>
      </c>
      <c r="G1637" t="s">
        <v>753</v>
      </c>
    </row>
    <row r="1638" spans="1:7" hidden="1" x14ac:dyDescent="0.25">
      <c r="A1638">
        <v>333</v>
      </c>
      <c r="B1638" t="s">
        <v>749</v>
      </c>
      <c r="C1638" t="s">
        <v>630</v>
      </c>
      <c r="D1638">
        <v>0</v>
      </c>
      <c r="E1638">
        <v>333</v>
      </c>
      <c r="F1638" s="1" t="s">
        <v>24</v>
      </c>
      <c r="G1638" t="s">
        <v>753</v>
      </c>
    </row>
    <row r="1639" spans="1:7" hidden="1" x14ac:dyDescent="0.25">
      <c r="A1639">
        <v>333</v>
      </c>
      <c r="B1639" t="s">
        <v>532</v>
      </c>
      <c r="C1639" t="s">
        <v>630</v>
      </c>
      <c r="D1639">
        <v>0</v>
      </c>
      <c r="E1639">
        <v>333</v>
      </c>
      <c r="F1639" s="1" t="s">
        <v>24</v>
      </c>
      <c r="G1639" t="s">
        <v>753</v>
      </c>
    </row>
    <row r="1640" spans="1:7" hidden="1" x14ac:dyDescent="0.25">
      <c r="A1640">
        <v>334</v>
      </c>
      <c r="B1640" t="s">
        <v>750</v>
      </c>
      <c r="C1640" t="s">
        <v>630</v>
      </c>
      <c r="D1640">
        <v>0</v>
      </c>
      <c r="E1640">
        <v>334</v>
      </c>
      <c r="F1640" s="1" t="s">
        <v>22</v>
      </c>
      <c r="G1640" t="s">
        <v>149</v>
      </c>
    </row>
    <row r="1641" spans="1:7" hidden="1" x14ac:dyDescent="0.25">
      <c r="A1641">
        <v>334</v>
      </c>
      <c r="B1641" t="s">
        <v>741</v>
      </c>
      <c r="C1641" t="s">
        <v>630</v>
      </c>
      <c r="D1641">
        <v>0</v>
      </c>
      <c r="E1641">
        <v>334</v>
      </c>
      <c r="F1641" s="1" t="s">
        <v>22</v>
      </c>
      <c r="G1641" t="s">
        <v>453</v>
      </c>
    </row>
    <row r="1642" spans="1:7" hidden="1" x14ac:dyDescent="0.25">
      <c r="A1642">
        <v>334</v>
      </c>
      <c r="B1642" t="s">
        <v>742</v>
      </c>
      <c r="C1642" t="s">
        <v>630</v>
      </c>
      <c r="D1642">
        <v>0</v>
      </c>
      <c r="E1642">
        <v>334</v>
      </c>
      <c r="F1642" s="1" t="s">
        <v>22</v>
      </c>
      <c r="G1642" t="s">
        <v>153</v>
      </c>
    </row>
    <row r="1643" spans="1:7" hidden="1" x14ac:dyDescent="0.25">
      <c r="A1643">
        <v>334</v>
      </c>
      <c r="B1643" t="s">
        <v>154</v>
      </c>
      <c r="C1643" t="s">
        <v>630</v>
      </c>
      <c r="D1643">
        <v>0</v>
      </c>
      <c r="E1643">
        <v>334</v>
      </c>
      <c r="F1643" s="1" t="s">
        <v>22</v>
      </c>
      <c r="G1643" t="s">
        <v>154</v>
      </c>
    </row>
    <row r="1644" spans="1:7" hidden="1" x14ac:dyDescent="0.25">
      <c r="A1644">
        <v>334</v>
      </c>
      <c r="B1644" t="s">
        <v>743</v>
      </c>
      <c r="C1644" t="s">
        <v>630</v>
      </c>
      <c r="D1644" t="s">
        <v>44</v>
      </c>
      <c r="E1644">
        <v>334</v>
      </c>
      <c r="F1644" s="1" t="s">
        <v>22</v>
      </c>
      <c r="G1644" t="s">
        <v>443</v>
      </c>
    </row>
    <row r="1645" spans="1:7" hidden="1" x14ac:dyDescent="0.25">
      <c r="A1645">
        <v>334</v>
      </c>
      <c r="B1645" t="s">
        <v>744</v>
      </c>
      <c r="C1645" t="s">
        <v>630</v>
      </c>
      <c r="D1645" t="s">
        <v>50</v>
      </c>
      <c r="E1645">
        <v>334</v>
      </c>
      <c r="F1645" s="1" t="s">
        <v>22</v>
      </c>
      <c r="G1645" t="s">
        <v>443</v>
      </c>
    </row>
    <row r="1646" spans="1:7" hidden="1" x14ac:dyDescent="0.25">
      <c r="A1646">
        <v>334</v>
      </c>
      <c r="B1646" t="s">
        <v>745</v>
      </c>
      <c r="C1646" t="s">
        <v>630</v>
      </c>
      <c r="D1646">
        <v>0</v>
      </c>
      <c r="E1646">
        <v>334</v>
      </c>
      <c r="F1646" s="1" t="s">
        <v>22</v>
      </c>
      <c r="G1646" t="s">
        <v>737</v>
      </c>
    </row>
    <row r="1647" spans="1:7" hidden="1" x14ac:dyDescent="0.25">
      <c r="A1647">
        <v>334</v>
      </c>
      <c r="B1647" t="s">
        <v>738</v>
      </c>
      <c r="C1647" t="s">
        <v>630</v>
      </c>
      <c r="D1647" t="s">
        <v>44</v>
      </c>
      <c r="E1647">
        <v>334</v>
      </c>
      <c r="F1647" s="1" t="s">
        <v>22</v>
      </c>
      <c r="G1647" t="s">
        <v>738</v>
      </c>
    </row>
    <row r="1648" spans="1:7" hidden="1" x14ac:dyDescent="0.25">
      <c r="A1648">
        <v>334</v>
      </c>
      <c r="B1648" t="s">
        <v>746</v>
      </c>
      <c r="C1648" t="s">
        <v>630</v>
      </c>
      <c r="D1648">
        <v>0</v>
      </c>
      <c r="E1648">
        <v>334</v>
      </c>
      <c r="F1648" s="1" t="s">
        <v>22</v>
      </c>
      <c r="G1648" t="s">
        <v>753</v>
      </c>
    </row>
    <row r="1649" spans="1:7" hidden="1" x14ac:dyDescent="0.25">
      <c r="A1649">
        <v>334</v>
      </c>
      <c r="B1649" t="s">
        <v>747</v>
      </c>
      <c r="C1649" t="s">
        <v>630</v>
      </c>
      <c r="D1649" t="s">
        <v>44</v>
      </c>
      <c r="E1649">
        <v>334</v>
      </c>
      <c r="F1649" s="1" t="s">
        <v>22</v>
      </c>
      <c r="G1649" t="s">
        <v>753</v>
      </c>
    </row>
    <row r="1650" spans="1:7" hidden="1" x14ac:dyDescent="0.25">
      <c r="A1650">
        <v>334</v>
      </c>
      <c r="B1650" t="s">
        <v>748</v>
      </c>
      <c r="C1650" t="s">
        <v>630</v>
      </c>
      <c r="D1650">
        <v>0</v>
      </c>
      <c r="E1650">
        <v>334</v>
      </c>
      <c r="F1650" s="1" t="s">
        <v>22</v>
      </c>
      <c r="G1650" t="s">
        <v>753</v>
      </c>
    </row>
    <row r="1651" spans="1:7" hidden="1" x14ac:dyDescent="0.25">
      <c r="A1651">
        <v>334</v>
      </c>
      <c r="B1651" t="s">
        <v>749</v>
      </c>
      <c r="C1651" t="s">
        <v>630</v>
      </c>
      <c r="D1651">
        <v>0</v>
      </c>
      <c r="E1651">
        <v>334</v>
      </c>
      <c r="F1651" s="1" t="s">
        <v>22</v>
      </c>
      <c r="G1651" t="s">
        <v>753</v>
      </c>
    </row>
    <row r="1652" spans="1:7" hidden="1" x14ac:dyDescent="0.25">
      <c r="A1652">
        <v>334</v>
      </c>
      <c r="B1652" t="s">
        <v>532</v>
      </c>
      <c r="C1652" t="s">
        <v>630</v>
      </c>
      <c r="D1652">
        <v>0</v>
      </c>
      <c r="E1652">
        <v>334</v>
      </c>
      <c r="F1652" s="1" t="s">
        <v>22</v>
      </c>
      <c r="G1652" t="s">
        <v>753</v>
      </c>
    </row>
    <row r="1653" spans="1:7" hidden="1" x14ac:dyDescent="0.25">
      <c r="A1653">
        <v>335</v>
      </c>
      <c r="B1653" t="s">
        <v>750</v>
      </c>
      <c r="C1653" t="s">
        <v>630</v>
      </c>
      <c r="D1653">
        <v>0</v>
      </c>
      <c r="E1653">
        <v>335</v>
      </c>
      <c r="F1653" s="1" t="s">
        <v>23</v>
      </c>
      <c r="G1653" t="s">
        <v>149</v>
      </c>
    </row>
    <row r="1654" spans="1:7" hidden="1" x14ac:dyDescent="0.25">
      <c r="A1654">
        <v>335</v>
      </c>
      <c r="B1654" t="s">
        <v>741</v>
      </c>
      <c r="C1654" t="s">
        <v>630</v>
      </c>
      <c r="D1654">
        <v>0</v>
      </c>
      <c r="E1654">
        <v>335</v>
      </c>
      <c r="F1654" s="1" t="s">
        <v>23</v>
      </c>
      <c r="G1654" t="s">
        <v>453</v>
      </c>
    </row>
    <row r="1655" spans="1:7" hidden="1" x14ac:dyDescent="0.25">
      <c r="A1655">
        <v>335</v>
      </c>
      <c r="B1655" t="s">
        <v>742</v>
      </c>
      <c r="C1655" t="s">
        <v>630</v>
      </c>
      <c r="D1655">
        <v>0</v>
      </c>
      <c r="E1655">
        <v>335</v>
      </c>
      <c r="F1655" s="1" t="s">
        <v>23</v>
      </c>
      <c r="G1655" t="s">
        <v>153</v>
      </c>
    </row>
    <row r="1656" spans="1:7" hidden="1" x14ac:dyDescent="0.25">
      <c r="A1656">
        <v>335</v>
      </c>
      <c r="B1656" t="s">
        <v>154</v>
      </c>
      <c r="C1656" t="s">
        <v>630</v>
      </c>
      <c r="D1656">
        <v>0</v>
      </c>
      <c r="E1656">
        <v>335</v>
      </c>
      <c r="F1656" s="1" t="s">
        <v>23</v>
      </c>
      <c r="G1656" t="s">
        <v>154</v>
      </c>
    </row>
    <row r="1657" spans="1:7" hidden="1" x14ac:dyDescent="0.25">
      <c r="A1657">
        <v>335</v>
      </c>
      <c r="B1657" t="s">
        <v>743</v>
      </c>
      <c r="C1657" t="s">
        <v>630</v>
      </c>
      <c r="D1657" t="s">
        <v>44</v>
      </c>
      <c r="E1657">
        <v>335</v>
      </c>
      <c r="F1657" s="1" t="s">
        <v>23</v>
      </c>
      <c r="G1657" t="s">
        <v>443</v>
      </c>
    </row>
    <row r="1658" spans="1:7" hidden="1" x14ac:dyDescent="0.25">
      <c r="A1658">
        <v>335</v>
      </c>
      <c r="B1658" t="s">
        <v>744</v>
      </c>
      <c r="C1658" t="s">
        <v>630</v>
      </c>
      <c r="D1658">
        <v>0</v>
      </c>
      <c r="E1658">
        <v>335</v>
      </c>
      <c r="F1658" s="1" t="s">
        <v>23</v>
      </c>
      <c r="G1658" t="s">
        <v>443</v>
      </c>
    </row>
    <row r="1659" spans="1:7" hidden="1" x14ac:dyDescent="0.25">
      <c r="A1659">
        <v>335</v>
      </c>
      <c r="B1659" t="s">
        <v>745</v>
      </c>
      <c r="C1659" t="s">
        <v>630</v>
      </c>
      <c r="D1659">
        <v>0</v>
      </c>
      <c r="E1659">
        <v>335</v>
      </c>
      <c r="F1659" s="1" t="s">
        <v>23</v>
      </c>
      <c r="G1659" t="s">
        <v>737</v>
      </c>
    </row>
    <row r="1660" spans="1:7" hidden="1" x14ac:dyDescent="0.25">
      <c r="A1660">
        <v>335</v>
      </c>
      <c r="B1660" t="s">
        <v>738</v>
      </c>
      <c r="C1660" t="s">
        <v>630</v>
      </c>
      <c r="D1660" t="s">
        <v>44</v>
      </c>
      <c r="E1660">
        <v>335</v>
      </c>
      <c r="F1660" s="1" t="s">
        <v>23</v>
      </c>
      <c r="G1660" t="s">
        <v>738</v>
      </c>
    </row>
    <row r="1661" spans="1:7" hidden="1" x14ac:dyDescent="0.25">
      <c r="A1661">
        <v>335</v>
      </c>
      <c r="B1661" t="s">
        <v>746</v>
      </c>
      <c r="C1661" t="s">
        <v>630</v>
      </c>
      <c r="D1661">
        <v>0</v>
      </c>
      <c r="E1661">
        <v>335</v>
      </c>
      <c r="F1661" s="1" t="s">
        <v>23</v>
      </c>
      <c r="G1661" t="s">
        <v>753</v>
      </c>
    </row>
    <row r="1662" spans="1:7" hidden="1" x14ac:dyDescent="0.25">
      <c r="A1662">
        <v>335</v>
      </c>
      <c r="B1662" t="s">
        <v>747</v>
      </c>
      <c r="C1662" t="s">
        <v>630</v>
      </c>
      <c r="D1662" t="s">
        <v>44</v>
      </c>
      <c r="E1662">
        <v>335</v>
      </c>
      <c r="F1662" s="1" t="s">
        <v>23</v>
      </c>
      <c r="G1662" t="s">
        <v>753</v>
      </c>
    </row>
    <row r="1663" spans="1:7" hidden="1" x14ac:dyDescent="0.25">
      <c r="A1663">
        <v>335</v>
      </c>
      <c r="B1663" t="s">
        <v>748</v>
      </c>
      <c r="C1663" t="s">
        <v>630</v>
      </c>
      <c r="D1663">
        <v>0</v>
      </c>
      <c r="E1663">
        <v>335</v>
      </c>
      <c r="F1663" s="1" t="s">
        <v>23</v>
      </c>
      <c r="G1663" t="s">
        <v>753</v>
      </c>
    </row>
    <row r="1664" spans="1:7" hidden="1" x14ac:dyDescent="0.25">
      <c r="A1664">
        <v>335</v>
      </c>
      <c r="B1664" t="s">
        <v>749</v>
      </c>
      <c r="C1664" t="s">
        <v>630</v>
      </c>
      <c r="D1664">
        <v>0</v>
      </c>
      <c r="E1664">
        <v>335</v>
      </c>
      <c r="F1664" s="1" t="s">
        <v>23</v>
      </c>
      <c r="G1664" t="s">
        <v>753</v>
      </c>
    </row>
    <row r="1665" spans="1:7" hidden="1" x14ac:dyDescent="0.25">
      <c r="A1665">
        <v>335</v>
      </c>
      <c r="B1665" t="s">
        <v>532</v>
      </c>
      <c r="C1665" t="s">
        <v>630</v>
      </c>
      <c r="D1665">
        <v>0</v>
      </c>
      <c r="E1665">
        <v>335</v>
      </c>
      <c r="F1665" s="1" t="s">
        <v>23</v>
      </c>
      <c r="G1665" t="s">
        <v>753</v>
      </c>
    </row>
    <row r="1666" spans="1:7" hidden="1" x14ac:dyDescent="0.25">
      <c r="A1666">
        <v>336110</v>
      </c>
      <c r="B1666" t="s">
        <v>750</v>
      </c>
      <c r="C1666" t="s">
        <v>630</v>
      </c>
      <c r="D1666">
        <v>0</v>
      </c>
      <c r="E1666">
        <v>336</v>
      </c>
      <c r="F1666" s="1" t="s">
        <v>25</v>
      </c>
      <c r="G1666" t="s">
        <v>149</v>
      </c>
    </row>
    <row r="1667" spans="1:7" hidden="1" x14ac:dyDescent="0.25">
      <c r="A1667">
        <v>336110</v>
      </c>
      <c r="B1667" t="s">
        <v>741</v>
      </c>
      <c r="C1667" t="s">
        <v>630</v>
      </c>
      <c r="D1667">
        <v>0</v>
      </c>
      <c r="E1667">
        <v>336</v>
      </c>
      <c r="F1667" s="1" t="s">
        <v>25</v>
      </c>
      <c r="G1667" t="s">
        <v>453</v>
      </c>
    </row>
    <row r="1668" spans="1:7" hidden="1" x14ac:dyDescent="0.25">
      <c r="A1668">
        <v>336110</v>
      </c>
      <c r="B1668" t="s">
        <v>742</v>
      </c>
      <c r="C1668" t="s">
        <v>630</v>
      </c>
      <c r="D1668">
        <v>0</v>
      </c>
      <c r="E1668">
        <v>336</v>
      </c>
      <c r="F1668" s="1" t="s">
        <v>25</v>
      </c>
      <c r="G1668" t="s">
        <v>153</v>
      </c>
    </row>
    <row r="1669" spans="1:7" hidden="1" x14ac:dyDescent="0.25">
      <c r="A1669">
        <v>336110</v>
      </c>
      <c r="B1669" t="s">
        <v>154</v>
      </c>
      <c r="C1669" t="s">
        <v>630</v>
      </c>
      <c r="D1669">
        <v>0</v>
      </c>
      <c r="E1669">
        <v>336</v>
      </c>
      <c r="F1669" s="1" t="s">
        <v>25</v>
      </c>
      <c r="G1669" t="s">
        <v>154</v>
      </c>
    </row>
    <row r="1670" spans="1:7" hidden="1" x14ac:dyDescent="0.25">
      <c r="A1670">
        <v>336110</v>
      </c>
      <c r="B1670" t="s">
        <v>743</v>
      </c>
      <c r="C1670" t="s">
        <v>630</v>
      </c>
      <c r="D1670" t="s">
        <v>44</v>
      </c>
      <c r="E1670">
        <v>336</v>
      </c>
      <c r="F1670" s="1" t="s">
        <v>25</v>
      </c>
      <c r="G1670" t="s">
        <v>443</v>
      </c>
    </row>
    <row r="1671" spans="1:7" hidden="1" x14ac:dyDescent="0.25">
      <c r="A1671">
        <v>336110</v>
      </c>
      <c r="B1671" t="s">
        <v>744</v>
      </c>
      <c r="C1671" t="s">
        <v>630</v>
      </c>
      <c r="D1671">
        <v>0</v>
      </c>
      <c r="E1671">
        <v>336</v>
      </c>
      <c r="F1671" s="1" t="s">
        <v>25</v>
      </c>
      <c r="G1671" t="s">
        <v>443</v>
      </c>
    </row>
    <row r="1672" spans="1:7" hidden="1" x14ac:dyDescent="0.25">
      <c r="A1672">
        <v>336110</v>
      </c>
      <c r="B1672" t="s">
        <v>745</v>
      </c>
      <c r="C1672" t="s">
        <v>630</v>
      </c>
      <c r="D1672">
        <v>0</v>
      </c>
      <c r="E1672">
        <v>336</v>
      </c>
      <c r="F1672" s="1" t="s">
        <v>25</v>
      </c>
      <c r="G1672" t="s">
        <v>737</v>
      </c>
    </row>
    <row r="1673" spans="1:7" hidden="1" x14ac:dyDescent="0.25">
      <c r="A1673">
        <v>336110</v>
      </c>
      <c r="B1673" t="s">
        <v>738</v>
      </c>
      <c r="C1673" t="s">
        <v>630</v>
      </c>
      <c r="D1673" t="s">
        <v>44</v>
      </c>
      <c r="E1673">
        <v>336</v>
      </c>
      <c r="F1673" s="1" t="s">
        <v>25</v>
      </c>
      <c r="G1673" t="s">
        <v>738</v>
      </c>
    </row>
    <row r="1674" spans="1:7" hidden="1" x14ac:dyDescent="0.25">
      <c r="A1674">
        <v>336110</v>
      </c>
      <c r="B1674" t="s">
        <v>746</v>
      </c>
      <c r="C1674" t="s">
        <v>630</v>
      </c>
      <c r="D1674">
        <v>0</v>
      </c>
      <c r="E1674">
        <v>336</v>
      </c>
      <c r="F1674" s="1" t="s">
        <v>25</v>
      </c>
      <c r="G1674" t="s">
        <v>753</v>
      </c>
    </row>
    <row r="1675" spans="1:7" hidden="1" x14ac:dyDescent="0.25">
      <c r="A1675">
        <v>336110</v>
      </c>
      <c r="B1675" t="s">
        <v>747</v>
      </c>
      <c r="C1675" t="s">
        <v>630</v>
      </c>
      <c r="D1675" t="s">
        <v>44</v>
      </c>
      <c r="E1675">
        <v>336</v>
      </c>
      <c r="F1675" s="1" t="s">
        <v>25</v>
      </c>
      <c r="G1675" t="s">
        <v>753</v>
      </c>
    </row>
    <row r="1676" spans="1:7" hidden="1" x14ac:dyDescent="0.25">
      <c r="A1676">
        <v>336110</v>
      </c>
      <c r="B1676" t="s">
        <v>748</v>
      </c>
      <c r="C1676" t="s">
        <v>630</v>
      </c>
      <c r="D1676">
        <v>0</v>
      </c>
      <c r="E1676">
        <v>336</v>
      </c>
      <c r="F1676" s="1" t="s">
        <v>25</v>
      </c>
      <c r="G1676" t="s">
        <v>753</v>
      </c>
    </row>
    <row r="1677" spans="1:7" hidden="1" x14ac:dyDescent="0.25">
      <c r="A1677">
        <v>336110</v>
      </c>
      <c r="B1677" t="s">
        <v>749</v>
      </c>
      <c r="C1677" t="s">
        <v>630</v>
      </c>
      <c r="D1677">
        <v>0</v>
      </c>
      <c r="E1677">
        <v>336</v>
      </c>
      <c r="F1677" s="1" t="s">
        <v>25</v>
      </c>
      <c r="G1677" t="s">
        <v>753</v>
      </c>
    </row>
    <row r="1678" spans="1:7" hidden="1" x14ac:dyDescent="0.25">
      <c r="A1678">
        <v>336110</v>
      </c>
      <c r="B1678" t="s">
        <v>532</v>
      </c>
      <c r="C1678" t="s">
        <v>630</v>
      </c>
      <c r="D1678">
        <v>0</v>
      </c>
      <c r="E1678">
        <v>336</v>
      </c>
      <c r="F1678" s="1" t="s">
        <v>25</v>
      </c>
      <c r="G1678" t="s">
        <v>753</v>
      </c>
    </row>
    <row r="1679" spans="1:7" hidden="1" x14ac:dyDescent="0.25">
      <c r="A1679">
        <v>3364</v>
      </c>
      <c r="B1679" t="s">
        <v>750</v>
      </c>
      <c r="C1679" t="s">
        <v>630</v>
      </c>
      <c r="D1679">
        <v>0</v>
      </c>
      <c r="E1679">
        <v>336</v>
      </c>
      <c r="F1679" s="1" t="s">
        <v>26</v>
      </c>
      <c r="G1679" t="s">
        <v>149</v>
      </c>
    </row>
    <row r="1680" spans="1:7" hidden="1" x14ac:dyDescent="0.25">
      <c r="A1680">
        <v>3364</v>
      </c>
      <c r="B1680" t="s">
        <v>741</v>
      </c>
      <c r="C1680" t="s">
        <v>630</v>
      </c>
      <c r="D1680">
        <v>0</v>
      </c>
      <c r="E1680">
        <v>336</v>
      </c>
      <c r="F1680" s="1" t="s">
        <v>26</v>
      </c>
      <c r="G1680" t="s">
        <v>453</v>
      </c>
    </row>
    <row r="1681" spans="1:7" hidden="1" x14ac:dyDescent="0.25">
      <c r="A1681">
        <v>3364</v>
      </c>
      <c r="B1681" t="s">
        <v>742</v>
      </c>
      <c r="C1681" t="s">
        <v>630</v>
      </c>
      <c r="D1681">
        <v>0</v>
      </c>
      <c r="E1681">
        <v>336</v>
      </c>
      <c r="F1681" s="1" t="s">
        <v>26</v>
      </c>
      <c r="G1681" t="s">
        <v>153</v>
      </c>
    </row>
    <row r="1682" spans="1:7" hidden="1" x14ac:dyDescent="0.25">
      <c r="A1682">
        <v>3364</v>
      </c>
      <c r="B1682" t="s">
        <v>154</v>
      </c>
      <c r="C1682" t="s">
        <v>630</v>
      </c>
      <c r="D1682">
        <v>0</v>
      </c>
      <c r="E1682">
        <v>336</v>
      </c>
      <c r="F1682" s="1" t="s">
        <v>26</v>
      </c>
      <c r="G1682" t="s">
        <v>154</v>
      </c>
    </row>
    <row r="1683" spans="1:7" hidden="1" x14ac:dyDescent="0.25">
      <c r="A1683">
        <v>3364</v>
      </c>
      <c r="B1683" t="s">
        <v>743</v>
      </c>
      <c r="C1683" t="s">
        <v>630</v>
      </c>
      <c r="D1683" t="s">
        <v>44</v>
      </c>
      <c r="E1683">
        <v>336</v>
      </c>
      <c r="F1683" s="1" t="s">
        <v>26</v>
      </c>
      <c r="G1683" t="s">
        <v>443</v>
      </c>
    </row>
    <row r="1684" spans="1:7" hidden="1" x14ac:dyDescent="0.25">
      <c r="A1684">
        <v>3364</v>
      </c>
      <c r="B1684" t="s">
        <v>744</v>
      </c>
      <c r="C1684" t="s">
        <v>630</v>
      </c>
      <c r="D1684">
        <v>0</v>
      </c>
      <c r="E1684">
        <v>336</v>
      </c>
      <c r="F1684" s="1" t="s">
        <v>26</v>
      </c>
      <c r="G1684" t="s">
        <v>443</v>
      </c>
    </row>
    <row r="1685" spans="1:7" hidden="1" x14ac:dyDescent="0.25">
      <c r="A1685">
        <v>3364</v>
      </c>
      <c r="B1685" t="s">
        <v>745</v>
      </c>
      <c r="C1685" t="s">
        <v>630</v>
      </c>
      <c r="D1685">
        <v>0</v>
      </c>
      <c r="E1685">
        <v>336</v>
      </c>
      <c r="F1685" s="1" t="s">
        <v>26</v>
      </c>
      <c r="G1685" t="s">
        <v>737</v>
      </c>
    </row>
    <row r="1686" spans="1:7" hidden="1" x14ac:dyDescent="0.25">
      <c r="A1686">
        <v>3364</v>
      </c>
      <c r="B1686" t="s">
        <v>738</v>
      </c>
      <c r="C1686" t="s">
        <v>630</v>
      </c>
      <c r="D1686" t="s">
        <v>44</v>
      </c>
      <c r="E1686">
        <v>336</v>
      </c>
      <c r="F1686" s="1" t="s">
        <v>26</v>
      </c>
      <c r="G1686" t="s">
        <v>738</v>
      </c>
    </row>
    <row r="1687" spans="1:7" hidden="1" x14ac:dyDescent="0.25">
      <c r="A1687">
        <v>3364</v>
      </c>
      <c r="B1687" t="s">
        <v>746</v>
      </c>
      <c r="C1687" t="s">
        <v>630</v>
      </c>
      <c r="D1687">
        <v>0</v>
      </c>
      <c r="E1687">
        <v>336</v>
      </c>
      <c r="F1687" s="1" t="s">
        <v>26</v>
      </c>
      <c r="G1687" t="s">
        <v>753</v>
      </c>
    </row>
    <row r="1688" spans="1:7" hidden="1" x14ac:dyDescent="0.25">
      <c r="A1688">
        <v>3364</v>
      </c>
      <c r="B1688" t="s">
        <v>747</v>
      </c>
      <c r="C1688" t="s">
        <v>630</v>
      </c>
      <c r="D1688" t="s">
        <v>44</v>
      </c>
      <c r="E1688">
        <v>336</v>
      </c>
      <c r="F1688" s="1" t="s">
        <v>26</v>
      </c>
      <c r="G1688" t="s">
        <v>753</v>
      </c>
    </row>
    <row r="1689" spans="1:7" hidden="1" x14ac:dyDescent="0.25">
      <c r="A1689">
        <v>3364</v>
      </c>
      <c r="B1689" t="s">
        <v>748</v>
      </c>
      <c r="C1689" t="s">
        <v>630</v>
      </c>
      <c r="D1689">
        <v>0</v>
      </c>
      <c r="E1689">
        <v>336</v>
      </c>
      <c r="F1689" s="1" t="s">
        <v>26</v>
      </c>
      <c r="G1689" t="s">
        <v>753</v>
      </c>
    </row>
    <row r="1690" spans="1:7" hidden="1" x14ac:dyDescent="0.25">
      <c r="A1690">
        <v>3364</v>
      </c>
      <c r="B1690" t="s">
        <v>749</v>
      </c>
      <c r="C1690" t="s">
        <v>630</v>
      </c>
      <c r="D1690">
        <v>0</v>
      </c>
      <c r="E1690">
        <v>336</v>
      </c>
      <c r="F1690" s="1" t="s">
        <v>26</v>
      </c>
      <c r="G1690" t="s">
        <v>753</v>
      </c>
    </row>
    <row r="1691" spans="1:7" hidden="1" x14ac:dyDescent="0.25">
      <c r="A1691">
        <v>3364</v>
      </c>
      <c r="B1691" t="s">
        <v>532</v>
      </c>
      <c r="C1691" t="s">
        <v>630</v>
      </c>
      <c r="D1691">
        <v>0</v>
      </c>
      <c r="E1691">
        <v>336</v>
      </c>
      <c r="F1691" s="1" t="s">
        <v>26</v>
      </c>
      <c r="G1691" t="s">
        <v>753</v>
      </c>
    </row>
    <row r="1692" spans="1:7" hidden="1" x14ac:dyDescent="0.25">
      <c r="A1692">
        <v>337</v>
      </c>
      <c r="B1692" t="s">
        <v>750</v>
      </c>
      <c r="C1692" t="s">
        <v>630</v>
      </c>
      <c r="D1692">
        <v>0</v>
      </c>
      <c r="E1692">
        <v>337</v>
      </c>
      <c r="F1692" s="1" t="s">
        <v>27</v>
      </c>
      <c r="G1692" t="s">
        <v>149</v>
      </c>
    </row>
    <row r="1693" spans="1:7" hidden="1" x14ac:dyDescent="0.25">
      <c r="A1693">
        <v>337</v>
      </c>
      <c r="B1693" t="s">
        <v>741</v>
      </c>
      <c r="C1693" t="s">
        <v>630</v>
      </c>
      <c r="D1693">
        <v>0</v>
      </c>
      <c r="E1693">
        <v>337</v>
      </c>
      <c r="F1693" s="1" t="s">
        <v>27</v>
      </c>
      <c r="G1693" t="s">
        <v>453</v>
      </c>
    </row>
    <row r="1694" spans="1:7" hidden="1" x14ac:dyDescent="0.25">
      <c r="A1694">
        <v>337</v>
      </c>
      <c r="B1694" t="s">
        <v>742</v>
      </c>
      <c r="C1694" t="s">
        <v>630</v>
      </c>
      <c r="D1694">
        <v>0</v>
      </c>
      <c r="E1694">
        <v>337</v>
      </c>
      <c r="F1694" s="1" t="s">
        <v>27</v>
      </c>
      <c r="G1694" t="s">
        <v>153</v>
      </c>
    </row>
    <row r="1695" spans="1:7" hidden="1" x14ac:dyDescent="0.25">
      <c r="A1695">
        <v>337</v>
      </c>
      <c r="B1695" t="s">
        <v>154</v>
      </c>
      <c r="C1695" t="s">
        <v>630</v>
      </c>
      <c r="D1695">
        <v>0</v>
      </c>
      <c r="E1695">
        <v>337</v>
      </c>
      <c r="F1695" s="1" t="s">
        <v>27</v>
      </c>
      <c r="G1695" t="s">
        <v>154</v>
      </c>
    </row>
    <row r="1696" spans="1:7" hidden="1" x14ac:dyDescent="0.25">
      <c r="A1696">
        <v>337</v>
      </c>
      <c r="B1696" t="s">
        <v>743</v>
      </c>
      <c r="C1696" t="s">
        <v>630</v>
      </c>
      <c r="D1696" t="s">
        <v>44</v>
      </c>
      <c r="E1696">
        <v>337</v>
      </c>
      <c r="F1696" s="1" t="s">
        <v>27</v>
      </c>
      <c r="G1696" t="s">
        <v>443</v>
      </c>
    </row>
    <row r="1697" spans="1:7" hidden="1" x14ac:dyDescent="0.25">
      <c r="A1697">
        <v>337</v>
      </c>
      <c r="B1697" t="s">
        <v>744</v>
      </c>
      <c r="C1697" t="s">
        <v>630</v>
      </c>
      <c r="D1697">
        <v>0</v>
      </c>
      <c r="E1697">
        <v>337</v>
      </c>
      <c r="F1697" s="1" t="s">
        <v>27</v>
      </c>
      <c r="G1697" t="s">
        <v>443</v>
      </c>
    </row>
    <row r="1698" spans="1:7" hidden="1" x14ac:dyDescent="0.25">
      <c r="A1698">
        <v>337</v>
      </c>
      <c r="B1698" t="s">
        <v>745</v>
      </c>
      <c r="C1698" t="s">
        <v>630</v>
      </c>
      <c r="D1698">
        <v>0</v>
      </c>
      <c r="E1698">
        <v>337</v>
      </c>
      <c r="F1698" s="1" t="s">
        <v>27</v>
      </c>
      <c r="G1698" t="s">
        <v>737</v>
      </c>
    </row>
    <row r="1699" spans="1:7" hidden="1" x14ac:dyDescent="0.25">
      <c r="A1699">
        <v>337</v>
      </c>
      <c r="B1699" t="s">
        <v>738</v>
      </c>
      <c r="C1699" t="s">
        <v>630</v>
      </c>
      <c r="D1699" t="s">
        <v>44</v>
      </c>
      <c r="E1699">
        <v>337</v>
      </c>
      <c r="F1699" s="1" t="s">
        <v>27</v>
      </c>
      <c r="G1699" t="s">
        <v>738</v>
      </c>
    </row>
    <row r="1700" spans="1:7" hidden="1" x14ac:dyDescent="0.25">
      <c r="A1700">
        <v>337</v>
      </c>
      <c r="B1700" t="s">
        <v>746</v>
      </c>
      <c r="C1700" t="s">
        <v>630</v>
      </c>
      <c r="D1700">
        <v>0</v>
      </c>
      <c r="E1700">
        <v>337</v>
      </c>
      <c r="F1700" s="1" t="s">
        <v>27</v>
      </c>
      <c r="G1700" t="s">
        <v>753</v>
      </c>
    </row>
    <row r="1701" spans="1:7" hidden="1" x14ac:dyDescent="0.25">
      <c r="A1701">
        <v>337</v>
      </c>
      <c r="B1701" t="s">
        <v>747</v>
      </c>
      <c r="C1701" t="s">
        <v>630</v>
      </c>
      <c r="D1701" t="s">
        <v>44</v>
      </c>
      <c r="E1701">
        <v>337</v>
      </c>
      <c r="F1701" s="1" t="s">
        <v>27</v>
      </c>
      <c r="G1701" t="s">
        <v>753</v>
      </c>
    </row>
    <row r="1702" spans="1:7" hidden="1" x14ac:dyDescent="0.25">
      <c r="A1702">
        <v>337</v>
      </c>
      <c r="B1702" t="s">
        <v>748</v>
      </c>
      <c r="C1702" t="s">
        <v>630</v>
      </c>
      <c r="D1702">
        <v>0</v>
      </c>
      <c r="E1702">
        <v>337</v>
      </c>
      <c r="F1702" s="1" t="s">
        <v>27</v>
      </c>
      <c r="G1702" t="s">
        <v>753</v>
      </c>
    </row>
    <row r="1703" spans="1:7" hidden="1" x14ac:dyDescent="0.25">
      <c r="A1703">
        <v>337</v>
      </c>
      <c r="B1703" t="s">
        <v>749</v>
      </c>
      <c r="C1703" t="s">
        <v>630</v>
      </c>
      <c r="D1703">
        <v>0</v>
      </c>
      <c r="E1703">
        <v>337</v>
      </c>
      <c r="F1703" s="1" t="s">
        <v>27</v>
      </c>
      <c r="G1703" t="s">
        <v>753</v>
      </c>
    </row>
    <row r="1704" spans="1:7" hidden="1" x14ac:dyDescent="0.25">
      <c r="A1704">
        <v>337</v>
      </c>
      <c r="B1704" t="s">
        <v>532</v>
      </c>
      <c r="C1704" t="s">
        <v>630</v>
      </c>
      <c r="D1704">
        <v>0</v>
      </c>
      <c r="E1704">
        <v>337</v>
      </c>
      <c r="F1704" s="1" t="s">
        <v>27</v>
      </c>
      <c r="G1704" t="s">
        <v>753</v>
      </c>
    </row>
    <row r="1705" spans="1:7" hidden="1" x14ac:dyDescent="0.25">
      <c r="A1705">
        <v>339</v>
      </c>
      <c r="B1705" t="s">
        <v>750</v>
      </c>
      <c r="C1705" t="s">
        <v>630</v>
      </c>
      <c r="D1705">
        <v>0</v>
      </c>
      <c r="E1705">
        <v>339</v>
      </c>
      <c r="F1705" s="1" t="s">
        <v>27</v>
      </c>
      <c r="G1705" t="s">
        <v>149</v>
      </c>
    </row>
    <row r="1706" spans="1:7" hidden="1" x14ac:dyDescent="0.25">
      <c r="A1706">
        <v>339</v>
      </c>
      <c r="B1706" t="s">
        <v>741</v>
      </c>
      <c r="C1706" t="s">
        <v>630</v>
      </c>
      <c r="D1706">
        <v>0</v>
      </c>
      <c r="E1706">
        <v>339</v>
      </c>
      <c r="F1706" s="1" t="s">
        <v>27</v>
      </c>
      <c r="G1706" t="s">
        <v>453</v>
      </c>
    </row>
    <row r="1707" spans="1:7" hidden="1" x14ac:dyDescent="0.25">
      <c r="A1707">
        <v>339</v>
      </c>
      <c r="B1707" t="s">
        <v>742</v>
      </c>
      <c r="C1707" t="s">
        <v>630</v>
      </c>
      <c r="D1707">
        <v>0</v>
      </c>
      <c r="E1707">
        <v>339</v>
      </c>
      <c r="F1707" s="1" t="s">
        <v>27</v>
      </c>
      <c r="G1707" t="s">
        <v>153</v>
      </c>
    </row>
    <row r="1708" spans="1:7" hidden="1" x14ac:dyDescent="0.25">
      <c r="A1708">
        <v>339</v>
      </c>
      <c r="B1708" t="s">
        <v>154</v>
      </c>
      <c r="C1708" t="s">
        <v>630</v>
      </c>
      <c r="D1708">
        <v>0</v>
      </c>
      <c r="E1708">
        <v>339</v>
      </c>
      <c r="F1708" s="1" t="s">
        <v>27</v>
      </c>
      <c r="G1708" t="s">
        <v>154</v>
      </c>
    </row>
    <row r="1709" spans="1:7" hidden="1" x14ac:dyDescent="0.25">
      <c r="A1709">
        <v>339</v>
      </c>
      <c r="B1709" t="s">
        <v>743</v>
      </c>
      <c r="C1709" t="s">
        <v>630</v>
      </c>
      <c r="D1709" t="s">
        <v>44</v>
      </c>
      <c r="E1709">
        <v>339</v>
      </c>
      <c r="F1709" s="1" t="s">
        <v>27</v>
      </c>
      <c r="G1709" t="s">
        <v>443</v>
      </c>
    </row>
    <row r="1710" spans="1:7" hidden="1" x14ac:dyDescent="0.25">
      <c r="A1710">
        <v>339</v>
      </c>
      <c r="B1710" t="s">
        <v>744</v>
      </c>
      <c r="C1710" t="s">
        <v>630</v>
      </c>
      <c r="D1710">
        <v>0</v>
      </c>
      <c r="E1710">
        <v>339</v>
      </c>
      <c r="F1710" s="1" t="s">
        <v>27</v>
      </c>
      <c r="G1710" t="s">
        <v>443</v>
      </c>
    </row>
    <row r="1711" spans="1:7" hidden="1" x14ac:dyDescent="0.25">
      <c r="A1711">
        <v>339</v>
      </c>
      <c r="B1711" t="s">
        <v>745</v>
      </c>
      <c r="C1711" t="s">
        <v>630</v>
      </c>
      <c r="D1711">
        <v>0</v>
      </c>
      <c r="E1711">
        <v>339</v>
      </c>
      <c r="F1711" s="1" t="s">
        <v>27</v>
      </c>
      <c r="G1711" t="s">
        <v>737</v>
      </c>
    </row>
    <row r="1712" spans="1:7" hidden="1" x14ac:dyDescent="0.25">
      <c r="A1712">
        <v>339</v>
      </c>
      <c r="B1712" t="s">
        <v>738</v>
      </c>
      <c r="C1712" t="s">
        <v>630</v>
      </c>
      <c r="D1712" t="s">
        <v>44</v>
      </c>
      <c r="E1712">
        <v>339</v>
      </c>
      <c r="F1712" s="1" t="s">
        <v>27</v>
      </c>
      <c r="G1712" t="s">
        <v>738</v>
      </c>
    </row>
    <row r="1713" spans="1:7" hidden="1" x14ac:dyDescent="0.25">
      <c r="A1713">
        <v>339</v>
      </c>
      <c r="B1713" t="s">
        <v>746</v>
      </c>
      <c r="C1713" t="s">
        <v>630</v>
      </c>
      <c r="D1713">
        <v>0</v>
      </c>
      <c r="E1713">
        <v>339</v>
      </c>
      <c r="F1713" s="1" t="s">
        <v>27</v>
      </c>
      <c r="G1713" t="s">
        <v>753</v>
      </c>
    </row>
    <row r="1714" spans="1:7" hidden="1" x14ac:dyDescent="0.25">
      <c r="A1714">
        <v>339</v>
      </c>
      <c r="B1714" t="s">
        <v>747</v>
      </c>
      <c r="C1714" t="s">
        <v>630</v>
      </c>
      <c r="D1714" t="s">
        <v>44</v>
      </c>
      <c r="E1714">
        <v>339</v>
      </c>
      <c r="F1714" s="1" t="s">
        <v>27</v>
      </c>
      <c r="G1714" t="s">
        <v>753</v>
      </c>
    </row>
    <row r="1715" spans="1:7" hidden="1" x14ac:dyDescent="0.25">
      <c r="A1715">
        <v>339</v>
      </c>
      <c r="B1715" t="s">
        <v>748</v>
      </c>
      <c r="C1715" t="s">
        <v>630</v>
      </c>
      <c r="D1715">
        <v>0</v>
      </c>
      <c r="E1715">
        <v>339</v>
      </c>
      <c r="F1715" s="1" t="s">
        <v>27</v>
      </c>
      <c r="G1715" t="s">
        <v>753</v>
      </c>
    </row>
    <row r="1716" spans="1:7" hidden="1" x14ac:dyDescent="0.25">
      <c r="A1716">
        <v>339</v>
      </c>
      <c r="B1716" t="s">
        <v>749</v>
      </c>
      <c r="C1716" t="s">
        <v>630</v>
      </c>
      <c r="D1716">
        <v>0</v>
      </c>
      <c r="E1716">
        <v>339</v>
      </c>
      <c r="F1716" s="1" t="s">
        <v>27</v>
      </c>
      <c r="G1716" t="s">
        <v>753</v>
      </c>
    </row>
    <row r="1717" spans="1:7" hidden="1" x14ac:dyDescent="0.25">
      <c r="A1717">
        <v>339</v>
      </c>
      <c r="B1717" t="s">
        <v>532</v>
      </c>
      <c r="C1717" t="s">
        <v>630</v>
      </c>
      <c r="D1717">
        <v>0</v>
      </c>
      <c r="E1717">
        <v>339</v>
      </c>
      <c r="F1717" s="1" t="s">
        <v>27</v>
      </c>
      <c r="G1717" t="s">
        <v>753</v>
      </c>
    </row>
    <row r="1718" spans="1:7" hidden="1" x14ac:dyDescent="0.25">
      <c r="A1718">
        <v>311</v>
      </c>
      <c r="B1718" t="s">
        <v>750</v>
      </c>
      <c r="C1718" t="s">
        <v>629</v>
      </c>
      <c r="D1718">
        <v>4</v>
      </c>
      <c r="E1718">
        <v>311</v>
      </c>
      <c r="F1718" s="1" t="s">
        <v>10</v>
      </c>
      <c r="G1718" t="s">
        <v>149</v>
      </c>
    </row>
    <row r="1719" spans="1:7" hidden="1" x14ac:dyDescent="0.25">
      <c r="A1719">
        <v>311</v>
      </c>
      <c r="B1719" t="s">
        <v>741</v>
      </c>
      <c r="C1719" t="s">
        <v>629</v>
      </c>
      <c r="D1719" t="s">
        <v>50</v>
      </c>
      <c r="E1719">
        <v>311</v>
      </c>
      <c r="F1719" s="1" t="s">
        <v>10</v>
      </c>
      <c r="G1719" t="s">
        <v>453</v>
      </c>
    </row>
    <row r="1720" spans="1:7" hidden="1" x14ac:dyDescent="0.25">
      <c r="A1720">
        <v>311</v>
      </c>
      <c r="B1720" t="s">
        <v>742</v>
      </c>
      <c r="C1720" t="s">
        <v>629</v>
      </c>
      <c r="D1720">
        <v>0.75</v>
      </c>
      <c r="E1720">
        <v>311</v>
      </c>
      <c r="F1720" s="1" t="s">
        <v>10</v>
      </c>
      <c r="G1720" t="s">
        <v>153</v>
      </c>
    </row>
    <row r="1721" spans="1:7" hidden="1" x14ac:dyDescent="0.25">
      <c r="A1721">
        <v>311</v>
      </c>
      <c r="B1721" t="s">
        <v>154</v>
      </c>
      <c r="C1721" t="s">
        <v>629</v>
      </c>
      <c r="D1721">
        <v>0.75</v>
      </c>
      <c r="E1721">
        <v>311</v>
      </c>
      <c r="F1721" s="1" t="s">
        <v>10</v>
      </c>
      <c r="G1721" t="s">
        <v>154</v>
      </c>
    </row>
    <row r="1722" spans="1:7" hidden="1" x14ac:dyDescent="0.25">
      <c r="A1722">
        <v>311</v>
      </c>
      <c r="B1722" t="s">
        <v>743</v>
      </c>
      <c r="C1722" t="s">
        <v>629</v>
      </c>
      <c r="D1722" t="s">
        <v>44</v>
      </c>
      <c r="E1722">
        <v>311</v>
      </c>
      <c r="F1722" s="1" t="s">
        <v>10</v>
      </c>
      <c r="G1722" t="s">
        <v>443</v>
      </c>
    </row>
    <row r="1723" spans="1:7" hidden="1" x14ac:dyDescent="0.25">
      <c r="A1723">
        <v>311</v>
      </c>
      <c r="B1723" t="s">
        <v>744</v>
      </c>
      <c r="C1723" t="s">
        <v>629</v>
      </c>
      <c r="D1723" t="s">
        <v>50</v>
      </c>
      <c r="E1723">
        <v>311</v>
      </c>
      <c r="F1723" s="1" t="s">
        <v>10</v>
      </c>
      <c r="G1723" t="s">
        <v>443</v>
      </c>
    </row>
    <row r="1724" spans="1:7" x14ac:dyDescent="0.25">
      <c r="A1724">
        <v>311</v>
      </c>
      <c r="B1724" t="s">
        <v>745</v>
      </c>
      <c r="C1724" t="s">
        <v>629</v>
      </c>
      <c r="D1724" t="s">
        <v>50</v>
      </c>
      <c r="E1724">
        <v>311</v>
      </c>
      <c r="F1724" s="1" t="s">
        <v>10</v>
      </c>
      <c r="G1724" t="s">
        <v>737</v>
      </c>
    </row>
    <row r="1725" spans="1:7" x14ac:dyDescent="0.25">
      <c r="A1725">
        <v>311</v>
      </c>
      <c r="B1725" t="s">
        <v>738</v>
      </c>
      <c r="C1725" t="s">
        <v>629</v>
      </c>
      <c r="D1725" t="s">
        <v>44</v>
      </c>
      <c r="E1725">
        <v>311</v>
      </c>
      <c r="F1725" s="1" t="s">
        <v>10</v>
      </c>
      <c r="G1725" t="s">
        <v>738</v>
      </c>
    </row>
    <row r="1726" spans="1:7" x14ac:dyDescent="0.25">
      <c r="A1726">
        <v>311</v>
      </c>
      <c r="B1726" t="s">
        <v>746</v>
      </c>
      <c r="C1726" t="s">
        <v>629</v>
      </c>
      <c r="D1726" t="s">
        <v>50</v>
      </c>
      <c r="E1726">
        <v>311</v>
      </c>
      <c r="F1726" s="1" t="s">
        <v>10</v>
      </c>
      <c r="G1726" t="s">
        <v>753</v>
      </c>
    </row>
    <row r="1727" spans="1:7" x14ac:dyDescent="0.25">
      <c r="A1727">
        <v>311</v>
      </c>
      <c r="B1727" t="s">
        <v>747</v>
      </c>
      <c r="C1727" t="s">
        <v>629</v>
      </c>
      <c r="D1727">
        <v>4</v>
      </c>
      <c r="E1727">
        <v>311</v>
      </c>
      <c r="F1727" s="1" t="s">
        <v>10</v>
      </c>
      <c r="G1727" t="s">
        <v>753</v>
      </c>
    </row>
    <row r="1728" spans="1:7" hidden="1" x14ac:dyDescent="0.25">
      <c r="A1728">
        <v>311</v>
      </c>
      <c r="B1728" t="s">
        <v>748</v>
      </c>
      <c r="C1728" t="s">
        <v>629</v>
      </c>
      <c r="D1728">
        <v>1</v>
      </c>
      <c r="E1728">
        <v>311</v>
      </c>
      <c r="F1728" s="1" t="s">
        <v>10</v>
      </c>
      <c r="G1728" t="s">
        <v>753</v>
      </c>
    </row>
    <row r="1729" spans="1:7" x14ac:dyDescent="0.25">
      <c r="A1729">
        <v>311</v>
      </c>
      <c r="B1729" t="s">
        <v>749</v>
      </c>
      <c r="C1729" t="s">
        <v>629</v>
      </c>
      <c r="D1729">
        <v>2</v>
      </c>
      <c r="E1729">
        <v>311</v>
      </c>
      <c r="F1729" s="1" t="s">
        <v>10</v>
      </c>
      <c r="G1729" t="s">
        <v>753</v>
      </c>
    </row>
    <row r="1730" spans="1:7" hidden="1" x14ac:dyDescent="0.25">
      <c r="A1730">
        <v>311</v>
      </c>
      <c r="B1730" t="s">
        <v>532</v>
      </c>
      <c r="C1730" t="s">
        <v>629</v>
      </c>
      <c r="D1730">
        <v>1.5</v>
      </c>
      <c r="E1730">
        <v>311</v>
      </c>
      <c r="F1730" s="1" t="s">
        <v>10</v>
      </c>
      <c r="G1730" t="s">
        <v>753</v>
      </c>
    </row>
    <row r="1731" spans="1:7" hidden="1" x14ac:dyDescent="0.25">
      <c r="A1731">
        <v>312</v>
      </c>
      <c r="B1731" t="s">
        <v>750</v>
      </c>
      <c r="C1731" t="s">
        <v>629</v>
      </c>
      <c r="D1731" t="s">
        <v>50</v>
      </c>
      <c r="E1731">
        <v>312</v>
      </c>
      <c r="F1731" s="1" t="s">
        <v>10</v>
      </c>
      <c r="G1731" t="s">
        <v>149</v>
      </c>
    </row>
    <row r="1732" spans="1:7" hidden="1" x14ac:dyDescent="0.25">
      <c r="A1732">
        <v>312</v>
      </c>
      <c r="B1732" t="s">
        <v>741</v>
      </c>
      <c r="C1732" t="s">
        <v>629</v>
      </c>
      <c r="D1732" t="s">
        <v>50</v>
      </c>
      <c r="E1732">
        <v>312</v>
      </c>
      <c r="F1732" s="1" t="s">
        <v>10</v>
      </c>
      <c r="G1732" t="s">
        <v>453</v>
      </c>
    </row>
    <row r="1733" spans="1:7" hidden="1" x14ac:dyDescent="0.25">
      <c r="A1733">
        <v>312</v>
      </c>
      <c r="B1733" t="s">
        <v>742</v>
      </c>
      <c r="C1733" t="s">
        <v>629</v>
      </c>
      <c r="D1733" t="s">
        <v>50</v>
      </c>
      <c r="E1733">
        <v>312</v>
      </c>
      <c r="F1733" s="1" t="s">
        <v>10</v>
      </c>
      <c r="G1733" t="s">
        <v>153</v>
      </c>
    </row>
    <row r="1734" spans="1:7" hidden="1" x14ac:dyDescent="0.25">
      <c r="A1734">
        <v>312</v>
      </c>
      <c r="B1734" t="s">
        <v>154</v>
      </c>
      <c r="C1734" t="s">
        <v>629</v>
      </c>
      <c r="D1734" t="s">
        <v>50</v>
      </c>
      <c r="E1734">
        <v>312</v>
      </c>
      <c r="F1734" s="1" t="s">
        <v>10</v>
      </c>
      <c r="G1734" t="s">
        <v>154</v>
      </c>
    </row>
    <row r="1735" spans="1:7" hidden="1" x14ac:dyDescent="0.25">
      <c r="A1735">
        <v>312</v>
      </c>
      <c r="B1735" t="s">
        <v>743</v>
      </c>
      <c r="C1735" t="s">
        <v>629</v>
      </c>
      <c r="D1735" t="s">
        <v>44</v>
      </c>
      <c r="E1735">
        <v>312</v>
      </c>
      <c r="F1735" s="1" t="s">
        <v>10</v>
      </c>
      <c r="G1735" t="s">
        <v>443</v>
      </c>
    </row>
    <row r="1736" spans="1:7" hidden="1" x14ac:dyDescent="0.25">
      <c r="A1736">
        <v>312</v>
      </c>
      <c r="B1736" t="s">
        <v>744</v>
      </c>
      <c r="C1736" t="s">
        <v>629</v>
      </c>
      <c r="D1736" t="s">
        <v>50</v>
      </c>
      <c r="E1736">
        <v>312</v>
      </c>
      <c r="F1736" s="1" t="s">
        <v>10</v>
      </c>
      <c r="G1736" t="s">
        <v>443</v>
      </c>
    </row>
    <row r="1737" spans="1:7" x14ac:dyDescent="0.25">
      <c r="A1737">
        <v>312</v>
      </c>
      <c r="B1737" t="s">
        <v>745</v>
      </c>
      <c r="C1737" t="s">
        <v>629</v>
      </c>
      <c r="D1737" t="s">
        <v>50</v>
      </c>
      <c r="E1737">
        <v>312</v>
      </c>
      <c r="F1737" s="1" t="s">
        <v>10</v>
      </c>
      <c r="G1737" t="s">
        <v>737</v>
      </c>
    </row>
    <row r="1738" spans="1:7" x14ac:dyDescent="0.25">
      <c r="A1738">
        <v>312</v>
      </c>
      <c r="B1738" t="s">
        <v>738</v>
      </c>
      <c r="C1738" t="s">
        <v>629</v>
      </c>
      <c r="D1738" t="s">
        <v>44</v>
      </c>
      <c r="E1738">
        <v>312</v>
      </c>
      <c r="F1738" s="1" t="s">
        <v>10</v>
      </c>
      <c r="G1738" t="s">
        <v>738</v>
      </c>
    </row>
    <row r="1739" spans="1:7" x14ac:dyDescent="0.25">
      <c r="A1739">
        <v>312</v>
      </c>
      <c r="B1739" t="s">
        <v>746</v>
      </c>
      <c r="C1739" t="s">
        <v>629</v>
      </c>
      <c r="D1739" t="s">
        <v>50</v>
      </c>
      <c r="E1739">
        <v>312</v>
      </c>
      <c r="F1739" s="1" t="s">
        <v>10</v>
      </c>
      <c r="G1739" t="s">
        <v>753</v>
      </c>
    </row>
    <row r="1740" spans="1:7" x14ac:dyDescent="0.25">
      <c r="A1740">
        <v>312</v>
      </c>
      <c r="B1740" t="s">
        <v>747</v>
      </c>
      <c r="C1740" t="s">
        <v>629</v>
      </c>
      <c r="D1740" t="s">
        <v>50</v>
      </c>
      <c r="E1740">
        <v>312</v>
      </c>
      <c r="F1740" s="1" t="s">
        <v>10</v>
      </c>
      <c r="G1740" t="s">
        <v>753</v>
      </c>
    </row>
    <row r="1741" spans="1:7" hidden="1" x14ac:dyDescent="0.25">
      <c r="A1741">
        <v>312</v>
      </c>
      <c r="B1741" t="s">
        <v>748</v>
      </c>
      <c r="C1741" t="s">
        <v>629</v>
      </c>
      <c r="D1741" t="s">
        <v>50</v>
      </c>
      <c r="E1741">
        <v>312</v>
      </c>
      <c r="F1741" s="1" t="s">
        <v>10</v>
      </c>
      <c r="G1741" t="s">
        <v>753</v>
      </c>
    </row>
    <row r="1742" spans="1:7" x14ac:dyDescent="0.25">
      <c r="A1742">
        <v>312</v>
      </c>
      <c r="B1742" t="s">
        <v>749</v>
      </c>
      <c r="C1742" t="s">
        <v>629</v>
      </c>
      <c r="D1742" t="s">
        <v>50</v>
      </c>
      <c r="E1742">
        <v>312</v>
      </c>
      <c r="F1742" s="1" t="s">
        <v>10</v>
      </c>
      <c r="G1742" t="s">
        <v>753</v>
      </c>
    </row>
    <row r="1743" spans="1:7" hidden="1" x14ac:dyDescent="0.25">
      <c r="A1743">
        <v>312</v>
      </c>
      <c r="B1743" t="s">
        <v>532</v>
      </c>
      <c r="C1743" t="s">
        <v>629</v>
      </c>
      <c r="D1743" t="s">
        <v>50</v>
      </c>
      <c r="E1743">
        <v>312</v>
      </c>
      <c r="F1743" s="1" t="s">
        <v>10</v>
      </c>
      <c r="G1743" t="s">
        <v>753</v>
      </c>
    </row>
    <row r="1744" spans="1:7" hidden="1" x14ac:dyDescent="0.25">
      <c r="A1744">
        <v>313</v>
      </c>
      <c r="B1744" t="s">
        <v>750</v>
      </c>
      <c r="C1744" t="s">
        <v>629</v>
      </c>
      <c r="D1744" t="s">
        <v>50</v>
      </c>
      <c r="E1744">
        <v>313</v>
      </c>
      <c r="F1744" s="1" t="s">
        <v>11</v>
      </c>
      <c r="G1744" t="s">
        <v>149</v>
      </c>
    </row>
    <row r="1745" spans="1:7" hidden="1" x14ac:dyDescent="0.25">
      <c r="A1745">
        <v>313</v>
      </c>
      <c r="B1745" t="s">
        <v>741</v>
      </c>
      <c r="C1745" t="s">
        <v>629</v>
      </c>
      <c r="D1745" t="s">
        <v>50</v>
      </c>
      <c r="E1745">
        <v>313</v>
      </c>
      <c r="F1745" s="1" t="s">
        <v>11</v>
      </c>
      <c r="G1745" t="s">
        <v>453</v>
      </c>
    </row>
    <row r="1746" spans="1:7" hidden="1" x14ac:dyDescent="0.25">
      <c r="A1746">
        <v>313</v>
      </c>
      <c r="B1746" t="s">
        <v>742</v>
      </c>
      <c r="C1746" t="s">
        <v>629</v>
      </c>
      <c r="D1746">
        <v>0</v>
      </c>
      <c r="E1746">
        <v>313</v>
      </c>
      <c r="F1746" s="1" t="s">
        <v>11</v>
      </c>
      <c r="G1746" t="s">
        <v>153</v>
      </c>
    </row>
    <row r="1747" spans="1:7" hidden="1" x14ac:dyDescent="0.25">
      <c r="A1747">
        <v>313</v>
      </c>
      <c r="B1747" t="s">
        <v>154</v>
      </c>
      <c r="C1747" t="s">
        <v>629</v>
      </c>
      <c r="D1747" t="s">
        <v>50</v>
      </c>
      <c r="E1747">
        <v>313</v>
      </c>
      <c r="F1747" s="1" t="s">
        <v>11</v>
      </c>
      <c r="G1747" t="s">
        <v>154</v>
      </c>
    </row>
    <row r="1748" spans="1:7" hidden="1" x14ac:dyDescent="0.25">
      <c r="A1748">
        <v>313</v>
      </c>
      <c r="B1748" t="s">
        <v>743</v>
      </c>
      <c r="C1748" t="s">
        <v>629</v>
      </c>
      <c r="D1748" t="s">
        <v>44</v>
      </c>
      <c r="E1748">
        <v>313</v>
      </c>
      <c r="F1748" s="1" t="s">
        <v>11</v>
      </c>
      <c r="G1748" t="s">
        <v>443</v>
      </c>
    </row>
    <row r="1749" spans="1:7" hidden="1" x14ac:dyDescent="0.25">
      <c r="A1749">
        <v>313</v>
      </c>
      <c r="B1749" t="s">
        <v>744</v>
      </c>
      <c r="C1749" t="s">
        <v>629</v>
      </c>
      <c r="D1749" t="s">
        <v>50</v>
      </c>
      <c r="E1749">
        <v>313</v>
      </c>
      <c r="F1749" s="1" t="s">
        <v>11</v>
      </c>
      <c r="G1749" t="s">
        <v>443</v>
      </c>
    </row>
    <row r="1750" spans="1:7" x14ac:dyDescent="0.25">
      <c r="A1750">
        <v>313</v>
      </c>
      <c r="B1750" t="s">
        <v>745</v>
      </c>
      <c r="C1750" t="s">
        <v>629</v>
      </c>
      <c r="D1750">
        <v>0</v>
      </c>
      <c r="E1750">
        <v>313</v>
      </c>
      <c r="F1750" s="1" t="s">
        <v>11</v>
      </c>
      <c r="G1750" t="s">
        <v>737</v>
      </c>
    </row>
    <row r="1751" spans="1:7" x14ac:dyDescent="0.25">
      <c r="A1751">
        <v>313</v>
      </c>
      <c r="B1751" t="s">
        <v>738</v>
      </c>
      <c r="C1751" t="s">
        <v>629</v>
      </c>
      <c r="D1751" t="s">
        <v>44</v>
      </c>
      <c r="E1751">
        <v>313</v>
      </c>
      <c r="F1751" s="1" t="s">
        <v>11</v>
      </c>
      <c r="G1751" t="s">
        <v>738</v>
      </c>
    </row>
    <row r="1752" spans="1:7" x14ac:dyDescent="0.25">
      <c r="A1752">
        <v>313</v>
      </c>
      <c r="B1752" t="s">
        <v>746</v>
      </c>
      <c r="C1752" t="s">
        <v>629</v>
      </c>
      <c r="D1752">
        <v>0</v>
      </c>
      <c r="E1752">
        <v>313</v>
      </c>
      <c r="F1752" s="1" t="s">
        <v>11</v>
      </c>
      <c r="G1752" t="s">
        <v>753</v>
      </c>
    </row>
    <row r="1753" spans="1:7" x14ac:dyDescent="0.25">
      <c r="A1753">
        <v>313</v>
      </c>
      <c r="B1753" t="s">
        <v>747</v>
      </c>
      <c r="C1753" t="s">
        <v>629</v>
      </c>
      <c r="D1753" t="s">
        <v>50</v>
      </c>
      <c r="E1753">
        <v>313</v>
      </c>
      <c r="F1753" s="1" t="s">
        <v>11</v>
      </c>
      <c r="G1753" t="s">
        <v>753</v>
      </c>
    </row>
    <row r="1754" spans="1:7" hidden="1" x14ac:dyDescent="0.25">
      <c r="A1754">
        <v>313</v>
      </c>
      <c r="B1754" t="s">
        <v>748</v>
      </c>
      <c r="C1754" t="s">
        <v>629</v>
      </c>
      <c r="D1754">
        <v>0</v>
      </c>
      <c r="E1754">
        <v>313</v>
      </c>
      <c r="F1754" s="1" t="s">
        <v>11</v>
      </c>
      <c r="G1754" t="s">
        <v>753</v>
      </c>
    </row>
    <row r="1755" spans="1:7" x14ac:dyDescent="0.25">
      <c r="A1755">
        <v>313</v>
      </c>
      <c r="B1755" t="s">
        <v>749</v>
      </c>
      <c r="C1755" t="s">
        <v>629</v>
      </c>
      <c r="D1755" t="s">
        <v>50</v>
      </c>
      <c r="E1755">
        <v>313</v>
      </c>
      <c r="F1755" s="1" t="s">
        <v>11</v>
      </c>
      <c r="G1755" t="s">
        <v>753</v>
      </c>
    </row>
    <row r="1756" spans="1:7" hidden="1" x14ac:dyDescent="0.25">
      <c r="A1756">
        <v>313</v>
      </c>
      <c r="B1756" t="s">
        <v>532</v>
      </c>
      <c r="C1756" t="s">
        <v>629</v>
      </c>
      <c r="D1756" t="s">
        <v>50</v>
      </c>
      <c r="E1756">
        <v>313</v>
      </c>
      <c r="F1756" s="1" t="s">
        <v>11</v>
      </c>
      <c r="G1756" t="s">
        <v>753</v>
      </c>
    </row>
    <row r="1757" spans="1:7" hidden="1" x14ac:dyDescent="0.25">
      <c r="A1757">
        <v>314</v>
      </c>
      <c r="B1757" t="s">
        <v>750</v>
      </c>
      <c r="C1757" t="s">
        <v>629</v>
      </c>
      <c r="D1757" t="s">
        <v>50</v>
      </c>
      <c r="E1757">
        <v>314</v>
      </c>
      <c r="F1757" s="1" t="s">
        <v>11</v>
      </c>
      <c r="G1757" t="s">
        <v>149</v>
      </c>
    </row>
    <row r="1758" spans="1:7" hidden="1" x14ac:dyDescent="0.25">
      <c r="A1758">
        <v>314</v>
      </c>
      <c r="B1758" t="s">
        <v>741</v>
      </c>
      <c r="C1758" t="s">
        <v>629</v>
      </c>
      <c r="D1758">
        <v>0</v>
      </c>
      <c r="E1758">
        <v>314</v>
      </c>
      <c r="F1758" s="1" t="s">
        <v>11</v>
      </c>
      <c r="G1758" t="s">
        <v>453</v>
      </c>
    </row>
    <row r="1759" spans="1:7" hidden="1" x14ac:dyDescent="0.25">
      <c r="A1759">
        <v>314</v>
      </c>
      <c r="B1759" t="s">
        <v>742</v>
      </c>
      <c r="C1759" t="s">
        <v>629</v>
      </c>
      <c r="D1759">
        <v>0</v>
      </c>
      <c r="E1759">
        <v>314</v>
      </c>
      <c r="F1759" s="1" t="s">
        <v>11</v>
      </c>
      <c r="G1759" t="s">
        <v>153</v>
      </c>
    </row>
    <row r="1760" spans="1:7" hidden="1" x14ac:dyDescent="0.25">
      <c r="A1760">
        <v>314</v>
      </c>
      <c r="B1760" t="s">
        <v>154</v>
      </c>
      <c r="C1760" t="s">
        <v>629</v>
      </c>
      <c r="D1760">
        <v>0</v>
      </c>
      <c r="E1760">
        <v>314</v>
      </c>
      <c r="F1760" s="1" t="s">
        <v>11</v>
      </c>
      <c r="G1760" t="s">
        <v>154</v>
      </c>
    </row>
    <row r="1761" spans="1:7" hidden="1" x14ac:dyDescent="0.25">
      <c r="A1761">
        <v>314</v>
      </c>
      <c r="B1761" t="s">
        <v>743</v>
      </c>
      <c r="C1761" t="s">
        <v>629</v>
      </c>
      <c r="D1761" t="s">
        <v>44</v>
      </c>
      <c r="E1761">
        <v>314</v>
      </c>
      <c r="F1761" s="1" t="s">
        <v>11</v>
      </c>
      <c r="G1761" t="s">
        <v>443</v>
      </c>
    </row>
    <row r="1762" spans="1:7" hidden="1" x14ac:dyDescent="0.25">
      <c r="A1762">
        <v>314</v>
      </c>
      <c r="B1762" t="s">
        <v>744</v>
      </c>
      <c r="C1762" t="s">
        <v>629</v>
      </c>
      <c r="D1762">
        <v>0</v>
      </c>
      <c r="E1762">
        <v>314</v>
      </c>
      <c r="F1762" s="1" t="s">
        <v>11</v>
      </c>
      <c r="G1762" t="s">
        <v>443</v>
      </c>
    </row>
    <row r="1763" spans="1:7" x14ac:dyDescent="0.25">
      <c r="A1763">
        <v>314</v>
      </c>
      <c r="B1763" t="s">
        <v>745</v>
      </c>
      <c r="C1763" t="s">
        <v>629</v>
      </c>
      <c r="D1763">
        <v>0</v>
      </c>
      <c r="E1763">
        <v>314</v>
      </c>
      <c r="F1763" s="1" t="s">
        <v>11</v>
      </c>
      <c r="G1763" t="s">
        <v>737</v>
      </c>
    </row>
    <row r="1764" spans="1:7" x14ac:dyDescent="0.25">
      <c r="A1764">
        <v>314</v>
      </c>
      <c r="B1764" t="s">
        <v>738</v>
      </c>
      <c r="C1764" t="s">
        <v>629</v>
      </c>
      <c r="D1764" t="s">
        <v>44</v>
      </c>
      <c r="E1764">
        <v>314</v>
      </c>
      <c r="F1764" s="1" t="s">
        <v>11</v>
      </c>
      <c r="G1764" t="s">
        <v>738</v>
      </c>
    </row>
    <row r="1765" spans="1:7" x14ac:dyDescent="0.25">
      <c r="A1765">
        <v>314</v>
      </c>
      <c r="B1765" t="s">
        <v>746</v>
      </c>
      <c r="C1765" t="s">
        <v>629</v>
      </c>
      <c r="D1765">
        <v>0</v>
      </c>
      <c r="E1765">
        <v>314</v>
      </c>
      <c r="F1765" s="1" t="s">
        <v>11</v>
      </c>
      <c r="G1765" t="s">
        <v>753</v>
      </c>
    </row>
    <row r="1766" spans="1:7" x14ac:dyDescent="0.25">
      <c r="A1766">
        <v>314</v>
      </c>
      <c r="B1766" t="s">
        <v>747</v>
      </c>
      <c r="C1766" t="s">
        <v>629</v>
      </c>
      <c r="D1766" t="s">
        <v>50</v>
      </c>
      <c r="E1766">
        <v>314</v>
      </c>
      <c r="F1766" s="1" t="s">
        <v>11</v>
      </c>
      <c r="G1766" t="s">
        <v>753</v>
      </c>
    </row>
    <row r="1767" spans="1:7" hidden="1" x14ac:dyDescent="0.25">
      <c r="A1767">
        <v>314</v>
      </c>
      <c r="B1767" t="s">
        <v>748</v>
      </c>
      <c r="C1767" t="s">
        <v>629</v>
      </c>
      <c r="D1767" t="s">
        <v>50</v>
      </c>
      <c r="E1767">
        <v>314</v>
      </c>
      <c r="F1767" s="1" t="s">
        <v>11</v>
      </c>
      <c r="G1767" t="s">
        <v>753</v>
      </c>
    </row>
    <row r="1768" spans="1:7" x14ac:dyDescent="0.25">
      <c r="A1768">
        <v>314</v>
      </c>
      <c r="B1768" t="s">
        <v>749</v>
      </c>
      <c r="C1768" t="s">
        <v>629</v>
      </c>
      <c r="D1768">
        <v>0</v>
      </c>
      <c r="E1768">
        <v>314</v>
      </c>
      <c r="F1768" s="1" t="s">
        <v>11</v>
      </c>
      <c r="G1768" t="s">
        <v>753</v>
      </c>
    </row>
    <row r="1769" spans="1:7" hidden="1" x14ac:dyDescent="0.25">
      <c r="A1769">
        <v>314</v>
      </c>
      <c r="B1769" t="s">
        <v>532</v>
      </c>
      <c r="C1769" t="s">
        <v>629</v>
      </c>
      <c r="D1769">
        <v>0</v>
      </c>
      <c r="E1769">
        <v>314</v>
      </c>
      <c r="F1769" s="1" t="s">
        <v>11</v>
      </c>
      <c r="G1769" t="s">
        <v>753</v>
      </c>
    </row>
    <row r="1770" spans="1:7" hidden="1" x14ac:dyDescent="0.25">
      <c r="A1770">
        <v>315</v>
      </c>
      <c r="B1770" t="s">
        <v>750</v>
      </c>
      <c r="C1770" t="s">
        <v>629</v>
      </c>
      <c r="D1770" t="s">
        <v>50</v>
      </c>
      <c r="E1770">
        <v>315</v>
      </c>
      <c r="F1770" s="1" t="s">
        <v>11</v>
      </c>
      <c r="G1770" t="s">
        <v>149</v>
      </c>
    </row>
    <row r="1771" spans="1:7" hidden="1" x14ac:dyDescent="0.25">
      <c r="A1771">
        <v>315</v>
      </c>
      <c r="B1771" t="s">
        <v>741</v>
      </c>
      <c r="C1771" t="s">
        <v>629</v>
      </c>
      <c r="D1771">
        <v>0</v>
      </c>
      <c r="E1771">
        <v>315</v>
      </c>
      <c r="F1771" s="1" t="s">
        <v>11</v>
      </c>
      <c r="G1771" t="s">
        <v>453</v>
      </c>
    </row>
    <row r="1772" spans="1:7" hidden="1" x14ac:dyDescent="0.25">
      <c r="A1772">
        <v>315</v>
      </c>
      <c r="B1772" t="s">
        <v>742</v>
      </c>
      <c r="C1772" t="s">
        <v>629</v>
      </c>
      <c r="D1772">
        <v>0</v>
      </c>
      <c r="E1772">
        <v>315</v>
      </c>
      <c r="F1772" s="1" t="s">
        <v>11</v>
      </c>
      <c r="G1772" t="s">
        <v>153</v>
      </c>
    </row>
    <row r="1773" spans="1:7" hidden="1" x14ac:dyDescent="0.25">
      <c r="A1773">
        <v>315</v>
      </c>
      <c r="B1773" t="s">
        <v>154</v>
      </c>
      <c r="C1773" t="s">
        <v>629</v>
      </c>
      <c r="D1773">
        <v>0</v>
      </c>
      <c r="E1773">
        <v>315</v>
      </c>
      <c r="F1773" s="1" t="s">
        <v>11</v>
      </c>
      <c r="G1773" t="s">
        <v>154</v>
      </c>
    </row>
    <row r="1774" spans="1:7" hidden="1" x14ac:dyDescent="0.25">
      <c r="A1774">
        <v>315</v>
      </c>
      <c r="B1774" t="s">
        <v>743</v>
      </c>
      <c r="C1774" t="s">
        <v>629</v>
      </c>
      <c r="D1774" t="s">
        <v>44</v>
      </c>
      <c r="E1774">
        <v>315</v>
      </c>
      <c r="F1774" s="1" t="s">
        <v>11</v>
      </c>
      <c r="G1774" t="s">
        <v>443</v>
      </c>
    </row>
    <row r="1775" spans="1:7" hidden="1" x14ac:dyDescent="0.25">
      <c r="A1775">
        <v>315</v>
      </c>
      <c r="B1775" t="s">
        <v>744</v>
      </c>
      <c r="C1775" t="s">
        <v>629</v>
      </c>
      <c r="D1775">
        <v>0</v>
      </c>
      <c r="E1775">
        <v>315</v>
      </c>
      <c r="F1775" s="1" t="s">
        <v>11</v>
      </c>
      <c r="G1775" t="s">
        <v>443</v>
      </c>
    </row>
    <row r="1776" spans="1:7" x14ac:dyDescent="0.25">
      <c r="A1776">
        <v>315</v>
      </c>
      <c r="B1776" t="s">
        <v>745</v>
      </c>
      <c r="C1776" t="s">
        <v>629</v>
      </c>
      <c r="D1776">
        <v>0</v>
      </c>
      <c r="E1776">
        <v>315</v>
      </c>
      <c r="F1776" s="1" t="s">
        <v>11</v>
      </c>
      <c r="G1776" t="s">
        <v>737</v>
      </c>
    </row>
    <row r="1777" spans="1:7" x14ac:dyDescent="0.25">
      <c r="A1777">
        <v>315</v>
      </c>
      <c r="B1777" t="s">
        <v>738</v>
      </c>
      <c r="C1777" t="s">
        <v>629</v>
      </c>
      <c r="D1777" t="s">
        <v>44</v>
      </c>
      <c r="E1777">
        <v>315</v>
      </c>
      <c r="F1777" s="1" t="s">
        <v>11</v>
      </c>
      <c r="G1777" t="s">
        <v>738</v>
      </c>
    </row>
    <row r="1778" spans="1:7" x14ac:dyDescent="0.25">
      <c r="A1778">
        <v>315</v>
      </c>
      <c r="B1778" t="s">
        <v>746</v>
      </c>
      <c r="C1778" t="s">
        <v>629</v>
      </c>
      <c r="D1778">
        <v>0</v>
      </c>
      <c r="E1778">
        <v>315</v>
      </c>
      <c r="F1778" s="1" t="s">
        <v>11</v>
      </c>
      <c r="G1778" t="s">
        <v>753</v>
      </c>
    </row>
    <row r="1779" spans="1:7" x14ac:dyDescent="0.25">
      <c r="A1779">
        <v>315</v>
      </c>
      <c r="B1779" t="s">
        <v>747</v>
      </c>
      <c r="C1779" t="s">
        <v>629</v>
      </c>
      <c r="D1779">
        <v>0</v>
      </c>
      <c r="E1779">
        <v>315</v>
      </c>
      <c r="F1779" s="1" t="s">
        <v>11</v>
      </c>
      <c r="G1779" t="s">
        <v>753</v>
      </c>
    </row>
    <row r="1780" spans="1:7" hidden="1" x14ac:dyDescent="0.25">
      <c r="A1780">
        <v>315</v>
      </c>
      <c r="B1780" t="s">
        <v>748</v>
      </c>
      <c r="C1780" t="s">
        <v>629</v>
      </c>
      <c r="D1780">
        <v>0</v>
      </c>
      <c r="E1780">
        <v>315</v>
      </c>
      <c r="F1780" s="1" t="s">
        <v>11</v>
      </c>
      <c r="G1780" t="s">
        <v>753</v>
      </c>
    </row>
    <row r="1781" spans="1:7" x14ac:dyDescent="0.25">
      <c r="A1781">
        <v>315</v>
      </c>
      <c r="B1781" t="s">
        <v>749</v>
      </c>
      <c r="C1781" t="s">
        <v>629</v>
      </c>
      <c r="D1781" t="s">
        <v>50</v>
      </c>
      <c r="E1781">
        <v>315</v>
      </c>
      <c r="F1781" s="1" t="s">
        <v>11</v>
      </c>
      <c r="G1781" t="s">
        <v>753</v>
      </c>
    </row>
    <row r="1782" spans="1:7" hidden="1" x14ac:dyDescent="0.25">
      <c r="A1782">
        <v>315</v>
      </c>
      <c r="B1782" t="s">
        <v>532</v>
      </c>
      <c r="C1782" t="s">
        <v>629</v>
      </c>
      <c r="D1782">
        <v>0</v>
      </c>
      <c r="E1782">
        <v>315</v>
      </c>
      <c r="F1782" s="1" t="s">
        <v>11</v>
      </c>
      <c r="G1782" t="s">
        <v>753</v>
      </c>
    </row>
    <row r="1783" spans="1:7" hidden="1" x14ac:dyDescent="0.25">
      <c r="A1783">
        <v>316</v>
      </c>
      <c r="B1783" t="s">
        <v>750</v>
      </c>
      <c r="C1783" t="s">
        <v>629</v>
      </c>
      <c r="D1783" t="s">
        <v>50</v>
      </c>
      <c r="E1783">
        <v>316</v>
      </c>
      <c r="F1783" s="1" t="s">
        <v>11</v>
      </c>
      <c r="G1783" t="s">
        <v>149</v>
      </c>
    </row>
    <row r="1784" spans="1:7" hidden="1" x14ac:dyDescent="0.25">
      <c r="A1784">
        <v>316</v>
      </c>
      <c r="B1784" t="s">
        <v>741</v>
      </c>
      <c r="C1784" t="s">
        <v>629</v>
      </c>
      <c r="D1784" t="s">
        <v>50</v>
      </c>
      <c r="E1784">
        <v>316</v>
      </c>
      <c r="F1784" s="1" t="s">
        <v>11</v>
      </c>
      <c r="G1784" t="s">
        <v>453</v>
      </c>
    </row>
    <row r="1785" spans="1:7" hidden="1" x14ac:dyDescent="0.25">
      <c r="A1785">
        <v>316</v>
      </c>
      <c r="B1785" t="s">
        <v>742</v>
      </c>
      <c r="C1785" t="s">
        <v>629</v>
      </c>
      <c r="D1785">
        <v>0</v>
      </c>
      <c r="E1785">
        <v>316</v>
      </c>
      <c r="F1785" s="1" t="s">
        <v>11</v>
      </c>
      <c r="G1785" t="s">
        <v>153</v>
      </c>
    </row>
    <row r="1786" spans="1:7" hidden="1" x14ac:dyDescent="0.25">
      <c r="A1786">
        <v>316</v>
      </c>
      <c r="B1786" t="s">
        <v>154</v>
      </c>
      <c r="C1786" t="s">
        <v>629</v>
      </c>
      <c r="D1786">
        <v>0</v>
      </c>
      <c r="E1786">
        <v>316</v>
      </c>
      <c r="F1786" s="1" t="s">
        <v>11</v>
      </c>
      <c r="G1786" t="s">
        <v>154</v>
      </c>
    </row>
    <row r="1787" spans="1:7" hidden="1" x14ac:dyDescent="0.25">
      <c r="A1787">
        <v>316</v>
      </c>
      <c r="B1787" t="s">
        <v>743</v>
      </c>
      <c r="C1787" t="s">
        <v>629</v>
      </c>
      <c r="D1787" t="s">
        <v>44</v>
      </c>
      <c r="E1787">
        <v>316</v>
      </c>
      <c r="F1787" s="1" t="s">
        <v>11</v>
      </c>
      <c r="G1787" t="s">
        <v>443</v>
      </c>
    </row>
    <row r="1788" spans="1:7" hidden="1" x14ac:dyDescent="0.25">
      <c r="A1788">
        <v>316</v>
      </c>
      <c r="B1788" t="s">
        <v>744</v>
      </c>
      <c r="C1788" t="s">
        <v>629</v>
      </c>
      <c r="D1788">
        <v>0</v>
      </c>
      <c r="E1788">
        <v>316</v>
      </c>
      <c r="F1788" s="1" t="s">
        <v>11</v>
      </c>
      <c r="G1788" t="s">
        <v>443</v>
      </c>
    </row>
    <row r="1789" spans="1:7" x14ac:dyDescent="0.25">
      <c r="A1789">
        <v>316</v>
      </c>
      <c r="B1789" t="s">
        <v>745</v>
      </c>
      <c r="C1789" t="s">
        <v>629</v>
      </c>
      <c r="D1789" t="s">
        <v>50</v>
      </c>
      <c r="E1789">
        <v>316</v>
      </c>
      <c r="F1789" s="1" t="s">
        <v>11</v>
      </c>
      <c r="G1789" t="s">
        <v>737</v>
      </c>
    </row>
    <row r="1790" spans="1:7" x14ac:dyDescent="0.25">
      <c r="A1790">
        <v>316</v>
      </c>
      <c r="B1790" t="s">
        <v>738</v>
      </c>
      <c r="C1790" t="s">
        <v>629</v>
      </c>
      <c r="D1790" t="s">
        <v>44</v>
      </c>
      <c r="E1790">
        <v>316</v>
      </c>
      <c r="F1790" s="1" t="s">
        <v>11</v>
      </c>
      <c r="G1790" t="s">
        <v>738</v>
      </c>
    </row>
    <row r="1791" spans="1:7" x14ac:dyDescent="0.25">
      <c r="A1791">
        <v>316</v>
      </c>
      <c r="B1791" t="s">
        <v>746</v>
      </c>
      <c r="C1791" t="s">
        <v>629</v>
      </c>
      <c r="D1791">
        <v>0</v>
      </c>
      <c r="E1791">
        <v>316</v>
      </c>
      <c r="F1791" s="1" t="s">
        <v>11</v>
      </c>
      <c r="G1791" t="s">
        <v>753</v>
      </c>
    </row>
    <row r="1792" spans="1:7" x14ac:dyDescent="0.25">
      <c r="A1792">
        <v>316</v>
      </c>
      <c r="B1792" t="s">
        <v>747</v>
      </c>
      <c r="C1792" t="s">
        <v>629</v>
      </c>
      <c r="D1792">
        <v>0</v>
      </c>
      <c r="E1792">
        <v>316</v>
      </c>
      <c r="F1792" s="1" t="s">
        <v>11</v>
      </c>
      <c r="G1792" t="s">
        <v>753</v>
      </c>
    </row>
    <row r="1793" spans="1:7" hidden="1" x14ac:dyDescent="0.25">
      <c r="A1793">
        <v>316</v>
      </c>
      <c r="B1793" t="s">
        <v>748</v>
      </c>
      <c r="C1793" t="s">
        <v>629</v>
      </c>
      <c r="D1793">
        <v>0</v>
      </c>
      <c r="E1793">
        <v>316</v>
      </c>
      <c r="F1793" s="1" t="s">
        <v>11</v>
      </c>
      <c r="G1793" t="s">
        <v>753</v>
      </c>
    </row>
    <row r="1794" spans="1:7" x14ac:dyDescent="0.25">
      <c r="A1794">
        <v>316</v>
      </c>
      <c r="B1794" t="s">
        <v>749</v>
      </c>
      <c r="C1794" t="s">
        <v>629</v>
      </c>
      <c r="D1794" t="s">
        <v>50</v>
      </c>
      <c r="E1794">
        <v>316</v>
      </c>
      <c r="F1794" s="1" t="s">
        <v>11</v>
      </c>
      <c r="G1794" t="s">
        <v>753</v>
      </c>
    </row>
    <row r="1795" spans="1:7" hidden="1" x14ac:dyDescent="0.25">
      <c r="A1795">
        <v>316</v>
      </c>
      <c r="B1795" t="s">
        <v>532</v>
      </c>
      <c r="C1795" t="s">
        <v>629</v>
      </c>
      <c r="D1795">
        <v>0</v>
      </c>
      <c r="E1795">
        <v>316</v>
      </c>
      <c r="F1795" s="1" t="s">
        <v>11</v>
      </c>
      <c r="G1795" t="s">
        <v>753</v>
      </c>
    </row>
    <row r="1796" spans="1:7" hidden="1" x14ac:dyDescent="0.25">
      <c r="A1796">
        <v>321</v>
      </c>
      <c r="B1796" t="s">
        <v>750</v>
      </c>
      <c r="C1796" t="s">
        <v>629</v>
      </c>
      <c r="D1796">
        <v>1</v>
      </c>
      <c r="E1796">
        <v>321</v>
      </c>
      <c r="F1796" s="1" t="s">
        <v>12</v>
      </c>
      <c r="G1796" t="s">
        <v>149</v>
      </c>
    </row>
    <row r="1797" spans="1:7" hidden="1" x14ac:dyDescent="0.25">
      <c r="A1797">
        <v>321</v>
      </c>
      <c r="B1797" t="s">
        <v>741</v>
      </c>
      <c r="C1797" t="s">
        <v>629</v>
      </c>
      <c r="D1797">
        <v>1</v>
      </c>
      <c r="E1797">
        <v>321</v>
      </c>
      <c r="F1797" s="1" t="s">
        <v>12</v>
      </c>
      <c r="G1797" t="s">
        <v>453</v>
      </c>
    </row>
    <row r="1798" spans="1:7" hidden="1" x14ac:dyDescent="0.25">
      <c r="A1798">
        <v>321</v>
      </c>
      <c r="B1798" t="s">
        <v>742</v>
      </c>
      <c r="C1798" t="s">
        <v>629</v>
      </c>
      <c r="D1798" t="s">
        <v>50</v>
      </c>
      <c r="E1798">
        <v>321</v>
      </c>
      <c r="F1798" s="1" t="s">
        <v>12</v>
      </c>
      <c r="G1798" t="s">
        <v>153</v>
      </c>
    </row>
    <row r="1799" spans="1:7" hidden="1" x14ac:dyDescent="0.25">
      <c r="A1799">
        <v>321</v>
      </c>
      <c r="B1799" t="s">
        <v>154</v>
      </c>
      <c r="C1799" t="s">
        <v>629</v>
      </c>
      <c r="D1799">
        <v>1</v>
      </c>
      <c r="E1799">
        <v>321</v>
      </c>
      <c r="F1799" s="1" t="s">
        <v>12</v>
      </c>
      <c r="G1799" t="s">
        <v>154</v>
      </c>
    </row>
    <row r="1800" spans="1:7" hidden="1" x14ac:dyDescent="0.25">
      <c r="A1800">
        <v>321</v>
      </c>
      <c r="B1800" t="s">
        <v>743</v>
      </c>
      <c r="C1800" t="s">
        <v>629</v>
      </c>
      <c r="D1800" t="s">
        <v>44</v>
      </c>
      <c r="E1800">
        <v>321</v>
      </c>
      <c r="F1800" s="1" t="s">
        <v>12</v>
      </c>
      <c r="G1800" t="s">
        <v>443</v>
      </c>
    </row>
    <row r="1801" spans="1:7" hidden="1" x14ac:dyDescent="0.25">
      <c r="A1801">
        <v>321</v>
      </c>
      <c r="B1801" t="s">
        <v>744</v>
      </c>
      <c r="C1801" t="s">
        <v>629</v>
      </c>
      <c r="D1801" t="s">
        <v>50</v>
      </c>
      <c r="E1801">
        <v>321</v>
      </c>
      <c r="F1801" s="1" t="s">
        <v>12</v>
      </c>
      <c r="G1801" t="s">
        <v>443</v>
      </c>
    </row>
    <row r="1802" spans="1:7" x14ac:dyDescent="0.25">
      <c r="A1802">
        <v>321</v>
      </c>
      <c r="B1802" t="s">
        <v>745</v>
      </c>
      <c r="C1802" t="s">
        <v>629</v>
      </c>
      <c r="D1802" t="s">
        <v>50</v>
      </c>
      <c r="E1802">
        <v>321</v>
      </c>
      <c r="F1802" s="1" t="s">
        <v>12</v>
      </c>
      <c r="G1802" t="s">
        <v>737</v>
      </c>
    </row>
    <row r="1803" spans="1:7" x14ac:dyDescent="0.25">
      <c r="A1803">
        <v>321</v>
      </c>
      <c r="B1803" t="s">
        <v>738</v>
      </c>
      <c r="C1803" t="s">
        <v>629</v>
      </c>
      <c r="D1803" t="s">
        <v>44</v>
      </c>
      <c r="E1803">
        <v>321</v>
      </c>
      <c r="F1803" s="1" t="s">
        <v>12</v>
      </c>
      <c r="G1803" t="s">
        <v>738</v>
      </c>
    </row>
    <row r="1804" spans="1:7" x14ac:dyDescent="0.25">
      <c r="A1804">
        <v>321</v>
      </c>
      <c r="B1804" t="s">
        <v>746</v>
      </c>
      <c r="C1804" t="s">
        <v>629</v>
      </c>
      <c r="D1804" t="s">
        <v>50</v>
      </c>
      <c r="E1804">
        <v>321</v>
      </c>
      <c r="F1804" s="1" t="s">
        <v>12</v>
      </c>
      <c r="G1804" t="s">
        <v>753</v>
      </c>
    </row>
    <row r="1805" spans="1:7" x14ac:dyDescent="0.25">
      <c r="A1805">
        <v>321</v>
      </c>
      <c r="B1805" t="s">
        <v>747</v>
      </c>
      <c r="C1805" t="s">
        <v>629</v>
      </c>
      <c r="D1805">
        <v>6</v>
      </c>
      <c r="E1805">
        <v>321</v>
      </c>
      <c r="F1805" s="1" t="s">
        <v>12</v>
      </c>
      <c r="G1805" t="s">
        <v>753</v>
      </c>
    </row>
    <row r="1806" spans="1:7" hidden="1" x14ac:dyDescent="0.25">
      <c r="A1806">
        <v>321</v>
      </c>
      <c r="B1806" t="s">
        <v>748</v>
      </c>
      <c r="C1806" t="s">
        <v>629</v>
      </c>
      <c r="D1806" t="s">
        <v>50</v>
      </c>
      <c r="E1806">
        <v>321</v>
      </c>
      <c r="F1806" s="1" t="s">
        <v>12</v>
      </c>
      <c r="G1806" t="s">
        <v>753</v>
      </c>
    </row>
    <row r="1807" spans="1:7" x14ac:dyDescent="0.25">
      <c r="A1807">
        <v>321</v>
      </c>
      <c r="B1807" t="s">
        <v>749</v>
      </c>
      <c r="C1807" t="s">
        <v>629</v>
      </c>
      <c r="D1807">
        <v>1</v>
      </c>
      <c r="E1807">
        <v>321</v>
      </c>
      <c r="F1807" s="1" t="s">
        <v>12</v>
      </c>
      <c r="G1807" t="s">
        <v>753</v>
      </c>
    </row>
    <row r="1808" spans="1:7" hidden="1" x14ac:dyDescent="0.25">
      <c r="A1808">
        <v>321</v>
      </c>
      <c r="B1808" t="s">
        <v>532</v>
      </c>
      <c r="C1808" t="s">
        <v>629</v>
      </c>
      <c r="D1808" t="s">
        <v>50</v>
      </c>
      <c r="E1808">
        <v>321</v>
      </c>
      <c r="F1808" s="1" t="s">
        <v>12</v>
      </c>
      <c r="G1808" t="s">
        <v>753</v>
      </c>
    </row>
    <row r="1809" spans="1:7" hidden="1" x14ac:dyDescent="0.25">
      <c r="A1809">
        <v>322</v>
      </c>
      <c r="B1809" t="s">
        <v>750</v>
      </c>
      <c r="C1809" t="s">
        <v>629</v>
      </c>
      <c r="D1809">
        <v>2</v>
      </c>
      <c r="E1809">
        <v>322</v>
      </c>
      <c r="F1809" s="1" t="s">
        <v>13</v>
      </c>
      <c r="G1809" t="s">
        <v>149</v>
      </c>
    </row>
    <row r="1810" spans="1:7" hidden="1" x14ac:dyDescent="0.25">
      <c r="A1810">
        <v>322</v>
      </c>
      <c r="B1810" t="s">
        <v>741</v>
      </c>
      <c r="C1810" t="s">
        <v>629</v>
      </c>
      <c r="D1810" t="s">
        <v>50</v>
      </c>
      <c r="E1810">
        <v>322</v>
      </c>
      <c r="F1810" s="1" t="s">
        <v>13</v>
      </c>
      <c r="G1810" t="s">
        <v>453</v>
      </c>
    </row>
    <row r="1811" spans="1:7" hidden="1" x14ac:dyDescent="0.25">
      <c r="A1811">
        <v>322</v>
      </c>
      <c r="B1811" t="s">
        <v>742</v>
      </c>
      <c r="C1811" t="s">
        <v>629</v>
      </c>
      <c r="D1811">
        <v>0</v>
      </c>
      <c r="E1811">
        <v>322</v>
      </c>
      <c r="F1811" s="1" t="s">
        <v>13</v>
      </c>
      <c r="G1811" t="s">
        <v>153</v>
      </c>
    </row>
    <row r="1812" spans="1:7" hidden="1" x14ac:dyDescent="0.25">
      <c r="A1812">
        <v>322</v>
      </c>
      <c r="B1812" t="s">
        <v>154</v>
      </c>
      <c r="C1812" t="s">
        <v>629</v>
      </c>
      <c r="D1812" t="s">
        <v>50</v>
      </c>
      <c r="E1812">
        <v>322</v>
      </c>
      <c r="F1812" s="1" t="s">
        <v>13</v>
      </c>
      <c r="G1812" t="s">
        <v>154</v>
      </c>
    </row>
    <row r="1813" spans="1:7" hidden="1" x14ac:dyDescent="0.25">
      <c r="A1813">
        <v>322</v>
      </c>
      <c r="B1813" t="s">
        <v>743</v>
      </c>
      <c r="C1813" t="s">
        <v>629</v>
      </c>
      <c r="D1813" t="s">
        <v>44</v>
      </c>
      <c r="E1813">
        <v>322</v>
      </c>
      <c r="F1813" s="1" t="s">
        <v>13</v>
      </c>
      <c r="G1813" t="s">
        <v>443</v>
      </c>
    </row>
    <row r="1814" spans="1:7" hidden="1" x14ac:dyDescent="0.25">
      <c r="A1814">
        <v>322</v>
      </c>
      <c r="B1814" t="s">
        <v>744</v>
      </c>
      <c r="C1814" t="s">
        <v>629</v>
      </c>
      <c r="D1814" t="s">
        <v>50</v>
      </c>
      <c r="E1814">
        <v>322</v>
      </c>
      <c r="F1814" s="1" t="s">
        <v>13</v>
      </c>
      <c r="G1814" t="s">
        <v>443</v>
      </c>
    </row>
    <row r="1815" spans="1:7" x14ac:dyDescent="0.25">
      <c r="A1815">
        <v>322</v>
      </c>
      <c r="B1815" t="s">
        <v>745</v>
      </c>
      <c r="C1815" t="s">
        <v>629</v>
      </c>
      <c r="D1815" t="s">
        <v>50</v>
      </c>
      <c r="E1815">
        <v>322</v>
      </c>
      <c r="F1815" s="1" t="s">
        <v>13</v>
      </c>
      <c r="G1815" t="s">
        <v>737</v>
      </c>
    </row>
    <row r="1816" spans="1:7" x14ac:dyDescent="0.25">
      <c r="A1816">
        <v>322</v>
      </c>
      <c r="B1816" t="s">
        <v>738</v>
      </c>
      <c r="C1816" t="s">
        <v>629</v>
      </c>
      <c r="D1816" t="s">
        <v>44</v>
      </c>
      <c r="E1816">
        <v>322</v>
      </c>
      <c r="F1816" s="1" t="s">
        <v>13</v>
      </c>
      <c r="G1816" t="s">
        <v>738</v>
      </c>
    </row>
    <row r="1817" spans="1:7" x14ac:dyDescent="0.25">
      <c r="A1817">
        <v>322</v>
      </c>
      <c r="B1817" t="s">
        <v>746</v>
      </c>
      <c r="C1817" t="s">
        <v>629</v>
      </c>
      <c r="D1817" t="s">
        <v>50</v>
      </c>
      <c r="E1817">
        <v>322</v>
      </c>
      <c r="F1817" s="1" t="s">
        <v>13</v>
      </c>
      <c r="G1817" t="s">
        <v>753</v>
      </c>
    </row>
    <row r="1818" spans="1:7" x14ac:dyDescent="0.25">
      <c r="A1818">
        <v>322</v>
      </c>
      <c r="B1818" t="s">
        <v>747</v>
      </c>
      <c r="C1818" t="s">
        <v>629</v>
      </c>
      <c r="D1818">
        <v>2</v>
      </c>
      <c r="E1818">
        <v>322</v>
      </c>
      <c r="F1818" s="1" t="s">
        <v>13</v>
      </c>
      <c r="G1818" t="s">
        <v>753</v>
      </c>
    </row>
    <row r="1819" spans="1:7" hidden="1" x14ac:dyDescent="0.25">
      <c r="A1819">
        <v>322</v>
      </c>
      <c r="B1819" t="s">
        <v>748</v>
      </c>
      <c r="C1819" t="s">
        <v>629</v>
      </c>
      <c r="D1819" t="s">
        <v>50</v>
      </c>
      <c r="E1819">
        <v>322</v>
      </c>
      <c r="F1819" s="1" t="s">
        <v>13</v>
      </c>
      <c r="G1819" t="s">
        <v>753</v>
      </c>
    </row>
    <row r="1820" spans="1:7" x14ac:dyDescent="0.25">
      <c r="A1820">
        <v>322</v>
      </c>
      <c r="B1820" t="s">
        <v>749</v>
      </c>
      <c r="C1820" t="s">
        <v>629</v>
      </c>
      <c r="D1820" t="s">
        <v>50</v>
      </c>
      <c r="E1820">
        <v>322</v>
      </c>
      <c r="F1820" s="1" t="s">
        <v>13</v>
      </c>
      <c r="G1820" t="s">
        <v>753</v>
      </c>
    </row>
    <row r="1821" spans="1:7" hidden="1" x14ac:dyDescent="0.25">
      <c r="A1821">
        <v>322</v>
      </c>
      <c r="B1821" t="s">
        <v>532</v>
      </c>
      <c r="C1821" t="s">
        <v>629</v>
      </c>
      <c r="D1821">
        <v>0</v>
      </c>
      <c r="E1821">
        <v>322</v>
      </c>
      <c r="F1821" s="1" t="s">
        <v>13</v>
      </c>
      <c r="G1821" t="s">
        <v>753</v>
      </c>
    </row>
    <row r="1822" spans="1:7" hidden="1" x14ac:dyDescent="0.25">
      <c r="A1822">
        <v>323</v>
      </c>
      <c r="B1822" t="s">
        <v>750</v>
      </c>
      <c r="C1822" t="s">
        <v>629</v>
      </c>
      <c r="D1822">
        <v>0</v>
      </c>
      <c r="E1822">
        <v>323</v>
      </c>
      <c r="F1822" s="1" t="s">
        <v>13</v>
      </c>
      <c r="G1822" t="s">
        <v>149</v>
      </c>
    </row>
    <row r="1823" spans="1:7" hidden="1" x14ac:dyDescent="0.25">
      <c r="A1823">
        <v>323</v>
      </c>
      <c r="B1823" t="s">
        <v>741</v>
      </c>
      <c r="C1823" t="s">
        <v>629</v>
      </c>
      <c r="D1823">
        <v>0</v>
      </c>
      <c r="E1823">
        <v>323</v>
      </c>
      <c r="F1823" s="1" t="s">
        <v>13</v>
      </c>
      <c r="G1823" t="s">
        <v>453</v>
      </c>
    </row>
    <row r="1824" spans="1:7" hidden="1" x14ac:dyDescent="0.25">
      <c r="A1824">
        <v>323</v>
      </c>
      <c r="B1824" t="s">
        <v>742</v>
      </c>
      <c r="C1824" t="s">
        <v>629</v>
      </c>
      <c r="D1824">
        <v>0</v>
      </c>
      <c r="E1824">
        <v>323</v>
      </c>
      <c r="F1824" s="1" t="s">
        <v>13</v>
      </c>
      <c r="G1824" t="s">
        <v>153</v>
      </c>
    </row>
    <row r="1825" spans="1:7" hidden="1" x14ac:dyDescent="0.25">
      <c r="A1825">
        <v>323</v>
      </c>
      <c r="B1825" t="s">
        <v>154</v>
      </c>
      <c r="C1825" t="s">
        <v>629</v>
      </c>
      <c r="D1825" t="s">
        <v>50</v>
      </c>
      <c r="E1825">
        <v>323</v>
      </c>
      <c r="F1825" s="1" t="s">
        <v>13</v>
      </c>
      <c r="G1825" t="s">
        <v>154</v>
      </c>
    </row>
    <row r="1826" spans="1:7" hidden="1" x14ac:dyDescent="0.25">
      <c r="A1826">
        <v>323</v>
      </c>
      <c r="B1826" t="s">
        <v>743</v>
      </c>
      <c r="C1826" t="s">
        <v>629</v>
      </c>
      <c r="D1826" t="s">
        <v>44</v>
      </c>
      <c r="E1826">
        <v>323</v>
      </c>
      <c r="F1826" s="1" t="s">
        <v>13</v>
      </c>
      <c r="G1826" t="s">
        <v>443</v>
      </c>
    </row>
    <row r="1827" spans="1:7" hidden="1" x14ac:dyDescent="0.25">
      <c r="A1827">
        <v>323</v>
      </c>
      <c r="B1827" t="s">
        <v>744</v>
      </c>
      <c r="C1827" t="s">
        <v>629</v>
      </c>
      <c r="D1827">
        <v>0</v>
      </c>
      <c r="E1827">
        <v>323</v>
      </c>
      <c r="F1827" s="1" t="s">
        <v>13</v>
      </c>
      <c r="G1827" t="s">
        <v>443</v>
      </c>
    </row>
    <row r="1828" spans="1:7" x14ac:dyDescent="0.25">
      <c r="A1828">
        <v>323</v>
      </c>
      <c r="B1828" t="s">
        <v>745</v>
      </c>
      <c r="C1828" t="s">
        <v>629</v>
      </c>
      <c r="D1828">
        <v>0</v>
      </c>
      <c r="E1828">
        <v>323</v>
      </c>
      <c r="F1828" s="1" t="s">
        <v>13</v>
      </c>
      <c r="G1828" t="s">
        <v>737</v>
      </c>
    </row>
    <row r="1829" spans="1:7" x14ac:dyDescent="0.25">
      <c r="A1829">
        <v>323</v>
      </c>
      <c r="B1829" t="s">
        <v>738</v>
      </c>
      <c r="C1829" t="s">
        <v>629</v>
      </c>
      <c r="D1829" t="s">
        <v>44</v>
      </c>
      <c r="E1829">
        <v>323</v>
      </c>
      <c r="F1829" s="1" t="s">
        <v>13</v>
      </c>
      <c r="G1829" t="s">
        <v>738</v>
      </c>
    </row>
    <row r="1830" spans="1:7" x14ac:dyDescent="0.25">
      <c r="A1830">
        <v>323</v>
      </c>
      <c r="B1830" t="s">
        <v>746</v>
      </c>
      <c r="C1830" t="s">
        <v>629</v>
      </c>
      <c r="D1830">
        <v>0</v>
      </c>
      <c r="E1830">
        <v>323</v>
      </c>
      <c r="F1830" s="1" t="s">
        <v>13</v>
      </c>
      <c r="G1830" t="s">
        <v>753</v>
      </c>
    </row>
    <row r="1831" spans="1:7" x14ac:dyDescent="0.25">
      <c r="A1831">
        <v>323</v>
      </c>
      <c r="B1831" t="s">
        <v>747</v>
      </c>
      <c r="C1831" t="s">
        <v>629</v>
      </c>
      <c r="D1831" t="s">
        <v>50</v>
      </c>
      <c r="E1831">
        <v>323</v>
      </c>
      <c r="F1831" s="1" t="s">
        <v>13</v>
      </c>
      <c r="G1831" t="s">
        <v>753</v>
      </c>
    </row>
    <row r="1832" spans="1:7" hidden="1" x14ac:dyDescent="0.25">
      <c r="A1832">
        <v>323</v>
      </c>
      <c r="B1832" t="s">
        <v>748</v>
      </c>
      <c r="C1832" t="s">
        <v>629</v>
      </c>
      <c r="D1832" t="s">
        <v>50</v>
      </c>
      <c r="E1832">
        <v>323</v>
      </c>
      <c r="F1832" s="1" t="s">
        <v>13</v>
      </c>
      <c r="G1832" t="s">
        <v>753</v>
      </c>
    </row>
    <row r="1833" spans="1:7" x14ac:dyDescent="0.25">
      <c r="A1833">
        <v>323</v>
      </c>
      <c r="B1833" t="s">
        <v>749</v>
      </c>
      <c r="C1833" t="s">
        <v>629</v>
      </c>
      <c r="D1833" t="s">
        <v>50</v>
      </c>
      <c r="E1833">
        <v>323</v>
      </c>
      <c r="F1833" s="1" t="s">
        <v>13</v>
      </c>
      <c r="G1833" t="s">
        <v>753</v>
      </c>
    </row>
    <row r="1834" spans="1:7" hidden="1" x14ac:dyDescent="0.25">
      <c r="A1834">
        <v>323</v>
      </c>
      <c r="B1834" t="s">
        <v>532</v>
      </c>
      <c r="C1834" t="s">
        <v>629</v>
      </c>
      <c r="D1834">
        <v>0</v>
      </c>
      <c r="E1834">
        <v>323</v>
      </c>
      <c r="F1834" s="1" t="s">
        <v>13</v>
      </c>
      <c r="G1834" t="s">
        <v>753</v>
      </c>
    </row>
    <row r="1835" spans="1:7" hidden="1" x14ac:dyDescent="0.25">
      <c r="A1835">
        <v>324110</v>
      </c>
      <c r="B1835" t="s">
        <v>750</v>
      </c>
      <c r="C1835" t="s">
        <v>629</v>
      </c>
      <c r="D1835">
        <v>0</v>
      </c>
      <c r="E1835">
        <v>324</v>
      </c>
      <c r="F1835" s="1" t="s">
        <v>14</v>
      </c>
      <c r="G1835" t="s">
        <v>149</v>
      </c>
    </row>
    <row r="1836" spans="1:7" hidden="1" x14ac:dyDescent="0.25">
      <c r="A1836">
        <v>324110</v>
      </c>
      <c r="B1836" t="s">
        <v>741</v>
      </c>
      <c r="C1836" t="s">
        <v>629</v>
      </c>
      <c r="D1836" t="s">
        <v>50</v>
      </c>
      <c r="E1836">
        <v>324</v>
      </c>
      <c r="F1836" s="1" t="s">
        <v>14</v>
      </c>
      <c r="G1836" t="s">
        <v>453</v>
      </c>
    </row>
    <row r="1837" spans="1:7" hidden="1" x14ac:dyDescent="0.25">
      <c r="A1837">
        <v>324110</v>
      </c>
      <c r="B1837" t="s">
        <v>742</v>
      </c>
      <c r="C1837" t="s">
        <v>629</v>
      </c>
      <c r="D1837">
        <v>0</v>
      </c>
      <c r="E1837">
        <v>324</v>
      </c>
      <c r="F1837" s="1" t="s">
        <v>14</v>
      </c>
      <c r="G1837" t="s">
        <v>153</v>
      </c>
    </row>
    <row r="1838" spans="1:7" hidden="1" x14ac:dyDescent="0.25">
      <c r="A1838">
        <v>324110</v>
      </c>
      <c r="B1838" t="s">
        <v>154</v>
      </c>
      <c r="C1838" t="s">
        <v>629</v>
      </c>
      <c r="D1838">
        <v>1</v>
      </c>
      <c r="E1838">
        <v>324</v>
      </c>
      <c r="F1838" s="1" t="s">
        <v>14</v>
      </c>
      <c r="G1838" t="s">
        <v>154</v>
      </c>
    </row>
    <row r="1839" spans="1:7" hidden="1" x14ac:dyDescent="0.25">
      <c r="A1839">
        <v>324110</v>
      </c>
      <c r="B1839" t="s">
        <v>743</v>
      </c>
      <c r="C1839" t="s">
        <v>629</v>
      </c>
      <c r="D1839" t="s">
        <v>44</v>
      </c>
      <c r="E1839">
        <v>324</v>
      </c>
      <c r="F1839" s="1" t="s">
        <v>14</v>
      </c>
      <c r="G1839" t="s">
        <v>443</v>
      </c>
    </row>
    <row r="1840" spans="1:7" hidden="1" x14ac:dyDescent="0.25">
      <c r="A1840">
        <v>324110</v>
      </c>
      <c r="B1840" t="s">
        <v>744</v>
      </c>
      <c r="C1840" t="s">
        <v>629</v>
      </c>
      <c r="D1840" t="s">
        <v>50</v>
      </c>
      <c r="E1840">
        <v>324</v>
      </c>
      <c r="F1840" s="1" t="s">
        <v>14</v>
      </c>
      <c r="G1840" t="s">
        <v>443</v>
      </c>
    </row>
    <row r="1841" spans="1:7" x14ac:dyDescent="0.25">
      <c r="A1841">
        <v>324110</v>
      </c>
      <c r="B1841" t="s">
        <v>745</v>
      </c>
      <c r="C1841" t="s">
        <v>629</v>
      </c>
      <c r="D1841" t="s">
        <v>50</v>
      </c>
      <c r="E1841">
        <v>324</v>
      </c>
      <c r="F1841" s="1" t="s">
        <v>14</v>
      </c>
      <c r="G1841" t="s">
        <v>737</v>
      </c>
    </row>
    <row r="1842" spans="1:7" x14ac:dyDescent="0.25">
      <c r="A1842">
        <v>324110</v>
      </c>
      <c r="B1842" t="s">
        <v>738</v>
      </c>
      <c r="C1842" t="s">
        <v>629</v>
      </c>
      <c r="D1842" t="s">
        <v>44</v>
      </c>
      <c r="E1842">
        <v>324</v>
      </c>
      <c r="F1842" s="1" t="s">
        <v>14</v>
      </c>
      <c r="G1842" t="s">
        <v>738</v>
      </c>
    </row>
    <row r="1843" spans="1:7" x14ac:dyDescent="0.25">
      <c r="A1843">
        <v>324110</v>
      </c>
      <c r="B1843" t="s">
        <v>746</v>
      </c>
      <c r="C1843" t="s">
        <v>629</v>
      </c>
      <c r="D1843">
        <v>0</v>
      </c>
      <c r="E1843">
        <v>324</v>
      </c>
      <c r="F1843" s="1" t="s">
        <v>14</v>
      </c>
      <c r="G1843" t="s">
        <v>753</v>
      </c>
    </row>
    <row r="1844" spans="1:7" x14ac:dyDescent="0.25">
      <c r="A1844">
        <v>324110</v>
      </c>
      <c r="B1844" t="s">
        <v>747</v>
      </c>
      <c r="C1844" t="s">
        <v>629</v>
      </c>
      <c r="D1844">
        <v>1</v>
      </c>
      <c r="E1844">
        <v>324</v>
      </c>
      <c r="F1844" s="1" t="s">
        <v>14</v>
      </c>
      <c r="G1844" t="s">
        <v>753</v>
      </c>
    </row>
    <row r="1845" spans="1:7" hidden="1" x14ac:dyDescent="0.25">
      <c r="A1845">
        <v>324110</v>
      </c>
      <c r="B1845" t="s">
        <v>748</v>
      </c>
      <c r="C1845" t="s">
        <v>629</v>
      </c>
      <c r="D1845" t="s">
        <v>50</v>
      </c>
      <c r="E1845">
        <v>324</v>
      </c>
      <c r="F1845" s="1" t="s">
        <v>14</v>
      </c>
      <c r="G1845" t="s">
        <v>753</v>
      </c>
    </row>
    <row r="1846" spans="1:7" x14ac:dyDescent="0.25">
      <c r="A1846">
        <v>324110</v>
      </c>
      <c r="B1846" t="s">
        <v>749</v>
      </c>
      <c r="C1846" t="s">
        <v>629</v>
      </c>
      <c r="D1846" t="s">
        <v>50</v>
      </c>
      <c r="E1846">
        <v>324</v>
      </c>
      <c r="F1846" s="1" t="s">
        <v>14</v>
      </c>
      <c r="G1846" t="s">
        <v>753</v>
      </c>
    </row>
    <row r="1847" spans="1:7" hidden="1" x14ac:dyDescent="0.25">
      <c r="A1847">
        <v>324110</v>
      </c>
      <c r="B1847" t="s">
        <v>532</v>
      </c>
      <c r="C1847" t="s">
        <v>629</v>
      </c>
      <c r="D1847" t="s">
        <v>50</v>
      </c>
      <c r="E1847">
        <v>324</v>
      </c>
      <c r="F1847" s="1" t="s">
        <v>14</v>
      </c>
      <c r="G1847" t="s">
        <v>753</v>
      </c>
    </row>
    <row r="1848" spans="1:7" hidden="1" x14ac:dyDescent="0.25">
      <c r="A1848">
        <v>324121</v>
      </c>
      <c r="B1848" t="s">
        <v>750</v>
      </c>
      <c r="C1848" t="s">
        <v>629</v>
      </c>
      <c r="D1848" t="s">
        <v>50</v>
      </c>
      <c r="E1848">
        <v>324</v>
      </c>
      <c r="F1848" s="1" t="s">
        <v>14</v>
      </c>
      <c r="G1848" t="s">
        <v>149</v>
      </c>
    </row>
    <row r="1849" spans="1:7" hidden="1" x14ac:dyDescent="0.25">
      <c r="A1849">
        <v>324121</v>
      </c>
      <c r="B1849" t="s">
        <v>741</v>
      </c>
      <c r="C1849" t="s">
        <v>629</v>
      </c>
      <c r="D1849">
        <v>1</v>
      </c>
      <c r="E1849">
        <v>324</v>
      </c>
      <c r="F1849" s="1" t="s">
        <v>14</v>
      </c>
      <c r="G1849" t="s">
        <v>453</v>
      </c>
    </row>
    <row r="1850" spans="1:7" hidden="1" x14ac:dyDescent="0.25">
      <c r="A1850">
        <v>324121</v>
      </c>
      <c r="B1850" t="s">
        <v>742</v>
      </c>
      <c r="C1850" t="s">
        <v>629</v>
      </c>
      <c r="D1850">
        <v>0</v>
      </c>
      <c r="E1850">
        <v>324</v>
      </c>
      <c r="F1850" s="1" t="s">
        <v>14</v>
      </c>
      <c r="G1850" t="s">
        <v>153</v>
      </c>
    </row>
    <row r="1851" spans="1:7" hidden="1" x14ac:dyDescent="0.25">
      <c r="A1851">
        <v>324121</v>
      </c>
      <c r="B1851" t="s">
        <v>154</v>
      </c>
      <c r="C1851" t="s">
        <v>629</v>
      </c>
      <c r="D1851">
        <v>1</v>
      </c>
      <c r="E1851">
        <v>324</v>
      </c>
      <c r="F1851" s="1" t="s">
        <v>14</v>
      </c>
      <c r="G1851" t="s">
        <v>154</v>
      </c>
    </row>
    <row r="1852" spans="1:7" hidden="1" x14ac:dyDescent="0.25">
      <c r="A1852">
        <v>324121</v>
      </c>
      <c r="B1852" t="s">
        <v>743</v>
      </c>
      <c r="C1852" t="s">
        <v>629</v>
      </c>
      <c r="D1852" t="s">
        <v>44</v>
      </c>
      <c r="E1852">
        <v>324</v>
      </c>
      <c r="F1852" s="1" t="s">
        <v>14</v>
      </c>
      <c r="G1852" t="s">
        <v>443</v>
      </c>
    </row>
    <row r="1853" spans="1:7" hidden="1" x14ac:dyDescent="0.25">
      <c r="A1853">
        <v>324121</v>
      </c>
      <c r="B1853" t="s">
        <v>744</v>
      </c>
      <c r="C1853" t="s">
        <v>629</v>
      </c>
      <c r="D1853" t="s">
        <v>50</v>
      </c>
      <c r="E1853">
        <v>324</v>
      </c>
      <c r="F1853" s="1" t="s">
        <v>14</v>
      </c>
      <c r="G1853" t="s">
        <v>443</v>
      </c>
    </row>
    <row r="1854" spans="1:7" x14ac:dyDescent="0.25">
      <c r="A1854">
        <v>324121</v>
      </c>
      <c r="B1854" t="s">
        <v>745</v>
      </c>
      <c r="C1854" t="s">
        <v>629</v>
      </c>
      <c r="D1854" t="s">
        <v>50</v>
      </c>
      <c r="E1854">
        <v>324</v>
      </c>
      <c r="F1854" s="1" t="s">
        <v>14</v>
      </c>
      <c r="G1854" t="s">
        <v>737</v>
      </c>
    </row>
    <row r="1855" spans="1:7" x14ac:dyDescent="0.25">
      <c r="A1855">
        <v>324121</v>
      </c>
      <c r="B1855" t="s">
        <v>738</v>
      </c>
      <c r="C1855" t="s">
        <v>629</v>
      </c>
      <c r="D1855" t="s">
        <v>44</v>
      </c>
      <c r="E1855">
        <v>324</v>
      </c>
      <c r="F1855" s="1" t="s">
        <v>14</v>
      </c>
      <c r="G1855" t="s">
        <v>738</v>
      </c>
    </row>
    <row r="1856" spans="1:7" x14ac:dyDescent="0.25">
      <c r="A1856">
        <v>324121</v>
      </c>
      <c r="B1856" t="s">
        <v>746</v>
      </c>
      <c r="C1856" t="s">
        <v>629</v>
      </c>
      <c r="D1856" t="s">
        <v>50</v>
      </c>
      <c r="E1856">
        <v>324</v>
      </c>
      <c r="F1856" s="1" t="s">
        <v>14</v>
      </c>
      <c r="G1856" t="s">
        <v>753</v>
      </c>
    </row>
    <row r="1857" spans="1:7" x14ac:dyDescent="0.25">
      <c r="A1857">
        <v>324121</v>
      </c>
      <c r="B1857" t="s">
        <v>747</v>
      </c>
      <c r="C1857" t="s">
        <v>629</v>
      </c>
      <c r="D1857">
        <v>1</v>
      </c>
      <c r="E1857">
        <v>324</v>
      </c>
      <c r="F1857" s="1" t="s">
        <v>14</v>
      </c>
      <c r="G1857" t="s">
        <v>753</v>
      </c>
    </row>
    <row r="1858" spans="1:7" hidden="1" x14ac:dyDescent="0.25">
      <c r="A1858">
        <v>324121</v>
      </c>
      <c r="B1858" t="s">
        <v>748</v>
      </c>
      <c r="C1858" t="s">
        <v>629</v>
      </c>
      <c r="D1858" t="s">
        <v>50</v>
      </c>
      <c r="E1858">
        <v>324</v>
      </c>
      <c r="F1858" s="1" t="s">
        <v>14</v>
      </c>
      <c r="G1858" t="s">
        <v>753</v>
      </c>
    </row>
    <row r="1859" spans="1:7" x14ac:dyDescent="0.25">
      <c r="A1859">
        <v>324121</v>
      </c>
      <c r="B1859" t="s">
        <v>749</v>
      </c>
      <c r="C1859" t="s">
        <v>629</v>
      </c>
      <c r="D1859" t="s">
        <v>50</v>
      </c>
      <c r="E1859">
        <v>324</v>
      </c>
      <c r="F1859" s="1" t="s">
        <v>14</v>
      </c>
      <c r="G1859" t="s">
        <v>753</v>
      </c>
    </row>
    <row r="1860" spans="1:7" hidden="1" x14ac:dyDescent="0.25">
      <c r="A1860">
        <v>324121</v>
      </c>
      <c r="B1860" t="s">
        <v>532</v>
      </c>
      <c r="C1860" t="s">
        <v>629</v>
      </c>
      <c r="D1860" t="s">
        <v>50</v>
      </c>
      <c r="E1860">
        <v>324</v>
      </c>
      <c r="F1860" s="1" t="s">
        <v>14</v>
      </c>
      <c r="G1860" t="s">
        <v>753</v>
      </c>
    </row>
    <row r="1861" spans="1:7" hidden="1" x14ac:dyDescent="0.25">
      <c r="A1861">
        <v>324122</v>
      </c>
      <c r="B1861" t="s">
        <v>750</v>
      </c>
      <c r="C1861" t="s">
        <v>629</v>
      </c>
      <c r="D1861" t="s">
        <v>50</v>
      </c>
      <c r="E1861">
        <v>324</v>
      </c>
      <c r="F1861" s="1" t="s">
        <v>14</v>
      </c>
      <c r="G1861" t="s">
        <v>149</v>
      </c>
    </row>
    <row r="1862" spans="1:7" hidden="1" x14ac:dyDescent="0.25">
      <c r="A1862">
        <v>324122</v>
      </c>
      <c r="B1862" t="s">
        <v>741</v>
      </c>
      <c r="C1862" t="s">
        <v>629</v>
      </c>
      <c r="D1862" t="s">
        <v>50</v>
      </c>
      <c r="E1862">
        <v>324</v>
      </c>
      <c r="F1862" s="1" t="s">
        <v>14</v>
      </c>
      <c r="G1862" t="s">
        <v>453</v>
      </c>
    </row>
    <row r="1863" spans="1:7" hidden="1" x14ac:dyDescent="0.25">
      <c r="A1863">
        <v>324122</v>
      </c>
      <c r="B1863" t="s">
        <v>742</v>
      </c>
      <c r="C1863" t="s">
        <v>629</v>
      </c>
      <c r="D1863">
        <v>0</v>
      </c>
      <c r="E1863">
        <v>324</v>
      </c>
      <c r="F1863" s="1" t="s">
        <v>14</v>
      </c>
      <c r="G1863" t="s">
        <v>153</v>
      </c>
    </row>
    <row r="1864" spans="1:7" hidden="1" x14ac:dyDescent="0.25">
      <c r="A1864">
        <v>324122</v>
      </c>
      <c r="B1864" t="s">
        <v>154</v>
      </c>
      <c r="C1864" t="s">
        <v>629</v>
      </c>
      <c r="D1864" t="s">
        <v>50</v>
      </c>
      <c r="E1864">
        <v>324</v>
      </c>
      <c r="F1864" s="1" t="s">
        <v>14</v>
      </c>
      <c r="G1864" t="s">
        <v>154</v>
      </c>
    </row>
    <row r="1865" spans="1:7" hidden="1" x14ac:dyDescent="0.25">
      <c r="A1865">
        <v>324122</v>
      </c>
      <c r="B1865" t="s">
        <v>743</v>
      </c>
      <c r="C1865" t="s">
        <v>629</v>
      </c>
      <c r="D1865" t="s">
        <v>44</v>
      </c>
      <c r="E1865">
        <v>324</v>
      </c>
      <c r="F1865" s="1" t="s">
        <v>14</v>
      </c>
      <c r="G1865" t="s">
        <v>443</v>
      </c>
    </row>
    <row r="1866" spans="1:7" hidden="1" x14ac:dyDescent="0.25">
      <c r="A1866">
        <v>324122</v>
      </c>
      <c r="B1866" t="s">
        <v>744</v>
      </c>
      <c r="C1866" t="s">
        <v>629</v>
      </c>
      <c r="D1866" t="s">
        <v>50</v>
      </c>
      <c r="E1866">
        <v>324</v>
      </c>
      <c r="F1866" s="1" t="s">
        <v>14</v>
      </c>
      <c r="G1866" t="s">
        <v>443</v>
      </c>
    </row>
    <row r="1867" spans="1:7" x14ac:dyDescent="0.25">
      <c r="A1867">
        <v>324122</v>
      </c>
      <c r="B1867" t="s">
        <v>745</v>
      </c>
      <c r="C1867" t="s">
        <v>629</v>
      </c>
      <c r="D1867" t="s">
        <v>50</v>
      </c>
      <c r="E1867">
        <v>324</v>
      </c>
      <c r="F1867" s="1" t="s">
        <v>14</v>
      </c>
      <c r="G1867" t="s">
        <v>737</v>
      </c>
    </row>
    <row r="1868" spans="1:7" x14ac:dyDescent="0.25">
      <c r="A1868">
        <v>324122</v>
      </c>
      <c r="B1868" t="s">
        <v>738</v>
      </c>
      <c r="C1868" t="s">
        <v>629</v>
      </c>
      <c r="D1868" t="s">
        <v>44</v>
      </c>
      <c r="E1868">
        <v>324</v>
      </c>
      <c r="F1868" s="1" t="s">
        <v>14</v>
      </c>
      <c r="G1868" t="s">
        <v>738</v>
      </c>
    </row>
    <row r="1869" spans="1:7" x14ac:dyDescent="0.25">
      <c r="A1869">
        <v>324122</v>
      </c>
      <c r="B1869" t="s">
        <v>746</v>
      </c>
      <c r="C1869" t="s">
        <v>629</v>
      </c>
      <c r="D1869">
        <v>0</v>
      </c>
      <c r="E1869">
        <v>324</v>
      </c>
      <c r="F1869" s="1" t="s">
        <v>14</v>
      </c>
      <c r="G1869" t="s">
        <v>753</v>
      </c>
    </row>
    <row r="1870" spans="1:7" x14ac:dyDescent="0.25">
      <c r="A1870">
        <v>324122</v>
      </c>
      <c r="B1870" t="s">
        <v>747</v>
      </c>
      <c r="C1870" t="s">
        <v>629</v>
      </c>
      <c r="D1870" t="s">
        <v>50</v>
      </c>
      <c r="E1870">
        <v>324</v>
      </c>
      <c r="F1870" s="1" t="s">
        <v>14</v>
      </c>
      <c r="G1870" t="s">
        <v>753</v>
      </c>
    </row>
    <row r="1871" spans="1:7" hidden="1" x14ac:dyDescent="0.25">
      <c r="A1871">
        <v>324122</v>
      </c>
      <c r="B1871" t="s">
        <v>748</v>
      </c>
      <c r="C1871" t="s">
        <v>629</v>
      </c>
      <c r="D1871" t="s">
        <v>50</v>
      </c>
      <c r="E1871">
        <v>324</v>
      </c>
      <c r="F1871" s="1" t="s">
        <v>14</v>
      </c>
      <c r="G1871" t="s">
        <v>753</v>
      </c>
    </row>
    <row r="1872" spans="1:7" x14ac:dyDescent="0.25">
      <c r="A1872">
        <v>324122</v>
      </c>
      <c r="B1872" t="s">
        <v>749</v>
      </c>
      <c r="C1872" t="s">
        <v>629</v>
      </c>
      <c r="D1872" t="s">
        <v>50</v>
      </c>
      <c r="E1872">
        <v>324</v>
      </c>
      <c r="F1872" s="1" t="s">
        <v>14</v>
      </c>
      <c r="G1872" t="s">
        <v>753</v>
      </c>
    </row>
    <row r="1873" spans="1:7" hidden="1" x14ac:dyDescent="0.25">
      <c r="A1873">
        <v>324122</v>
      </c>
      <c r="B1873" t="s">
        <v>532</v>
      </c>
      <c r="C1873" t="s">
        <v>629</v>
      </c>
      <c r="D1873">
        <v>0</v>
      </c>
      <c r="E1873">
        <v>324</v>
      </c>
      <c r="F1873" s="1" t="s">
        <v>14</v>
      </c>
      <c r="G1873" t="s">
        <v>753</v>
      </c>
    </row>
    <row r="1874" spans="1:7" hidden="1" x14ac:dyDescent="0.25">
      <c r="A1874">
        <v>324191</v>
      </c>
      <c r="B1874" t="s">
        <v>750</v>
      </c>
      <c r="C1874" t="s">
        <v>629</v>
      </c>
      <c r="D1874" t="s">
        <v>50</v>
      </c>
      <c r="E1874">
        <v>324</v>
      </c>
      <c r="F1874" s="1" t="s">
        <v>14</v>
      </c>
      <c r="G1874" t="s">
        <v>149</v>
      </c>
    </row>
    <row r="1875" spans="1:7" hidden="1" x14ac:dyDescent="0.25">
      <c r="A1875">
        <v>324191</v>
      </c>
      <c r="B1875" t="s">
        <v>741</v>
      </c>
      <c r="C1875" t="s">
        <v>629</v>
      </c>
      <c r="D1875">
        <v>0</v>
      </c>
      <c r="E1875">
        <v>324</v>
      </c>
      <c r="F1875" s="1" t="s">
        <v>14</v>
      </c>
      <c r="G1875" t="s">
        <v>453</v>
      </c>
    </row>
    <row r="1876" spans="1:7" hidden="1" x14ac:dyDescent="0.25">
      <c r="A1876">
        <v>324191</v>
      </c>
      <c r="B1876" t="s">
        <v>742</v>
      </c>
      <c r="C1876" t="s">
        <v>629</v>
      </c>
      <c r="D1876">
        <v>0</v>
      </c>
      <c r="E1876">
        <v>324</v>
      </c>
      <c r="F1876" s="1" t="s">
        <v>14</v>
      </c>
      <c r="G1876" t="s">
        <v>153</v>
      </c>
    </row>
    <row r="1877" spans="1:7" hidden="1" x14ac:dyDescent="0.25">
      <c r="A1877">
        <v>324191</v>
      </c>
      <c r="B1877" t="s">
        <v>154</v>
      </c>
      <c r="C1877" t="s">
        <v>629</v>
      </c>
      <c r="D1877" t="s">
        <v>50</v>
      </c>
      <c r="E1877">
        <v>324</v>
      </c>
      <c r="F1877" s="1" t="s">
        <v>14</v>
      </c>
      <c r="G1877" t="s">
        <v>154</v>
      </c>
    </row>
    <row r="1878" spans="1:7" hidden="1" x14ac:dyDescent="0.25">
      <c r="A1878">
        <v>324191</v>
      </c>
      <c r="B1878" t="s">
        <v>743</v>
      </c>
      <c r="C1878" t="s">
        <v>629</v>
      </c>
      <c r="D1878" t="s">
        <v>44</v>
      </c>
      <c r="E1878">
        <v>324</v>
      </c>
      <c r="F1878" s="1" t="s">
        <v>14</v>
      </c>
      <c r="G1878" t="s">
        <v>443</v>
      </c>
    </row>
    <row r="1879" spans="1:7" hidden="1" x14ac:dyDescent="0.25">
      <c r="A1879">
        <v>324191</v>
      </c>
      <c r="B1879" t="s">
        <v>744</v>
      </c>
      <c r="C1879" t="s">
        <v>629</v>
      </c>
      <c r="D1879" t="s">
        <v>50</v>
      </c>
      <c r="E1879">
        <v>324</v>
      </c>
      <c r="F1879" s="1" t="s">
        <v>14</v>
      </c>
      <c r="G1879" t="s">
        <v>443</v>
      </c>
    </row>
    <row r="1880" spans="1:7" x14ac:dyDescent="0.25">
      <c r="A1880">
        <v>324191</v>
      </c>
      <c r="B1880" t="s">
        <v>745</v>
      </c>
      <c r="C1880" t="s">
        <v>629</v>
      </c>
      <c r="D1880" t="s">
        <v>50</v>
      </c>
      <c r="E1880">
        <v>324</v>
      </c>
      <c r="F1880" s="1" t="s">
        <v>14</v>
      </c>
      <c r="G1880" t="s">
        <v>737</v>
      </c>
    </row>
    <row r="1881" spans="1:7" x14ac:dyDescent="0.25">
      <c r="A1881">
        <v>324191</v>
      </c>
      <c r="B1881" t="s">
        <v>738</v>
      </c>
      <c r="C1881" t="s">
        <v>629</v>
      </c>
      <c r="D1881" t="s">
        <v>44</v>
      </c>
      <c r="E1881">
        <v>324</v>
      </c>
      <c r="F1881" s="1" t="s">
        <v>14</v>
      </c>
      <c r="G1881" t="s">
        <v>738</v>
      </c>
    </row>
    <row r="1882" spans="1:7" x14ac:dyDescent="0.25">
      <c r="A1882">
        <v>324191</v>
      </c>
      <c r="B1882" t="s">
        <v>746</v>
      </c>
      <c r="C1882" t="s">
        <v>629</v>
      </c>
      <c r="D1882" t="s">
        <v>50</v>
      </c>
      <c r="E1882">
        <v>324</v>
      </c>
      <c r="F1882" s="1" t="s">
        <v>14</v>
      </c>
      <c r="G1882" t="s">
        <v>753</v>
      </c>
    </row>
    <row r="1883" spans="1:7" x14ac:dyDescent="0.25">
      <c r="A1883">
        <v>324191</v>
      </c>
      <c r="B1883" t="s">
        <v>747</v>
      </c>
      <c r="C1883" t="s">
        <v>629</v>
      </c>
      <c r="D1883" t="s">
        <v>50</v>
      </c>
      <c r="E1883">
        <v>324</v>
      </c>
      <c r="F1883" s="1" t="s">
        <v>14</v>
      </c>
      <c r="G1883" t="s">
        <v>753</v>
      </c>
    </row>
    <row r="1884" spans="1:7" hidden="1" x14ac:dyDescent="0.25">
      <c r="A1884">
        <v>324191</v>
      </c>
      <c r="B1884" t="s">
        <v>748</v>
      </c>
      <c r="C1884" t="s">
        <v>629</v>
      </c>
      <c r="D1884" t="s">
        <v>50</v>
      </c>
      <c r="E1884">
        <v>324</v>
      </c>
      <c r="F1884" s="1" t="s">
        <v>14</v>
      </c>
      <c r="G1884" t="s">
        <v>753</v>
      </c>
    </row>
    <row r="1885" spans="1:7" x14ac:dyDescent="0.25">
      <c r="A1885">
        <v>324191</v>
      </c>
      <c r="B1885" t="s">
        <v>749</v>
      </c>
      <c r="C1885" t="s">
        <v>629</v>
      </c>
      <c r="D1885" t="s">
        <v>50</v>
      </c>
      <c r="E1885">
        <v>324</v>
      </c>
      <c r="F1885" s="1" t="s">
        <v>14</v>
      </c>
      <c r="G1885" t="s">
        <v>753</v>
      </c>
    </row>
    <row r="1886" spans="1:7" hidden="1" x14ac:dyDescent="0.25">
      <c r="A1886">
        <v>324191</v>
      </c>
      <c r="B1886" t="s">
        <v>532</v>
      </c>
      <c r="C1886" t="s">
        <v>629</v>
      </c>
      <c r="D1886">
        <v>0</v>
      </c>
      <c r="E1886">
        <v>324</v>
      </c>
      <c r="F1886" s="1" t="s">
        <v>14</v>
      </c>
      <c r="G1886" t="s">
        <v>753</v>
      </c>
    </row>
    <row r="1887" spans="1:7" hidden="1" x14ac:dyDescent="0.25">
      <c r="A1887">
        <v>324199</v>
      </c>
      <c r="B1887" t="s">
        <v>750</v>
      </c>
      <c r="C1887" t="s">
        <v>629</v>
      </c>
      <c r="D1887">
        <v>0</v>
      </c>
      <c r="E1887">
        <v>324</v>
      </c>
      <c r="F1887" s="1" t="s">
        <v>19</v>
      </c>
      <c r="G1887" t="s">
        <v>149</v>
      </c>
    </row>
    <row r="1888" spans="1:7" hidden="1" x14ac:dyDescent="0.25">
      <c r="A1888">
        <v>324199</v>
      </c>
      <c r="B1888" t="s">
        <v>741</v>
      </c>
      <c r="C1888" t="s">
        <v>629</v>
      </c>
      <c r="D1888" t="s">
        <v>50</v>
      </c>
      <c r="E1888">
        <v>324</v>
      </c>
      <c r="F1888" s="1" t="s">
        <v>19</v>
      </c>
      <c r="G1888" t="s">
        <v>453</v>
      </c>
    </row>
    <row r="1889" spans="1:7" hidden="1" x14ac:dyDescent="0.25">
      <c r="A1889">
        <v>324199</v>
      </c>
      <c r="B1889" t="s">
        <v>742</v>
      </c>
      <c r="C1889" t="s">
        <v>629</v>
      </c>
      <c r="D1889">
        <v>0</v>
      </c>
      <c r="E1889">
        <v>324</v>
      </c>
      <c r="F1889" s="1" t="s">
        <v>19</v>
      </c>
      <c r="G1889" t="s">
        <v>153</v>
      </c>
    </row>
    <row r="1890" spans="1:7" hidden="1" x14ac:dyDescent="0.25">
      <c r="A1890">
        <v>324199</v>
      </c>
      <c r="B1890" t="s">
        <v>154</v>
      </c>
      <c r="C1890" t="s">
        <v>629</v>
      </c>
      <c r="D1890" t="s">
        <v>50</v>
      </c>
      <c r="E1890">
        <v>324</v>
      </c>
      <c r="F1890" s="1" t="s">
        <v>19</v>
      </c>
      <c r="G1890" t="s">
        <v>154</v>
      </c>
    </row>
    <row r="1891" spans="1:7" hidden="1" x14ac:dyDescent="0.25">
      <c r="A1891">
        <v>324199</v>
      </c>
      <c r="B1891" t="s">
        <v>743</v>
      </c>
      <c r="C1891" t="s">
        <v>629</v>
      </c>
      <c r="D1891" t="s">
        <v>44</v>
      </c>
      <c r="E1891">
        <v>324</v>
      </c>
      <c r="F1891" s="1" t="s">
        <v>19</v>
      </c>
      <c r="G1891" t="s">
        <v>443</v>
      </c>
    </row>
    <row r="1892" spans="1:7" hidden="1" x14ac:dyDescent="0.25">
      <c r="A1892">
        <v>324199</v>
      </c>
      <c r="B1892" t="s">
        <v>744</v>
      </c>
      <c r="C1892" t="s">
        <v>629</v>
      </c>
      <c r="D1892" t="s">
        <v>50</v>
      </c>
      <c r="E1892">
        <v>324</v>
      </c>
      <c r="F1892" s="1" t="s">
        <v>19</v>
      </c>
      <c r="G1892" t="s">
        <v>443</v>
      </c>
    </row>
    <row r="1893" spans="1:7" x14ac:dyDescent="0.25">
      <c r="A1893">
        <v>324199</v>
      </c>
      <c r="B1893" t="s">
        <v>745</v>
      </c>
      <c r="C1893" t="s">
        <v>629</v>
      </c>
      <c r="D1893">
        <v>0</v>
      </c>
      <c r="E1893">
        <v>324</v>
      </c>
      <c r="F1893" s="1" t="s">
        <v>19</v>
      </c>
      <c r="G1893" t="s">
        <v>737</v>
      </c>
    </row>
    <row r="1894" spans="1:7" x14ac:dyDescent="0.25">
      <c r="A1894">
        <v>324199</v>
      </c>
      <c r="B1894" t="s">
        <v>738</v>
      </c>
      <c r="C1894" t="s">
        <v>629</v>
      </c>
      <c r="D1894" t="s">
        <v>44</v>
      </c>
      <c r="E1894">
        <v>324</v>
      </c>
      <c r="F1894" s="1" t="s">
        <v>19</v>
      </c>
      <c r="G1894" t="s">
        <v>738</v>
      </c>
    </row>
    <row r="1895" spans="1:7" x14ac:dyDescent="0.25">
      <c r="A1895">
        <v>324199</v>
      </c>
      <c r="B1895" t="s">
        <v>746</v>
      </c>
      <c r="C1895" t="s">
        <v>629</v>
      </c>
      <c r="D1895" t="s">
        <v>50</v>
      </c>
      <c r="E1895">
        <v>324</v>
      </c>
      <c r="F1895" s="1" t="s">
        <v>19</v>
      </c>
      <c r="G1895" t="s">
        <v>753</v>
      </c>
    </row>
    <row r="1896" spans="1:7" x14ac:dyDescent="0.25">
      <c r="A1896">
        <v>324199</v>
      </c>
      <c r="B1896" t="s">
        <v>747</v>
      </c>
      <c r="C1896" t="s">
        <v>629</v>
      </c>
      <c r="D1896" t="s">
        <v>50</v>
      </c>
      <c r="E1896">
        <v>324</v>
      </c>
      <c r="F1896" s="1" t="s">
        <v>19</v>
      </c>
      <c r="G1896" t="s">
        <v>753</v>
      </c>
    </row>
    <row r="1897" spans="1:7" hidden="1" x14ac:dyDescent="0.25">
      <c r="A1897">
        <v>324199</v>
      </c>
      <c r="B1897" t="s">
        <v>748</v>
      </c>
      <c r="C1897" t="s">
        <v>629</v>
      </c>
      <c r="D1897" t="s">
        <v>50</v>
      </c>
      <c r="E1897">
        <v>324</v>
      </c>
      <c r="F1897" s="1" t="s">
        <v>19</v>
      </c>
      <c r="G1897" t="s">
        <v>753</v>
      </c>
    </row>
    <row r="1898" spans="1:7" x14ac:dyDescent="0.25">
      <c r="A1898">
        <v>324199</v>
      </c>
      <c r="B1898" t="s">
        <v>749</v>
      </c>
      <c r="C1898" t="s">
        <v>629</v>
      </c>
      <c r="D1898">
        <v>0</v>
      </c>
      <c r="E1898">
        <v>324</v>
      </c>
      <c r="F1898" s="1" t="s">
        <v>19</v>
      </c>
      <c r="G1898" t="s">
        <v>753</v>
      </c>
    </row>
    <row r="1899" spans="1:7" hidden="1" x14ac:dyDescent="0.25">
      <c r="A1899">
        <v>324199</v>
      </c>
      <c r="B1899" t="s">
        <v>532</v>
      </c>
      <c r="C1899" t="s">
        <v>629</v>
      </c>
      <c r="D1899">
        <v>0</v>
      </c>
      <c r="E1899">
        <v>324</v>
      </c>
      <c r="F1899" s="1" t="s">
        <v>19</v>
      </c>
      <c r="G1899" t="s">
        <v>753</v>
      </c>
    </row>
    <row r="1900" spans="1:7" hidden="1" x14ac:dyDescent="0.25">
      <c r="A1900">
        <v>325</v>
      </c>
      <c r="B1900" t="s">
        <v>750</v>
      </c>
      <c r="C1900" t="s">
        <v>629</v>
      </c>
      <c r="D1900">
        <v>3</v>
      </c>
      <c r="E1900">
        <v>325</v>
      </c>
      <c r="F1900" s="1" t="s">
        <v>15</v>
      </c>
      <c r="G1900" t="s">
        <v>149</v>
      </c>
    </row>
    <row r="1901" spans="1:7" hidden="1" x14ac:dyDescent="0.25">
      <c r="A1901">
        <v>325</v>
      </c>
      <c r="B1901" t="s">
        <v>741</v>
      </c>
      <c r="C1901" t="s">
        <v>629</v>
      </c>
      <c r="D1901" t="s">
        <v>50</v>
      </c>
      <c r="E1901">
        <v>325</v>
      </c>
      <c r="F1901" s="1" t="s">
        <v>15</v>
      </c>
      <c r="G1901" t="s">
        <v>453</v>
      </c>
    </row>
    <row r="1902" spans="1:7" hidden="1" x14ac:dyDescent="0.25">
      <c r="A1902">
        <v>325</v>
      </c>
      <c r="B1902" t="s">
        <v>742</v>
      </c>
      <c r="C1902" t="s">
        <v>629</v>
      </c>
      <c r="D1902" t="s">
        <v>50</v>
      </c>
      <c r="E1902">
        <v>325</v>
      </c>
      <c r="F1902" s="1" t="s">
        <v>15</v>
      </c>
      <c r="G1902" t="s">
        <v>153</v>
      </c>
    </row>
    <row r="1903" spans="1:7" hidden="1" x14ac:dyDescent="0.25">
      <c r="A1903">
        <v>325</v>
      </c>
      <c r="B1903" t="s">
        <v>154</v>
      </c>
      <c r="C1903" t="s">
        <v>629</v>
      </c>
      <c r="D1903">
        <v>1</v>
      </c>
      <c r="E1903">
        <v>325</v>
      </c>
      <c r="F1903" s="1" t="s">
        <v>15</v>
      </c>
      <c r="G1903" t="s">
        <v>154</v>
      </c>
    </row>
    <row r="1904" spans="1:7" hidden="1" x14ac:dyDescent="0.25">
      <c r="A1904">
        <v>325</v>
      </c>
      <c r="B1904" t="s">
        <v>743</v>
      </c>
      <c r="C1904" t="s">
        <v>629</v>
      </c>
      <c r="D1904" t="s">
        <v>44</v>
      </c>
      <c r="E1904">
        <v>325</v>
      </c>
      <c r="F1904" s="1" t="s">
        <v>15</v>
      </c>
      <c r="G1904" t="s">
        <v>443</v>
      </c>
    </row>
    <row r="1905" spans="1:7" hidden="1" x14ac:dyDescent="0.25">
      <c r="A1905">
        <v>325</v>
      </c>
      <c r="B1905" t="s">
        <v>744</v>
      </c>
      <c r="C1905" t="s">
        <v>629</v>
      </c>
      <c r="D1905">
        <v>1</v>
      </c>
      <c r="E1905">
        <v>325</v>
      </c>
      <c r="F1905" s="1" t="s">
        <v>15</v>
      </c>
      <c r="G1905" t="s">
        <v>443</v>
      </c>
    </row>
    <row r="1906" spans="1:7" x14ac:dyDescent="0.25">
      <c r="A1906">
        <v>325</v>
      </c>
      <c r="B1906" t="s">
        <v>745</v>
      </c>
      <c r="C1906" t="s">
        <v>629</v>
      </c>
      <c r="D1906" t="s">
        <v>50</v>
      </c>
      <c r="E1906">
        <v>325</v>
      </c>
      <c r="F1906" s="1" t="s">
        <v>15</v>
      </c>
      <c r="G1906" t="s">
        <v>737</v>
      </c>
    </row>
    <row r="1907" spans="1:7" x14ac:dyDescent="0.25">
      <c r="A1907">
        <v>325</v>
      </c>
      <c r="B1907" t="s">
        <v>738</v>
      </c>
      <c r="C1907" t="s">
        <v>629</v>
      </c>
      <c r="D1907" t="s">
        <v>44</v>
      </c>
      <c r="E1907">
        <v>325</v>
      </c>
      <c r="F1907" s="1" t="s">
        <v>15</v>
      </c>
      <c r="G1907" t="s">
        <v>738</v>
      </c>
    </row>
    <row r="1908" spans="1:7" x14ac:dyDescent="0.25">
      <c r="A1908">
        <v>325</v>
      </c>
      <c r="B1908" t="s">
        <v>746</v>
      </c>
      <c r="C1908" t="s">
        <v>629</v>
      </c>
      <c r="D1908" t="s">
        <v>50</v>
      </c>
      <c r="E1908">
        <v>325</v>
      </c>
      <c r="F1908" s="1" t="s">
        <v>15</v>
      </c>
      <c r="G1908" t="s">
        <v>753</v>
      </c>
    </row>
    <row r="1909" spans="1:7" x14ac:dyDescent="0.25">
      <c r="A1909">
        <v>325</v>
      </c>
      <c r="B1909" t="s">
        <v>747</v>
      </c>
      <c r="C1909" t="s">
        <v>629</v>
      </c>
      <c r="D1909">
        <v>2</v>
      </c>
      <c r="E1909">
        <v>325</v>
      </c>
      <c r="F1909" s="1" t="s">
        <v>15</v>
      </c>
      <c r="G1909" t="s">
        <v>753</v>
      </c>
    </row>
    <row r="1910" spans="1:7" hidden="1" x14ac:dyDescent="0.25">
      <c r="A1910">
        <v>325</v>
      </c>
      <c r="B1910" t="s">
        <v>748</v>
      </c>
      <c r="C1910" t="s">
        <v>629</v>
      </c>
      <c r="D1910" t="s">
        <v>50</v>
      </c>
      <c r="E1910">
        <v>325</v>
      </c>
      <c r="F1910" s="1" t="s">
        <v>15</v>
      </c>
      <c r="G1910" t="s">
        <v>753</v>
      </c>
    </row>
    <row r="1911" spans="1:7" x14ac:dyDescent="0.25">
      <c r="A1911">
        <v>325</v>
      </c>
      <c r="B1911" t="s">
        <v>749</v>
      </c>
      <c r="C1911" t="s">
        <v>629</v>
      </c>
      <c r="D1911" t="s">
        <v>50</v>
      </c>
      <c r="E1911">
        <v>325</v>
      </c>
      <c r="F1911" s="1" t="s">
        <v>15</v>
      </c>
      <c r="G1911" t="s">
        <v>753</v>
      </c>
    </row>
    <row r="1912" spans="1:7" hidden="1" x14ac:dyDescent="0.25">
      <c r="A1912">
        <v>325</v>
      </c>
      <c r="B1912" t="s">
        <v>532</v>
      </c>
      <c r="C1912" t="s">
        <v>629</v>
      </c>
      <c r="D1912" t="s">
        <v>50</v>
      </c>
      <c r="E1912">
        <v>325</v>
      </c>
      <c r="F1912" s="1" t="s">
        <v>15</v>
      </c>
      <c r="G1912" t="s">
        <v>753</v>
      </c>
    </row>
    <row r="1913" spans="1:7" hidden="1" x14ac:dyDescent="0.25">
      <c r="A1913">
        <v>326</v>
      </c>
      <c r="B1913" t="s">
        <v>750</v>
      </c>
      <c r="C1913" t="s">
        <v>629</v>
      </c>
      <c r="D1913" t="s">
        <v>50</v>
      </c>
      <c r="E1913">
        <v>326</v>
      </c>
      <c r="F1913" s="1" t="s">
        <v>16</v>
      </c>
      <c r="G1913" t="s">
        <v>149</v>
      </c>
    </row>
    <row r="1914" spans="1:7" hidden="1" x14ac:dyDescent="0.25">
      <c r="A1914">
        <v>326</v>
      </c>
      <c r="B1914" t="s">
        <v>741</v>
      </c>
      <c r="C1914" t="s">
        <v>629</v>
      </c>
      <c r="D1914" t="s">
        <v>50</v>
      </c>
      <c r="E1914">
        <v>326</v>
      </c>
      <c r="F1914" s="1" t="s">
        <v>16</v>
      </c>
      <c r="G1914" t="s">
        <v>453</v>
      </c>
    </row>
    <row r="1915" spans="1:7" hidden="1" x14ac:dyDescent="0.25">
      <c r="A1915">
        <v>326</v>
      </c>
      <c r="B1915" t="s">
        <v>742</v>
      </c>
      <c r="C1915" t="s">
        <v>629</v>
      </c>
      <c r="D1915">
        <v>0</v>
      </c>
      <c r="E1915">
        <v>326</v>
      </c>
      <c r="F1915" s="1" t="s">
        <v>16</v>
      </c>
      <c r="G1915" t="s">
        <v>153</v>
      </c>
    </row>
    <row r="1916" spans="1:7" hidden="1" x14ac:dyDescent="0.25">
      <c r="A1916">
        <v>326</v>
      </c>
      <c r="B1916" t="s">
        <v>154</v>
      </c>
      <c r="C1916" t="s">
        <v>629</v>
      </c>
      <c r="D1916" t="s">
        <v>50</v>
      </c>
      <c r="E1916">
        <v>326</v>
      </c>
      <c r="F1916" s="1" t="s">
        <v>16</v>
      </c>
      <c r="G1916" t="s">
        <v>154</v>
      </c>
    </row>
    <row r="1917" spans="1:7" hidden="1" x14ac:dyDescent="0.25">
      <c r="A1917">
        <v>326</v>
      </c>
      <c r="B1917" t="s">
        <v>743</v>
      </c>
      <c r="C1917" t="s">
        <v>629</v>
      </c>
      <c r="D1917" t="s">
        <v>44</v>
      </c>
      <c r="E1917">
        <v>326</v>
      </c>
      <c r="F1917" s="1" t="s">
        <v>16</v>
      </c>
      <c r="G1917" t="s">
        <v>443</v>
      </c>
    </row>
    <row r="1918" spans="1:7" hidden="1" x14ac:dyDescent="0.25">
      <c r="A1918">
        <v>326</v>
      </c>
      <c r="B1918" t="s">
        <v>744</v>
      </c>
      <c r="C1918" t="s">
        <v>629</v>
      </c>
      <c r="D1918" t="s">
        <v>50</v>
      </c>
      <c r="E1918">
        <v>326</v>
      </c>
      <c r="F1918" s="1" t="s">
        <v>16</v>
      </c>
      <c r="G1918" t="s">
        <v>443</v>
      </c>
    </row>
    <row r="1919" spans="1:7" x14ac:dyDescent="0.25">
      <c r="A1919">
        <v>326</v>
      </c>
      <c r="B1919" t="s">
        <v>745</v>
      </c>
      <c r="C1919" t="s">
        <v>629</v>
      </c>
      <c r="D1919" t="s">
        <v>50</v>
      </c>
      <c r="E1919">
        <v>326</v>
      </c>
      <c r="F1919" s="1" t="s">
        <v>16</v>
      </c>
      <c r="G1919" t="s">
        <v>737</v>
      </c>
    </row>
    <row r="1920" spans="1:7" x14ac:dyDescent="0.25">
      <c r="A1920">
        <v>326</v>
      </c>
      <c r="B1920" t="s">
        <v>738</v>
      </c>
      <c r="C1920" t="s">
        <v>629</v>
      </c>
      <c r="D1920" t="s">
        <v>44</v>
      </c>
      <c r="E1920">
        <v>326</v>
      </c>
      <c r="F1920" s="1" t="s">
        <v>16</v>
      </c>
      <c r="G1920" t="s">
        <v>738</v>
      </c>
    </row>
    <row r="1921" spans="1:7" x14ac:dyDescent="0.25">
      <c r="A1921">
        <v>326</v>
      </c>
      <c r="B1921" t="s">
        <v>746</v>
      </c>
      <c r="C1921" t="s">
        <v>629</v>
      </c>
      <c r="D1921" t="s">
        <v>50</v>
      </c>
      <c r="E1921">
        <v>326</v>
      </c>
      <c r="F1921" s="1" t="s">
        <v>16</v>
      </c>
      <c r="G1921" t="s">
        <v>753</v>
      </c>
    </row>
    <row r="1922" spans="1:7" x14ac:dyDescent="0.25">
      <c r="A1922">
        <v>326</v>
      </c>
      <c r="B1922" t="s">
        <v>747</v>
      </c>
      <c r="C1922" t="s">
        <v>629</v>
      </c>
      <c r="D1922" t="s">
        <v>50</v>
      </c>
      <c r="E1922">
        <v>326</v>
      </c>
      <c r="F1922" s="1" t="s">
        <v>16</v>
      </c>
      <c r="G1922" t="s">
        <v>753</v>
      </c>
    </row>
    <row r="1923" spans="1:7" hidden="1" x14ac:dyDescent="0.25">
      <c r="A1923">
        <v>326</v>
      </c>
      <c r="B1923" t="s">
        <v>748</v>
      </c>
      <c r="C1923" t="s">
        <v>629</v>
      </c>
      <c r="D1923" t="s">
        <v>50</v>
      </c>
      <c r="E1923">
        <v>326</v>
      </c>
      <c r="F1923" s="1" t="s">
        <v>16</v>
      </c>
      <c r="G1923" t="s">
        <v>753</v>
      </c>
    </row>
    <row r="1924" spans="1:7" x14ac:dyDescent="0.25">
      <c r="A1924">
        <v>326</v>
      </c>
      <c r="B1924" t="s">
        <v>749</v>
      </c>
      <c r="C1924" t="s">
        <v>629</v>
      </c>
      <c r="D1924" t="s">
        <v>50</v>
      </c>
      <c r="E1924">
        <v>326</v>
      </c>
      <c r="F1924" s="1" t="s">
        <v>16</v>
      </c>
      <c r="G1924" t="s">
        <v>753</v>
      </c>
    </row>
    <row r="1925" spans="1:7" hidden="1" x14ac:dyDescent="0.25">
      <c r="A1925">
        <v>326</v>
      </c>
      <c r="B1925" t="s">
        <v>532</v>
      </c>
      <c r="C1925" t="s">
        <v>629</v>
      </c>
      <c r="D1925">
        <v>0</v>
      </c>
      <c r="E1925">
        <v>326</v>
      </c>
      <c r="F1925" s="1" t="s">
        <v>16</v>
      </c>
      <c r="G1925" t="s">
        <v>753</v>
      </c>
    </row>
    <row r="1926" spans="1:7" hidden="1" x14ac:dyDescent="0.25">
      <c r="A1926">
        <v>327120</v>
      </c>
      <c r="B1926" t="s">
        <v>750</v>
      </c>
      <c r="C1926" t="s">
        <v>629</v>
      </c>
      <c r="D1926">
        <v>0</v>
      </c>
      <c r="E1926">
        <v>327</v>
      </c>
      <c r="F1926" s="1" t="s">
        <v>18</v>
      </c>
      <c r="G1926" t="s">
        <v>149</v>
      </c>
    </row>
    <row r="1927" spans="1:7" hidden="1" x14ac:dyDescent="0.25">
      <c r="A1927">
        <v>327120</v>
      </c>
      <c r="B1927" t="s">
        <v>741</v>
      </c>
      <c r="C1927" t="s">
        <v>629</v>
      </c>
      <c r="D1927" t="s">
        <v>50</v>
      </c>
      <c r="E1927">
        <v>327</v>
      </c>
      <c r="F1927" s="1" t="s">
        <v>18</v>
      </c>
      <c r="G1927" t="s">
        <v>453</v>
      </c>
    </row>
    <row r="1928" spans="1:7" hidden="1" x14ac:dyDescent="0.25">
      <c r="A1928">
        <v>327120</v>
      </c>
      <c r="B1928" t="s">
        <v>742</v>
      </c>
      <c r="C1928" t="s">
        <v>629</v>
      </c>
      <c r="D1928">
        <v>0</v>
      </c>
      <c r="E1928">
        <v>327</v>
      </c>
      <c r="F1928" s="1" t="s">
        <v>18</v>
      </c>
      <c r="G1928" t="s">
        <v>153</v>
      </c>
    </row>
    <row r="1929" spans="1:7" hidden="1" x14ac:dyDescent="0.25">
      <c r="A1929">
        <v>327120</v>
      </c>
      <c r="B1929" t="s">
        <v>154</v>
      </c>
      <c r="C1929" t="s">
        <v>629</v>
      </c>
      <c r="D1929" t="s">
        <v>50</v>
      </c>
      <c r="E1929">
        <v>327</v>
      </c>
      <c r="F1929" s="1" t="s">
        <v>18</v>
      </c>
      <c r="G1929" t="s">
        <v>154</v>
      </c>
    </row>
    <row r="1930" spans="1:7" hidden="1" x14ac:dyDescent="0.25">
      <c r="A1930">
        <v>327120</v>
      </c>
      <c r="B1930" t="s">
        <v>743</v>
      </c>
      <c r="C1930" t="s">
        <v>629</v>
      </c>
      <c r="D1930" t="s">
        <v>44</v>
      </c>
      <c r="E1930">
        <v>327</v>
      </c>
      <c r="F1930" s="1" t="s">
        <v>18</v>
      </c>
      <c r="G1930" t="s">
        <v>443</v>
      </c>
    </row>
    <row r="1931" spans="1:7" hidden="1" x14ac:dyDescent="0.25">
      <c r="A1931">
        <v>327120</v>
      </c>
      <c r="B1931" t="s">
        <v>744</v>
      </c>
      <c r="C1931" t="s">
        <v>629</v>
      </c>
      <c r="D1931" t="s">
        <v>50</v>
      </c>
      <c r="E1931">
        <v>327</v>
      </c>
      <c r="F1931" s="1" t="s">
        <v>18</v>
      </c>
      <c r="G1931" t="s">
        <v>443</v>
      </c>
    </row>
    <row r="1932" spans="1:7" x14ac:dyDescent="0.25">
      <c r="A1932">
        <v>327120</v>
      </c>
      <c r="B1932" t="s">
        <v>745</v>
      </c>
      <c r="C1932" t="s">
        <v>629</v>
      </c>
      <c r="D1932">
        <v>0</v>
      </c>
      <c r="E1932">
        <v>327</v>
      </c>
      <c r="F1932" s="1" t="s">
        <v>18</v>
      </c>
      <c r="G1932" t="s">
        <v>737</v>
      </c>
    </row>
    <row r="1933" spans="1:7" x14ac:dyDescent="0.25">
      <c r="A1933">
        <v>327120</v>
      </c>
      <c r="B1933" t="s">
        <v>738</v>
      </c>
      <c r="C1933" t="s">
        <v>629</v>
      </c>
      <c r="D1933" t="s">
        <v>44</v>
      </c>
      <c r="E1933">
        <v>327</v>
      </c>
      <c r="F1933" s="1" t="s">
        <v>18</v>
      </c>
      <c r="G1933" t="s">
        <v>738</v>
      </c>
    </row>
    <row r="1934" spans="1:7" x14ac:dyDescent="0.25">
      <c r="A1934">
        <v>327120</v>
      </c>
      <c r="B1934" t="s">
        <v>746</v>
      </c>
      <c r="C1934" t="s">
        <v>629</v>
      </c>
      <c r="D1934">
        <v>0</v>
      </c>
      <c r="E1934">
        <v>327</v>
      </c>
      <c r="F1934" s="1" t="s">
        <v>18</v>
      </c>
      <c r="G1934" t="s">
        <v>753</v>
      </c>
    </row>
    <row r="1935" spans="1:7" x14ac:dyDescent="0.25">
      <c r="A1935">
        <v>327120</v>
      </c>
      <c r="B1935" t="s">
        <v>747</v>
      </c>
      <c r="C1935" t="s">
        <v>629</v>
      </c>
      <c r="D1935" t="s">
        <v>50</v>
      </c>
      <c r="E1935">
        <v>327</v>
      </c>
      <c r="F1935" s="1" t="s">
        <v>18</v>
      </c>
      <c r="G1935" t="s">
        <v>753</v>
      </c>
    </row>
    <row r="1936" spans="1:7" hidden="1" x14ac:dyDescent="0.25">
      <c r="A1936">
        <v>327120</v>
      </c>
      <c r="B1936" t="s">
        <v>748</v>
      </c>
      <c r="C1936" t="s">
        <v>629</v>
      </c>
      <c r="D1936" t="s">
        <v>50</v>
      </c>
      <c r="E1936">
        <v>327</v>
      </c>
      <c r="F1936" s="1" t="s">
        <v>18</v>
      </c>
      <c r="G1936" t="s">
        <v>753</v>
      </c>
    </row>
    <row r="1937" spans="1:7" x14ac:dyDescent="0.25">
      <c r="A1937">
        <v>327120</v>
      </c>
      <c r="B1937" t="s">
        <v>749</v>
      </c>
      <c r="C1937" t="s">
        <v>629</v>
      </c>
      <c r="D1937" t="s">
        <v>50</v>
      </c>
      <c r="E1937">
        <v>327</v>
      </c>
      <c r="F1937" s="1" t="s">
        <v>18</v>
      </c>
      <c r="G1937" t="s">
        <v>753</v>
      </c>
    </row>
    <row r="1938" spans="1:7" hidden="1" x14ac:dyDescent="0.25">
      <c r="A1938">
        <v>327120</v>
      </c>
      <c r="B1938" t="s">
        <v>532</v>
      </c>
      <c r="C1938" t="s">
        <v>629</v>
      </c>
      <c r="D1938">
        <v>0</v>
      </c>
      <c r="E1938">
        <v>327</v>
      </c>
      <c r="F1938" s="1" t="s">
        <v>18</v>
      </c>
      <c r="G1938" t="s">
        <v>753</v>
      </c>
    </row>
    <row r="1939" spans="1:7" hidden="1" x14ac:dyDescent="0.25">
      <c r="A1939">
        <v>327211</v>
      </c>
      <c r="B1939" t="s">
        <v>750</v>
      </c>
      <c r="C1939" t="s">
        <v>629</v>
      </c>
      <c r="D1939">
        <v>0</v>
      </c>
      <c r="E1939">
        <v>327</v>
      </c>
      <c r="F1939" s="1" t="s">
        <v>17</v>
      </c>
      <c r="G1939" t="s">
        <v>149</v>
      </c>
    </row>
    <row r="1940" spans="1:7" hidden="1" x14ac:dyDescent="0.25">
      <c r="A1940">
        <v>327211</v>
      </c>
      <c r="B1940" t="s">
        <v>741</v>
      </c>
      <c r="C1940" t="s">
        <v>629</v>
      </c>
      <c r="D1940" t="s">
        <v>50</v>
      </c>
      <c r="E1940">
        <v>327</v>
      </c>
      <c r="F1940" s="1" t="s">
        <v>17</v>
      </c>
      <c r="G1940" t="s">
        <v>453</v>
      </c>
    </row>
    <row r="1941" spans="1:7" hidden="1" x14ac:dyDescent="0.25">
      <c r="A1941">
        <v>327211</v>
      </c>
      <c r="B1941" t="s">
        <v>742</v>
      </c>
      <c r="C1941" t="s">
        <v>629</v>
      </c>
      <c r="D1941">
        <v>0</v>
      </c>
      <c r="E1941">
        <v>327</v>
      </c>
      <c r="F1941" s="1" t="s">
        <v>17</v>
      </c>
      <c r="G1941" t="s">
        <v>153</v>
      </c>
    </row>
    <row r="1942" spans="1:7" hidden="1" x14ac:dyDescent="0.25">
      <c r="A1942">
        <v>327211</v>
      </c>
      <c r="B1942" t="s">
        <v>154</v>
      </c>
      <c r="C1942" t="s">
        <v>629</v>
      </c>
      <c r="D1942">
        <v>0</v>
      </c>
      <c r="E1942">
        <v>327</v>
      </c>
      <c r="F1942" s="1" t="s">
        <v>17</v>
      </c>
      <c r="G1942" t="s">
        <v>154</v>
      </c>
    </row>
    <row r="1943" spans="1:7" hidden="1" x14ac:dyDescent="0.25">
      <c r="A1943">
        <v>327211</v>
      </c>
      <c r="B1943" t="s">
        <v>743</v>
      </c>
      <c r="C1943" t="s">
        <v>629</v>
      </c>
      <c r="D1943" t="s">
        <v>44</v>
      </c>
      <c r="E1943">
        <v>327</v>
      </c>
      <c r="F1943" s="1" t="s">
        <v>17</v>
      </c>
      <c r="G1943" t="s">
        <v>443</v>
      </c>
    </row>
    <row r="1944" spans="1:7" hidden="1" x14ac:dyDescent="0.25">
      <c r="A1944">
        <v>327211</v>
      </c>
      <c r="B1944" t="s">
        <v>744</v>
      </c>
      <c r="C1944" t="s">
        <v>629</v>
      </c>
      <c r="D1944" t="s">
        <v>50</v>
      </c>
      <c r="E1944">
        <v>327</v>
      </c>
      <c r="F1944" s="1" t="s">
        <v>17</v>
      </c>
      <c r="G1944" t="s">
        <v>443</v>
      </c>
    </row>
    <row r="1945" spans="1:7" x14ac:dyDescent="0.25">
      <c r="A1945">
        <v>327211</v>
      </c>
      <c r="B1945" t="s">
        <v>745</v>
      </c>
      <c r="C1945" t="s">
        <v>629</v>
      </c>
      <c r="D1945">
        <v>0</v>
      </c>
      <c r="E1945">
        <v>327</v>
      </c>
      <c r="F1945" s="1" t="s">
        <v>17</v>
      </c>
      <c r="G1945" t="s">
        <v>737</v>
      </c>
    </row>
    <row r="1946" spans="1:7" x14ac:dyDescent="0.25">
      <c r="A1946">
        <v>327211</v>
      </c>
      <c r="B1946" t="s">
        <v>738</v>
      </c>
      <c r="C1946" t="s">
        <v>629</v>
      </c>
      <c r="D1946" t="s">
        <v>44</v>
      </c>
      <c r="E1946">
        <v>327</v>
      </c>
      <c r="F1946" s="1" t="s">
        <v>17</v>
      </c>
      <c r="G1946" t="s">
        <v>738</v>
      </c>
    </row>
    <row r="1947" spans="1:7" x14ac:dyDescent="0.25">
      <c r="A1947">
        <v>327211</v>
      </c>
      <c r="B1947" t="s">
        <v>746</v>
      </c>
      <c r="C1947" t="s">
        <v>629</v>
      </c>
      <c r="D1947">
        <v>0</v>
      </c>
      <c r="E1947">
        <v>327</v>
      </c>
      <c r="F1947" s="1" t="s">
        <v>17</v>
      </c>
      <c r="G1947" t="s">
        <v>753</v>
      </c>
    </row>
    <row r="1948" spans="1:7" x14ac:dyDescent="0.25">
      <c r="A1948">
        <v>327211</v>
      </c>
      <c r="B1948" t="s">
        <v>747</v>
      </c>
      <c r="C1948" t="s">
        <v>629</v>
      </c>
      <c r="D1948" t="s">
        <v>50</v>
      </c>
      <c r="E1948">
        <v>327</v>
      </c>
      <c r="F1948" s="1" t="s">
        <v>17</v>
      </c>
      <c r="G1948" t="s">
        <v>753</v>
      </c>
    </row>
    <row r="1949" spans="1:7" hidden="1" x14ac:dyDescent="0.25">
      <c r="A1949">
        <v>327211</v>
      </c>
      <c r="B1949" t="s">
        <v>748</v>
      </c>
      <c r="C1949" t="s">
        <v>629</v>
      </c>
      <c r="D1949" t="s">
        <v>50</v>
      </c>
      <c r="E1949">
        <v>327</v>
      </c>
      <c r="F1949" s="1" t="s">
        <v>17</v>
      </c>
      <c r="G1949" t="s">
        <v>753</v>
      </c>
    </row>
    <row r="1950" spans="1:7" x14ac:dyDescent="0.25">
      <c r="A1950">
        <v>327211</v>
      </c>
      <c r="B1950" t="s">
        <v>749</v>
      </c>
      <c r="C1950" t="s">
        <v>629</v>
      </c>
      <c r="D1950">
        <v>0</v>
      </c>
      <c r="E1950">
        <v>327</v>
      </c>
      <c r="F1950" s="1" t="s">
        <v>17</v>
      </c>
      <c r="G1950" t="s">
        <v>753</v>
      </c>
    </row>
    <row r="1951" spans="1:7" hidden="1" x14ac:dyDescent="0.25">
      <c r="A1951">
        <v>327211</v>
      </c>
      <c r="B1951" t="s">
        <v>532</v>
      </c>
      <c r="C1951" t="s">
        <v>629</v>
      </c>
      <c r="D1951">
        <v>0</v>
      </c>
      <c r="E1951">
        <v>327</v>
      </c>
      <c r="F1951" s="1" t="s">
        <v>17</v>
      </c>
      <c r="G1951" t="s">
        <v>753</v>
      </c>
    </row>
    <row r="1952" spans="1:7" hidden="1" x14ac:dyDescent="0.25">
      <c r="A1952">
        <v>327212</v>
      </c>
      <c r="B1952" t="s">
        <v>750</v>
      </c>
      <c r="C1952" t="s">
        <v>629</v>
      </c>
      <c r="D1952">
        <v>0</v>
      </c>
      <c r="E1952">
        <v>327</v>
      </c>
      <c r="F1952" s="1" t="s">
        <v>17</v>
      </c>
      <c r="G1952" t="s">
        <v>149</v>
      </c>
    </row>
    <row r="1953" spans="1:7" hidden="1" x14ac:dyDescent="0.25">
      <c r="A1953">
        <v>327212</v>
      </c>
      <c r="B1953" t="s">
        <v>741</v>
      </c>
      <c r="C1953" t="s">
        <v>629</v>
      </c>
      <c r="D1953">
        <v>0</v>
      </c>
      <c r="E1953">
        <v>327</v>
      </c>
      <c r="F1953" s="1" t="s">
        <v>17</v>
      </c>
      <c r="G1953" t="s">
        <v>453</v>
      </c>
    </row>
    <row r="1954" spans="1:7" hidden="1" x14ac:dyDescent="0.25">
      <c r="A1954">
        <v>327212</v>
      </c>
      <c r="B1954" t="s">
        <v>742</v>
      </c>
      <c r="C1954" t="s">
        <v>629</v>
      </c>
      <c r="D1954">
        <v>0</v>
      </c>
      <c r="E1954">
        <v>327</v>
      </c>
      <c r="F1954" s="1" t="s">
        <v>17</v>
      </c>
      <c r="G1954" t="s">
        <v>153</v>
      </c>
    </row>
    <row r="1955" spans="1:7" hidden="1" x14ac:dyDescent="0.25">
      <c r="A1955">
        <v>327212</v>
      </c>
      <c r="B1955" t="s">
        <v>154</v>
      </c>
      <c r="C1955" t="s">
        <v>629</v>
      </c>
      <c r="D1955" t="s">
        <v>50</v>
      </c>
      <c r="E1955">
        <v>327</v>
      </c>
      <c r="F1955" s="1" t="s">
        <v>17</v>
      </c>
      <c r="G1955" t="s">
        <v>154</v>
      </c>
    </row>
    <row r="1956" spans="1:7" hidden="1" x14ac:dyDescent="0.25">
      <c r="A1956">
        <v>327212</v>
      </c>
      <c r="B1956" t="s">
        <v>743</v>
      </c>
      <c r="C1956" t="s">
        <v>629</v>
      </c>
      <c r="D1956" t="s">
        <v>44</v>
      </c>
      <c r="E1956">
        <v>327</v>
      </c>
      <c r="F1956" s="1" t="s">
        <v>17</v>
      </c>
      <c r="G1956" t="s">
        <v>443</v>
      </c>
    </row>
    <row r="1957" spans="1:7" hidden="1" x14ac:dyDescent="0.25">
      <c r="A1957">
        <v>327212</v>
      </c>
      <c r="B1957" t="s">
        <v>744</v>
      </c>
      <c r="C1957" t="s">
        <v>629</v>
      </c>
      <c r="D1957">
        <v>0</v>
      </c>
      <c r="E1957">
        <v>327</v>
      </c>
      <c r="F1957" s="1" t="s">
        <v>17</v>
      </c>
      <c r="G1957" t="s">
        <v>443</v>
      </c>
    </row>
    <row r="1958" spans="1:7" x14ac:dyDescent="0.25">
      <c r="A1958">
        <v>327212</v>
      </c>
      <c r="B1958" t="s">
        <v>745</v>
      </c>
      <c r="C1958" t="s">
        <v>629</v>
      </c>
      <c r="D1958">
        <v>0</v>
      </c>
      <c r="E1958">
        <v>327</v>
      </c>
      <c r="F1958" s="1" t="s">
        <v>17</v>
      </c>
      <c r="G1958" t="s">
        <v>737</v>
      </c>
    </row>
    <row r="1959" spans="1:7" x14ac:dyDescent="0.25">
      <c r="A1959">
        <v>327212</v>
      </c>
      <c r="B1959" t="s">
        <v>738</v>
      </c>
      <c r="C1959" t="s">
        <v>629</v>
      </c>
      <c r="D1959" t="s">
        <v>44</v>
      </c>
      <c r="E1959">
        <v>327</v>
      </c>
      <c r="F1959" s="1" t="s">
        <v>17</v>
      </c>
      <c r="G1959" t="s">
        <v>738</v>
      </c>
    </row>
    <row r="1960" spans="1:7" x14ac:dyDescent="0.25">
      <c r="A1960">
        <v>327212</v>
      </c>
      <c r="B1960" t="s">
        <v>746</v>
      </c>
      <c r="C1960" t="s">
        <v>629</v>
      </c>
      <c r="D1960">
        <v>0</v>
      </c>
      <c r="E1960">
        <v>327</v>
      </c>
      <c r="F1960" s="1" t="s">
        <v>17</v>
      </c>
      <c r="G1960" t="s">
        <v>753</v>
      </c>
    </row>
    <row r="1961" spans="1:7" x14ac:dyDescent="0.25">
      <c r="A1961">
        <v>327212</v>
      </c>
      <c r="B1961" t="s">
        <v>747</v>
      </c>
      <c r="C1961" t="s">
        <v>629</v>
      </c>
      <c r="D1961" t="s">
        <v>50</v>
      </c>
      <c r="E1961">
        <v>327</v>
      </c>
      <c r="F1961" s="1" t="s">
        <v>17</v>
      </c>
      <c r="G1961" t="s">
        <v>753</v>
      </c>
    </row>
    <row r="1962" spans="1:7" hidden="1" x14ac:dyDescent="0.25">
      <c r="A1962">
        <v>327212</v>
      </c>
      <c r="B1962" t="s">
        <v>748</v>
      </c>
      <c r="C1962" t="s">
        <v>629</v>
      </c>
      <c r="D1962" t="s">
        <v>50</v>
      </c>
      <c r="E1962">
        <v>327</v>
      </c>
      <c r="F1962" s="1" t="s">
        <v>17</v>
      </c>
      <c r="G1962" t="s">
        <v>753</v>
      </c>
    </row>
    <row r="1963" spans="1:7" x14ac:dyDescent="0.25">
      <c r="A1963">
        <v>327212</v>
      </c>
      <c r="B1963" t="s">
        <v>749</v>
      </c>
      <c r="C1963" t="s">
        <v>629</v>
      </c>
      <c r="D1963" t="s">
        <v>50</v>
      </c>
      <c r="E1963">
        <v>327</v>
      </c>
      <c r="F1963" s="1" t="s">
        <v>17</v>
      </c>
      <c r="G1963" t="s">
        <v>753</v>
      </c>
    </row>
    <row r="1964" spans="1:7" hidden="1" x14ac:dyDescent="0.25">
      <c r="A1964">
        <v>327212</v>
      </c>
      <c r="B1964" t="s">
        <v>532</v>
      </c>
      <c r="C1964" t="s">
        <v>629</v>
      </c>
      <c r="D1964">
        <v>0</v>
      </c>
      <c r="E1964">
        <v>327</v>
      </c>
      <c r="F1964" s="1" t="s">
        <v>17</v>
      </c>
      <c r="G1964" t="s">
        <v>753</v>
      </c>
    </row>
    <row r="1965" spans="1:7" hidden="1" x14ac:dyDescent="0.25">
      <c r="A1965">
        <v>327213</v>
      </c>
      <c r="B1965" t="s">
        <v>750</v>
      </c>
      <c r="C1965" t="s">
        <v>629</v>
      </c>
      <c r="D1965">
        <v>0</v>
      </c>
      <c r="E1965">
        <v>327</v>
      </c>
      <c r="F1965" s="1" t="s">
        <v>17</v>
      </c>
      <c r="G1965" t="s">
        <v>149</v>
      </c>
    </row>
    <row r="1966" spans="1:7" hidden="1" x14ac:dyDescent="0.25">
      <c r="A1966">
        <v>327213</v>
      </c>
      <c r="B1966" t="s">
        <v>741</v>
      </c>
      <c r="C1966" t="s">
        <v>629</v>
      </c>
      <c r="D1966">
        <v>0</v>
      </c>
      <c r="E1966">
        <v>327</v>
      </c>
      <c r="F1966" s="1" t="s">
        <v>17</v>
      </c>
      <c r="G1966" t="s">
        <v>453</v>
      </c>
    </row>
    <row r="1967" spans="1:7" hidden="1" x14ac:dyDescent="0.25">
      <c r="A1967">
        <v>327213</v>
      </c>
      <c r="B1967" t="s">
        <v>742</v>
      </c>
      <c r="C1967" t="s">
        <v>629</v>
      </c>
      <c r="D1967">
        <v>0</v>
      </c>
      <c r="E1967">
        <v>327</v>
      </c>
      <c r="F1967" s="1" t="s">
        <v>17</v>
      </c>
      <c r="G1967" t="s">
        <v>153</v>
      </c>
    </row>
    <row r="1968" spans="1:7" hidden="1" x14ac:dyDescent="0.25">
      <c r="A1968">
        <v>327213</v>
      </c>
      <c r="B1968" t="s">
        <v>154</v>
      </c>
      <c r="C1968" t="s">
        <v>629</v>
      </c>
      <c r="D1968">
        <v>0</v>
      </c>
      <c r="E1968">
        <v>327</v>
      </c>
      <c r="F1968" s="1" t="s">
        <v>17</v>
      </c>
      <c r="G1968" t="s">
        <v>154</v>
      </c>
    </row>
    <row r="1969" spans="1:7" hidden="1" x14ac:dyDescent="0.25">
      <c r="A1969">
        <v>327213</v>
      </c>
      <c r="B1969" t="s">
        <v>743</v>
      </c>
      <c r="C1969" t="s">
        <v>629</v>
      </c>
      <c r="D1969" t="s">
        <v>44</v>
      </c>
      <c r="E1969">
        <v>327</v>
      </c>
      <c r="F1969" s="1" t="s">
        <v>17</v>
      </c>
      <c r="G1969" t="s">
        <v>443</v>
      </c>
    </row>
    <row r="1970" spans="1:7" hidden="1" x14ac:dyDescent="0.25">
      <c r="A1970">
        <v>327213</v>
      </c>
      <c r="B1970" t="s">
        <v>744</v>
      </c>
      <c r="C1970" t="s">
        <v>629</v>
      </c>
      <c r="D1970">
        <v>0</v>
      </c>
      <c r="E1970">
        <v>327</v>
      </c>
      <c r="F1970" s="1" t="s">
        <v>17</v>
      </c>
      <c r="G1970" t="s">
        <v>443</v>
      </c>
    </row>
    <row r="1971" spans="1:7" x14ac:dyDescent="0.25">
      <c r="A1971">
        <v>327213</v>
      </c>
      <c r="B1971" t="s">
        <v>745</v>
      </c>
      <c r="C1971" t="s">
        <v>629</v>
      </c>
      <c r="D1971" t="s">
        <v>50</v>
      </c>
      <c r="E1971">
        <v>327</v>
      </c>
      <c r="F1971" s="1" t="s">
        <v>17</v>
      </c>
      <c r="G1971" t="s">
        <v>737</v>
      </c>
    </row>
    <row r="1972" spans="1:7" x14ac:dyDescent="0.25">
      <c r="A1972">
        <v>327213</v>
      </c>
      <c r="B1972" t="s">
        <v>738</v>
      </c>
      <c r="C1972" t="s">
        <v>629</v>
      </c>
      <c r="D1972" t="s">
        <v>44</v>
      </c>
      <c r="E1972">
        <v>327</v>
      </c>
      <c r="F1972" s="1" t="s">
        <v>17</v>
      </c>
      <c r="G1972" t="s">
        <v>738</v>
      </c>
    </row>
    <row r="1973" spans="1:7" x14ac:dyDescent="0.25">
      <c r="A1973">
        <v>327213</v>
      </c>
      <c r="B1973" t="s">
        <v>746</v>
      </c>
      <c r="C1973" t="s">
        <v>629</v>
      </c>
      <c r="D1973">
        <v>0</v>
      </c>
      <c r="E1973">
        <v>327</v>
      </c>
      <c r="F1973" s="1" t="s">
        <v>17</v>
      </c>
      <c r="G1973" t="s">
        <v>753</v>
      </c>
    </row>
    <row r="1974" spans="1:7" x14ac:dyDescent="0.25">
      <c r="A1974">
        <v>327213</v>
      </c>
      <c r="B1974" t="s">
        <v>747</v>
      </c>
      <c r="C1974" t="s">
        <v>629</v>
      </c>
      <c r="D1974" t="s">
        <v>50</v>
      </c>
      <c r="E1974">
        <v>327</v>
      </c>
      <c r="F1974" s="1" t="s">
        <v>17</v>
      </c>
      <c r="G1974" t="s">
        <v>753</v>
      </c>
    </row>
    <row r="1975" spans="1:7" hidden="1" x14ac:dyDescent="0.25">
      <c r="A1975">
        <v>327213</v>
      </c>
      <c r="B1975" t="s">
        <v>748</v>
      </c>
      <c r="C1975" t="s">
        <v>629</v>
      </c>
      <c r="D1975" t="s">
        <v>50</v>
      </c>
      <c r="E1975">
        <v>327</v>
      </c>
      <c r="F1975" s="1" t="s">
        <v>17</v>
      </c>
      <c r="G1975" t="s">
        <v>753</v>
      </c>
    </row>
    <row r="1976" spans="1:7" x14ac:dyDescent="0.25">
      <c r="A1976">
        <v>327213</v>
      </c>
      <c r="B1976" t="s">
        <v>749</v>
      </c>
      <c r="C1976" t="s">
        <v>629</v>
      </c>
      <c r="D1976">
        <v>0</v>
      </c>
      <c r="E1976">
        <v>327</v>
      </c>
      <c r="F1976" s="1" t="s">
        <v>17</v>
      </c>
      <c r="G1976" t="s">
        <v>753</v>
      </c>
    </row>
    <row r="1977" spans="1:7" hidden="1" x14ac:dyDescent="0.25">
      <c r="A1977">
        <v>327213</v>
      </c>
      <c r="B1977" t="s">
        <v>532</v>
      </c>
      <c r="C1977" t="s">
        <v>629</v>
      </c>
      <c r="D1977">
        <v>0</v>
      </c>
      <c r="E1977">
        <v>327</v>
      </c>
      <c r="F1977" s="1" t="s">
        <v>17</v>
      </c>
      <c r="G1977" t="s">
        <v>753</v>
      </c>
    </row>
    <row r="1978" spans="1:7" hidden="1" x14ac:dyDescent="0.25">
      <c r="A1978">
        <v>327215</v>
      </c>
      <c r="B1978" t="s">
        <v>750</v>
      </c>
      <c r="C1978" t="s">
        <v>629</v>
      </c>
      <c r="D1978">
        <v>0</v>
      </c>
      <c r="E1978">
        <v>327</v>
      </c>
      <c r="F1978" s="1" t="s">
        <v>17</v>
      </c>
      <c r="G1978" t="s">
        <v>149</v>
      </c>
    </row>
    <row r="1979" spans="1:7" hidden="1" x14ac:dyDescent="0.25">
      <c r="A1979">
        <v>327215</v>
      </c>
      <c r="B1979" t="s">
        <v>741</v>
      </c>
      <c r="C1979" t="s">
        <v>629</v>
      </c>
      <c r="D1979">
        <v>0</v>
      </c>
      <c r="E1979">
        <v>327</v>
      </c>
      <c r="F1979" s="1" t="s">
        <v>17</v>
      </c>
      <c r="G1979" t="s">
        <v>453</v>
      </c>
    </row>
    <row r="1980" spans="1:7" hidden="1" x14ac:dyDescent="0.25">
      <c r="A1980">
        <v>327215</v>
      </c>
      <c r="B1980" t="s">
        <v>742</v>
      </c>
      <c r="C1980" t="s">
        <v>629</v>
      </c>
      <c r="D1980">
        <v>0</v>
      </c>
      <c r="E1980">
        <v>327</v>
      </c>
      <c r="F1980" s="1" t="s">
        <v>17</v>
      </c>
      <c r="G1980" t="s">
        <v>153</v>
      </c>
    </row>
    <row r="1981" spans="1:7" hidden="1" x14ac:dyDescent="0.25">
      <c r="A1981">
        <v>327215</v>
      </c>
      <c r="B1981" t="s">
        <v>154</v>
      </c>
      <c r="C1981" t="s">
        <v>629</v>
      </c>
      <c r="D1981">
        <v>0</v>
      </c>
      <c r="E1981">
        <v>327</v>
      </c>
      <c r="F1981" s="1" t="s">
        <v>17</v>
      </c>
      <c r="G1981" t="s">
        <v>154</v>
      </c>
    </row>
    <row r="1982" spans="1:7" hidden="1" x14ac:dyDescent="0.25">
      <c r="A1982">
        <v>327215</v>
      </c>
      <c r="B1982" t="s">
        <v>743</v>
      </c>
      <c r="C1982" t="s">
        <v>629</v>
      </c>
      <c r="D1982" t="s">
        <v>44</v>
      </c>
      <c r="E1982">
        <v>327</v>
      </c>
      <c r="F1982" s="1" t="s">
        <v>17</v>
      </c>
      <c r="G1982" t="s">
        <v>443</v>
      </c>
    </row>
    <row r="1983" spans="1:7" hidden="1" x14ac:dyDescent="0.25">
      <c r="A1983">
        <v>327215</v>
      </c>
      <c r="B1983" t="s">
        <v>744</v>
      </c>
      <c r="C1983" t="s">
        <v>629</v>
      </c>
      <c r="D1983">
        <v>0</v>
      </c>
      <c r="E1983">
        <v>327</v>
      </c>
      <c r="F1983" s="1" t="s">
        <v>17</v>
      </c>
      <c r="G1983" t="s">
        <v>443</v>
      </c>
    </row>
    <row r="1984" spans="1:7" x14ac:dyDescent="0.25">
      <c r="A1984">
        <v>327215</v>
      </c>
      <c r="B1984" t="s">
        <v>745</v>
      </c>
      <c r="C1984" t="s">
        <v>629</v>
      </c>
      <c r="D1984" t="s">
        <v>50</v>
      </c>
      <c r="E1984">
        <v>327</v>
      </c>
      <c r="F1984" s="1" t="s">
        <v>17</v>
      </c>
      <c r="G1984" t="s">
        <v>737</v>
      </c>
    </row>
    <row r="1985" spans="1:7" x14ac:dyDescent="0.25">
      <c r="A1985">
        <v>327215</v>
      </c>
      <c r="B1985" t="s">
        <v>738</v>
      </c>
      <c r="C1985" t="s">
        <v>629</v>
      </c>
      <c r="D1985" t="s">
        <v>44</v>
      </c>
      <c r="E1985">
        <v>327</v>
      </c>
      <c r="F1985" s="1" t="s">
        <v>17</v>
      </c>
      <c r="G1985" t="s">
        <v>738</v>
      </c>
    </row>
    <row r="1986" spans="1:7" x14ac:dyDescent="0.25">
      <c r="A1986">
        <v>327215</v>
      </c>
      <c r="B1986" t="s">
        <v>746</v>
      </c>
      <c r="C1986" t="s">
        <v>629</v>
      </c>
      <c r="D1986" t="s">
        <v>50</v>
      </c>
      <c r="E1986">
        <v>327</v>
      </c>
      <c r="F1986" s="1" t="s">
        <v>17</v>
      </c>
      <c r="G1986" t="s">
        <v>753</v>
      </c>
    </row>
    <row r="1987" spans="1:7" x14ac:dyDescent="0.25">
      <c r="A1987">
        <v>327215</v>
      </c>
      <c r="B1987" t="s">
        <v>747</v>
      </c>
      <c r="C1987" t="s">
        <v>629</v>
      </c>
      <c r="D1987" t="s">
        <v>50</v>
      </c>
      <c r="E1987">
        <v>327</v>
      </c>
      <c r="F1987" s="1" t="s">
        <v>17</v>
      </c>
      <c r="G1987" t="s">
        <v>753</v>
      </c>
    </row>
    <row r="1988" spans="1:7" hidden="1" x14ac:dyDescent="0.25">
      <c r="A1988">
        <v>327215</v>
      </c>
      <c r="B1988" t="s">
        <v>748</v>
      </c>
      <c r="C1988" t="s">
        <v>629</v>
      </c>
      <c r="D1988">
        <v>0</v>
      </c>
      <c r="E1988">
        <v>327</v>
      </c>
      <c r="F1988" s="1" t="s">
        <v>17</v>
      </c>
      <c r="G1988" t="s">
        <v>753</v>
      </c>
    </row>
    <row r="1989" spans="1:7" x14ac:dyDescent="0.25">
      <c r="A1989">
        <v>327215</v>
      </c>
      <c r="B1989" t="s">
        <v>749</v>
      </c>
      <c r="C1989" t="s">
        <v>629</v>
      </c>
      <c r="D1989" t="s">
        <v>50</v>
      </c>
      <c r="E1989">
        <v>327</v>
      </c>
      <c r="F1989" s="1" t="s">
        <v>17</v>
      </c>
      <c r="G1989" t="s">
        <v>753</v>
      </c>
    </row>
    <row r="1990" spans="1:7" hidden="1" x14ac:dyDescent="0.25">
      <c r="A1990">
        <v>327215</v>
      </c>
      <c r="B1990" t="s">
        <v>532</v>
      </c>
      <c r="C1990" t="s">
        <v>629</v>
      </c>
      <c r="D1990">
        <v>0</v>
      </c>
      <c r="E1990">
        <v>327</v>
      </c>
      <c r="F1990" s="1" t="s">
        <v>17</v>
      </c>
      <c r="G1990" t="s">
        <v>753</v>
      </c>
    </row>
    <row r="1991" spans="1:7" hidden="1" x14ac:dyDescent="0.25">
      <c r="A1991">
        <v>327310</v>
      </c>
      <c r="B1991" t="s">
        <v>750</v>
      </c>
      <c r="C1991" t="s">
        <v>629</v>
      </c>
      <c r="D1991">
        <v>0</v>
      </c>
      <c r="E1991">
        <v>327</v>
      </c>
      <c r="F1991" s="1" t="s">
        <v>18</v>
      </c>
      <c r="G1991" t="s">
        <v>149</v>
      </c>
    </row>
    <row r="1992" spans="1:7" hidden="1" x14ac:dyDescent="0.25">
      <c r="A1992">
        <v>327310</v>
      </c>
      <c r="B1992" t="s">
        <v>741</v>
      </c>
      <c r="C1992" t="s">
        <v>629</v>
      </c>
      <c r="D1992">
        <v>1</v>
      </c>
      <c r="E1992">
        <v>327</v>
      </c>
      <c r="F1992" s="1" t="s">
        <v>18</v>
      </c>
      <c r="G1992" t="s">
        <v>453</v>
      </c>
    </row>
    <row r="1993" spans="1:7" hidden="1" x14ac:dyDescent="0.25">
      <c r="A1993">
        <v>327310</v>
      </c>
      <c r="B1993" t="s">
        <v>742</v>
      </c>
      <c r="C1993" t="s">
        <v>629</v>
      </c>
      <c r="D1993">
        <v>0</v>
      </c>
      <c r="E1993">
        <v>327</v>
      </c>
      <c r="F1993" s="1" t="s">
        <v>18</v>
      </c>
      <c r="G1993" t="s">
        <v>153</v>
      </c>
    </row>
    <row r="1994" spans="1:7" hidden="1" x14ac:dyDescent="0.25">
      <c r="A1994">
        <v>327310</v>
      </c>
      <c r="B1994" t="s">
        <v>154</v>
      </c>
      <c r="C1994" t="s">
        <v>629</v>
      </c>
      <c r="D1994" t="s">
        <v>50</v>
      </c>
      <c r="E1994">
        <v>327</v>
      </c>
      <c r="F1994" s="1" t="s">
        <v>18</v>
      </c>
      <c r="G1994" t="s">
        <v>154</v>
      </c>
    </row>
    <row r="1995" spans="1:7" hidden="1" x14ac:dyDescent="0.25">
      <c r="A1995">
        <v>327310</v>
      </c>
      <c r="B1995" t="s">
        <v>743</v>
      </c>
      <c r="C1995" t="s">
        <v>629</v>
      </c>
      <c r="D1995" t="s">
        <v>44</v>
      </c>
      <c r="E1995">
        <v>327</v>
      </c>
      <c r="F1995" s="1" t="s">
        <v>18</v>
      </c>
      <c r="G1995" t="s">
        <v>443</v>
      </c>
    </row>
    <row r="1996" spans="1:7" hidden="1" x14ac:dyDescent="0.25">
      <c r="A1996">
        <v>327310</v>
      </c>
      <c r="B1996" t="s">
        <v>744</v>
      </c>
      <c r="C1996" t="s">
        <v>629</v>
      </c>
      <c r="D1996" t="s">
        <v>50</v>
      </c>
      <c r="E1996">
        <v>327</v>
      </c>
      <c r="F1996" s="1" t="s">
        <v>18</v>
      </c>
      <c r="G1996" t="s">
        <v>443</v>
      </c>
    </row>
    <row r="1997" spans="1:7" x14ac:dyDescent="0.25">
      <c r="A1997">
        <v>327310</v>
      </c>
      <c r="B1997" t="s">
        <v>745</v>
      </c>
      <c r="C1997" t="s">
        <v>629</v>
      </c>
      <c r="D1997" t="s">
        <v>50</v>
      </c>
      <c r="E1997">
        <v>327</v>
      </c>
      <c r="F1997" s="1" t="s">
        <v>18</v>
      </c>
      <c r="G1997" t="s">
        <v>737</v>
      </c>
    </row>
    <row r="1998" spans="1:7" x14ac:dyDescent="0.25">
      <c r="A1998">
        <v>327310</v>
      </c>
      <c r="B1998" t="s">
        <v>738</v>
      </c>
      <c r="C1998" t="s">
        <v>629</v>
      </c>
      <c r="D1998" t="s">
        <v>44</v>
      </c>
      <c r="E1998">
        <v>327</v>
      </c>
      <c r="F1998" s="1" t="s">
        <v>18</v>
      </c>
      <c r="G1998" t="s">
        <v>738</v>
      </c>
    </row>
    <row r="1999" spans="1:7" x14ac:dyDescent="0.25">
      <c r="A1999">
        <v>327310</v>
      </c>
      <c r="B1999" t="s">
        <v>746</v>
      </c>
      <c r="C1999" t="s">
        <v>629</v>
      </c>
      <c r="D1999">
        <v>0</v>
      </c>
      <c r="E1999">
        <v>327</v>
      </c>
      <c r="F1999" s="1" t="s">
        <v>18</v>
      </c>
      <c r="G1999" t="s">
        <v>753</v>
      </c>
    </row>
    <row r="2000" spans="1:7" x14ac:dyDescent="0.25">
      <c r="A2000">
        <v>327310</v>
      </c>
      <c r="B2000" t="s">
        <v>747</v>
      </c>
      <c r="C2000" t="s">
        <v>629</v>
      </c>
      <c r="D2000">
        <v>2</v>
      </c>
      <c r="E2000">
        <v>327</v>
      </c>
      <c r="F2000" s="1" t="s">
        <v>18</v>
      </c>
      <c r="G2000" t="s">
        <v>753</v>
      </c>
    </row>
    <row r="2001" spans="1:7" hidden="1" x14ac:dyDescent="0.25">
      <c r="A2001">
        <v>327310</v>
      </c>
      <c r="B2001" t="s">
        <v>748</v>
      </c>
      <c r="C2001" t="s">
        <v>629</v>
      </c>
      <c r="D2001">
        <v>0</v>
      </c>
      <c r="E2001">
        <v>327</v>
      </c>
      <c r="F2001" s="1" t="s">
        <v>18</v>
      </c>
      <c r="G2001" t="s">
        <v>753</v>
      </c>
    </row>
    <row r="2002" spans="1:7" x14ac:dyDescent="0.25">
      <c r="A2002">
        <v>327310</v>
      </c>
      <c r="B2002" t="s">
        <v>749</v>
      </c>
      <c r="C2002" t="s">
        <v>629</v>
      </c>
      <c r="D2002" t="s">
        <v>50</v>
      </c>
      <c r="E2002">
        <v>327</v>
      </c>
      <c r="F2002" s="1" t="s">
        <v>18</v>
      </c>
      <c r="G2002" t="s">
        <v>753</v>
      </c>
    </row>
    <row r="2003" spans="1:7" hidden="1" x14ac:dyDescent="0.25">
      <c r="A2003">
        <v>327310</v>
      </c>
      <c r="B2003" t="s">
        <v>532</v>
      </c>
      <c r="C2003" t="s">
        <v>629</v>
      </c>
      <c r="D2003" t="s">
        <v>50</v>
      </c>
      <c r="E2003">
        <v>327</v>
      </c>
      <c r="F2003" s="1" t="s">
        <v>18</v>
      </c>
      <c r="G2003" t="s">
        <v>753</v>
      </c>
    </row>
    <row r="2004" spans="1:7" hidden="1" x14ac:dyDescent="0.25">
      <c r="A2004">
        <v>327410</v>
      </c>
      <c r="B2004" t="s">
        <v>750</v>
      </c>
      <c r="C2004" t="s">
        <v>629</v>
      </c>
      <c r="D2004">
        <v>0</v>
      </c>
      <c r="E2004">
        <v>327</v>
      </c>
      <c r="F2004" s="1" t="s">
        <v>18</v>
      </c>
      <c r="G2004" t="s">
        <v>149</v>
      </c>
    </row>
    <row r="2005" spans="1:7" hidden="1" x14ac:dyDescent="0.25">
      <c r="A2005">
        <v>327410</v>
      </c>
      <c r="B2005" t="s">
        <v>741</v>
      </c>
      <c r="C2005" t="s">
        <v>629</v>
      </c>
      <c r="D2005" t="s">
        <v>50</v>
      </c>
      <c r="E2005">
        <v>327</v>
      </c>
      <c r="F2005" s="1" t="s">
        <v>18</v>
      </c>
      <c r="G2005" t="s">
        <v>453</v>
      </c>
    </row>
    <row r="2006" spans="1:7" hidden="1" x14ac:dyDescent="0.25">
      <c r="A2006">
        <v>327410</v>
      </c>
      <c r="B2006" t="s">
        <v>742</v>
      </c>
      <c r="C2006" t="s">
        <v>629</v>
      </c>
      <c r="D2006">
        <v>0</v>
      </c>
      <c r="E2006">
        <v>327</v>
      </c>
      <c r="F2006" s="1" t="s">
        <v>18</v>
      </c>
      <c r="G2006" t="s">
        <v>153</v>
      </c>
    </row>
    <row r="2007" spans="1:7" hidden="1" x14ac:dyDescent="0.25">
      <c r="A2007">
        <v>327410</v>
      </c>
      <c r="B2007" t="s">
        <v>154</v>
      </c>
      <c r="C2007" t="s">
        <v>629</v>
      </c>
      <c r="D2007" t="s">
        <v>50</v>
      </c>
      <c r="E2007">
        <v>327</v>
      </c>
      <c r="F2007" s="1" t="s">
        <v>18</v>
      </c>
      <c r="G2007" t="s">
        <v>154</v>
      </c>
    </row>
    <row r="2008" spans="1:7" hidden="1" x14ac:dyDescent="0.25">
      <c r="A2008">
        <v>327410</v>
      </c>
      <c r="B2008" t="s">
        <v>743</v>
      </c>
      <c r="C2008" t="s">
        <v>629</v>
      </c>
      <c r="D2008" t="s">
        <v>44</v>
      </c>
      <c r="E2008">
        <v>327</v>
      </c>
      <c r="F2008" s="1" t="s">
        <v>18</v>
      </c>
      <c r="G2008" t="s">
        <v>443</v>
      </c>
    </row>
    <row r="2009" spans="1:7" hidden="1" x14ac:dyDescent="0.25">
      <c r="A2009">
        <v>327410</v>
      </c>
      <c r="B2009" t="s">
        <v>744</v>
      </c>
      <c r="C2009" t="s">
        <v>629</v>
      </c>
      <c r="D2009" t="s">
        <v>50</v>
      </c>
      <c r="E2009">
        <v>327</v>
      </c>
      <c r="F2009" s="1" t="s">
        <v>18</v>
      </c>
      <c r="G2009" t="s">
        <v>443</v>
      </c>
    </row>
    <row r="2010" spans="1:7" x14ac:dyDescent="0.25">
      <c r="A2010">
        <v>327410</v>
      </c>
      <c r="B2010" t="s">
        <v>745</v>
      </c>
      <c r="C2010" t="s">
        <v>629</v>
      </c>
      <c r="D2010" t="s">
        <v>50</v>
      </c>
      <c r="E2010">
        <v>327</v>
      </c>
      <c r="F2010" s="1" t="s">
        <v>18</v>
      </c>
      <c r="G2010" t="s">
        <v>737</v>
      </c>
    </row>
    <row r="2011" spans="1:7" x14ac:dyDescent="0.25">
      <c r="A2011">
        <v>327410</v>
      </c>
      <c r="B2011" t="s">
        <v>738</v>
      </c>
      <c r="C2011" t="s">
        <v>629</v>
      </c>
      <c r="D2011" t="s">
        <v>44</v>
      </c>
      <c r="E2011">
        <v>327</v>
      </c>
      <c r="F2011" s="1" t="s">
        <v>18</v>
      </c>
      <c r="G2011" t="s">
        <v>738</v>
      </c>
    </row>
    <row r="2012" spans="1:7" x14ac:dyDescent="0.25">
      <c r="A2012">
        <v>327410</v>
      </c>
      <c r="B2012" t="s">
        <v>746</v>
      </c>
      <c r="C2012" t="s">
        <v>629</v>
      </c>
      <c r="D2012">
        <v>0</v>
      </c>
      <c r="E2012">
        <v>327</v>
      </c>
      <c r="F2012" s="1" t="s">
        <v>18</v>
      </c>
      <c r="G2012" t="s">
        <v>753</v>
      </c>
    </row>
    <row r="2013" spans="1:7" x14ac:dyDescent="0.25">
      <c r="A2013">
        <v>327410</v>
      </c>
      <c r="B2013" t="s">
        <v>747</v>
      </c>
      <c r="C2013" t="s">
        <v>629</v>
      </c>
      <c r="D2013">
        <v>1</v>
      </c>
      <c r="E2013">
        <v>327</v>
      </c>
      <c r="F2013" s="1" t="s">
        <v>18</v>
      </c>
      <c r="G2013" t="s">
        <v>753</v>
      </c>
    </row>
    <row r="2014" spans="1:7" hidden="1" x14ac:dyDescent="0.25">
      <c r="A2014">
        <v>327410</v>
      </c>
      <c r="B2014" t="s">
        <v>748</v>
      </c>
      <c r="C2014" t="s">
        <v>629</v>
      </c>
      <c r="D2014" t="s">
        <v>50</v>
      </c>
      <c r="E2014">
        <v>327</v>
      </c>
      <c r="F2014" s="1" t="s">
        <v>18</v>
      </c>
      <c r="G2014" t="s">
        <v>753</v>
      </c>
    </row>
    <row r="2015" spans="1:7" x14ac:dyDescent="0.25">
      <c r="A2015">
        <v>327410</v>
      </c>
      <c r="B2015" t="s">
        <v>749</v>
      </c>
      <c r="C2015" t="s">
        <v>629</v>
      </c>
      <c r="D2015" t="s">
        <v>50</v>
      </c>
      <c r="E2015">
        <v>327</v>
      </c>
      <c r="F2015" s="1" t="s">
        <v>18</v>
      </c>
      <c r="G2015" t="s">
        <v>753</v>
      </c>
    </row>
    <row r="2016" spans="1:7" hidden="1" x14ac:dyDescent="0.25">
      <c r="A2016">
        <v>327410</v>
      </c>
      <c r="B2016" t="s">
        <v>532</v>
      </c>
      <c r="C2016" t="s">
        <v>629</v>
      </c>
      <c r="D2016">
        <v>0</v>
      </c>
      <c r="E2016">
        <v>327</v>
      </c>
      <c r="F2016" s="1" t="s">
        <v>18</v>
      </c>
      <c r="G2016" t="s">
        <v>753</v>
      </c>
    </row>
    <row r="2017" spans="1:7" hidden="1" x14ac:dyDescent="0.25">
      <c r="A2017">
        <v>327420</v>
      </c>
      <c r="B2017" t="s">
        <v>750</v>
      </c>
      <c r="C2017" t="s">
        <v>629</v>
      </c>
      <c r="D2017" t="s">
        <v>50</v>
      </c>
      <c r="E2017">
        <v>327</v>
      </c>
      <c r="F2017" s="1" t="s">
        <v>18</v>
      </c>
      <c r="G2017" t="s">
        <v>149</v>
      </c>
    </row>
    <row r="2018" spans="1:7" hidden="1" x14ac:dyDescent="0.25">
      <c r="A2018">
        <v>327420</v>
      </c>
      <c r="B2018" t="s">
        <v>741</v>
      </c>
      <c r="C2018" t="s">
        <v>629</v>
      </c>
      <c r="D2018" t="s">
        <v>50</v>
      </c>
      <c r="E2018">
        <v>327</v>
      </c>
      <c r="F2018" s="1" t="s">
        <v>18</v>
      </c>
      <c r="G2018" t="s">
        <v>453</v>
      </c>
    </row>
    <row r="2019" spans="1:7" hidden="1" x14ac:dyDescent="0.25">
      <c r="A2019">
        <v>327420</v>
      </c>
      <c r="B2019" t="s">
        <v>742</v>
      </c>
      <c r="C2019" t="s">
        <v>629</v>
      </c>
      <c r="D2019">
        <v>0</v>
      </c>
      <c r="E2019">
        <v>327</v>
      </c>
      <c r="F2019" s="1" t="s">
        <v>18</v>
      </c>
      <c r="G2019" t="s">
        <v>153</v>
      </c>
    </row>
    <row r="2020" spans="1:7" hidden="1" x14ac:dyDescent="0.25">
      <c r="A2020">
        <v>327420</v>
      </c>
      <c r="B2020" t="s">
        <v>154</v>
      </c>
      <c r="C2020" t="s">
        <v>629</v>
      </c>
      <c r="D2020" t="s">
        <v>50</v>
      </c>
      <c r="E2020">
        <v>327</v>
      </c>
      <c r="F2020" s="1" t="s">
        <v>18</v>
      </c>
      <c r="G2020" t="s">
        <v>154</v>
      </c>
    </row>
    <row r="2021" spans="1:7" hidden="1" x14ac:dyDescent="0.25">
      <c r="A2021">
        <v>327420</v>
      </c>
      <c r="B2021" t="s">
        <v>743</v>
      </c>
      <c r="C2021" t="s">
        <v>629</v>
      </c>
      <c r="D2021" t="s">
        <v>44</v>
      </c>
      <c r="E2021">
        <v>327</v>
      </c>
      <c r="F2021" s="1" t="s">
        <v>18</v>
      </c>
      <c r="G2021" t="s">
        <v>443</v>
      </c>
    </row>
    <row r="2022" spans="1:7" hidden="1" x14ac:dyDescent="0.25">
      <c r="A2022">
        <v>327420</v>
      </c>
      <c r="B2022" t="s">
        <v>744</v>
      </c>
      <c r="C2022" t="s">
        <v>629</v>
      </c>
      <c r="D2022" t="s">
        <v>50</v>
      </c>
      <c r="E2022">
        <v>327</v>
      </c>
      <c r="F2022" s="1" t="s">
        <v>18</v>
      </c>
      <c r="G2022" t="s">
        <v>443</v>
      </c>
    </row>
    <row r="2023" spans="1:7" x14ac:dyDescent="0.25">
      <c r="A2023">
        <v>327420</v>
      </c>
      <c r="B2023" t="s">
        <v>745</v>
      </c>
      <c r="C2023" t="s">
        <v>629</v>
      </c>
      <c r="D2023" t="s">
        <v>50</v>
      </c>
      <c r="E2023">
        <v>327</v>
      </c>
      <c r="F2023" s="1" t="s">
        <v>18</v>
      </c>
      <c r="G2023" t="s">
        <v>737</v>
      </c>
    </row>
    <row r="2024" spans="1:7" x14ac:dyDescent="0.25">
      <c r="A2024">
        <v>327420</v>
      </c>
      <c r="B2024" t="s">
        <v>738</v>
      </c>
      <c r="C2024" t="s">
        <v>629</v>
      </c>
      <c r="D2024" t="s">
        <v>44</v>
      </c>
      <c r="E2024">
        <v>327</v>
      </c>
      <c r="F2024" s="1" t="s">
        <v>18</v>
      </c>
      <c r="G2024" t="s">
        <v>738</v>
      </c>
    </row>
    <row r="2025" spans="1:7" x14ac:dyDescent="0.25">
      <c r="A2025">
        <v>327420</v>
      </c>
      <c r="B2025" t="s">
        <v>746</v>
      </c>
      <c r="C2025" t="s">
        <v>629</v>
      </c>
      <c r="D2025" t="s">
        <v>50</v>
      </c>
      <c r="E2025">
        <v>327</v>
      </c>
      <c r="F2025" s="1" t="s">
        <v>18</v>
      </c>
      <c r="G2025" t="s">
        <v>753</v>
      </c>
    </row>
    <row r="2026" spans="1:7" x14ac:dyDescent="0.25">
      <c r="A2026">
        <v>327420</v>
      </c>
      <c r="B2026" t="s">
        <v>747</v>
      </c>
      <c r="C2026" t="s">
        <v>629</v>
      </c>
      <c r="D2026" t="s">
        <v>50</v>
      </c>
      <c r="E2026">
        <v>327</v>
      </c>
      <c r="F2026" s="1" t="s">
        <v>18</v>
      </c>
      <c r="G2026" t="s">
        <v>753</v>
      </c>
    </row>
    <row r="2027" spans="1:7" hidden="1" x14ac:dyDescent="0.25">
      <c r="A2027">
        <v>327420</v>
      </c>
      <c r="B2027" t="s">
        <v>748</v>
      </c>
      <c r="C2027" t="s">
        <v>629</v>
      </c>
      <c r="D2027">
        <v>0</v>
      </c>
      <c r="E2027">
        <v>327</v>
      </c>
      <c r="F2027" s="1" t="s">
        <v>18</v>
      </c>
      <c r="G2027" t="s">
        <v>753</v>
      </c>
    </row>
    <row r="2028" spans="1:7" x14ac:dyDescent="0.25">
      <c r="A2028">
        <v>327420</v>
      </c>
      <c r="B2028" t="s">
        <v>749</v>
      </c>
      <c r="C2028" t="s">
        <v>629</v>
      </c>
      <c r="D2028">
        <v>0</v>
      </c>
      <c r="E2028">
        <v>327</v>
      </c>
      <c r="F2028" s="1" t="s">
        <v>18</v>
      </c>
      <c r="G2028" t="s">
        <v>753</v>
      </c>
    </row>
    <row r="2029" spans="1:7" hidden="1" x14ac:dyDescent="0.25">
      <c r="A2029">
        <v>327420</v>
      </c>
      <c r="B2029" t="s">
        <v>532</v>
      </c>
      <c r="C2029" t="s">
        <v>629</v>
      </c>
      <c r="D2029">
        <v>0</v>
      </c>
      <c r="E2029">
        <v>327</v>
      </c>
      <c r="F2029" s="1" t="s">
        <v>18</v>
      </c>
      <c r="G2029" t="s">
        <v>753</v>
      </c>
    </row>
    <row r="2030" spans="1:7" hidden="1" x14ac:dyDescent="0.25">
      <c r="A2030">
        <v>327993</v>
      </c>
      <c r="B2030" t="s">
        <v>750</v>
      </c>
      <c r="C2030" t="s">
        <v>629</v>
      </c>
      <c r="D2030">
        <v>0</v>
      </c>
      <c r="E2030">
        <v>327</v>
      </c>
      <c r="F2030" s="1" t="s">
        <v>17</v>
      </c>
      <c r="G2030" t="s">
        <v>149</v>
      </c>
    </row>
    <row r="2031" spans="1:7" hidden="1" x14ac:dyDescent="0.25">
      <c r="A2031">
        <v>327993</v>
      </c>
      <c r="B2031" t="s">
        <v>741</v>
      </c>
      <c r="C2031" t="s">
        <v>629</v>
      </c>
      <c r="D2031" t="s">
        <v>50</v>
      </c>
      <c r="E2031">
        <v>327</v>
      </c>
      <c r="F2031" s="1" t="s">
        <v>17</v>
      </c>
      <c r="G2031" t="s">
        <v>453</v>
      </c>
    </row>
    <row r="2032" spans="1:7" hidden="1" x14ac:dyDescent="0.25">
      <c r="A2032">
        <v>327993</v>
      </c>
      <c r="B2032" t="s">
        <v>742</v>
      </c>
      <c r="C2032" t="s">
        <v>629</v>
      </c>
      <c r="D2032">
        <v>0</v>
      </c>
      <c r="E2032">
        <v>327</v>
      </c>
      <c r="F2032" s="1" t="s">
        <v>17</v>
      </c>
      <c r="G2032" t="s">
        <v>153</v>
      </c>
    </row>
    <row r="2033" spans="1:7" hidden="1" x14ac:dyDescent="0.25">
      <c r="A2033">
        <v>327993</v>
      </c>
      <c r="B2033" t="s">
        <v>154</v>
      </c>
      <c r="C2033" t="s">
        <v>629</v>
      </c>
      <c r="D2033" t="s">
        <v>50</v>
      </c>
      <c r="E2033">
        <v>327</v>
      </c>
      <c r="F2033" s="1" t="s">
        <v>17</v>
      </c>
      <c r="G2033" t="s">
        <v>154</v>
      </c>
    </row>
    <row r="2034" spans="1:7" hidden="1" x14ac:dyDescent="0.25">
      <c r="A2034">
        <v>327993</v>
      </c>
      <c r="B2034" t="s">
        <v>743</v>
      </c>
      <c r="C2034" t="s">
        <v>629</v>
      </c>
      <c r="D2034" t="s">
        <v>44</v>
      </c>
      <c r="E2034">
        <v>327</v>
      </c>
      <c r="F2034" s="1" t="s">
        <v>17</v>
      </c>
      <c r="G2034" t="s">
        <v>443</v>
      </c>
    </row>
    <row r="2035" spans="1:7" hidden="1" x14ac:dyDescent="0.25">
      <c r="A2035">
        <v>327993</v>
      </c>
      <c r="B2035" t="s">
        <v>744</v>
      </c>
      <c r="C2035" t="s">
        <v>629</v>
      </c>
      <c r="D2035" t="s">
        <v>50</v>
      </c>
      <c r="E2035">
        <v>327</v>
      </c>
      <c r="F2035" s="1" t="s">
        <v>17</v>
      </c>
      <c r="G2035" t="s">
        <v>443</v>
      </c>
    </row>
    <row r="2036" spans="1:7" x14ac:dyDescent="0.25">
      <c r="A2036">
        <v>327993</v>
      </c>
      <c r="B2036" t="s">
        <v>745</v>
      </c>
      <c r="C2036" t="s">
        <v>629</v>
      </c>
      <c r="D2036" t="s">
        <v>50</v>
      </c>
      <c r="E2036">
        <v>327</v>
      </c>
      <c r="F2036" s="1" t="s">
        <v>17</v>
      </c>
      <c r="G2036" t="s">
        <v>737</v>
      </c>
    </row>
    <row r="2037" spans="1:7" x14ac:dyDescent="0.25">
      <c r="A2037">
        <v>327993</v>
      </c>
      <c r="B2037" t="s">
        <v>738</v>
      </c>
      <c r="C2037" t="s">
        <v>629</v>
      </c>
      <c r="D2037" t="s">
        <v>44</v>
      </c>
      <c r="E2037">
        <v>327</v>
      </c>
      <c r="F2037" s="1" t="s">
        <v>17</v>
      </c>
      <c r="G2037" t="s">
        <v>738</v>
      </c>
    </row>
    <row r="2038" spans="1:7" x14ac:dyDescent="0.25">
      <c r="A2038">
        <v>327993</v>
      </c>
      <c r="B2038" t="s">
        <v>746</v>
      </c>
      <c r="C2038" t="s">
        <v>629</v>
      </c>
      <c r="D2038">
        <v>0</v>
      </c>
      <c r="E2038">
        <v>327</v>
      </c>
      <c r="F2038" s="1" t="s">
        <v>17</v>
      </c>
      <c r="G2038" t="s">
        <v>753</v>
      </c>
    </row>
    <row r="2039" spans="1:7" x14ac:dyDescent="0.25">
      <c r="A2039">
        <v>327993</v>
      </c>
      <c r="B2039" t="s">
        <v>747</v>
      </c>
      <c r="C2039" t="s">
        <v>629</v>
      </c>
      <c r="D2039" t="s">
        <v>50</v>
      </c>
      <c r="E2039">
        <v>327</v>
      </c>
      <c r="F2039" s="1" t="s">
        <v>17</v>
      </c>
      <c r="G2039" t="s">
        <v>753</v>
      </c>
    </row>
    <row r="2040" spans="1:7" hidden="1" x14ac:dyDescent="0.25">
      <c r="A2040">
        <v>327993</v>
      </c>
      <c r="B2040" t="s">
        <v>748</v>
      </c>
      <c r="C2040" t="s">
        <v>629</v>
      </c>
      <c r="D2040" t="s">
        <v>50</v>
      </c>
      <c r="E2040">
        <v>327</v>
      </c>
      <c r="F2040" s="1" t="s">
        <v>17</v>
      </c>
      <c r="G2040" t="s">
        <v>753</v>
      </c>
    </row>
    <row r="2041" spans="1:7" x14ac:dyDescent="0.25">
      <c r="A2041">
        <v>327993</v>
      </c>
      <c r="B2041" t="s">
        <v>749</v>
      </c>
      <c r="C2041" t="s">
        <v>629</v>
      </c>
      <c r="D2041" t="s">
        <v>50</v>
      </c>
      <c r="E2041">
        <v>327</v>
      </c>
      <c r="F2041" s="1" t="s">
        <v>17</v>
      </c>
      <c r="G2041" t="s">
        <v>753</v>
      </c>
    </row>
    <row r="2042" spans="1:7" hidden="1" x14ac:dyDescent="0.25">
      <c r="A2042">
        <v>327993</v>
      </c>
      <c r="B2042" t="s">
        <v>532</v>
      </c>
      <c r="C2042" t="s">
        <v>629</v>
      </c>
      <c r="D2042">
        <v>0</v>
      </c>
      <c r="E2042">
        <v>327</v>
      </c>
      <c r="F2042" s="1" t="s">
        <v>17</v>
      </c>
      <c r="G2042" t="s">
        <v>753</v>
      </c>
    </row>
    <row r="2043" spans="1:7" hidden="1" x14ac:dyDescent="0.25">
      <c r="A2043">
        <v>331110</v>
      </c>
      <c r="B2043" t="s">
        <v>750</v>
      </c>
      <c r="C2043" t="s">
        <v>629</v>
      </c>
      <c r="D2043">
        <v>0</v>
      </c>
      <c r="E2043">
        <v>331</v>
      </c>
      <c r="F2043" s="1" t="s">
        <v>19</v>
      </c>
      <c r="G2043" t="s">
        <v>149</v>
      </c>
    </row>
    <row r="2044" spans="1:7" hidden="1" x14ac:dyDescent="0.25">
      <c r="A2044">
        <v>331110</v>
      </c>
      <c r="B2044" t="s">
        <v>741</v>
      </c>
      <c r="C2044" t="s">
        <v>629</v>
      </c>
      <c r="D2044" t="s">
        <v>50</v>
      </c>
      <c r="E2044">
        <v>331</v>
      </c>
      <c r="F2044" s="1" t="s">
        <v>19</v>
      </c>
      <c r="G2044" t="s">
        <v>453</v>
      </c>
    </row>
    <row r="2045" spans="1:7" hidden="1" x14ac:dyDescent="0.25">
      <c r="A2045">
        <v>331110</v>
      </c>
      <c r="B2045" t="s">
        <v>742</v>
      </c>
      <c r="C2045" t="s">
        <v>629</v>
      </c>
      <c r="D2045">
        <v>0</v>
      </c>
      <c r="E2045">
        <v>331</v>
      </c>
      <c r="F2045" s="1" t="s">
        <v>19</v>
      </c>
      <c r="G2045" t="s">
        <v>153</v>
      </c>
    </row>
    <row r="2046" spans="1:7" hidden="1" x14ac:dyDescent="0.25">
      <c r="A2046">
        <v>331110</v>
      </c>
      <c r="B2046" t="s">
        <v>154</v>
      </c>
      <c r="C2046" t="s">
        <v>629</v>
      </c>
      <c r="D2046" t="s">
        <v>50</v>
      </c>
      <c r="E2046">
        <v>331</v>
      </c>
      <c r="F2046" s="1" t="s">
        <v>19</v>
      </c>
      <c r="G2046" t="s">
        <v>154</v>
      </c>
    </row>
    <row r="2047" spans="1:7" hidden="1" x14ac:dyDescent="0.25">
      <c r="A2047">
        <v>331110</v>
      </c>
      <c r="B2047" t="s">
        <v>743</v>
      </c>
      <c r="C2047" t="s">
        <v>629</v>
      </c>
      <c r="D2047" t="s">
        <v>44</v>
      </c>
      <c r="E2047">
        <v>331</v>
      </c>
      <c r="F2047" s="1" t="s">
        <v>19</v>
      </c>
      <c r="G2047" t="s">
        <v>443</v>
      </c>
    </row>
    <row r="2048" spans="1:7" hidden="1" x14ac:dyDescent="0.25">
      <c r="A2048">
        <v>331110</v>
      </c>
      <c r="B2048" t="s">
        <v>744</v>
      </c>
      <c r="C2048" t="s">
        <v>629</v>
      </c>
      <c r="D2048" t="s">
        <v>50</v>
      </c>
      <c r="E2048">
        <v>331</v>
      </c>
      <c r="F2048" s="1" t="s">
        <v>19</v>
      </c>
      <c r="G2048" t="s">
        <v>443</v>
      </c>
    </row>
    <row r="2049" spans="1:7" x14ac:dyDescent="0.25">
      <c r="A2049">
        <v>331110</v>
      </c>
      <c r="B2049" t="s">
        <v>745</v>
      </c>
      <c r="C2049" t="s">
        <v>629</v>
      </c>
      <c r="D2049" t="s">
        <v>50</v>
      </c>
      <c r="E2049">
        <v>331</v>
      </c>
      <c r="F2049" s="1" t="s">
        <v>19</v>
      </c>
      <c r="G2049" t="s">
        <v>737</v>
      </c>
    </row>
    <row r="2050" spans="1:7" x14ac:dyDescent="0.25">
      <c r="A2050">
        <v>331110</v>
      </c>
      <c r="B2050" t="s">
        <v>738</v>
      </c>
      <c r="C2050" t="s">
        <v>629</v>
      </c>
      <c r="D2050" t="s">
        <v>44</v>
      </c>
      <c r="E2050">
        <v>331</v>
      </c>
      <c r="F2050" s="1" t="s">
        <v>19</v>
      </c>
      <c r="G2050" t="s">
        <v>738</v>
      </c>
    </row>
    <row r="2051" spans="1:7" x14ac:dyDescent="0.25">
      <c r="A2051">
        <v>331110</v>
      </c>
      <c r="B2051" t="s">
        <v>746</v>
      </c>
      <c r="C2051" t="s">
        <v>629</v>
      </c>
      <c r="D2051" t="s">
        <v>50</v>
      </c>
      <c r="E2051">
        <v>331</v>
      </c>
      <c r="F2051" s="1" t="s">
        <v>19</v>
      </c>
      <c r="G2051" t="s">
        <v>753</v>
      </c>
    </row>
    <row r="2052" spans="1:7" x14ac:dyDescent="0.25">
      <c r="A2052">
        <v>331110</v>
      </c>
      <c r="B2052" t="s">
        <v>747</v>
      </c>
      <c r="C2052" t="s">
        <v>629</v>
      </c>
      <c r="D2052">
        <v>3</v>
      </c>
      <c r="E2052">
        <v>331</v>
      </c>
      <c r="F2052" s="1" t="s">
        <v>19</v>
      </c>
      <c r="G2052" t="s">
        <v>753</v>
      </c>
    </row>
    <row r="2053" spans="1:7" hidden="1" x14ac:dyDescent="0.25">
      <c r="A2053">
        <v>331110</v>
      </c>
      <c r="B2053" t="s">
        <v>748</v>
      </c>
      <c r="C2053" t="s">
        <v>629</v>
      </c>
      <c r="D2053" t="s">
        <v>50</v>
      </c>
      <c r="E2053">
        <v>331</v>
      </c>
      <c r="F2053" s="1" t="s">
        <v>19</v>
      </c>
      <c r="G2053" t="s">
        <v>753</v>
      </c>
    </row>
    <row r="2054" spans="1:7" x14ac:dyDescent="0.25">
      <c r="A2054">
        <v>331110</v>
      </c>
      <c r="B2054" t="s">
        <v>749</v>
      </c>
      <c r="C2054" t="s">
        <v>629</v>
      </c>
      <c r="D2054" t="s">
        <v>50</v>
      </c>
      <c r="E2054">
        <v>331</v>
      </c>
      <c r="F2054" s="1" t="s">
        <v>19</v>
      </c>
      <c r="G2054" t="s">
        <v>753</v>
      </c>
    </row>
    <row r="2055" spans="1:7" hidden="1" x14ac:dyDescent="0.25">
      <c r="A2055">
        <v>331110</v>
      </c>
      <c r="B2055" t="s">
        <v>532</v>
      </c>
      <c r="C2055" t="s">
        <v>629</v>
      </c>
      <c r="D2055" t="s">
        <v>50</v>
      </c>
      <c r="E2055">
        <v>331</v>
      </c>
      <c r="F2055" s="1" t="s">
        <v>19</v>
      </c>
      <c r="G2055" t="s">
        <v>753</v>
      </c>
    </row>
    <row r="2056" spans="1:7" hidden="1" x14ac:dyDescent="0.25">
      <c r="A2056">
        <v>3312</v>
      </c>
      <c r="B2056" t="s">
        <v>750</v>
      </c>
      <c r="C2056" t="s">
        <v>629</v>
      </c>
      <c r="D2056">
        <v>0</v>
      </c>
      <c r="E2056">
        <v>331</v>
      </c>
      <c r="F2056" s="1" t="s">
        <v>19</v>
      </c>
      <c r="G2056" t="s">
        <v>149</v>
      </c>
    </row>
    <row r="2057" spans="1:7" hidden="1" x14ac:dyDescent="0.25">
      <c r="A2057">
        <v>3312</v>
      </c>
      <c r="B2057" t="s">
        <v>741</v>
      </c>
      <c r="C2057" t="s">
        <v>629</v>
      </c>
      <c r="D2057">
        <v>0</v>
      </c>
      <c r="E2057">
        <v>331</v>
      </c>
      <c r="F2057" s="1" t="s">
        <v>19</v>
      </c>
      <c r="G2057" t="s">
        <v>453</v>
      </c>
    </row>
    <row r="2058" spans="1:7" hidden="1" x14ac:dyDescent="0.25">
      <c r="A2058">
        <v>3312</v>
      </c>
      <c r="B2058" t="s">
        <v>742</v>
      </c>
      <c r="C2058" t="s">
        <v>629</v>
      </c>
      <c r="D2058">
        <v>0</v>
      </c>
      <c r="E2058">
        <v>331</v>
      </c>
      <c r="F2058" s="1" t="s">
        <v>19</v>
      </c>
      <c r="G2058" t="s">
        <v>153</v>
      </c>
    </row>
    <row r="2059" spans="1:7" hidden="1" x14ac:dyDescent="0.25">
      <c r="A2059">
        <v>3312</v>
      </c>
      <c r="B2059" t="s">
        <v>154</v>
      </c>
      <c r="C2059" t="s">
        <v>629</v>
      </c>
      <c r="D2059" t="s">
        <v>50</v>
      </c>
      <c r="E2059">
        <v>331</v>
      </c>
      <c r="F2059" s="1" t="s">
        <v>19</v>
      </c>
      <c r="G2059" t="s">
        <v>154</v>
      </c>
    </row>
    <row r="2060" spans="1:7" hidden="1" x14ac:dyDescent="0.25">
      <c r="A2060">
        <v>3312</v>
      </c>
      <c r="B2060" t="s">
        <v>743</v>
      </c>
      <c r="C2060" t="s">
        <v>629</v>
      </c>
      <c r="D2060" t="s">
        <v>44</v>
      </c>
      <c r="E2060">
        <v>331</v>
      </c>
      <c r="F2060" s="1" t="s">
        <v>19</v>
      </c>
      <c r="G2060" t="s">
        <v>443</v>
      </c>
    </row>
    <row r="2061" spans="1:7" hidden="1" x14ac:dyDescent="0.25">
      <c r="A2061">
        <v>3312</v>
      </c>
      <c r="B2061" t="s">
        <v>744</v>
      </c>
      <c r="C2061" t="s">
        <v>629</v>
      </c>
      <c r="D2061" t="s">
        <v>50</v>
      </c>
      <c r="E2061">
        <v>331</v>
      </c>
      <c r="F2061" s="1" t="s">
        <v>19</v>
      </c>
      <c r="G2061" t="s">
        <v>443</v>
      </c>
    </row>
    <row r="2062" spans="1:7" x14ac:dyDescent="0.25">
      <c r="A2062">
        <v>3312</v>
      </c>
      <c r="B2062" t="s">
        <v>745</v>
      </c>
      <c r="C2062" t="s">
        <v>629</v>
      </c>
      <c r="D2062" t="s">
        <v>50</v>
      </c>
      <c r="E2062">
        <v>331</v>
      </c>
      <c r="F2062" s="1" t="s">
        <v>19</v>
      </c>
      <c r="G2062" t="s">
        <v>737</v>
      </c>
    </row>
    <row r="2063" spans="1:7" x14ac:dyDescent="0.25">
      <c r="A2063">
        <v>3312</v>
      </c>
      <c r="B2063" t="s">
        <v>738</v>
      </c>
      <c r="C2063" t="s">
        <v>629</v>
      </c>
      <c r="D2063" t="s">
        <v>44</v>
      </c>
      <c r="E2063">
        <v>331</v>
      </c>
      <c r="F2063" s="1" t="s">
        <v>19</v>
      </c>
      <c r="G2063" t="s">
        <v>738</v>
      </c>
    </row>
    <row r="2064" spans="1:7" x14ac:dyDescent="0.25">
      <c r="A2064">
        <v>3312</v>
      </c>
      <c r="B2064" t="s">
        <v>746</v>
      </c>
      <c r="C2064" t="s">
        <v>629</v>
      </c>
      <c r="D2064" t="s">
        <v>50</v>
      </c>
      <c r="E2064">
        <v>331</v>
      </c>
      <c r="F2064" s="1" t="s">
        <v>19</v>
      </c>
      <c r="G2064" t="s">
        <v>753</v>
      </c>
    </row>
    <row r="2065" spans="1:7" x14ac:dyDescent="0.25">
      <c r="A2065">
        <v>3312</v>
      </c>
      <c r="B2065" t="s">
        <v>747</v>
      </c>
      <c r="C2065" t="s">
        <v>629</v>
      </c>
      <c r="D2065" t="s">
        <v>50</v>
      </c>
      <c r="E2065">
        <v>331</v>
      </c>
      <c r="F2065" s="1" t="s">
        <v>19</v>
      </c>
      <c r="G2065" t="s">
        <v>753</v>
      </c>
    </row>
    <row r="2066" spans="1:7" hidden="1" x14ac:dyDescent="0.25">
      <c r="A2066">
        <v>3312</v>
      </c>
      <c r="B2066" t="s">
        <v>748</v>
      </c>
      <c r="C2066" t="s">
        <v>629</v>
      </c>
      <c r="D2066" t="s">
        <v>50</v>
      </c>
      <c r="E2066">
        <v>331</v>
      </c>
      <c r="F2066" s="1" t="s">
        <v>19</v>
      </c>
      <c r="G2066" t="s">
        <v>753</v>
      </c>
    </row>
    <row r="2067" spans="1:7" x14ac:dyDescent="0.25">
      <c r="A2067">
        <v>3312</v>
      </c>
      <c r="B2067" t="s">
        <v>749</v>
      </c>
      <c r="C2067" t="s">
        <v>629</v>
      </c>
      <c r="D2067" t="s">
        <v>50</v>
      </c>
      <c r="E2067">
        <v>331</v>
      </c>
      <c r="F2067" s="1" t="s">
        <v>19</v>
      </c>
      <c r="G2067" t="s">
        <v>753</v>
      </c>
    </row>
    <row r="2068" spans="1:7" hidden="1" x14ac:dyDescent="0.25">
      <c r="A2068">
        <v>3312</v>
      </c>
      <c r="B2068" t="s">
        <v>532</v>
      </c>
      <c r="C2068" t="s">
        <v>629</v>
      </c>
      <c r="D2068">
        <v>2</v>
      </c>
      <c r="E2068">
        <v>331</v>
      </c>
      <c r="F2068" s="1" t="s">
        <v>19</v>
      </c>
      <c r="G2068" t="s">
        <v>753</v>
      </c>
    </row>
    <row r="2069" spans="1:7" hidden="1" x14ac:dyDescent="0.25">
      <c r="A2069">
        <v>3313</v>
      </c>
      <c r="B2069" t="s">
        <v>750</v>
      </c>
      <c r="C2069" t="s">
        <v>629</v>
      </c>
      <c r="D2069">
        <v>0</v>
      </c>
      <c r="E2069">
        <v>331</v>
      </c>
      <c r="F2069" s="1" t="s">
        <v>20</v>
      </c>
      <c r="G2069" t="s">
        <v>149</v>
      </c>
    </row>
    <row r="2070" spans="1:7" hidden="1" x14ac:dyDescent="0.25">
      <c r="A2070">
        <v>3313</v>
      </c>
      <c r="B2070" t="s">
        <v>741</v>
      </c>
      <c r="C2070" t="s">
        <v>629</v>
      </c>
      <c r="D2070">
        <v>0</v>
      </c>
      <c r="E2070">
        <v>331</v>
      </c>
      <c r="F2070" s="1" t="s">
        <v>20</v>
      </c>
      <c r="G2070" t="s">
        <v>453</v>
      </c>
    </row>
    <row r="2071" spans="1:7" hidden="1" x14ac:dyDescent="0.25">
      <c r="A2071">
        <v>3313</v>
      </c>
      <c r="B2071" t="s">
        <v>742</v>
      </c>
      <c r="C2071" t="s">
        <v>629</v>
      </c>
      <c r="D2071">
        <v>0</v>
      </c>
      <c r="E2071">
        <v>331</v>
      </c>
      <c r="F2071" s="1" t="s">
        <v>20</v>
      </c>
      <c r="G2071" t="s">
        <v>153</v>
      </c>
    </row>
    <row r="2072" spans="1:7" hidden="1" x14ac:dyDescent="0.25">
      <c r="A2072">
        <v>3313</v>
      </c>
      <c r="B2072" t="s">
        <v>154</v>
      </c>
      <c r="C2072" t="s">
        <v>629</v>
      </c>
      <c r="D2072" t="s">
        <v>50</v>
      </c>
      <c r="E2072">
        <v>331</v>
      </c>
      <c r="F2072" s="1" t="s">
        <v>20</v>
      </c>
      <c r="G2072" t="s">
        <v>154</v>
      </c>
    </row>
    <row r="2073" spans="1:7" hidden="1" x14ac:dyDescent="0.25">
      <c r="A2073">
        <v>3313</v>
      </c>
      <c r="B2073" t="s">
        <v>743</v>
      </c>
      <c r="C2073" t="s">
        <v>629</v>
      </c>
      <c r="D2073" t="s">
        <v>44</v>
      </c>
      <c r="E2073">
        <v>331</v>
      </c>
      <c r="F2073" s="1" t="s">
        <v>20</v>
      </c>
      <c r="G2073" t="s">
        <v>443</v>
      </c>
    </row>
    <row r="2074" spans="1:7" hidden="1" x14ac:dyDescent="0.25">
      <c r="A2074">
        <v>3313</v>
      </c>
      <c r="B2074" t="s">
        <v>744</v>
      </c>
      <c r="C2074" t="s">
        <v>629</v>
      </c>
      <c r="D2074" t="s">
        <v>50</v>
      </c>
      <c r="E2074">
        <v>331</v>
      </c>
      <c r="F2074" s="1" t="s">
        <v>20</v>
      </c>
      <c r="G2074" t="s">
        <v>443</v>
      </c>
    </row>
    <row r="2075" spans="1:7" x14ac:dyDescent="0.25">
      <c r="A2075">
        <v>3313</v>
      </c>
      <c r="B2075" t="s">
        <v>745</v>
      </c>
      <c r="C2075" t="s">
        <v>629</v>
      </c>
      <c r="D2075" t="s">
        <v>50</v>
      </c>
      <c r="E2075">
        <v>331</v>
      </c>
      <c r="F2075" s="1" t="s">
        <v>20</v>
      </c>
      <c r="G2075" t="s">
        <v>737</v>
      </c>
    </row>
    <row r="2076" spans="1:7" x14ac:dyDescent="0.25">
      <c r="A2076">
        <v>3313</v>
      </c>
      <c r="B2076" t="s">
        <v>738</v>
      </c>
      <c r="C2076" t="s">
        <v>629</v>
      </c>
      <c r="D2076" t="s">
        <v>44</v>
      </c>
      <c r="E2076">
        <v>331</v>
      </c>
      <c r="F2076" s="1" t="s">
        <v>20</v>
      </c>
      <c r="G2076" t="s">
        <v>738</v>
      </c>
    </row>
    <row r="2077" spans="1:7" x14ac:dyDescent="0.25">
      <c r="A2077">
        <v>3313</v>
      </c>
      <c r="B2077" t="s">
        <v>746</v>
      </c>
      <c r="C2077" t="s">
        <v>629</v>
      </c>
      <c r="D2077">
        <v>0</v>
      </c>
      <c r="E2077">
        <v>331</v>
      </c>
      <c r="F2077" s="1" t="s">
        <v>20</v>
      </c>
      <c r="G2077" t="s">
        <v>753</v>
      </c>
    </row>
    <row r="2078" spans="1:7" x14ac:dyDescent="0.25">
      <c r="A2078">
        <v>3313</v>
      </c>
      <c r="B2078" t="s">
        <v>747</v>
      </c>
      <c r="C2078" t="s">
        <v>629</v>
      </c>
      <c r="D2078">
        <v>1</v>
      </c>
      <c r="E2078">
        <v>331</v>
      </c>
      <c r="F2078" s="1" t="s">
        <v>20</v>
      </c>
      <c r="G2078" t="s">
        <v>753</v>
      </c>
    </row>
    <row r="2079" spans="1:7" hidden="1" x14ac:dyDescent="0.25">
      <c r="A2079">
        <v>3313</v>
      </c>
      <c r="B2079" t="s">
        <v>748</v>
      </c>
      <c r="C2079" t="s">
        <v>629</v>
      </c>
      <c r="D2079" t="s">
        <v>50</v>
      </c>
      <c r="E2079">
        <v>331</v>
      </c>
      <c r="F2079" s="1" t="s">
        <v>20</v>
      </c>
      <c r="G2079" t="s">
        <v>753</v>
      </c>
    </row>
    <row r="2080" spans="1:7" x14ac:dyDescent="0.25">
      <c r="A2080">
        <v>3313</v>
      </c>
      <c r="B2080" t="s">
        <v>749</v>
      </c>
      <c r="C2080" t="s">
        <v>629</v>
      </c>
      <c r="D2080" t="s">
        <v>50</v>
      </c>
      <c r="E2080">
        <v>331</v>
      </c>
      <c r="F2080" s="1" t="s">
        <v>20</v>
      </c>
      <c r="G2080" t="s">
        <v>753</v>
      </c>
    </row>
    <row r="2081" spans="1:7" hidden="1" x14ac:dyDescent="0.25">
      <c r="A2081">
        <v>3313</v>
      </c>
      <c r="B2081" t="s">
        <v>532</v>
      </c>
      <c r="C2081" t="s">
        <v>629</v>
      </c>
      <c r="D2081">
        <v>0</v>
      </c>
      <c r="E2081">
        <v>331</v>
      </c>
      <c r="F2081" s="1" t="s">
        <v>20</v>
      </c>
      <c r="G2081" t="s">
        <v>753</v>
      </c>
    </row>
    <row r="2082" spans="1:7" hidden="1" x14ac:dyDescent="0.25">
      <c r="A2082">
        <v>331314</v>
      </c>
      <c r="B2082" t="s">
        <v>750</v>
      </c>
      <c r="C2082" t="s">
        <v>629</v>
      </c>
      <c r="D2082">
        <v>0</v>
      </c>
      <c r="E2082">
        <v>331</v>
      </c>
      <c r="F2082" s="1" t="s">
        <v>20</v>
      </c>
      <c r="G2082" t="s">
        <v>149</v>
      </c>
    </row>
    <row r="2083" spans="1:7" hidden="1" x14ac:dyDescent="0.25">
      <c r="A2083">
        <v>331314</v>
      </c>
      <c r="B2083" t="s">
        <v>741</v>
      </c>
      <c r="C2083" t="s">
        <v>629</v>
      </c>
      <c r="D2083">
        <v>0</v>
      </c>
      <c r="E2083">
        <v>331</v>
      </c>
      <c r="F2083" s="1" t="s">
        <v>20</v>
      </c>
      <c r="G2083" t="s">
        <v>453</v>
      </c>
    </row>
    <row r="2084" spans="1:7" hidden="1" x14ac:dyDescent="0.25">
      <c r="A2084">
        <v>331314</v>
      </c>
      <c r="B2084" t="s">
        <v>742</v>
      </c>
      <c r="C2084" t="s">
        <v>629</v>
      </c>
      <c r="D2084">
        <v>0</v>
      </c>
      <c r="E2084">
        <v>331</v>
      </c>
      <c r="F2084" s="1" t="s">
        <v>20</v>
      </c>
      <c r="G2084" t="s">
        <v>153</v>
      </c>
    </row>
    <row r="2085" spans="1:7" hidden="1" x14ac:dyDescent="0.25">
      <c r="A2085">
        <v>331314</v>
      </c>
      <c r="B2085" t="s">
        <v>154</v>
      </c>
      <c r="C2085" t="s">
        <v>629</v>
      </c>
      <c r="D2085" t="s">
        <v>50</v>
      </c>
      <c r="E2085">
        <v>331</v>
      </c>
      <c r="F2085" s="1" t="s">
        <v>20</v>
      </c>
      <c r="G2085" t="s">
        <v>154</v>
      </c>
    </row>
    <row r="2086" spans="1:7" hidden="1" x14ac:dyDescent="0.25">
      <c r="A2086">
        <v>331314</v>
      </c>
      <c r="B2086" t="s">
        <v>743</v>
      </c>
      <c r="C2086" t="s">
        <v>629</v>
      </c>
      <c r="D2086" t="s">
        <v>44</v>
      </c>
      <c r="E2086">
        <v>331</v>
      </c>
      <c r="F2086" s="1" t="s">
        <v>20</v>
      </c>
      <c r="G2086" t="s">
        <v>443</v>
      </c>
    </row>
    <row r="2087" spans="1:7" hidden="1" x14ac:dyDescent="0.25">
      <c r="A2087">
        <v>331314</v>
      </c>
      <c r="B2087" t="s">
        <v>744</v>
      </c>
      <c r="C2087" t="s">
        <v>629</v>
      </c>
      <c r="D2087">
        <v>0</v>
      </c>
      <c r="E2087">
        <v>331</v>
      </c>
      <c r="F2087" s="1" t="s">
        <v>20</v>
      </c>
      <c r="G2087" t="s">
        <v>443</v>
      </c>
    </row>
    <row r="2088" spans="1:7" x14ac:dyDescent="0.25">
      <c r="A2088">
        <v>331314</v>
      </c>
      <c r="B2088" t="s">
        <v>745</v>
      </c>
      <c r="C2088" t="s">
        <v>629</v>
      </c>
      <c r="D2088">
        <v>0</v>
      </c>
      <c r="E2088">
        <v>331</v>
      </c>
      <c r="F2088" s="1" t="s">
        <v>20</v>
      </c>
      <c r="G2088" t="s">
        <v>737</v>
      </c>
    </row>
    <row r="2089" spans="1:7" x14ac:dyDescent="0.25">
      <c r="A2089">
        <v>331314</v>
      </c>
      <c r="B2089" t="s">
        <v>738</v>
      </c>
      <c r="C2089" t="s">
        <v>629</v>
      </c>
      <c r="D2089" t="s">
        <v>44</v>
      </c>
      <c r="E2089">
        <v>331</v>
      </c>
      <c r="F2089" s="1" t="s">
        <v>20</v>
      </c>
      <c r="G2089" t="s">
        <v>738</v>
      </c>
    </row>
    <row r="2090" spans="1:7" x14ac:dyDescent="0.25">
      <c r="A2090">
        <v>331314</v>
      </c>
      <c r="B2090" t="s">
        <v>746</v>
      </c>
      <c r="C2090" t="s">
        <v>629</v>
      </c>
      <c r="D2090">
        <v>0</v>
      </c>
      <c r="E2090">
        <v>331</v>
      </c>
      <c r="F2090" s="1" t="s">
        <v>20</v>
      </c>
      <c r="G2090" t="s">
        <v>753</v>
      </c>
    </row>
    <row r="2091" spans="1:7" x14ac:dyDescent="0.25">
      <c r="A2091">
        <v>331314</v>
      </c>
      <c r="B2091" t="s">
        <v>747</v>
      </c>
      <c r="C2091" t="s">
        <v>629</v>
      </c>
      <c r="D2091" t="s">
        <v>50</v>
      </c>
      <c r="E2091">
        <v>331</v>
      </c>
      <c r="F2091" s="1" t="s">
        <v>20</v>
      </c>
      <c r="G2091" t="s">
        <v>753</v>
      </c>
    </row>
    <row r="2092" spans="1:7" hidden="1" x14ac:dyDescent="0.25">
      <c r="A2092">
        <v>331314</v>
      </c>
      <c r="B2092" t="s">
        <v>748</v>
      </c>
      <c r="C2092" t="s">
        <v>629</v>
      </c>
      <c r="D2092" t="s">
        <v>50</v>
      </c>
      <c r="E2092">
        <v>331</v>
      </c>
      <c r="F2092" s="1" t="s">
        <v>20</v>
      </c>
      <c r="G2092" t="s">
        <v>753</v>
      </c>
    </row>
    <row r="2093" spans="1:7" x14ac:dyDescent="0.25">
      <c r="A2093">
        <v>331314</v>
      </c>
      <c r="B2093" t="s">
        <v>749</v>
      </c>
      <c r="C2093" t="s">
        <v>629</v>
      </c>
      <c r="D2093">
        <v>0</v>
      </c>
      <c r="E2093">
        <v>331</v>
      </c>
      <c r="F2093" s="1" t="s">
        <v>20</v>
      </c>
      <c r="G2093" t="s">
        <v>753</v>
      </c>
    </row>
    <row r="2094" spans="1:7" hidden="1" x14ac:dyDescent="0.25">
      <c r="A2094">
        <v>331314</v>
      </c>
      <c r="B2094" t="s">
        <v>532</v>
      </c>
      <c r="C2094" t="s">
        <v>629</v>
      </c>
      <c r="D2094">
        <v>0</v>
      </c>
      <c r="E2094">
        <v>331</v>
      </c>
      <c r="F2094" s="1" t="s">
        <v>20</v>
      </c>
      <c r="G2094" t="s">
        <v>753</v>
      </c>
    </row>
    <row r="2095" spans="1:7" hidden="1" x14ac:dyDescent="0.25">
      <c r="A2095">
        <v>331315</v>
      </c>
      <c r="B2095" t="s">
        <v>750</v>
      </c>
      <c r="C2095" t="s">
        <v>629</v>
      </c>
      <c r="D2095">
        <v>0</v>
      </c>
      <c r="E2095">
        <v>331</v>
      </c>
      <c r="F2095" s="1" t="s">
        <v>20</v>
      </c>
      <c r="G2095" t="s">
        <v>149</v>
      </c>
    </row>
    <row r="2096" spans="1:7" hidden="1" x14ac:dyDescent="0.25">
      <c r="A2096">
        <v>331315</v>
      </c>
      <c r="B2096" t="s">
        <v>741</v>
      </c>
      <c r="C2096" t="s">
        <v>629</v>
      </c>
      <c r="D2096">
        <v>0</v>
      </c>
      <c r="E2096">
        <v>331</v>
      </c>
      <c r="F2096" s="1" t="s">
        <v>20</v>
      </c>
      <c r="G2096" t="s">
        <v>453</v>
      </c>
    </row>
    <row r="2097" spans="1:7" hidden="1" x14ac:dyDescent="0.25">
      <c r="A2097">
        <v>331315</v>
      </c>
      <c r="B2097" t="s">
        <v>742</v>
      </c>
      <c r="C2097" t="s">
        <v>629</v>
      </c>
      <c r="D2097">
        <v>0</v>
      </c>
      <c r="E2097">
        <v>331</v>
      </c>
      <c r="F2097" s="1" t="s">
        <v>20</v>
      </c>
      <c r="G2097" t="s">
        <v>153</v>
      </c>
    </row>
    <row r="2098" spans="1:7" hidden="1" x14ac:dyDescent="0.25">
      <c r="A2098">
        <v>331315</v>
      </c>
      <c r="B2098" t="s">
        <v>154</v>
      </c>
      <c r="C2098" t="s">
        <v>629</v>
      </c>
      <c r="D2098" t="s">
        <v>50</v>
      </c>
      <c r="E2098">
        <v>331</v>
      </c>
      <c r="F2098" s="1" t="s">
        <v>20</v>
      </c>
      <c r="G2098" t="s">
        <v>154</v>
      </c>
    </row>
    <row r="2099" spans="1:7" hidden="1" x14ac:dyDescent="0.25">
      <c r="A2099">
        <v>331315</v>
      </c>
      <c r="B2099" t="s">
        <v>743</v>
      </c>
      <c r="C2099" t="s">
        <v>629</v>
      </c>
      <c r="D2099" t="s">
        <v>44</v>
      </c>
      <c r="E2099">
        <v>331</v>
      </c>
      <c r="F2099" s="1" t="s">
        <v>20</v>
      </c>
      <c r="G2099" t="s">
        <v>443</v>
      </c>
    </row>
    <row r="2100" spans="1:7" hidden="1" x14ac:dyDescent="0.25">
      <c r="A2100">
        <v>331315</v>
      </c>
      <c r="B2100" t="s">
        <v>744</v>
      </c>
      <c r="C2100" t="s">
        <v>629</v>
      </c>
      <c r="D2100">
        <v>0</v>
      </c>
      <c r="E2100">
        <v>331</v>
      </c>
      <c r="F2100" s="1" t="s">
        <v>20</v>
      </c>
      <c r="G2100" t="s">
        <v>443</v>
      </c>
    </row>
    <row r="2101" spans="1:7" x14ac:dyDescent="0.25">
      <c r="A2101">
        <v>331315</v>
      </c>
      <c r="B2101" t="s">
        <v>745</v>
      </c>
      <c r="C2101" t="s">
        <v>629</v>
      </c>
      <c r="D2101" t="s">
        <v>50</v>
      </c>
      <c r="E2101">
        <v>331</v>
      </c>
      <c r="F2101" s="1" t="s">
        <v>20</v>
      </c>
      <c r="G2101" t="s">
        <v>737</v>
      </c>
    </row>
    <row r="2102" spans="1:7" x14ac:dyDescent="0.25">
      <c r="A2102">
        <v>331315</v>
      </c>
      <c r="B2102" t="s">
        <v>738</v>
      </c>
      <c r="C2102" t="s">
        <v>629</v>
      </c>
      <c r="D2102" t="s">
        <v>44</v>
      </c>
      <c r="E2102">
        <v>331</v>
      </c>
      <c r="F2102" s="1" t="s">
        <v>20</v>
      </c>
      <c r="G2102" t="s">
        <v>738</v>
      </c>
    </row>
    <row r="2103" spans="1:7" x14ac:dyDescent="0.25">
      <c r="A2103">
        <v>331315</v>
      </c>
      <c r="B2103" t="s">
        <v>746</v>
      </c>
      <c r="C2103" t="s">
        <v>629</v>
      </c>
      <c r="D2103">
        <v>0</v>
      </c>
      <c r="E2103">
        <v>331</v>
      </c>
      <c r="F2103" s="1" t="s">
        <v>20</v>
      </c>
      <c r="G2103" t="s">
        <v>753</v>
      </c>
    </row>
    <row r="2104" spans="1:7" x14ac:dyDescent="0.25">
      <c r="A2104">
        <v>331315</v>
      </c>
      <c r="B2104" t="s">
        <v>747</v>
      </c>
      <c r="C2104" t="s">
        <v>629</v>
      </c>
      <c r="D2104" t="s">
        <v>50</v>
      </c>
      <c r="E2104">
        <v>331</v>
      </c>
      <c r="F2104" s="1" t="s">
        <v>20</v>
      </c>
      <c r="G2104" t="s">
        <v>753</v>
      </c>
    </row>
    <row r="2105" spans="1:7" hidden="1" x14ac:dyDescent="0.25">
      <c r="A2105">
        <v>331315</v>
      </c>
      <c r="B2105" t="s">
        <v>748</v>
      </c>
      <c r="C2105" t="s">
        <v>629</v>
      </c>
      <c r="D2105">
        <v>0</v>
      </c>
      <c r="E2105">
        <v>331</v>
      </c>
      <c r="F2105" s="1" t="s">
        <v>20</v>
      </c>
      <c r="G2105" t="s">
        <v>753</v>
      </c>
    </row>
    <row r="2106" spans="1:7" x14ac:dyDescent="0.25">
      <c r="A2106">
        <v>331315</v>
      </c>
      <c r="B2106" t="s">
        <v>749</v>
      </c>
      <c r="C2106" t="s">
        <v>629</v>
      </c>
      <c r="D2106" t="s">
        <v>50</v>
      </c>
      <c r="E2106">
        <v>331</v>
      </c>
      <c r="F2106" s="1" t="s">
        <v>20</v>
      </c>
      <c r="G2106" t="s">
        <v>753</v>
      </c>
    </row>
    <row r="2107" spans="1:7" hidden="1" x14ac:dyDescent="0.25">
      <c r="A2107">
        <v>331315</v>
      </c>
      <c r="B2107" t="s">
        <v>532</v>
      </c>
      <c r="C2107" t="s">
        <v>629</v>
      </c>
      <c r="D2107">
        <v>0</v>
      </c>
      <c r="E2107">
        <v>331</v>
      </c>
      <c r="F2107" s="1" t="s">
        <v>20</v>
      </c>
      <c r="G2107" t="s">
        <v>753</v>
      </c>
    </row>
    <row r="2108" spans="1:7" hidden="1" x14ac:dyDescent="0.25">
      <c r="A2108">
        <v>331318</v>
      </c>
      <c r="B2108" t="s">
        <v>750</v>
      </c>
      <c r="C2108" t="s">
        <v>629</v>
      </c>
      <c r="D2108">
        <v>0</v>
      </c>
      <c r="E2108">
        <v>331</v>
      </c>
      <c r="F2108" s="1" t="s">
        <v>20</v>
      </c>
      <c r="G2108" t="s">
        <v>149</v>
      </c>
    </row>
    <row r="2109" spans="1:7" hidden="1" x14ac:dyDescent="0.25">
      <c r="A2109">
        <v>331318</v>
      </c>
      <c r="B2109" t="s">
        <v>741</v>
      </c>
      <c r="C2109" t="s">
        <v>629</v>
      </c>
      <c r="D2109">
        <v>0</v>
      </c>
      <c r="E2109">
        <v>331</v>
      </c>
      <c r="F2109" s="1" t="s">
        <v>20</v>
      </c>
      <c r="G2109" t="s">
        <v>453</v>
      </c>
    </row>
    <row r="2110" spans="1:7" hidden="1" x14ac:dyDescent="0.25">
      <c r="A2110">
        <v>331318</v>
      </c>
      <c r="B2110" t="s">
        <v>742</v>
      </c>
      <c r="C2110" t="s">
        <v>629</v>
      </c>
      <c r="D2110">
        <v>0</v>
      </c>
      <c r="E2110">
        <v>331</v>
      </c>
      <c r="F2110" s="1" t="s">
        <v>20</v>
      </c>
      <c r="G2110" t="s">
        <v>153</v>
      </c>
    </row>
    <row r="2111" spans="1:7" hidden="1" x14ac:dyDescent="0.25">
      <c r="A2111">
        <v>331318</v>
      </c>
      <c r="B2111" t="s">
        <v>154</v>
      </c>
      <c r="C2111" t="s">
        <v>629</v>
      </c>
      <c r="D2111">
        <v>0</v>
      </c>
      <c r="E2111">
        <v>331</v>
      </c>
      <c r="F2111" s="1" t="s">
        <v>20</v>
      </c>
      <c r="G2111" t="s">
        <v>154</v>
      </c>
    </row>
    <row r="2112" spans="1:7" hidden="1" x14ac:dyDescent="0.25">
      <c r="A2112">
        <v>331318</v>
      </c>
      <c r="B2112" t="s">
        <v>743</v>
      </c>
      <c r="C2112" t="s">
        <v>629</v>
      </c>
      <c r="D2112" t="s">
        <v>44</v>
      </c>
      <c r="E2112">
        <v>331</v>
      </c>
      <c r="F2112" s="1" t="s">
        <v>20</v>
      </c>
      <c r="G2112" t="s">
        <v>443</v>
      </c>
    </row>
    <row r="2113" spans="1:7" hidden="1" x14ac:dyDescent="0.25">
      <c r="A2113">
        <v>331318</v>
      </c>
      <c r="B2113" t="s">
        <v>744</v>
      </c>
      <c r="C2113" t="s">
        <v>629</v>
      </c>
      <c r="D2113" t="s">
        <v>50</v>
      </c>
      <c r="E2113">
        <v>331</v>
      </c>
      <c r="F2113" s="1" t="s">
        <v>20</v>
      </c>
      <c r="G2113" t="s">
        <v>443</v>
      </c>
    </row>
    <row r="2114" spans="1:7" x14ac:dyDescent="0.25">
      <c r="A2114">
        <v>331318</v>
      </c>
      <c r="B2114" t="s">
        <v>745</v>
      </c>
      <c r="C2114" t="s">
        <v>629</v>
      </c>
      <c r="D2114">
        <v>0</v>
      </c>
      <c r="E2114">
        <v>331</v>
      </c>
      <c r="F2114" s="1" t="s">
        <v>20</v>
      </c>
      <c r="G2114" t="s">
        <v>737</v>
      </c>
    </row>
    <row r="2115" spans="1:7" x14ac:dyDescent="0.25">
      <c r="A2115">
        <v>331318</v>
      </c>
      <c r="B2115" t="s">
        <v>738</v>
      </c>
      <c r="C2115" t="s">
        <v>629</v>
      </c>
      <c r="D2115" t="s">
        <v>44</v>
      </c>
      <c r="E2115">
        <v>331</v>
      </c>
      <c r="F2115" s="1" t="s">
        <v>20</v>
      </c>
      <c r="G2115" t="s">
        <v>738</v>
      </c>
    </row>
    <row r="2116" spans="1:7" x14ac:dyDescent="0.25">
      <c r="A2116">
        <v>331318</v>
      </c>
      <c r="B2116" t="s">
        <v>746</v>
      </c>
      <c r="C2116" t="s">
        <v>629</v>
      </c>
      <c r="D2116">
        <v>0</v>
      </c>
      <c r="E2116">
        <v>331</v>
      </c>
      <c r="F2116" s="1" t="s">
        <v>20</v>
      </c>
      <c r="G2116" t="s">
        <v>753</v>
      </c>
    </row>
    <row r="2117" spans="1:7" x14ac:dyDescent="0.25">
      <c r="A2117">
        <v>331318</v>
      </c>
      <c r="B2117" t="s">
        <v>747</v>
      </c>
      <c r="C2117" t="s">
        <v>629</v>
      </c>
      <c r="D2117" t="s">
        <v>50</v>
      </c>
      <c r="E2117">
        <v>331</v>
      </c>
      <c r="F2117" s="1" t="s">
        <v>20</v>
      </c>
      <c r="G2117" t="s">
        <v>753</v>
      </c>
    </row>
    <row r="2118" spans="1:7" hidden="1" x14ac:dyDescent="0.25">
      <c r="A2118">
        <v>331318</v>
      </c>
      <c r="B2118" t="s">
        <v>748</v>
      </c>
      <c r="C2118" t="s">
        <v>629</v>
      </c>
      <c r="D2118">
        <v>0</v>
      </c>
      <c r="E2118">
        <v>331</v>
      </c>
      <c r="F2118" s="1" t="s">
        <v>20</v>
      </c>
      <c r="G2118" t="s">
        <v>753</v>
      </c>
    </row>
    <row r="2119" spans="1:7" x14ac:dyDescent="0.25">
      <c r="A2119">
        <v>331318</v>
      </c>
      <c r="B2119" t="s">
        <v>749</v>
      </c>
      <c r="C2119" t="s">
        <v>629</v>
      </c>
      <c r="D2119">
        <v>0</v>
      </c>
      <c r="E2119">
        <v>331</v>
      </c>
      <c r="F2119" s="1" t="s">
        <v>20</v>
      </c>
      <c r="G2119" t="s">
        <v>753</v>
      </c>
    </row>
    <row r="2120" spans="1:7" hidden="1" x14ac:dyDescent="0.25">
      <c r="A2120">
        <v>331318</v>
      </c>
      <c r="B2120" t="s">
        <v>532</v>
      </c>
      <c r="C2120" t="s">
        <v>629</v>
      </c>
      <c r="D2120">
        <v>0</v>
      </c>
      <c r="E2120">
        <v>331</v>
      </c>
      <c r="F2120" s="1" t="s">
        <v>20</v>
      </c>
      <c r="G2120" t="s">
        <v>753</v>
      </c>
    </row>
    <row r="2121" spans="1:7" hidden="1" x14ac:dyDescent="0.25">
      <c r="A2121">
        <v>3314</v>
      </c>
      <c r="B2121" t="s">
        <v>750</v>
      </c>
      <c r="C2121" t="s">
        <v>629</v>
      </c>
      <c r="D2121" t="s">
        <v>50</v>
      </c>
      <c r="E2121">
        <v>331</v>
      </c>
      <c r="F2121" s="1" t="s">
        <v>20</v>
      </c>
      <c r="G2121" t="s">
        <v>149</v>
      </c>
    </row>
    <row r="2122" spans="1:7" hidden="1" x14ac:dyDescent="0.25">
      <c r="A2122">
        <v>3314</v>
      </c>
      <c r="B2122" t="s">
        <v>741</v>
      </c>
      <c r="C2122" t="s">
        <v>629</v>
      </c>
      <c r="D2122" t="s">
        <v>50</v>
      </c>
      <c r="E2122">
        <v>331</v>
      </c>
      <c r="F2122" s="1" t="s">
        <v>20</v>
      </c>
      <c r="G2122" t="s">
        <v>453</v>
      </c>
    </row>
    <row r="2123" spans="1:7" hidden="1" x14ac:dyDescent="0.25">
      <c r="A2123">
        <v>3314</v>
      </c>
      <c r="B2123" t="s">
        <v>742</v>
      </c>
      <c r="C2123" t="s">
        <v>629</v>
      </c>
      <c r="D2123" t="s">
        <v>50</v>
      </c>
      <c r="E2123">
        <v>331</v>
      </c>
      <c r="F2123" s="1" t="s">
        <v>20</v>
      </c>
      <c r="G2123" t="s">
        <v>153</v>
      </c>
    </row>
    <row r="2124" spans="1:7" hidden="1" x14ac:dyDescent="0.25">
      <c r="A2124">
        <v>3314</v>
      </c>
      <c r="B2124" t="s">
        <v>154</v>
      </c>
      <c r="C2124" t="s">
        <v>629</v>
      </c>
      <c r="D2124" t="s">
        <v>50</v>
      </c>
      <c r="E2124">
        <v>331</v>
      </c>
      <c r="F2124" s="1" t="s">
        <v>20</v>
      </c>
      <c r="G2124" t="s">
        <v>154</v>
      </c>
    </row>
    <row r="2125" spans="1:7" hidden="1" x14ac:dyDescent="0.25">
      <c r="A2125">
        <v>3314</v>
      </c>
      <c r="B2125" t="s">
        <v>743</v>
      </c>
      <c r="C2125" t="s">
        <v>629</v>
      </c>
      <c r="D2125" t="s">
        <v>44</v>
      </c>
      <c r="E2125">
        <v>331</v>
      </c>
      <c r="F2125" s="1" t="s">
        <v>20</v>
      </c>
      <c r="G2125" t="s">
        <v>443</v>
      </c>
    </row>
    <row r="2126" spans="1:7" hidden="1" x14ac:dyDescent="0.25">
      <c r="A2126">
        <v>3314</v>
      </c>
      <c r="B2126" t="s">
        <v>744</v>
      </c>
      <c r="C2126" t="s">
        <v>629</v>
      </c>
      <c r="D2126" t="s">
        <v>50</v>
      </c>
      <c r="E2126">
        <v>331</v>
      </c>
      <c r="F2126" s="1" t="s">
        <v>20</v>
      </c>
      <c r="G2126" t="s">
        <v>443</v>
      </c>
    </row>
    <row r="2127" spans="1:7" x14ac:dyDescent="0.25">
      <c r="A2127">
        <v>3314</v>
      </c>
      <c r="B2127" t="s">
        <v>745</v>
      </c>
      <c r="C2127" t="s">
        <v>629</v>
      </c>
      <c r="D2127" t="s">
        <v>50</v>
      </c>
      <c r="E2127">
        <v>331</v>
      </c>
      <c r="F2127" s="1" t="s">
        <v>20</v>
      </c>
      <c r="G2127" t="s">
        <v>737</v>
      </c>
    </row>
    <row r="2128" spans="1:7" x14ac:dyDescent="0.25">
      <c r="A2128">
        <v>3314</v>
      </c>
      <c r="B2128" t="s">
        <v>738</v>
      </c>
      <c r="C2128" t="s">
        <v>629</v>
      </c>
      <c r="D2128" t="s">
        <v>44</v>
      </c>
      <c r="E2128">
        <v>331</v>
      </c>
      <c r="F2128" s="1" t="s">
        <v>20</v>
      </c>
      <c r="G2128" t="s">
        <v>738</v>
      </c>
    </row>
    <row r="2129" spans="1:7" x14ac:dyDescent="0.25">
      <c r="A2129">
        <v>3314</v>
      </c>
      <c r="B2129" t="s">
        <v>746</v>
      </c>
      <c r="C2129" t="s">
        <v>629</v>
      </c>
      <c r="D2129">
        <v>0</v>
      </c>
      <c r="E2129">
        <v>331</v>
      </c>
      <c r="F2129" s="1" t="s">
        <v>20</v>
      </c>
      <c r="G2129" t="s">
        <v>753</v>
      </c>
    </row>
    <row r="2130" spans="1:7" x14ac:dyDescent="0.25">
      <c r="A2130">
        <v>3314</v>
      </c>
      <c r="B2130" t="s">
        <v>747</v>
      </c>
      <c r="C2130" t="s">
        <v>629</v>
      </c>
      <c r="D2130" t="s">
        <v>50</v>
      </c>
      <c r="E2130">
        <v>331</v>
      </c>
      <c r="F2130" s="1" t="s">
        <v>20</v>
      </c>
      <c r="G2130" t="s">
        <v>753</v>
      </c>
    </row>
    <row r="2131" spans="1:7" hidden="1" x14ac:dyDescent="0.25">
      <c r="A2131">
        <v>3314</v>
      </c>
      <c r="B2131" t="s">
        <v>748</v>
      </c>
      <c r="C2131" t="s">
        <v>629</v>
      </c>
      <c r="D2131" t="s">
        <v>50</v>
      </c>
      <c r="E2131">
        <v>331</v>
      </c>
      <c r="F2131" s="1" t="s">
        <v>20</v>
      </c>
      <c r="G2131" t="s">
        <v>753</v>
      </c>
    </row>
    <row r="2132" spans="1:7" x14ac:dyDescent="0.25">
      <c r="A2132">
        <v>3314</v>
      </c>
      <c r="B2132" t="s">
        <v>749</v>
      </c>
      <c r="C2132" t="s">
        <v>629</v>
      </c>
      <c r="D2132" t="s">
        <v>50</v>
      </c>
      <c r="E2132">
        <v>331</v>
      </c>
      <c r="F2132" s="1" t="s">
        <v>20</v>
      </c>
      <c r="G2132" t="s">
        <v>753</v>
      </c>
    </row>
    <row r="2133" spans="1:7" hidden="1" x14ac:dyDescent="0.25">
      <c r="A2133">
        <v>3314</v>
      </c>
      <c r="B2133" t="s">
        <v>532</v>
      </c>
      <c r="C2133" t="s">
        <v>629</v>
      </c>
      <c r="D2133" t="s">
        <v>50</v>
      </c>
      <c r="E2133">
        <v>331</v>
      </c>
      <c r="F2133" s="1" t="s">
        <v>20</v>
      </c>
      <c r="G2133" t="s">
        <v>753</v>
      </c>
    </row>
    <row r="2134" spans="1:7" hidden="1" x14ac:dyDescent="0.25">
      <c r="A2134">
        <v>331410</v>
      </c>
      <c r="B2134" t="s">
        <v>750</v>
      </c>
      <c r="C2134" t="s">
        <v>629</v>
      </c>
      <c r="D2134" t="s">
        <v>50</v>
      </c>
      <c r="E2134">
        <v>331</v>
      </c>
      <c r="F2134" s="1" t="s">
        <v>20</v>
      </c>
      <c r="G2134" t="s">
        <v>149</v>
      </c>
    </row>
    <row r="2135" spans="1:7" hidden="1" x14ac:dyDescent="0.25">
      <c r="A2135">
        <v>331410</v>
      </c>
      <c r="B2135" t="s">
        <v>741</v>
      </c>
      <c r="C2135" t="s">
        <v>629</v>
      </c>
      <c r="D2135" t="s">
        <v>50</v>
      </c>
      <c r="E2135">
        <v>331</v>
      </c>
      <c r="F2135" s="1" t="s">
        <v>20</v>
      </c>
      <c r="G2135" t="s">
        <v>453</v>
      </c>
    </row>
    <row r="2136" spans="1:7" hidden="1" x14ac:dyDescent="0.25">
      <c r="A2136">
        <v>331410</v>
      </c>
      <c r="B2136" t="s">
        <v>742</v>
      </c>
      <c r="C2136" t="s">
        <v>629</v>
      </c>
      <c r="D2136">
        <v>0</v>
      </c>
      <c r="E2136">
        <v>331</v>
      </c>
      <c r="F2136" s="1" t="s">
        <v>20</v>
      </c>
      <c r="G2136" t="s">
        <v>153</v>
      </c>
    </row>
    <row r="2137" spans="1:7" hidden="1" x14ac:dyDescent="0.25">
      <c r="A2137">
        <v>331410</v>
      </c>
      <c r="B2137" t="s">
        <v>154</v>
      </c>
      <c r="C2137" t="s">
        <v>629</v>
      </c>
      <c r="D2137" t="s">
        <v>50</v>
      </c>
      <c r="E2137">
        <v>331</v>
      </c>
      <c r="F2137" s="1" t="s">
        <v>20</v>
      </c>
      <c r="G2137" t="s">
        <v>154</v>
      </c>
    </row>
    <row r="2138" spans="1:7" hidden="1" x14ac:dyDescent="0.25">
      <c r="A2138">
        <v>331410</v>
      </c>
      <c r="B2138" t="s">
        <v>743</v>
      </c>
      <c r="C2138" t="s">
        <v>629</v>
      </c>
      <c r="D2138" t="s">
        <v>44</v>
      </c>
      <c r="E2138">
        <v>331</v>
      </c>
      <c r="F2138" s="1" t="s">
        <v>20</v>
      </c>
      <c r="G2138" t="s">
        <v>443</v>
      </c>
    </row>
    <row r="2139" spans="1:7" hidden="1" x14ac:dyDescent="0.25">
      <c r="A2139">
        <v>331410</v>
      </c>
      <c r="B2139" t="s">
        <v>744</v>
      </c>
      <c r="C2139" t="s">
        <v>629</v>
      </c>
      <c r="D2139" t="s">
        <v>50</v>
      </c>
      <c r="E2139">
        <v>331</v>
      </c>
      <c r="F2139" s="1" t="s">
        <v>20</v>
      </c>
      <c r="G2139" t="s">
        <v>443</v>
      </c>
    </row>
    <row r="2140" spans="1:7" x14ac:dyDescent="0.25">
      <c r="A2140">
        <v>331410</v>
      </c>
      <c r="B2140" t="s">
        <v>745</v>
      </c>
      <c r="C2140" t="s">
        <v>629</v>
      </c>
      <c r="D2140">
        <v>0</v>
      </c>
      <c r="E2140">
        <v>331</v>
      </c>
      <c r="F2140" s="1" t="s">
        <v>20</v>
      </c>
      <c r="G2140" t="s">
        <v>737</v>
      </c>
    </row>
    <row r="2141" spans="1:7" x14ac:dyDescent="0.25">
      <c r="A2141">
        <v>331410</v>
      </c>
      <c r="B2141" t="s">
        <v>738</v>
      </c>
      <c r="C2141" t="s">
        <v>629</v>
      </c>
      <c r="D2141" t="s">
        <v>44</v>
      </c>
      <c r="E2141">
        <v>331</v>
      </c>
      <c r="F2141" s="1" t="s">
        <v>20</v>
      </c>
      <c r="G2141" t="s">
        <v>738</v>
      </c>
    </row>
    <row r="2142" spans="1:7" x14ac:dyDescent="0.25">
      <c r="A2142">
        <v>331410</v>
      </c>
      <c r="B2142" t="s">
        <v>746</v>
      </c>
      <c r="C2142" t="s">
        <v>629</v>
      </c>
      <c r="D2142">
        <v>0</v>
      </c>
      <c r="E2142">
        <v>331</v>
      </c>
      <c r="F2142" s="1" t="s">
        <v>20</v>
      </c>
      <c r="G2142" t="s">
        <v>753</v>
      </c>
    </row>
    <row r="2143" spans="1:7" x14ac:dyDescent="0.25">
      <c r="A2143">
        <v>331410</v>
      </c>
      <c r="B2143" t="s">
        <v>747</v>
      </c>
      <c r="C2143" t="s">
        <v>629</v>
      </c>
      <c r="D2143" t="s">
        <v>50</v>
      </c>
      <c r="E2143">
        <v>331</v>
      </c>
      <c r="F2143" s="1" t="s">
        <v>20</v>
      </c>
      <c r="G2143" t="s">
        <v>753</v>
      </c>
    </row>
    <row r="2144" spans="1:7" hidden="1" x14ac:dyDescent="0.25">
      <c r="A2144">
        <v>331410</v>
      </c>
      <c r="B2144" t="s">
        <v>748</v>
      </c>
      <c r="C2144" t="s">
        <v>629</v>
      </c>
      <c r="D2144" t="s">
        <v>50</v>
      </c>
      <c r="E2144">
        <v>331</v>
      </c>
      <c r="F2144" s="1" t="s">
        <v>20</v>
      </c>
      <c r="G2144" t="s">
        <v>753</v>
      </c>
    </row>
    <row r="2145" spans="1:7" x14ac:dyDescent="0.25">
      <c r="A2145">
        <v>331410</v>
      </c>
      <c r="B2145" t="s">
        <v>749</v>
      </c>
      <c r="C2145" t="s">
        <v>629</v>
      </c>
      <c r="D2145">
        <v>0</v>
      </c>
      <c r="E2145">
        <v>331</v>
      </c>
      <c r="F2145" s="1" t="s">
        <v>20</v>
      </c>
      <c r="G2145" t="s">
        <v>753</v>
      </c>
    </row>
    <row r="2146" spans="1:7" hidden="1" x14ac:dyDescent="0.25">
      <c r="A2146">
        <v>331410</v>
      </c>
      <c r="B2146" t="s">
        <v>532</v>
      </c>
      <c r="C2146" t="s">
        <v>629</v>
      </c>
      <c r="D2146">
        <v>0</v>
      </c>
      <c r="E2146">
        <v>331</v>
      </c>
      <c r="F2146" s="1" t="s">
        <v>20</v>
      </c>
      <c r="G2146" t="s">
        <v>753</v>
      </c>
    </row>
    <row r="2147" spans="1:7" hidden="1" x14ac:dyDescent="0.25">
      <c r="A2147">
        <v>331511</v>
      </c>
      <c r="B2147" t="s">
        <v>750</v>
      </c>
      <c r="C2147" t="s">
        <v>629</v>
      </c>
      <c r="D2147" t="s">
        <v>50</v>
      </c>
      <c r="E2147">
        <v>331</v>
      </c>
      <c r="F2147" s="1" t="s">
        <v>19</v>
      </c>
      <c r="G2147" t="s">
        <v>149</v>
      </c>
    </row>
    <row r="2148" spans="1:7" hidden="1" x14ac:dyDescent="0.25">
      <c r="A2148">
        <v>331511</v>
      </c>
      <c r="B2148" t="s">
        <v>741</v>
      </c>
      <c r="C2148" t="s">
        <v>629</v>
      </c>
      <c r="D2148">
        <v>0</v>
      </c>
      <c r="E2148">
        <v>331</v>
      </c>
      <c r="F2148" s="1" t="s">
        <v>19</v>
      </c>
      <c r="G2148" t="s">
        <v>453</v>
      </c>
    </row>
    <row r="2149" spans="1:7" hidden="1" x14ac:dyDescent="0.25">
      <c r="A2149">
        <v>331511</v>
      </c>
      <c r="B2149" t="s">
        <v>742</v>
      </c>
      <c r="C2149" t="s">
        <v>629</v>
      </c>
      <c r="D2149">
        <v>0</v>
      </c>
      <c r="E2149">
        <v>331</v>
      </c>
      <c r="F2149" s="1" t="s">
        <v>19</v>
      </c>
      <c r="G2149" t="s">
        <v>153</v>
      </c>
    </row>
    <row r="2150" spans="1:7" hidden="1" x14ac:dyDescent="0.25">
      <c r="A2150">
        <v>331511</v>
      </c>
      <c r="B2150" t="s">
        <v>154</v>
      </c>
      <c r="C2150" t="s">
        <v>629</v>
      </c>
      <c r="D2150" t="s">
        <v>50</v>
      </c>
      <c r="E2150">
        <v>331</v>
      </c>
      <c r="F2150" s="1" t="s">
        <v>19</v>
      </c>
      <c r="G2150" t="s">
        <v>154</v>
      </c>
    </row>
    <row r="2151" spans="1:7" hidden="1" x14ac:dyDescent="0.25">
      <c r="A2151">
        <v>331511</v>
      </c>
      <c r="B2151" t="s">
        <v>743</v>
      </c>
      <c r="C2151" t="s">
        <v>629</v>
      </c>
      <c r="D2151" t="s">
        <v>44</v>
      </c>
      <c r="E2151">
        <v>331</v>
      </c>
      <c r="F2151" s="1" t="s">
        <v>19</v>
      </c>
      <c r="G2151" t="s">
        <v>443</v>
      </c>
    </row>
    <row r="2152" spans="1:7" hidden="1" x14ac:dyDescent="0.25">
      <c r="A2152">
        <v>331511</v>
      </c>
      <c r="B2152" t="s">
        <v>744</v>
      </c>
      <c r="C2152" t="s">
        <v>629</v>
      </c>
      <c r="D2152" t="s">
        <v>50</v>
      </c>
      <c r="E2152">
        <v>331</v>
      </c>
      <c r="F2152" s="1" t="s">
        <v>19</v>
      </c>
      <c r="G2152" t="s">
        <v>443</v>
      </c>
    </row>
    <row r="2153" spans="1:7" x14ac:dyDescent="0.25">
      <c r="A2153">
        <v>331511</v>
      </c>
      <c r="B2153" t="s">
        <v>745</v>
      </c>
      <c r="C2153" t="s">
        <v>629</v>
      </c>
      <c r="D2153" t="s">
        <v>50</v>
      </c>
      <c r="E2153">
        <v>331</v>
      </c>
      <c r="F2153" s="1" t="s">
        <v>19</v>
      </c>
      <c r="G2153" t="s">
        <v>737</v>
      </c>
    </row>
    <row r="2154" spans="1:7" x14ac:dyDescent="0.25">
      <c r="A2154">
        <v>331511</v>
      </c>
      <c r="B2154" t="s">
        <v>738</v>
      </c>
      <c r="C2154" t="s">
        <v>629</v>
      </c>
      <c r="D2154" t="s">
        <v>44</v>
      </c>
      <c r="E2154">
        <v>331</v>
      </c>
      <c r="F2154" s="1" t="s">
        <v>19</v>
      </c>
      <c r="G2154" t="s">
        <v>738</v>
      </c>
    </row>
    <row r="2155" spans="1:7" x14ac:dyDescent="0.25">
      <c r="A2155">
        <v>331511</v>
      </c>
      <c r="B2155" t="s">
        <v>746</v>
      </c>
      <c r="C2155" t="s">
        <v>629</v>
      </c>
      <c r="D2155" t="s">
        <v>50</v>
      </c>
      <c r="E2155">
        <v>331</v>
      </c>
      <c r="F2155" s="1" t="s">
        <v>19</v>
      </c>
      <c r="G2155" t="s">
        <v>753</v>
      </c>
    </row>
    <row r="2156" spans="1:7" x14ac:dyDescent="0.25">
      <c r="A2156">
        <v>331511</v>
      </c>
      <c r="B2156" t="s">
        <v>747</v>
      </c>
      <c r="C2156" t="s">
        <v>629</v>
      </c>
      <c r="D2156" t="s">
        <v>50</v>
      </c>
      <c r="E2156">
        <v>331</v>
      </c>
      <c r="F2156" s="1" t="s">
        <v>19</v>
      </c>
      <c r="G2156" t="s">
        <v>753</v>
      </c>
    </row>
    <row r="2157" spans="1:7" hidden="1" x14ac:dyDescent="0.25">
      <c r="A2157">
        <v>331511</v>
      </c>
      <c r="B2157" t="s">
        <v>748</v>
      </c>
      <c r="C2157" t="s">
        <v>629</v>
      </c>
      <c r="D2157" t="s">
        <v>50</v>
      </c>
      <c r="E2157">
        <v>331</v>
      </c>
      <c r="F2157" s="1" t="s">
        <v>19</v>
      </c>
      <c r="G2157" t="s">
        <v>753</v>
      </c>
    </row>
    <row r="2158" spans="1:7" x14ac:dyDescent="0.25">
      <c r="A2158">
        <v>331511</v>
      </c>
      <c r="B2158" t="s">
        <v>749</v>
      </c>
      <c r="C2158" t="s">
        <v>629</v>
      </c>
      <c r="D2158">
        <v>0</v>
      </c>
      <c r="E2158">
        <v>331</v>
      </c>
      <c r="F2158" s="1" t="s">
        <v>19</v>
      </c>
      <c r="G2158" t="s">
        <v>753</v>
      </c>
    </row>
    <row r="2159" spans="1:7" hidden="1" x14ac:dyDescent="0.25">
      <c r="A2159">
        <v>331511</v>
      </c>
      <c r="B2159" t="s">
        <v>532</v>
      </c>
      <c r="C2159" t="s">
        <v>629</v>
      </c>
      <c r="D2159" t="s">
        <v>50</v>
      </c>
      <c r="E2159">
        <v>331</v>
      </c>
      <c r="F2159" s="1" t="s">
        <v>19</v>
      </c>
      <c r="G2159" t="s">
        <v>753</v>
      </c>
    </row>
    <row r="2160" spans="1:7" hidden="1" x14ac:dyDescent="0.25">
      <c r="A2160">
        <v>331523</v>
      </c>
      <c r="B2160" t="s">
        <v>750</v>
      </c>
      <c r="C2160" t="s">
        <v>629</v>
      </c>
      <c r="D2160">
        <v>0</v>
      </c>
      <c r="E2160">
        <v>331</v>
      </c>
      <c r="F2160" s="1" t="s">
        <v>20</v>
      </c>
      <c r="G2160" t="s">
        <v>149</v>
      </c>
    </row>
    <row r="2161" spans="1:7" hidden="1" x14ac:dyDescent="0.25">
      <c r="A2161">
        <v>331523</v>
      </c>
      <c r="B2161" t="s">
        <v>741</v>
      </c>
      <c r="C2161" t="s">
        <v>629</v>
      </c>
      <c r="D2161">
        <v>0</v>
      </c>
      <c r="E2161">
        <v>331</v>
      </c>
      <c r="F2161" s="1" t="s">
        <v>20</v>
      </c>
      <c r="G2161" t="s">
        <v>453</v>
      </c>
    </row>
    <row r="2162" spans="1:7" hidden="1" x14ac:dyDescent="0.25">
      <c r="A2162">
        <v>331523</v>
      </c>
      <c r="B2162" t="s">
        <v>742</v>
      </c>
      <c r="C2162" t="s">
        <v>629</v>
      </c>
      <c r="D2162">
        <v>0</v>
      </c>
      <c r="E2162">
        <v>331</v>
      </c>
      <c r="F2162" s="1" t="s">
        <v>20</v>
      </c>
      <c r="G2162" t="s">
        <v>153</v>
      </c>
    </row>
    <row r="2163" spans="1:7" hidden="1" x14ac:dyDescent="0.25">
      <c r="A2163">
        <v>331523</v>
      </c>
      <c r="B2163" t="s">
        <v>154</v>
      </c>
      <c r="C2163" t="s">
        <v>629</v>
      </c>
      <c r="D2163" t="s">
        <v>50</v>
      </c>
      <c r="E2163">
        <v>331</v>
      </c>
      <c r="F2163" s="1" t="s">
        <v>20</v>
      </c>
      <c r="G2163" t="s">
        <v>154</v>
      </c>
    </row>
    <row r="2164" spans="1:7" hidden="1" x14ac:dyDescent="0.25">
      <c r="A2164">
        <v>331523</v>
      </c>
      <c r="B2164" t="s">
        <v>743</v>
      </c>
      <c r="C2164" t="s">
        <v>629</v>
      </c>
      <c r="D2164" t="s">
        <v>44</v>
      </c>
      <c r="E2164">
        <v>331</v>
      </c>
      <c r="F2164" s="1" t="s">
        <v>20</v>
      </c>
      <c r="G2164" t="s">
        <v>443</v>
      </c>
    </row>
    <row r="2165" spans="1:7" hidden="1" x14ac:dyDescent="0.25">
      <c r="A2165">
        <v>331523</v>
      </c>
      <c r="B2165" t="s">
        <v>744</v>
      </c>
      <c r="C2165" t="s">
        <v>629</v>
      </c>
      <c r="D2165" t="s">
        <v>50</v>
      </c>
      <c r="E2165">
        <v>331</v>
      </c>
      <c r="F2165" s="1" t="s">
        <v>20</v>
      </c>
      <c r="G2165" t="s">
        <v>443</v>
      </c>
    </row>
    <row r="2166" spans="1:7" x14ac:dyDescent="0.25">
      <c r="A2166">
        <v>331523</v>
      </c>
      <c r="B2166" t="s">
        <v>745</v>
      </c>
      <c r="C2166" t="s">
        <v>629</v>
      </c>
      <c r="D2166">
        <v>0</v>
      </c>
      <c r="E2166">
        <v>331</v>
      </c>
      <c r="F2166" s="1" t="s">
        <v>20</v>
      </c>
      <c r="G2166" t="s">
        <v>737</v>
      </c>
    </row>
    <row r="2167" spans="1:7" x14ac:dyDescent="0.25">
      <c r="A2167">
        <v>331523</v>
      </c>
      <c r="B2167" t="s">
        <v>738</v>
      </c>
      <c r="C2167" t="s">
        <v>629</v>
      </c>
      <c r="D2167" t="s">
        <v>44</v>
      </c>
      <c r="E2167">
        <v>331</v>
      </c>
      <c r="F2167" s="1" t="s">
        <v>20</v>
      </c>
      <c r="G2167" t="s">
        <v>738</v>
      </c>
    </row>
    <row r="2168" spans="1:7" x14ac:dyDescent="0.25">
      <c r="A2168">
        <v>331523</v>
      </c>
      <c r="B2168" t="s">
        <v>746</v>
      </c>
      <c r="C2168" t="s">
        <v>629</v>
      </c>
      <c r="D2168">
        <v>0</v>
      </c>
      <c r="E2168">
        <v>331</v>
      </c>
      <c r="F2168" s="1" t="s">
        <v>20</v>
      </c>
      <c r="G2168" t="s">
        <v>753</v>
      </c>
    </row>
    <row r="2169" spans="1:7" x14ac:dyDescent="0.25">
      <c r="A2169">
        <v>331523</v>
      </c>
      <c r="B2169" t="s">
        <v>747</v>
      </c>
      <c r="C2169" t="s">
        <v>629</v>
      </c>
      <c r="D2169" t="s">
        <v>50</v>
      </c>
      <c r="E2169">
        <v>331</v>
      </c>
      <c r="F2169" s="1" t="s">
        <v>20</v>
      </c>
      <c r="G2169" t="s">
        <v>753</v>
      </c>
    </row>
    <row r="2170" spans="1:7" hidden="1" x14ac:dyDescent="0.25">
      <c r="A2170">
        <v>331523</v>
      </c>
      <c r="B2170" t="s">
        <v>748</v>
      </c>
      <c r="C2170" t="s">
        <v>629</v>
      </c>
      <c r="D2170">
        <v>0</v>
      </c>
      <c r="E2170">
        <v>331</v>
      </c>
      <c r="F2170" s="1" t="s">
        <v>20</v>
      </c>
      <c r="G2170" t="s">
        <v>753</v>
      </c>
    </row>
    <row r="2171" spans="1:7" x14ac:dyDescent="0.25">
      <c r="A2171">
        <v>331523</v>
      </c>
      <c r="B2171" t="s">
        <v>749</v>
      </c>
      <c r="C2171" t="s">
        <v>629</v>
      </c>
      <c r="D2171">
        <v>0</v>
      </c>
      <c r="E2171">
        <v>331</v>
      </c>
      <c r="F2171" s="1" t="s">
        <v>20</v>
      </c>
      <c r="G2171" t="s">
        <v>753</v>
      </c>
    </row>
    <row r="2172" spans="1:7" hidden="1" x14ac:dyDescent="0.25">
      <c r="A2172">
        <v>331523</v>
      </c>
      <c r="B2172" t="s">
        <v>532</v>
      </c>
      <c r="C2172" t="s">
        <v>629</v>
      </c>
      <c r="D2172">
        <v>0</v>
      </c>
      <c r="E2172">
        <v>331</v>
      </c>
      <c r="F2172" s="1" t="s">
        <v>20</v>
      </c>
      <c r="G2172" t="s">
        <v>753</v>
      </c>
    </row>
    <row r="2173" spans="1:7" hidden="1" x14ac:dyDescent="0.25">
      <c r="A2173">
        <v>331524</v>
      </c>
      <c r="B2173" t="s">
        <v>750</v>
      </c>
      <c r="C2173" t="s">
        <v>629</v>
      </c>
      <c r="D2173">
        <v>0</v>
      </c>
      <c r="E2173">
        <v>331</v>
      </c>
      <c r="F2173" s="1" t="s">
        <v>20</v>
      </c>
      <c r="G2173" t="s">
        <v>149</v>
      </c>
    </row>
    <row r="2174" spans="1:7" hidden="1" x14ac:dyDescent="0.25">
      <c r="A2174">
        <v>331524</v>
      </c>
      <c r="B2174" t="s">
        <v>741</v>
      </c>
      <c r="C2174" t="s">
        <v>629</v>
      </c>
      <c r="D2174" t="s">
        <v>50</v>
      </c>
      <c r="E2174">
        <v>331</v>
      </c>
      <c r="F2174" s="1" t="s">
        <v>20</v>
      </c>
      <c r="G2174" t="s">
        <v>453</v>
      </c>
    </row>
    <row r="2175" spans="1:7" hidden="1" x14ac:dyDescent="0.25">
      <c r="A2175">
        <v>331524</v>
      </c>
      <c r="B2175" t="s">
        <v>742</v>
      </c>
      <c r="C2175" t="s">
        <v>629</v>
      </c>
      <c r="D2175">
        <v>0</v>
      </c>
      <c r="E2175">
        <v>331</v>
      </c>
      <c r="F2175" s="1" t="s">
        <v>20</v>
      </c>
      <c r="G2175" t="s">
        <v>153</v>
      </c>
    </row>
    <row r="2176" spans="1:7" hidden="1" x14ac:dyDescent="0.25">
      <c r="A2176">
        <v>331524</v>
      </c>
      <c r="B2176" t="s">
        <v>154</v>
      </c>
      <c r="C2176" t="s">
        <v>629</v>
      </c>
      <c r="D2176" t="s">
        <v>50</v>
      </c>
      <c r="E2176">
        <v>331</v>
      </c>
      <c r="F2176" s="1" t="s">
        <v>20</v>
      </c>
      <c r="G2176" t="s">
        <v>154</v>
      </c>
    </row>
    <row r="2177" spans="1:7" hidden="1" x14ac:dyDescent="0.25">
      <c r="A2177">
        <v>331524</v>
      </c>
      <c r="B2177" t="s">
        <v>743</v>
      </c>
      <c r="C2177" t="s">
        <v>629</v>
      </c>
      <c r="D2177" t="s">
        <v>44</v>
      </c>
      <c r="E2177">
        <v>331</v>
      </c>
      <c r="F2177" s="1" t="s">
        <v>20</v>
      </c>
      <c r="G2177" t="s">
        <v>443</v>
      </c>
    </row>
    <row r="2178" spans="1:7" hidden="1" x14ac:dyDescent="0.25">
      <c r="A2178">
        <v>331524</v>
      </c>
      <c r="B2178" t="s">
        <v>744</v>
      </c>
      <c r="C2178" t="s">
        <v>629</v>
      </c>
      <c r="D2178">
        <v>0</v>
      </c>
      <c r="E2178">
        <v>331</v>
      </c>
      <c r="F2178" s="1" t="s">
        <v>20</v>
      </c>
      <c r="G2178" t="s">
        <v>443</v>
      </c>
    </row>
    <row r="2179" spans="1:7" x14ac:dyDescent="0.25">
      <c r="A2179">
        <v>331524</v>
      </c>
      <c r="B2179" t="s">
        <v>745</v>
      </c>
      <c r="C2179" t="s">
        <v>629</v>
      </c>
      <c r="D2179" t="s">
        <v>50</v>
      </c>
      <c r="E2179">
        <v>331</v>
      </c>
      <c r="F2179" s="1" t="s">
        <v>20</v>
      </c>
      <c r="G2179" t="s">
        <v>737</v>
      </c>
    </row>
    <row r="2180" spans="1:7" x14ac:dyDescent="0.25">
      <c r="A2180">
        <v>331524</v>
      </c>
      <c r="B2180" t="s">
        <v>738</v>
      </c>
      <c r="C2180" t="s">
        <v>629</v>
      </c>
      <c r="D2180" t="s">
        <v>44</v>
      </c>
      <c r="E2180">
        <v>331</v>
      </c>
      <c r="F2180" s="1" t="s">
        <v>20</v>
      </c>
      <c r="G2180" t="s">
        <v>738</v>
      </c>
    </row>
    <row r="2181" spans="1:7" x14ac:dyDescent="0.25">
      <c r="A2181">
        <v>331524</v>
      </c>
      <c r="B2181" t="s">
        <v>746</v>
      </c>
      <c r="C2181" t="s">
        <v>629</v>
      </c>
      <c r="D2181">
        <v>0</v>
      </c>
      <c r="E2181">
        <v>331</v>
      </c>
      <c r="F2181" s="1" t="s">
        <v>20</v>
      </c>
      <c r="G2181" t="s">
        <v>753</v>
      </c>
    </row>
    <row r="2182" spans="1:7" x14ac:dyDescent="0.25">
      <c r="A2182">
        <v>331524</v>
      </c>
      <c r="B2182" t="s">
        <v>747</v>
      </c>
      <c r="C2182" t="s">
        <v>629</v>
      </c>
      <c r="D2182" t="s">
        <v>50</v>
      </c>
      <c r="E2182">
        <v>331</v>
      </c>
      <c r="F2182" s="1" t="s">
        <v>20</v>
      </c>
      <c r="G2182" t="s">
        <v>753</v>
      </c>
    </row>
    <row r="2183" spans="1:7" hidden="1" x14ac:dyDescent="0.25">
      <c r="A2183">
        <v>331524</v>
      </c>
      <c r="B2183" t="s">
        <v>748</v>
      </c>
      <c r="C2183" t="s">
        <v>629</v>
      </c>
      <c r="D2183" t="s">
        <v>50</v>
      </c>
      <c r="E2183">
        <v>331</v>
      </c>
      <c r="F2183" s="1" t="s">
        <v>20</v>
      </c>
      <c r="G2183" t="s">
        <v>753</v>
      </c>
    </row>
    <row r="2184" spans="1:7" x14ac:dyDescent="0.25">
      <c r="A2184">
        <v>331524</v>
      </c>
      <c r="B2184" t="s">
        <v>749</v>
      </c>
      <c r="C2184" t="s">
        <v>629</v>
      </c>
      <c r="D2184">
        <v>0</v>
      </c>
      <c r="E2184">
        <v>331</v>
      </c>
      <c r="F2184" s="1" t="s">
        <v>20</v>
      </c>
      <c r="G2184" t="s">
        <v>753</v>
      </c>
    </row>
    <row r="2185" spans="1:7" hidden="1" x14ac:dyDescent="0.25">
      <c r="A2185">
        <v>331524</v>
      </c>
      <c r="B2185" t="s">
        <v>532</v>
      </c>
      <c r="C2185" t="s">
        <v>629</v>
      </c>
      <c r="D2185">
        <v>0</v>
      </c>
      <c r="E2185">
        <v>331</v>
      </c>
      <c r="F2185" s="1" t="s">
        <v>20</v>
      </c>
      <c r="G2185" t="s">
        <v>753</v>
      </c>
    </row>
    <row r="2186" spans="1:7" hidden="1" x14ac:dyDescent="0.25">
      <c r="A2186">
        <v>332</v>
      </c>
      <c r="B2186" t="s">
        <v>750</v>
      </c>
      <c r="C2186" t="s">
        <v>629</v>
      </c>
      <c r="D2186">
        <v>0</v>
      </c>
      <c r="E2186">
        <v>332</v>
      </c>
      <c r="F2186" s="1" t="s">
        <v>21</v>
      </c>
      <c r="G2186" t="s">
        <v>149</v>
      </c>
    </row>
    <row r="2187" spans="1:7" hidden="1" x14ac:dyDescent="0.25">
      <c r="A2187">
        <v>332</v>
      </c>
      <c r="B2187" t="s">
        <v>741</v>
      </c>
      <c r="C2187" t="s">
        <v>629</v>
      </c>
      <c r="D2187" t="s">
        <v>50</v>
      </c>
      <c r="E2187">
        <v>332</v>
      </c>
      <c r="F2187" s="1" t="s">
        <v>21</v>
      </c>
      <c r="G2187" t="s">
        <v>453</v>
      </c>
    </row>
    <row r="2188" spans="1:7" hidden="1" x14ac:dyDescent="0.25">
      <c r="A2188">
        <v>332</v>
      </c>
      <c r="B2188" t="s">
        <v>742</v>
      </c>
      <c r="C2188" t="s">
        <v>629</v>
      </c>
      <c r="D2188">
        <v>0</v>
      </c>
      <c r="E2188">
        <v>332</v>
      </c>
      <c r="F2188" s="1" t="s">
        <v>21</v>
      </c>
      <c r="G2188" t="s">
        <v>153</v>
      </c>
    </row>
    <row r="2189" spans="1:7" hidden="1" x14ac:dyDescent="0.25">
      <c r="A2189">
        <v>332</v>
      </c>
      <c r="B2189" t="s">
        <v>154</v>
      </c>
      <c r="C2189" t="s">
        <v>629</v>
      </c>
      <c r="D2189" t="s">
        <v>50</v>
      </c>
      <c r="E2189">
        <v>332</v>
      </c>
      <c r="F2189" s="1" t="s">
        <v>21</v>
      </c>
      <c r="G2189" t="s">
        <v>154</v>
      </c>
    </row>
    <row r="2190" spans="1:7" hidden="1" x14ac:dyDescent="0.25">
      <c r="A2190">
        <v>332</v>
      </c>
      <c r="B2190" t="s">
        <v>743</v>
      </c>
      <c r="C2190" t="s">
        <v>629</v>
      </c>
      <c r="D2190" t="s">
        <v>44</v>
      </c>
      <c r="E2190">
        <v>332</v>
      </c>
      <c r="F2190" s="1" t="s">
        <v>21</v>
      </c>
      <c r="G2190" t="s">
        <v>443</v>
      </c>
    </row>
    <row r="2191" spans="1:7" hidden="1" x14ac:dyDescent="0.25">
      <c r="A2191">
        <v>332</v>
      </c>
      <c r="B2191" t="s">
        <v>744</v>
      </c>
      <c r="C2191" t="s">
        <v>629</v>
      </c>
      <c r="D2191" t="s">
        <v>50</v>
      </c>
      <c r="E2191">
        <v>332</v>
      </c>
      <c r="F2191" s="1" t="s">
        <v>21</v>
      </c>
      <c r="G2191" t="s">
        <v>443</v>
      </c>
    </row>
    <row r="2192" spans="1:7" x14ac:dyDescent="0.25">
      <c r="A2192">
        <v>332</v>
      </c>
      <c r="B2192" t="s">
        <v>745</v>
      </c>
      <c r="C2192" t="s">
        <v>629</v>
      </c>
      <c r="D2192" t="s">
        <v>50</v>
      </c>
      <c r="E2192">
        <v>332</v>
      </c>
      <c r="F2192" s="1" t="s">
        <v>21</v>
      </c>
      <c r="G2192" t="s">
        <v>737</v>
      </c>
    </row>
    <row r="2193" spans="1:7" x14ac:dyDescent="0.25">
      <c r="A2193">
        <v>332</v>
      </c>
      <c r="B2193" t="s">
        <v>738</v>
      </c>
      <c r="C2193" t="s">
        <v>629</v>
      </c>
      <c r="D2193" t="s">
        <v>44</v>
      </c>
      <c r="E2193">
        <v>332</v>
      </c>
      <c r="F2193" s="1" t="s">
        <v>21</v>
      </c>
      <c r="G2193" t="s">
        <v>738</v>
      </c>
    </row>
    <row r="2194" spans="1:7" x14ac:dyDescent="0.25">
      <c r="A2194">
        <v>332</v>
      </c>
      <c r="B2194" t="s">
        <v>746</v>
      </c>
      <c r="C2194" t="s">
        <v>629</v>
      </c>
      <c r="D2194">
        <v>0</v>
      </c>
      <c r="E2194">
        <v>332</v>
      </c>
      <c r="F2194" s="1" t="s">
        <v>21</v>
      </c>
      <c r="G2194" t="s">
        <v>753</v>
      </c>
    </row>
    <row r="2195" spans="1:7" x14ac:dyDescent="0.25">
      <c r="A2195">
        <v>332</v>
      </c>
      <c r="B2195" t="s">
        <v>747</v>
      </c>
      <c r="C2195" t="s">
        <v>629</v>
      </c>
      <c r="D2195">
        <v>2</v>
      </c>
      <c r="E2195">
        <v>332</v>
      </c>
      <c r="F2195" s="1" t="s">
        <v>21</v>
      </c>
      <c r="G2195" t="s">
        <v>753</v>
      </c>
    </row>
    <row r="2196" spans="1:7" hidden="1" x14ac:dyDescent="0.25">
      <c r="A2196">
        <v>332</v>
      </c>
      <c r="B2196" t="s">
        <v>748</v>
      </c>
      <c r="C2196" t="s">
        <v>629</v>
      </c>
      <c r="D2196" t="s">
        <v>50</v>
      </c>
      <c r="E2196">
        <v>332</v>
      </c>
      <c r="F2196" s="1" t="s">
        <v>21</v>
      </c>
      <c r="G2196" t="s">
        <v>753</v>
      </c>
    </row>
    <row r="2197" spans="1:7" x14ac:dyDescent="0.25">
      <c r="A2197">
        <v>332</v>
      </c>
      <c r="B2197" t="s">
        <v>749</v>
      </c>
      <c r="C2197" t="s">
        <v>629</v>
      </c>
      <c r="D2197" t="s">
        <v>50</v>
      </c>
      <c r="E2197">
        <v>332</v>
      </c>
      <c r="F2197" s="1" t="s">
        <v>21</v>
      </c>
      <c r="G2197" t="s">
        <v>753</v>
      </c>
    </row>
    <row r="2198" spans="1:7" hidden="1" x14ac:dyDescent="0.25">
      <c r="A2198">
        <v>332</v>
      </c>
      <c r="B2198" t="s">
        <v>532</v>
      </c>
      <c r="C2198" t="s">
        <v>629</v>
      </c>
      <c r="D2198">
        <v>0</v>
      </c>
      <c r="E2198">
        <v>332</v>
      </c>
      <c r="F2198" s="1" t="s">
        <v>21</v>
      </c>
      <c r="G2198" t="s">
        <v>753</v>
      </c>
    </row>
    <row r="2199" spans="1:7" hidden="1" x14ac:dyDescent="0.25">
      <c r="A2199">
        <v>333</v>
      </c>
      <c r="B2199" t="s">
        <v>750</v>
      </c>
      <c r="C2199" t="s">
        <v>629</v>
      </c>
      <c r="D2199" t="s">
        <v>50</v>
      </c>
      <c r="E2199">
        <v>333</v>
      </c>
      <c r="F2199" s="1" t="s">
        <v>24</v>
      </c>
      <c r="G2199" t="s">
        <v>149</v>
      </c>
    </row>
    <row r="2200" spans="1:7" hidden="1" x14ac:dyDescent="0.25">
      <c r="A2200">
        <v>333</v>
      </c>
      <c r="B2200" t="s">
        <v>741</v>
      </c>
      <c r="C2200" t="s">
        <v>629</v>
      </c>
      <c r="D2200" t="s">
        <v>50</v>
      </c>
      <c r="E2200">
        <v>333</v>
      </c>
      <c r="F2200" s="1" t="s">
        <v>24</v>
      </c>
      <c r="G2200" t="s">
        <v>453</v>
      </c>
    </row>
    <row r="2201" spans="1:7" hidden="1" x14ac:dyDescent="0.25">
      <c r="A2201">
        <v>333</v>
      </c>
      <c r="B2201" t="s">
        <v>742</v>
      </c>
      <c r="C2201" t="s">
        <v>629</v>
      </c>
      <c r="D2201" t="s">
        <v>50</v>
      </c>
      <c r="E2201">
        <v>333</v>
      </c>
      <c r="F2201" s="1" t="s">
        <v>24</v>
      </c>
      <c r="G2201" t="s">
        <v>153</v>
      </c>
    </row>
    <row r="2202" spans="1:7" hidden="1" x14ac:dyDescent="0.25">
      <c r="A2202">
        <v>333</v>
      </c>
      <c r="B2202" t="s">
        <v>154</v>
      </c>
      <c r="C2202" t="s">
        <v>629</v>
      </c>
      <c r="D2202" t="s">
        <v>50</v>
      </c>
      <c r="E2202">
        <v>333</v>
      </c>
      <c r="F2202" s="1" t="s">
        <v>24</v>
      </c>
      <c r="G2202" t="s">
        <v>154</v>
      </c>
    </row>
    <row r="2203" spans="1:7" hidden="1" x14ac:dyDescent="0.25">
      <c r="A2203">
        <v>333</v>
      </c>
      <c r="B2203" t="s">
        <v>743</v>
      </c>
      <c r="C2203" t="s">
        <v>629</v>
      </c>
      <c r="D2203" t="s">
        <v>44</v>
      </c>
      <c r="E2203">
        <v>333</v>
      </c>
      <c r="F2203" s="1" t="s">
        <v>24</v>
      </c>
      <c r="G2203" t="s">
        <v>443</v>
      </c>
    </row>
    <row r="2204" spans="1:7" hidden="1" x14ac:dyDescent="0.25">
      <c r="A2204">
        <v>333</v>
      </c>
      <c r="B2204" t="s">
        <v>744</v>
      </c>
      <c r="C2204" t="s">
        <v>629</v>
      </c>
      <c r="D2204">
        <v>3</v>
      </c>
      <c r="E2204">
        <v>333</v>
      </c>
      <c r="F2204" s="1" t="s">
        <v>24</v>
      </c>
      <c r="G2204" t="s">
        <v>443</v>
      </c>
    </row>
    <row r="2205" spans="1:7" x14ac:dyDescent="0.25">
      <c r="A2205">
        <v>333</v>
      </c>
      <c r="B2205" t="s">
        <v>745</v>
      </c>
      <c r="C2205" t="s">
        <v>629</v>
      </c>
      <c r="D2205" t="s">
        <v>50</v>
      </c>
      <c r="E2205">
        <v>333</v>
      </c>
      <c r="F2205" s="1" t="s">
        <v>24</v>
      </c>
      <c r="G2205" t="s">
        <v>737</v>
      </c>
    </row>
    <row r="2206" spans="1:7" x14ac:dyDescent="0.25">
      <c r="A2206">
        <v>333</v>
      </c>
      <c r="B2206" t="s">
        <v>738</v>
      </c>
      <c r="C2206" t="s">
        <v>629</v>
      </c>
      <c r="D2206" t="s">
        <v>44</v>
      </c>
      <c r="E2206">
        <v>333</v>
      </c>
      <c r="F2206" s="1" t="s">
        <v>24</v>
      </c>
      <c r="G2206" t="s">
        <v>738</v>
      </c>
    </row>
    <row r="2207" spans="1:7" x14ac:dyDescent="0.25">
      <c r="A2207">
        <v>333</v>
      </c>
      <c r="B2207" t="s">
        <v>746</v>
      </c>
      <c r="C2207" t="s">
        <v>629</v>
      </c>
      <c r="D2207" t="s">
        <v>50</v>
      </c>
      <c r="E2207">
        <v>333</v>
      </c>
      <c r="F2207" s="1" t="s">
        <v>24</v>
      </c>
      <c r="G2207" t="s">
        <v>753</v>
      </c>
    </row>
    <row r="2208" spans="1:7" x14ac:dyDescent="0.25">
      <c r="A2208">
        <v>333</v>
      </c>
      <c r="B2208" t="s">
        <v>747</v>
      </c>
      <c r="C2208" t="s">
        <v>629</v>
      </c>
      <c r="D2208" t="s">
        <v>50</v>
      </c>
      <c r="E2208">
        <v>333</v>
      </c>
      <c r="F2208" s="1" t="s">
        <v>24</v>
      </c>
      <c r="G2208" t="s">
        <v>753</v>
      </c>
    </row>
    <row r="2209" spans="1:7" hidden="1" x14ac:dyDescent="0.25">
      <c r="A2209">
        <v>333</v>
      </c>
      <c r="B2209" t="s">
        <v>748</v>
      </c>
      <c r="C2209" t="s">
        <v>629</v>
      </c>
      <c r="D2209" t="s">
        <v>50</v>
      </c>
      <c r="E2209">
        <v>333</v>
      </c>
      <c r="F2209" s="1" t="s">
        <v>24</v>
      </c>
      <c r="G2209" t="s">
        <v>753</v>
      </c>
    </row>
    <row r="2210" spans="1:7" x14ac:dyDescent="0.25">
      <c r="A2210">
        <v>333</v>
      </c>
      <c r="B2210" t="s">
        <v>749</v>
      </c>
      <c r="C2210" t="s">
        <v>629</v>
      </c>
      <c r="D2210" t="s">
        <v>50</v>
      </c>
      <c r="E2210">
        <v>333</v>
      </c>
      <c r="F2210" s="1" t="s">
        <v>24</v>
      </c>
      <c r="G2210" t="s">
        <v>753</v>
      </c>
    </row>
    <row r="2211" spans="1:7" hidden="1" x14ac:dyDescent="0.25">
      <c r="A2211">
        <v>333</v>
      </c>
      <c r="B2211" t="s">
        <v>532</v>
      </c>
      <c r="C2211" t="s">
        <v>629</v>
      </c>
      <c r="D2211" t="s">
        <v>50</v>
      </c>
      <c r="E2211">
        <v>333</v>
      </c>
      <c r="F2211" s="1" t="s">
        <v>24</v>
      </c>
      <c r="G2211" t="s">
        <v>753</v>
      </c>
    </row>
    <row r="2212" spans="1:7" hidden="1" x14ac:dyDescent="0.25">
      <c r="A2212">
        <v>334</v>
      </c>
      <c r="B2212" t="s">
        <v>750</v>
      </c>
      <c r="C2212" t="s">
        <v>629</v>
      </c>
      <c r="D2212" t="s">
        <v>50</v>
      </c>
      <c r="E2212">
        <v>334</v>
      </c>
      <c r="F2212" s="1" t="s">
        <v>22</v>
      </c>
      <c r="G2212" t="s">
        <v>149</v>
      </c>
    </row>
    <row r="2213" spans="1:7" hidden="1" x14ac:dyDescent="0.25">
      <c r="A2213">
        <v>334</v>
      </c>
      <c r="B2213" t="s">
        <v>741</v>
      </c>
      <c r="C2213" t="s">
        <v>629</v>
      </c>
      <c r="D2213" t="s">
        <v>50</v>
      </c>
      <c r="E2213">
        <v>334</v>
      </c>
      <c r="F2213" s="1" t="s">
        <v>22</v>
      </c>
      <c r="G2213" t="s">
        <v>453</v>
      </c>
    </row>
    <row r="2214" spans="1:7" hidden="1" x14ac:dyDescent="0.25">
      <c r="A2214">
        <v>334</v>
      </c>
      <c r="B2214" t="s">
        <v>742</v>
      </c>
      <c r="C2214" t="s">
        <v>629</v>
      </c>
      <c r="D2214" t="s">
        <v>50</v>
      </c>
      <c r="E2214">
        <v>334</v>
      </c>
      <c r="F2214" s="1" t="s">
        <v>22</v>
      </c>
      <c r="G2214" t="s">
        <v>153</v>
      </c>
    </row>
    <row r="2215" spans="1:7" hidden="1" x14ac:dyDescent="0.25">
      <c r="A2215">
        <v>334</v>
      </c>
      <c r="B2215" t="s">
        <v>154</v>
      </c>
      <c r="C2215" t="s">
        <v>629</v>
      </c>
      <c r="D2215" t="s">
        <v>50</v>
      </c>
      <c r="E2215">
        <v>334</v>
      </c>
      <c r="F2215" s="1" t="s">
        <v>22</v>
      </c>
      <c r="G2215" t="s">
        <v>154</v>
      </c>
    </row>
    <row r="2216" spans="1:7" hidden="1" x14ac:dyDescent="0.25">
      <c r="A2216">
        <v>334</v>
      </c>
      <c r="B2216" t="s">
        <v>743</v>
      </c>
      <c r="C2216" t="s">
        <v>629</v>
      </c>
      <c r="D2216" t="s">
        <v>44</v>
      </c>
      <c r="E2216">
        <v>334</v>
      </c>
      <c r="F2216" s="1" t="s">
        <v>22</v>
      </c>
      <c r="G2216" t="s">
        <v>443</v>
      </c>
    </row>
    <row r="2217" spans="1:7" hidden="1" x14ac:dyDescent="0.25">
      <c r="A2217">
        <v>334</v>
      </c>
      <c r="B2217" t="s">
        <v>744</v>
      </c>
      <c r="C2217" t="s">
        <v>629</v>
      </c>
      <c r="D2217" t="s">
        <v>50</v>
      </c>
      <c r="E2217">
        <v>334</v>
      </c>
      <c r="F2217" s="1" t="s">
        <v>22</v>
      </c>
      <c r="G2217" t="s">
        <v>443</v>
      </c>
    </row>
    <row r="2218" spans="1:7" x14ac:dyDescent="0.25">
      <c r="A2218">
        <v>334</v>
      </c>
      <c r="B2218" t="s">
        <v>745</v>
      </c>
      <c r="C2218" t="s">
        <v>629</v>
      </c>
      <c r="D2218" t="s">
        <v>50</v>
      </c>
      <c r="E2218">
        <v>334</v>
      </c>
      <c r="F2218" s="1" t="s">
        <v>22</v>
      </c>
      <c r="G2218" t="s">
        <v>737</v>
      </c>
    </row>
    <row r="2219" spans="1:7" x14ac:dyDescent="0.25">
      <c r="A2219">
        <v>334</v>
      </c>
      <c r="B2219" t="s">
        <v>738</v>
      </c>
      <c r="C2219" t="s">
        <v>629</v>
      </c>
      <c r="D2219" t="s">
        <v>44</v>
      </c>
      <c r="E2219">
        <v>334</v>
      </c>
      <c r="F2219" s="1" t="s">
        <v>22</v>
      </c>
      <c r="G2219" t="s">
        <v>738</v>
      </c>
    </row>
    <row r="2220" spans="1:7" x14ac:dyDescent="0.25">
      <c r="A2220">
        <v>334</v>
      </c>
      <c r="B2220" t="s">
        <v>746</v>
      </c>
      <c r="C2220" t="s">
        <v>629</v>
      </c>
      <c r="D2220" t="s">
        <v>50</v>
      </c>
      <c r="E2220">
        <v>334</v>
      </c>
      <c r="F2220" s="1" t="s">
        <v>22</v>
      </c>
      <c r="G2220" t="s">
        <v>753</v>
      </c>
    </row>
    <row r="2221" spans="1:7" x14ac:dyDescent="0.25">
      <c r="A2221">
        <v>334</v>
      </c>
      <c r="B2221" t="s">
        <v>747</v>
      </c>
      <c r="C2221" t="s">
        <v>629</v>
      </c>
      <c r="D2221" t="s">
        <v>50</v>
      </c>
      <c r="E2221">
        <v>334</v>
      </c>
      <c r="F2221" s="1" t="s">
        <v>22</v>
      </c>
      <c r="G2221" t="s">
        <v>753</v>
      </c>
    </row>
    <row r="2222" spans="1:7" hidden="1" x14ac:dyDescent="0.25">
      <c r="A2222">
        <v>334</v>
      </c>
      <c r="B2222" t="s">
        <v>748</v>
      </c>
      <c r="C2222" t="s">
        <v>629</v>
      </c>
      <c r="D2222" t="s">
        <v>50</v>
      </c>
      <c r="E2222">
        <v>334</v>
      </c>
      <c r="F2222" s="1" t="s">
        <v>22</v>
      </c>
      <c r="G2222" t="s">
        <v>753</v>
      </c>
    </row>
    <row r="2223" spans="1:7" x14ac:dyDescent="0.25">
      <c r="A2223">
        <v>334</v>
      </c>
      <c r="B2223" t="s">
        <v>749</v>
      </c>
      <c r="C2223" t="s">
        <v>629</v>
      </c>
      <c r="D2223" t="s">
        <v>50</v>
      </c>
      <c r="E2223">
        <v>334</v>
      </c>
      <c r="F2223" s="1" t="s">
        <v>22</v>
      </c>
      <c r="G2223" t="s">
        <v>753</v>
      </c>
    </row>
    <row r="2224" spans="1:7" hidden="1" x14ac:dyDescent="0.25">
      <c r="A2224">
        <v>334</v>
      </c>
      <c r="B2224" t="s">
        <v>532</v>
      </c>
      <c r="C2224" t="s">
        <v>629</v>
      </c>
      <c r="D2224">
        <v>0</v>
      </c>
      <c r="E2224">
        <v>334</v>
      </c>
      <c r="F2224" s="1" t="s">
        <v>22</v>
      </c>
      <c r="G2224" t="s">
        <v>753</v>
      </c>
    </row>
    <row r="2225" spans="1:7" hidden="1" x14ac:dyDescent="0.25">
      <c r="A2225">
        <v>335</v>
      </c>
      <c r="B2225" t="s">
        <v>750</v>
      </c>
      <c r="C2225" t="s">
        <v>629</v>
      </c>
      <c r="D2225">
        <v>0</v>
      </c>
      <c r="E2225">
        <v>335</v>
      </c>
      <c r="F2225" s="1" t="s">
        <v>23</v>
      </c>
      <c r="G2225" t="s">
        <v>149</v>
      </c>
    </row>
    <row r="2226" spans="1:7" hidden="1" x14ac:dyDescent="0.25">
      <c r="A2226">
        <v>335</v>
      </c>
      <c r="B2226" t="s">
        <v>741</v>
      </c>
      <c r="C2226" t="s">
        <v>629</v>
      </c>
      <c r="D2226">
        <v>0</v>
      </c>
      <c r="E2226">
        <v>335</v>
      </c>
      <c r="F2226" s="1" t="s">
        <v>23</v>
      </c>
      <c r="G2226" t="s">
        <v>453</v>
      </c>
    </row>
    <row r="2227" spans="1:7" hidden="1" x14ac:dyDescent="0.25">
      <c r="A2227">
        <v>335</v>
      </c>
      <c r="B2227" t="s">
        <v>742</v>
      </c>
      <c r="C2227" t="s">
        <v>629</v>
      </c>
      <c r="D2227" t="s">
        <v>50</v>
      </c>
      <c r="E2227">
        <v>335</v>
      </c>
      <c r="F2227" s="1" t="s">
        <v>23</v>
      </c>
      <c r="G2227" t="s">
        <v>153</v>
      </c>
    </row>
    <row r="2228" spans="1:7" hidden="1" x14ac:dyDescent="0.25">
      <c r="A2228">
        <v>335</v>
      </c>
      <c r="B2228" t="s">
        <v>154</v>
      </c>
      <c r="C2228" t="s">
        <v>629</v>
      </c>
      <c r="D2228" t="s">
        <v>50</v>
      </c>
      <c r="E2228">
        <v>335</v>
      </c>
      <c r="F2228" s="1" t="s">
        <v>23</v>
      </c>
      <c r="G2228" t="s">
        <v>154</v>
      </c>
    </row>
    <row r="2229" spans="1:7" hidden="1" x14ac:dyDescent="0.25">
      <c r="A2229">
        <v>335</v>
      </c>
      <c r="B2229" t="s">
        <v>743</v>
      </c>
      <c r="C2229" t="s">
        <v>629</v>
      </c>
      <c r="D2229" t="s">
        <v>44</v>
      </c>
      <c r="E2229">
        <v>335</v>
      </c>
      <c r="F2229" s="1" t="s">
        <v>23</v>
      </c>
      <c r="G2229" t="s">
        <v>443</v>
      </c>
    </row>
    <row r="2230" spans="1:7" hidden="1" x14ac:dyDescent="0.25">
      <c r="A2230">
        <v>335</v>
      </c>
      <c r="B2230" t="s">
        <v>744</v>
      </c>
      <c r="C2230" t="s">
        <v>629</v>
      </c>
      <c r="D2230" t="s">
        <v>50</v>
      </c>
      <c r="E2230">
        <v>335</v>
      </c>
      <c r="F2230" s="1" t="s">
        <v>23</v>
      </c>
      <c r="G2230" t="s">
        <v>443</v>
      </c>
    </row>
    <row r="2231" spans="1:7" x14ac:dyDescent="0.25">
      <c r="A2231">
        <v>335</v>
      </c>
      <c r="B2231" t="s">
        <v>745</v>
      </c>
      <c r="C2231" t="s">
        <v>629</v>
      </c>
      <c r="D2231" t="s">
        <v>50</v>
      </c>
      <c r="E2231">
        <v>335</v>
      </c>
      <c r="F2231" s="1" t="s">
        <v>23</v>
      </c>
      <c r="G2231" t="s">
        <v>737</v>
      </c>
    </row>
    <row r="2232" spans="1:7" x14ac:dyDescent="0.25">
      <c r="A2232">
        <v>335</v>
      </c>
      <c r="B2232" t="s">
        <v>738</v>
      </c>
      <c r="C2232" t="s">
        <v>629</v>
      </c>
      <c r="D2232" t="s">
        <v>44</v>
      </c>
      <c r="E2232">
        <v>335</v>
      </c>
      <c r="F2232" s="1" t="s">
        <v>23</v>
      </c>
      <c r="G2232" t="s">
        <v>738</v>
      </c>
    </row>
    <row r="2233" spans="1:7" x14ac:dyDescent="0.25">
      <c r="A2233">
        <v>335</v>
      </c>
      <c r="B2233" t="s">
        <v>746</v>
      </c>
      <c r="C2233" t="s">
        <v>629</v>
      </c>
      <c r="D2233">
        <v>0</v>
      </c>
      <c r="E2233">
        <v>335</v>
      </c>
      <c r="F2233" s="1" t="s">
        <v>23</v>
      </c>
      <c r="G2233" t="s">
        <v>753</v>
      </c>
    </row>
    <row r="2234" spans="1:7" x14ac:dyDescent="0.25">
      <c r="A2234">
        <v>335</v>
      </c>
      <c r="B2234" t="s">
        <v>747</v>
      </c>
      <c r="C2234" t="s">
        <v>629</v>
      </c>
      <c r="D2234" t="s">
        <v>50</v>
      </c>
      <c r="E2234">
        <v>335</v>
      </c>
      <c r="F2234" s="1" t="s">
        <v>23</v>
      </c>
      <c r="G2234" t="s">
        <v>753</v>
      </c>
    </row>
    <row r="2235" spans="1:7" hidden="1" x14ac:dyDescent="0.25">
      <c r="A2235">
        <v>335</v>
      </c>
      <c r="B2235" t="s">
        <v>748</v>
      </c>
      <c r="C2235" t="s">
        <v>629</v>
      </c>
      <c r="D2235" t="s">
        <v>50</v>
      </c>
      <c r="E2235">
        <v>335</v>
      </c>
      <c r="F2235" s="1" t="s">
        <v>23</v>
      </c>
      <c r="G2235" t="s">
        <v>753</v>
      </c>
    </row>
    <row r="2236" spans="1:7" x14ac:dyDescent="0.25">
      <c r="A2236">
        <v>335</v>
      </c>
      <c r="B2236" t="s">
        <v>749</v>
      </c>
      <c r="C2236" t="s">
        <v>629</v>
      </c>
      <c r="D2236" t="s">
        <v>50</v>
      </c>
      <c r="E2236">
        <v>335</v>
      </c>
      <c r="F2236" s="1" t="s">
        <v>23</v>
      </c>
      <c r="G2236" t="s">
        <v>753</v>
      </c>
    </row>
    <row r="2237" spans="1:7" hidden="1" x14ac:dyDescent="0.25">
      <c r="A2237">
        <v>335</v>
      </c>
      <c r="B2237" t="s">
        <v>532</v>
      </c>
      <c r="C2237" t="s">
        <v>629</v>
      </c>
      <c r="D2237">
        <v>0</v>
      </c>
      <c r="E2237">
        <v>335</v>
      </c>
      <c r="F2237" s="1" t="s">
        <v>23</v>
      </c>
      <c r="G2237" t="s">
        <v>753</v>
      </c>
    </row>
    <row r="2238" spans="1:7" hidden="1" x14ac:dyDescent="0.25">
      <c r="A2238">
        <v>336110</v>
      </c>
      <c r="B2238" t="s">
        <v>750</v>
      </c>
      <c r="C2238" t="s">
        <v>629</v>
      </c>
      <c r="D2238">
        <v>0</v>
      </c>
      <c r="E2238">
        <v>336</v>
      </c>
      <c r="F2238" s="1" t="s">
        <v>25</v>
      </c>
      <c r="G2238" t="s">
        <v>149</v>
      </c>
    </row>
    <row r="2239" spans="1:7" hidden="1" x14ac:dyDescent="0.25">
      <c r="A2239">
        <v>336110</v>
      </c>
      <c r="B2239" t="s">
        <v>741</v>
      </c>
      <c r="C2239" t="s">
        <v>629</v>
      </c>
      <c r="D2239">
        <v>0</v>
      </c>
      <c r="E2239">
        <v>336</v>
      </c>
      <c r="F2239" s="1" t="s">
        <v>25</v>
      </c>
      <c r="G2239" t="s">
        <v>453</v>
      </c>
    </row>
    <row r="2240" spans="1:7" hidden="1" x14ac:dyDescent="0.25">
      <c r="A2240">
        <v>336110</v>
      </c>
      <c r="B2240" t="s">
        <v>742</v>
      </c>
      <c r="C2240" t="s">
        <v>629</v>
      </c>
      <c r="D2240">
        <v>0</v>
      </c>
      <c r="E2240">
        <v>336</v>
      </c>
      <c r="F2240" s="1" t="s">
        <v>25</v>
      </c>
      <c r="G2240" t="s">
        <v>153</v>
      </c>
    </row>
    <row r="2241" spans="1:7" hidden="1" x14ac:dyDescent="0.25">
      <c r="A2241">
        <v>336110</v>
      </c>
      <c r="B2241" t="s">
        <v>154</v>
      </c>
      <c r="C2241" t="s">
        <v>629</v>
      </c>
      <c r="D2241" t="s">
        <v>50</v>
      </c>
      <c r="E2241">
        <v>336</v>
      </c>
      <c r="F2241" s="1" t="s">
        <v>25</v>
      </c>
      <c r="G2241" t="s">
        <v>154</v>
      </c>
    </row>
    <row r="2242" spans="1:7" hidden="1" x14ac:dyDescent="0.25">
      <c r="A2242">
        <v>336110</v>
      </c>
      <c r="B2242" t="s">
        <v>743</v>
      </c>
      <c r="C2242" t="s">
        <v>629</v>
      </c>
      <c r="D2242" t="s">
        <v>44</v>
      </c>
      <c r="E2242">
        <v>336</v>
      </c>
      <c r="F2242" s="1" t="s">
        <v>25</v>
      </c>
      <c r="G2242" t="s">
        <v>443</v>
      </c>
    </row>
    <row r="2243" spans="1:7" hidden="1" x14ac:dyDescent="0.25">
      <c r="A2243">
        <v>336110</v>
      </c>
      <c r="B2243" t="s">
        <v>744</v>
      </c>
      <c r="C2243" t="s">
        <v>629</v>
      </c>
      <c r="D2243" t="s">
        <v>50</v>
      </c>
      <c r="E2243">
        <v>336</v>
      </c>
      <c r="F2243" s="1" t="s">
        <v>25</v>
      </c>
      <c r="G2243" t="s">
        <v>443</v>
      </c>
    </row>
    <row r="2244" spans="1:7" x14ac:dyDescent="0.25">
      <c r="A2244">
        <v>336110</v>
      </c>
      <c r="B2244" t="s">
        <v>745</v>
      </c>
      <c r="C2244" t="s">
        <v>629</v>
      </c>
      <c r="D2244">
        <v>0</v>
      </c>
      <c r="E2244">
        <v>336</v>
      </c>
      <c r="F2244" s="1" t="s">
        <v>25</v>
      </c>
      <c r="G2244" t="s">
        <v>737</v>
      </c>
    </row>
    <row r="2245" spans="1:7" x14ac:dyDescent="0.25">
      <c r="A2245">
        <v>336110</v>
      </c>
      <c r="B2245" t="s">
        <v>738</v>
      </c>
      <c r="C2245" t="s">
        <v>629</v>
      </c>
      <c r="D2245" t="s">
        <v>44</v>
      </c>
      <c r="E2245">
        <v>336</v>
      </c>
      <c r="F2245" s="1" t="s">
        <v>25</v>
      </c>
      <c r="G2245" t="s">
        <v>738</v>
      </c>
    </row>
    <row r="2246" spans="1:7" x14ac:dyDescent="0.25">
      <c r="A2246">
        <v>336110</v>
      </c>
      <c r="B2246" t="s">
        <v>746</v>
      </c>
      <c r="C2246" t="s">
        <v>629</v>
      </c>
      <c r="D2246" t="s">
        <v>50</v>
      </c>
      <c r="E2246">
        <v>336</v>
      </c>
      <c r="F2246" s="1" t="s">
        <v>25</v>
      </c>
      <c r="G2246" t="s">
        <v>753</v>
      </c>
    </row>
    <row r="2247" spans="1:7" x14ac:dyDescent="0.25">
      <c r="A2247">
        <v>336110</v>
      </c>
      <c r="B2247" t="s">
        <v>747</v>
      </c>
      <c r="C2247" t="s">
        <v>629</v>
      </c>
      <c r="D2247" t="s">
        <v>50</v>
      </c>
      <c r="E2247">
        <v>336</v>
      </c>
      <c r="F2247" s="1" t="s">
        <v>25</v>
      </c>
      <c r="G2247" t="s">
        <v>753</v>
      </c>
    </row>
    <row r="2248" spans="1:7" hidden="1" x14ac:dyDescent="0.25">
      <c r="A2248">
        <v>336110</v>
      </c>
      <c r="B2248" t="s">
        <v>748</v>
      </c>
      <c r="C2248" t="s">
        <v>629</v>
      </c>
      <c r="D2248" t="s">
        <v>50</v>
      </c>
      <c r="E2248">
        <v>336</v>
      </c>
      <c r="F2248" s="1" t="s">
        <v>25</v>
      </c>
      <c r="G2248" t="s">
        <v>753</v>
      </c>
    </row>
    <row r="2249" spans="1:7" x14ac:dyDescent="0.25">
      <c r="A2249">
        <v>336110</v>
      </c>
      <c r="B2249" t="s">
        <v>749</v>
      </c>
      <c r="C2249" t="s">
        <v>629</v>
      </c>
      <c r="D2249" t="s">
        <v>50</v>
      </c>
      <c r="E2249">
        <v>336</v>
      </c>
      <c r="F2249" s="1" t="s">
        <v>25</v>
      </c>
      <c r="G2249" t="s">
        <v>753</v>
      </c>
    </row>
    <row r="2250" spans="1:7" hidden="1" x14ac:dyDescent="0.25">
      <c r="A2250">
        <v>336110</v>
      </c>
      <c r="B2250" t="s">
        <v>532</v>
      </c>
      <c r="C2250" t="s">
        <v>629</v>
      </c>
      <c r="D2250" t="s">
        <v>50</v>
      </c>
      <c r="E2250">
        <v>336</v>
      </c>
      <c r="F2250" s="1" t="s">
        <v>25</v>
      </c>
      <c r="G2250" t="s">
        <v>753</v>
      </c>
    </row>
    <row r="2251" spans="1:7" hidden="1" x14ac:dyDescent="0.25">
      <c r="A2251">
        <v>3364</v>
      </c>
      <c r="B2251" t="s">
        <v>750</v>
      </c>
      <c r="C2251" t="s">
        <v>629</v>
      </c>
      <c r="D2251" t="s">
        <v>50</v>
      </c>
      <c r="E2251">
        <v>336</v>
      </c>
      <c r="F2251" s="1" t="s">
        <v>26</v>
      </c>
      <c r="G2251" t="s">
        <v>149</v>
      </c>
    </row>
    <row r="2252" spans="1:7" hidden="1" x14ac:dyDescent="0.25">
      <c r="A2252">
        <v>3364</v>
      </c>
      <c r="B2252" t="s">
        <v>741</v>
      </c>
      <c r="C2252" t="s">
        <v>629</v>
      </c>
      <c r="D2252" t="s">
        <v>50</v>
      </c>
      <c r="E2252">
        <v>336</v>
      </c>
      <c r="F2252" s="1" t="s">
        <v>26</v>
      </c>
      <c r="G2252" t="s">
        <v>453</v>
      </c>
    </row>
    <row r="2253" spans="1:7" hidden="1" x14ac:dyDescent="0.25">
      <c r="A2253">
        <v>3364</v>
      </c>
      <c r="B2253" t="s">
        <v>742</v>
      </c>
      <c r="C2253" t="s">
        <v>629</v>
      </c>
      <c r="D2253">
        <v>0</v>
      </c>
      <c r="E2253">
        <v>336</v>
      </c>
      <c r="F2253" s="1" t="s">
        <v>26</v>
      </c>
      <c r="G2253" t="s">
        <v>153</v>
      </c>
    </row>
    <row r="2254" spans="1:7" hidden="1" x14ac:dyDescent="0.25">
      <c r="A2254">
        <v>3364</v>
      </c>
      <c r="B2254" t="s">
        <v>154</v>
      </c>
      <c r="C2254" t="s">
        <v>629</v>
      </c>
      <c r="D2254" t="s">
        <v>50</v>
      </c>
      <c r="E2254">
        <v>336</v>
      </c>
      <c r="F2254" s="1" t="s">
        <v>26</v>
      </c>
      <c r="G2254" t="s">
        <v>154</v>
      </c>
    </row>
    <row r="2255" spans="1:7" hidden="1" x14ac:dyDescent="0.25">
      <c r="A2255">
        <v>3364</v>
      </c>
      <c r="B2255" t="s">
        <v>743</v>
      </c>
      <c r="C2255" t="s">
        <v>629</v>
      </c>
      <c r="D2255" t="s">
        <v>44</v>
      </c>
      <c r="E2255">
        <v>336</v>
      </c>
      <c r="F2255" s="1" t="s">
        <v>26</v>
      </c>
      <c r="G2255" t="s">
        <v>443</v>
      </c>
    </row>
    <row r="2256" spans="1:7" hidden="1" x14ac:dyDescent="0.25">
      <c r="A2256">
        <v>3364</v>
      </c>
      <c r="B2256" t="s">
        <v>744</v>
      </c>
      <c r="C2256" t="s">
        <v>629</v>
      </c>
      <c r="D2256" t="s">
        <v>50</v>
      </c>
      <c r="E2256">
        <v>336</v>
      </c>
      <c r="F2256" s="1" t="s">
        <v>26</v>
      </c>
      <c r="G2256" t="s">
        <v>443</v>
      </c>
    </row>
    <row r="2257" spans="1:7" x14ac:dyDescent="0.25">
      <c r="A2257">
        <v>3364</v>
      </c>
      <c r="B2257" t="s">
        <v>745</v>
      </c>
      <c r="C2257" t="s">
        <v>629</v>
      </c>
      <c r="D2257" t="s">
        <v>50</v>
      </c>
      <c r="E2257">
        <v>336</v>
      </c>
      <c r="F2257" s="1" t="s">
        <v>26</v>
      </c>
      <c r="G2257" t="s">
        <v>737</v>
      </c>
    </row>
    <row r="2258" spans="1:7" x14ac:dyDescent="0.25">
      <c r="A2258">
        <v>3364</v>
      </c>
      <c r="B2258" t="s">
        <v>738</v>
      </c>
      <c r="C2258" t="s">
        <v>629</v>
      </c>
      <c r="D2258" t="s">
        <v>44</v>
      </c>
      <c r="E2258">
        <v>336</v>
      </c>
      <c r="F2258" s="1" t="s">
        <v>26</v>
      </c>
      <c r="G2258" t="s">
        <v>738</v>
      </c>
    </row>
    <row r="2259" spans="1:7" x14ac:dyDescent="0.25">
      <c r="A2259">
        <v>3364</v>
      </c>
      <c r="B2259" t="s">
        <v>746</v>
      </c>
      <c r="C2259" t="s">
        <v>629</v>
      </c>
      <c r="D2259" t="s">
        <v>50</v>
      </c>
      <c r="E2259">
        <v>336</v>
      </c>
      <c r="F2259" s="1" t="s">
        <v>26</v>
      </c>
      <c r="G2259" t="s">
        <v>753</v>
      </c>
    </row>
    <row r="2260" spans="1:7" x14ac:dyDescent="0.25">
      <c r="A2260">
        <v>3364</v>
      </c>
      <c r="B2260" t="s">
        <v>747</v>
      </c>
      <c r="C2260" t="s">
        <v>629</v>
      </c>
      <c r="D2260" t="s">
        <v>50</v>
      </c>
      <c r="E2260">
        <v>336</v>
      </c>
      <c r="F2260" s="1" t="s">
        <v>26</v>
      </c>
      <c r="G2260" t="s">
        <v>753</v>
      </c>
    </row>
    <row r="2261" spans="1:7" hidden="1" x14ac:dyDescent="0.25">
      <c r="A2261">
        <v>3364</v>
      </c>
      <c r="B2261" t="s">
        <v>748</v>
      </c>
      <c r="C2261" t="s">
        <v>629</v>
      </c>
      <c r="D2261" t="s">
        <v>50</v>
      </c>
      <c r="E2261">
        <v>336</v>
      </c>
      <c r="F2261" s="1" t="s">
        <v>26</v>
      </c>
      <c r="G2261" t="s">
        <v>753</v>
      </c>
    </row>
    <row r="2262" spans="1:7" x14ac:dyDescent="0.25">
      <c r="A2262">
        <v>3364</v>
      </c>
      <c r="B2262" t="s">
        <v>749</v>
      </c>
      <c r="C2262" t="s">
        <v>629</v>
      </c>
      <c r="D2262" t="s">
        <v>50</v>
      </c>
      <c r="E2262">
        <v>336</v>
      </c>
      <c r="F2262" s="1" t="s">
        <v>26</v>
      </c>
      <c r="G2262" t="s">
        <v>753</v>
      </c>
    </row>
    <row r="2263" spans="1:7" hidden="1" x14ac:dyDescent="0.25">
      <c r="A2263">
        <v>3364</v>
      </c>
      <c r="B2263" t="s">
        <v>532</v>
      </c>
      <c r="C2263" t="s">
        <v>629</v>
      </c>
      <c r="D2263">
        <v>0</v>
      </c>
      <c r="E2263">
        <v>336</v>
      </c>
      <c r="F2263" s="1" t="s">
        <v>26</v>
      </c>
      <c r="G2263" t="s">
        <v>753</v>
      </c>
    </row>
    <row r="2264" spans="1:7" hidden="1" x14ac:dyDescent="0.25">
      <c r="A2264">
        <v>337</v>
      </c>
      <c r="B2264" t="s">
        <v>750</v>
      </c>
      <c r="C2264" t="s">
        <v>629</v>
      </c>
      <c r="D2264">
        <v>0</v>
      </c>
      <c r="E2264">
        <v>337</v>
      </c>
      <c r="F2264" s="1" t="s">
        <v>27</v>
      </c>
      <c r="G2264" t="s">
        <v>149</v>
      </c>
    </row>
    <row r="2265" spans="1:7" hidden="1" x14ac:dyDescent="0.25">
      <c r="A2265">
        <v>337</v>
      </c>
      <c r="B2265" t="s">
        <v>741</v>
      </c>
      <c r="C2265" t="s">
        <v>629</v>
      </c>
      <c r="D2265">
        <v>0</v>
      </c>
      <c r="E2265">
        <v>337</v>
      </c>
      <c r="F2265" s="1" t="s">
        <v>27</v>
      </c>
      <c r="G2265" t="s">
        <v>453</v>
      </c>
    </row>
    <row r="2266" spans="1:7" hidden="1" x14ac:dyDescent="0.25">
      <c r="A2266">
        <v>337</v>
      </c>
      <c r="B2266" t="s">
        <v>742</v>
      </c>
      <c r="C2266" t="s">
        <v>629</v>
      </c>
      <c r="D2266">
        <v>0</v>
      </c>
      <c r="E2266">
        <v>337</v>
      </c>
      <c r="F2266" s="1" t="s">
        <v>27</v>
      </c>
      <c r="G2266" t="s">
        <v>153</v>
      </c>
    </row>
    <row r="2267" spans="1:7" hidden="1" x14ac:dyDescent="0.25">
      <c r="A2267">
        <v>337</v>
      </c>
      <c r="B2267" t="s">
        <v>154</v>
      </c>
      <c r="C2267" t="s">
        <v>629</v>
      </c>
      <c r="D2267" t="s">
        <v>50</v>
      </c>
      <c r="E2267">
        <v>337</v>
      </c>
      <c r="F2267" s="1" t="s">
        <v>27</v>
      </c>
      <c r="G2267" t="s">
        <v>154</v>
      </c>
    </row>
    <row r="2268" spans="1:7" hidden="1" x14ac:dyDescent="0.25">
      <c r="A2268">
        <v>337</v>
      </c>
      <c r="B2268" t="s">
        <v>743</v>
      </c>
      <c r="C2268" t="s">
        <v>629</v>
      </c>
      <c r="D2268" t="s">
        <v>44</v>
      </c>
      <c r="E2268">
        <v>337</v>
      </c>
      <c r="F2268" s="1" t="s">
        <v>27</v>
      </c>
      <c r="G2268" t="s">
        <v>443</v>
      </c>
    </row>
    <row r="2269" spans="1:7" hidden="1" x14ac:dyDescent="0.25">
      <c r="A2269">
        <v>337</v>
      </c>
      <c r="B2269" t="s">
        <v>744</v>
      </c>
      <c r="C2269" t="s">
        <v>629</v>
      </c>
      <c r="D2269">
        <v>0</v>
      </c>
      <c r="E2269">
        <v>337</v>
      </c>
      <c r="F2269" s="1" t="s">
        <v>27</v>
      </c>
      <c r="G2269" t="s">
        <v>443</v>
      </c>
    </row>
    <row r="2270" spans="1:7" x14ac:dyDescent="0.25">
      <c r="A2270">
        <v>337</v>
      </c>
      <c r="B2270" t="s">
        <v>745</v>
      </c>
      <c r="C2270" t="s">
        <v>629</v>
      </c>
      <c r="D2270">
        <v>0</v>
      </c>
      <c r="E2270">
        <v>337</v>
      </c>
      <c r="F2270" s="1" t="s">
        <v>27</v>
      </c>
      <c r="G2270" t="s">
        <v>737</v>
      </c>
    </row>
    <row r="2271" spans="1:7" x14ac:dyDescent="0.25">
      <c r="A2271">
        <v>337</v>
      </c>
      <c r="B2271" t="s">
        <v>738</v>
      </c>
      <c r="C2271" t="s">
        <v>629</v>
      </c>
      <c r="D2271" t="s">
        <v>44</v>
      </c>
      <c r="E2271">
        <v>337</v>
      </c>
      <c r="F2271" s="1" t="s">
        <v>27</v>
      </c>
      <c r="G2271" t="s">
        <v>738</v>
      </c>
    </row>
    <row r="2272" spans="1:7" x14ac:dyDescent="0.25">
      <c r="A2272">
        <v>337</v>
      </c>
      <c r="B2272" t="s">
        <v>746</v>
      </c>
      <c r="C2272" t="s">
        <v>629</v>
      </c>
      <c r="D2272">
        <v>0</v>
      </c>
      <c r="E2272">
        <v>337</v>
      </c>
      <c r="F2272" s="1" t="s">
        <v>27</v>
      </c>
      <c r="G2272" t="s">
        <v>753</v>
      </c>
    </row>
    <row r="2273" spans="1:7" x14ac:dyDescent="0.25">
      <c r="A2273">
        <v>337</v>
      </c>
      <c r="B2273" t="s">
        <v>747</v>
      </c>
      <c r="C2273" t="s">
        <v>629</v>
      </c>
      <c r="D2273" t="s">
        <v>50</v>
      </c>
      <c r="E2273">
        <v>337</v>
      </c>
      <c r="F2273" s="1" t="s">
        <v>27</v>
      </c>
      <c r="G2273" t="s">
        <v>753</v>
      </c>
    </row>
    <row r="2274" spans="1:7" hidden="1" x14ac:dyDescent="0.25">
      <c r="A2274">
        <v>337</v>
      </c>
      <c r="B2274" t="s">
        <v>748</v>
      </c>
      <c r="C2274" t="s">
        <v>629</v>
      </c>
      <c r="D2274">
        <v>0</v>
      </c>
      <c r="E2274">
        <v>337</v>
      </c>
      <c r="F2274" s="1" t="s">
        <v>27</v>
      </c>
      <c r="G2274" t="s">
        <v>753</v>
      </c>
    </row>
    <row r="2275" spans="1:7" x14ac:dyDescent="0.25">
      <c r="A2275">
        <v>337</v>
      </c>
      <c r="B2275" t="s">
        <v>749</v>
      </c>
      <c r="C2275" t="s">
        <v>629</v>
      </c>
      <c r="D2275" t="s">
        <v>50</v>
      </c>
      <c r="E2275">
        <v>337</v>
      </c>
      <c r="F2275" s="1" t="s">
        <v>27</v>
      </c>
      <c r="G2275" t="s">
        <v>753</v>
      </c>
    </row>
    <row r="2276" spans="1:7" hidden="1" x14ac:dyDescent="0.25">
      <c r="A2276">
        <v>337</v>
      </c>
      <c r="B2276" t="s">
        <v>532</v>
      </c>
      <c r="C2276" t="s">
        <v>629</v>
      </c>
      <c r="D2276" t="s">
        <v>50</v>
      </c>
      <c r="E2276">
        <v>337</v>
      </c>
      <c r="F2276" s="1" t="s">
        <v>27</v>
      </c>
      <c r="G2276" t="s">
        <v>753</v>
      </c>
    </row>
    <row r="2277" spans="1:7" hidden="1" x14ac:dyDescent="0.25">
      <c r="A2277">
        <v>339</v>
      </c>
      <c r="B2277" t="s">
        <v>750</v>
      </c>
      <c r="C2277" t="s">
        <v>629</v>
      </c>
      <c r="D2277">
        <v>0</v>
      </c>
      <c r="E2277">
        <v>339</v>
      </c>
      <c r="F2277" s="1" t="s">
        <v>27</v>
      </c>
      <c r="G2277" t="s">
        <v>149</v>
      </c>
    </row>
    <row r="2278" spans="1:7" hidden="1" x14ac:dyDescent="0.25">
      <c r="A2278">
        <v>339</v>
      </c>
      <c r="B2278" t="s">
        <v>741</v>
      </c>
      <c r="C2278" t="s">
        <v>629</v>
      </c>
      <c r="D2278">
        <v>0</v>
      </c>
      <c r="E2278">
        <v>339</v>
      </c>
      <c r="F2278" s="1" t="s">
        <v>27</v>
      </c>
      <c r="G2278" t="s">
        <v>453</v>
      </c>
    </row>
    <row r="2279" spans="1:7" hidden="1" x14ac:dyDescent="0.25">
      <c r="A2279">
        <v>339</v>
      </c>
      <c r="B2279" t="s">
        <v>742</v>
      </c>
      <c r="C2279" t="s">
        <v>629</v>
      </c>
      <c r="D2279">
        <v>0</v>
      </c>
      <c r="E2279">
        <v>339</v>
      </c>
      <c r="F2279" s="1" t="s">
        <v>27</v>
      </c>
      <c r="G2279" t="s">
        <v>153</v>
      </c>
    </row>
    <row r="2280" spans="1:7" hidden="1" x14ac:dyDescent="0.25">
      <c r="A2280">
        <v>339</v>
      </c>
      <c r="B2280" t="s">
        <v>154</v>
      </c>
      <c r="C2280" t="s">
        <v>629</v>
      </c>
      <c r="D2280" t="s">
        <v>50</v>
      </c>
      <c r="E2280">
        <v>339</v>
      </c>
      <c r="F2280" s="1" t="s">
        <v>27</v>
      </c>
      <c r="G2280" t="s">
        <v>154</v>
      </c>
    </row>
    <row r="2281" spans="1:7" hidden="1" x14ac:dyDescent="0.25">
      <c r="A2281">
        <v>339</v>
      </c>
      <c r="B2281" t="s">
        <v>743</v>
      </c>
      <c r="C2281" t="s">
        <v>629</v>
      </c>
      <c r="D2281" t="s">
        <v>44</v>
      </c>
      <c r="E2281">
        <v>339</v>
      </c>
      <c r="F2281" s="1" t="s">
        <v>27</v>
      </c>
      <c r="G2281" t="s">
        <v>443</v>
      </c>
    </row>
    <row r="2282" spans="1:7" hidden="1" x14ac:dyDescent="0.25">
      <c r="A2282">
        <v>339</v>
      </c>
      <c r="B2282" t="s">
        <v>744</v>
      </c>
      <c r="C2282" t="s">
        <v>629</v>
      </c>
      <c r="D2282">
        <v>0</v>
      </c>
      <c r="E2282">
        <v>339</v>
      </c>
      <c r="F2282" s="1" t="s">
        <v>27</v>
      </c>
      <c r="G2282" t="s">
        <v>443</v>
      </c>
    </row>
    <row r="2283" spans="1:7" x14ac:dyDescent="0.25">
      <c r="A2283">
        <v>339</v>
      </c>
      <c r="B2283" t="s">
        <v>745</v>
      </c>
      <c r="C2283" t="s">
        <v>629</v>
      </c>
      <c r="D2283" t="s">
        <v>50</v>
      </c>
      <c r="E2283">
        <v>339</v>
      </c>
      <c r="F2283" s="1" t="s">
        <v>27</v>
      </c>
      <c r="G2283" t="s">
        <v>737</v>
      </c>
    </row>
    <row r="2284" spans="1:7" x14ac:dyDescent="0.25">
      <c r="A2284">
        <v>339</v>
      </c>
      <c r="B2284" t="s">
        <v>738</v>
      </c>
      <c r="C2284" t="s">
        <v>629</v>
      </c>
      <c r="D2284" t="s">
        <v>44</v>
      </c>
      <c r="E2284">
        <v>339</v>
      </c>
      <c r="F2284" s="1" t="s">
        <v>27</v>
      </c>
      <c r="G2284" t="s">
        <v>738</v>
      </c>
    </row>
    <row r="2285" spans="1:7" x14ac:dyDescent="0.25">
      <c r="A2285">
        <v>339</v>
      </c>
      <c r="B2285" t="s">
        <v>746</v>
      </c>
      <c r="C2285" t="s">
        <v>629</v>
      </c>
      <c r="D2285">
        <v>0</v>
      </c>
      <c r="E2285">
        <v>339</v>
      </c>
      <c r="F2285" s="1" t="s">
        <v>27</v>
      </c>
      <c r="G2285" t="s">
        <v>753</v>
      </c>
    </row>
    <row r="2286" spans="1:7" x14ac:dyDescent="0.25">
      <c r="A2286">
        <v>339</v>
      </c>
      <c r="B2286" t="s">
        <v>747</v>
      </c>
      <c r="C2286" t="s">
        <v>629</v>
      </c>
      <c r="D2286" t="s">
        <v>50</v>
      </c>
      <c r="E2286">
        <v>339</v>
      </c>
      <c r="F2286" s="1" t="s">
        <v>27</v>
      </c>
      <c r="G2286" t="s">
        <v>753</v>
      </c>
    </row>
    <row r="2287" spans="1:7" hidden="1" x14ac:dyDescent="0.25">
      <c r="A2287">
        <v>339</v>
      </c>
      <c r="B2287" t="s">
        <v>748</v>
      </c>
      <c r="C2287" t="s">
        <v>629</v>
      </c>
      <c r="D2287" t="s">
        <v>50</v>
      </c>
      <c r="E2287">
        <v>339</v>
      </c>
      <c r="F2287" s="1" t="s">
        <v>27</v>
      </c>
      <c r="G2287" t="s">
        <v>753</v>
      </c>
    </row>
    <row r="2288" spans="1:7" x14ac:dyDescent="0.25">
      <c r="A2288">
        <v>339</v>
      </c>
      <c r="B2288" t="s">
        <v>749</v>
      </c>
      <c r="C2288" t="s">
        <v>629</v>
      </c>
      <c r="D2288" t="s">
        <v>50</v>
      </c>
      <c r="E2288">
        <v>339</v>
      </c>
      <c r="F2288" s="1" t="s">
        <v>27</v>
      </c>
      <c r="G2288" t="s">
        <v>753</v>
      </c>
    </row>
    <row r="2289" spans="1:7" hidden="1" x14ac:dyDescent="0.25">
      <c r="A2289">
        <v>339</v>
      </c>
      <c r="B2289" t="s">
        <v>532</v>
      </c>
      <c r="C2289" t="s">
        <v>629</v>
      </c>
      <c r="D2289">
        <v>0</v>
      </c>
      <c r="E2289">
        <v>339</v>
      </c>
      <c r="F2289" s="1" t="s">
        <v>27</v>
      </c>
      <c r="G2289" t="s">
        <v>753</v>
      </c>
    </row>
    <row r="2290" spans="1:7" hidden="1" x14ac:dyDescent="0.25">
      <c r="A2290">
        <v>311</v>
      </c>
      <c r="B2290" t="s">
        <v>750</v>
      </c>
      <c r="C2290" t="s">
        <v>628</v>
      </c>
      <c r="D2290">
        <v>394</v>
      </c>
      <c r="E2290">
        <v>311</v>
      </c>
      <c r="F2290" s="1" t="s">
        <v>10</v>
      </c>
      <c r="G2290" t="s">
        <v>149</v>
      </c>
    </row>
    <row r="2291" spans="1:7" hidden="1" x14ac:dyDescent="0.25">
      <c r="A2291">
        <v>311</v>
      </c>
      <c r="B2291" t="s">
        <v>741</v>
      </c>
      <c r="C2291" t="s">
        <v>628</v>
      </c>
      <c r="D2291">
        <v>172</v>
      </c>
      <c r="E2291">
        <v>311</v>
      </c>
      <c r="F2291" s="1" t="s">
        <v>10</v>
      </c>
      <c r="G2291" t="s">
        <v>453</v>
      </c>
    </row>
    <row r="2292" spans="1:7" hidden="1" x14ac:dyDescent="0.25">
      <c r="A2292">
        <v>311</v>
      </c>
      <c r="B2292" t="s">
        <v>742</v>
      </c>
      <c r="C2292" t="s">
        <v>628</v>
      </c>
      <c r="D2292">
        <v>14</v>
      </c>
      <c r="E2292">
        <v>311</v>
      </c>
      <c r="F2292" s="1" t="s">
        <v>10</v>
      </c>
      <c r="G2292" t="s">
        <v>153</v>
      </c>
    </row>
    <row r="2293" spans="1:7" hidden="1" x14ac:dyDescent="0.25">
      <c r="A2293">
        <v>311</v>
      </c>
      <c r="B2293" t="s">
        <v>154</v>
      </c>
      <c r="C2293" t="s">
        <v>628</v>
      </c>
      <c r="D2293">
        <v>22</v>
      </c>
      <c r="E2293">
        <v>311</v>
      </c>
      <c r="F2293" s="1" t="s">
        <v>10</v>
      </c>
      <c r="G2293" t="s">
        <v>154</v>
      </c>
    </row>
    <row r="2294" spans="1:7" hidden="1" x14ac:dyDescent="0.25">
      <c r="A2294">
        <v>311</v>
      </c>
      <c r="B2294" t="s">
        <v>743</v>
      </c>
      <c r="C2294" t="s">
        <v>628</v>
      </c>
      <c r="D2294" t="s">
        <v>44</v>
      </c>
      <c r="E2294">
        <v>311</v>
      </c>
      <c r="F2294" s="1" t="s">
        <v>10</v>
      </c>
      <c r="G2294" t="s">
        <v>443</v>
      </c>
    </row>
    <row r="2295" spans="1:7" hidden="1" x14ac:dyDescent="0.25">
      <c r="A2295">
        <v>311</v>
      </c>
      <c r="B2295" t="s">
        <v>744</v>
      </c>
      <c r="C2295" t="s">
        <v>628</v>
      </c>
      <c r="D2295">
        <v>15</v>
      </c>
      <c r="E2295">
        <v>311</v>
      </c>
      <c r="F2295" s="1" t="s">
        <v>10</v>
      </c>
      <c r="G2295" t="s">
        <v>443</v>
      </c>
    </row>
    <row r="2296" spans="1:7" hidden="1" x14ac:dyDescent="0.25">
      <c r="A2296">
        <v>311</v>
      </c>
      <c r="B2296" t="s">
        <v>745</v>
      </c>
      <c r="C2296" t="s">
        <v>628</v>
      </c>
      <c r="D2296">
        <v>51</v>
      </c>
      <c r="E2296">
        <v>311</v>
      </c>
      <c r="F2296" s="1" t="s">
        <v>10</v>
      </c>
      <c r="G2296" t="s">
        <v>737</v>
      </c>
    </row>
    <row r="2297" spans="1:7" hidden="1" x14ac:dyDescent="0.25">
      <c r="A2297">
        <v>311</v>
      </c>
      <c r="B2297" t="s">
        <v>738</v>
      </c>
      <c r="C2297" t="s">
        <v>628</v>
      </c>
      <c r="D2297" t="s">
        <v>44</v>
      </c>
      <c r="E2297">
        <v>311</v>
      </c>
      <c r="F2297" s="1" t="s">
        <v>10</v>
      </c>
      <c r="G2297" t="s">
        <v>738</v>
      </c>
    </row>
    <row r="2298" spans="1:7" hidden="1" x14ac:dyDescent="0.25">
      <c r="A2298">
        <v>311</v>
      </c>
      <c r="B2298" t="s">
        <v>746</v>
      </c>
      <c r="C2298" t="s">
        <v>628</v>
      </c>
      <c r="D2298">
        <v>19</v>
      </c>
      <c r="E2298">
        <v>311</v>
      </c>
      <c r="F2298" s="1" t="s">
        <v>10</v>
      </c>
      <c r="G2298" t="s">
        <v>753</v>
      </c>
    </row>
    <row r="2299" spans="1:7" hidden="1" x14ac:dyDescent="0.25">
      <c r="A2299">
        <v>311</v>
      </c>
      <c r="B2299" t="s">
        <v>747</v>
      </c>
      <c r="C2299" t="s">
        <v>628</v>
      </c>
      <c r="D2299">
        <v>1</v>
      </c>
      <c r="E2299">
        <v>311</v>
      </c>
      <c r="F2299" s="1" t="s">
        <v>10</v>
      </c>
      <c r="G2299" t="s">
        <v>753</v>
      </c>
    </row>
    <row r="2300" spans="1:7" hidden="1" x14ac:dyDescent="0.25">
      <c r="A2300">
        <v>311</v>
      </c>
      <c r="B2300" t="s">
        <v>748</v>
      </c>
      <c r="C2300" t="s">
        <v>628</v>
      </c>
      <c r="D2300">
        <v>1</v>
      </c>
      <c r="E2300">
        <v>311</v>
      </c>
      <c r="F2300" s="1" t="s">
        <v>10</v>
      </c>
      <c r="G2300" t="s">
        <v>753</v>
      </c>
    </row>
    <row r="2301" spans="1:7" hidden="1" x14ac:dyDescent="0.25">
      <c r="A2301">
        <v>311</v>
      </c>
      <c r="B2301" t="s">
        <v>749</v>
      </c>
      <c r="C2301" t="s">
        <v>628</v>
      </c>
      <c r="D2301">
        <v>2</v>
      </c>
      <c r="E2301">
        <v>311</v>
      </c>
      <c r="F2301" s="1" t="s">
        <v>10</v>
      </c>
      <c r="G2301" t="s">
        <v>753</v>
      </c>
    </row>
    <row r="2302" spans="1:7" hidden="1" x14ac:dyDescent="0.25">
      <c r="A2302">
        <v>311</v>
      </c>
      <c r="B2302" t="s">
        <v>532</v>
      </c>
      <c r="C2302" t="s">
        <v>628</v>
      </c>
      <c r="D2302">
        <v>14</v>
      </c>
      <c r="E2302">
        <v>311</v>
      </c>
      <c r="F2302" s="1" t="s">
        <v>10</v>
      </c>
      <c r="G2302" t="s">
        <v>753</v>
      </c>
    </row>
    <row r="2303" spans="1:7" hidden="1" x14ac:dyDescent="0.25">
      <c r="A2303">
        <v>312</v>
      </c>
      <c r="B2303" t="s">
        <v>750</v>
      </c>
      <c r="C2303" t="s">
        <v>628</v>
      </c>
      <c r="D2303">
        <v>139</v>
      </c>
      <c r="E2303">
        <v>312</v>
      </c>
      <c r="F2303" s="1" t="s">
        <v>10</v>
      </c>
      <c r="G2303" t="s">
        <v>149</v>
      </c>
    </row>
    <row r="2304" spans="1:7" hidden="1" x14ac:dyDescent="0.25">
      <c r="A2304">
        <v>312</v>
      </c>
      <c r="B2304" t="s">
        <v>741</v>
      </c>
      <c r="C2304" t="s">
        <v>628</v>
      </c>
      <c r="D2304">
        <v>47</v>
      </c>
      <c r="E2304">
        <v>312</v>
      </c>
      <c r="F2304" s="1" t="s">
        <v>10</v>
      </c>
      <c r="G2304" t="s">
        <v>453</v>
      </c>
    </row>
    <row r="2305" spans="1:7" hidden="1" x14ac:dyDescent="0.25">
      <c r="A2305">
        <v>312</v>
      </c>
      <c r="B2305" t="s">
        <v>742</v>
      </c>
      <c r="C2305" t="s">
        <v>628</v>
      </c>
      <c r="D2305">
        <v>1</v>
      </c>
      <c r="E2305">
        <v>312</v>
      </c>
      <c r="F2305" s="1" t="s">
        <v>10</v>
      </c>
      <c r="G2305" t="s">
        <v>153</v>
      </c>
    </row>
    <row r="2306" spans="1:7" hidden="1" x14ac:dyDescent="0.25">
      <c r="A2306">
        <v>312</v>
      </c>
      <c r="B2306" t="s">
        <v>154</v>
      </c>
      <c r="C2306" t="s">
        <v>628</v>
      </c>
      <c r="D2306">
        <v>2</v>
      </c>
      <c r="E2306">
        <v>312</v>
      </c>
      <c r="F2306" s="1" t="s">
        <v>10</v>
      </c>
      <c r="G2306" t="s">
        <v>154</v>
      </c>
    </row>
    <row r="2307" spans="1:7" hidden="1" x14ac:dyDescent="0.25">
      <c r="A2307">
        <v>312</v>
      </c>
      <c r="B2307" t="s">
        <v>743</v>
      </c>
      <c r="C2307" t="s">
        <v>628</v>
      </c>
      <c r="D2307" t="s">
        <v>44</v>
      </c>
      <c r="E2307">
        <v>312</v>
      </c>
      <c r="F2307" s="1" t="s">
        <v>10</v>
      </c>
      <c r="G2307" t="s">
        <v>443</v>
      </c>
    </row>
    <row r="2308" spans="1:7" hidden="1" x14ac:dyDescent="0.25">
      <c r="A2308">
        <v>312</v>
      </c>
      <c r="B2308" t="s">
        <v>744</v>
      </c>
      <c r="C2308" t="s">
        <v>628</v>
      </c>
      <c r="D2308" t="s">
        <v>50</v>
      </c>
      <c r="E2308">
        <v>312</v>
      </c>
      <c r="F2308" s="1" t="s">
        <v>10</v>
      </c>
      <c r="G2308" t="s">
        <v>443</v>
      </c>
    </row>
    <row r="2309" spans="1:7" hidden="1" x14ac:dyDescent="0.25">
      <c r="A2309">
        <v>312</v>
      </c>
      <c r="B2309" t="s">
        <v>745</v>
      </c>
      <c r="C2309" t="s">
        <v>628</v>
      </c>
      <c r="D2309">
        <v>21</v>
      </c>
      <c r="E2309">
        <v>312</v>
      </c>
      <c r="F2309" s="1" t="s">
        <v>10</v>
      </c>
      <c r="G2309" t="s">
        <v>737</v>
      </c>
    </row>
    <row r="2310" spans="1:7" hidden="1" x14ac:dyDescent="0.25">
      <c r="A2310">
        <v>312</v>
      </c>
      <c r="B2310" t="s">
        <v>738</v>
      </c>
      <c r="C2310" t="s">
        <v>628</v>
      </c>
      <c r="D2310" t="s">
        <v>44</v>
      </c>
      <c r="E2310">
        <v>312</v>
      </c>
      <c r="F2310" s="1" t="s">
        <v>10</v>
      </c>
      <c r="G2310" t="s">
        <v>738</v>
      </c>
    </row>
    <row r="2311" spans="1:7" hidden="1" x14ac:dyDescent="0.25">
      <c r="A2311">
        <v>312</v>
      </c>
      <c r="B2311" t="s">
        <v>746</v>
      </c>
      <c r="C2311" t="s">
        <v>628</v>
      </c>
      <c r="D2311">
        <v>1</v>
      </c>
      <c r="E2311">
        <v>312</v>
      </c>
      <c r="F2311" s="1" t="s">
        <v>10</v>
      </c>
      <c r="G2311" t="s">
        <v>753</v>
      </c>
    </row>
    <row r="2312" spans="1:7" hidden="1" x14ac:dyDescent="0.25">
      <c r="A2312">
        <v>312</v>
      </c>
      <c r="B2312" t="s">
        <v>747</v>
      </c>
      <c r="C2312" t="s">
        <v>628</v>
      </c>
      <c r="D2312" t="s">
        <v>50</v>
      </c>
      <c r="E2312">
        <v>312</v>
      </c>
      <c r="F2312" s="1" t="s">
        <v>10</v>
      </c>
      <c r="G2312" t="s">
        <v>753</v>
      </c>
    </row>
    <row r="2313" spans="1:7" hidden="1" x14ac:dyDescent="0.25">
      <c r="A2313">
        <v>312</v>
      </c>
      <c r="B2313" t="s">
        <v>748</v>
      </c>
      <c r="C2313" t="s">
        <v>628</v>
      </c>
      <c r="D2313" t="s">
        <v>50</v>
      </c>
      <c r="E2313">
        <v>312</v>
      </c>
      <c r="F2313" s="1" t="s">
        <v>10</v>
      </c>
      <c r="G2313" t="s">
        <v>753</v>
      </c>
    </row>
    <row r="2314" spans="1:7" hidden="1" x14ac:dyDescent="0.25">
      <c r="A2314">
        <v>312</v>
      </c>
      <c r="B2314" t="s">
        <v>749</v>
      </c>
      <c r="C2314" t="s">
        <v>628</v>
      </c>
      <c r="D2314">
        <v>1</v>
      </c>
      <c r="E2314">
        <v>312</v>
      </c>
      <c r="F2314" s="1" t="s">
        <v>10</v>
      </c>
      <c r="G2314" t="s">
        <v>753</v>
      </c>
    </row>
    <row r="2315" spans="1:7" hidden="1" x14ac:dyDescent="0.25">
      <c r="A2315">
        <v>312</v>
      </c>
      <c r="B2315" t="s">
        <v>532</v>
      </c>
      <c r="C2315" t="s">
        <v>628</v>
      </c>
      <c r="D2315" t="s">
        <v>50</v>
      </c>
      <c r="E2315">
        <v>312</v>
      </c>
      <c r="F2315" s="1" t="s">
        <v>10</v>
      </c>
      <c r="G2315" t="s">
        <v>753</v>
      </c>
    </row>
    <row r="2316" spans="1:7" hidden="1" x14ac:dyDescent="0.25">
      <c r="A2316">
        <v>313</v>
      </c>
      <c r="B2316" t="s">
        <v>750</v>
      </c>
      <c r="C2316" t="s">
        <v>628</v>
      </c>
      <c r="D2316">
        <v>10</v>
      </c>
      <c r="E2316">
        <v>313</v>
      </c>
      <c r="F2316" s="1" t="s">
        <v>11</v>
      </c>
      <c r="G2316" t="s">
        <v>149</v>
      </c>
    </row>
    <row r="2317" spans="1:7" hidden="1" x14ac:dyDescent="0.25">
      <c r="A2317">
        <v>313</v>
      </c>
      <c r="B2317" t="s">
        <v>741</v>
      </c>
      <c r="C2317" t="s">
        <v>628</v>
      </c>
      <c r="D2317">
        <v>10</v>
      </c>
      <c r="E2317">
        <v>313</v>
      </c>
      <c r="F2317" s="1" t="s">
        <v>11</v>
      </c>
      <c r="G2317" t="s">
        <v>453</v>
      </c>
    </row>
    <row r="2318" spans="1:7" hidden="1" x14ac:dyDescent="0.25">
      <c r="A2318">
        <v>313</v>
      </c>
      <c r="B2318" t="s">
        <v>742</v>
      </c>
      <c r="C2318" t="s">
        <v>628</v>
      </c>
      <c r="D2318" t="s">
        <v>50</v>
      </c>
      <c r="E2318">
        <v>313</v>
      </c>
      <c r="F2318" s="1" t="s">
        <v>11</v>
      </c>
      <c r="G2318" t="s">
        <v>153</v>
      </c>
    </row>
    <row r="2319" spans="1:7" hidden="1" x14ac:dyDescent="0.25">
      <c r="A2319">
        <v>313</v>
      </c>
      <c r="B2319" t="s">
        <v>154</v>
      </c>
      <c r="C2319" t="s">
        <v>628</v>
      </c>
      <c r="D2319">
        <v>1</v>
      </c>
      <c r="E2319">
        <v>313</v>
      </c>
      <c r="F2319" s="1" t="s">
        <v>11</v>
      </c>
      <c r="G2319" t="s">
        <v>154</v>
      </c>
    </row>
    <row r="2320" spans="1:7" hidden="1" x14ac:dyDescent="0.25">
      <c r="A2320">
        <v>313</v>
      </c>
      <c r="B2320" t="s">
        <v>743</v>
      </c>
      <c r="C2320" t="s">
        <v>628</v>
      </c>
      <c r="D2320" t="s">
        <v>44</v>
      </c>
      <c r="E2320">
        <v>313</v>
      </c>
      <c r="F2320" s="1" t="s">
        <v>11</v>
      </c>
      <c r="G2320" t="s">
        <v>443</v>
      </c>
    </row>
    <row r="2321" spans="1:7" hidden="1" x14ac:dyDescent="0.25">
      <c r="A2321">
        <v>313</v>
      </c>
      <c r="B2321" t="s">
        <v>744</v>
      </c>
      <c r="C2321" t="s">
        <v>628</v>
      </c>
      <c r="D2321" t="s">
        <v>50</v>
      </c>
      <c r="E2321">
        <v>313</v>
      </c>
      <c r="F2321" s="1" t="s">
        <v>11</v>
      </c>
      <c r="G2321" t="s">
        <v>443</v>
      </c>
    </row>
    <row r="2322" spans="1:7" hidden="1" x14ac:dyDescent="0.25">
      <c r="A2322">
        <v>313</v>
      </c>
      <c r="B2322" t="s">
        <v>745</v>
      </c>
      <c r="C2322" t="s">
        <v>628</v>
      </c>
      <c r="D2322">
        <v>1</v>
      </c>
      <c r="E2322">
        <v>313</v>
      </c>
      <c r="F2322" s="1" t="s">
        <v>11</v>
      </c>
      <c r="G2322" t="s">
        <v>737</v>
      </c>
    </row>
    <row r="2323" spans="1:7" hidden="1" x14ac:dyDescent="0.25">
      <c r="A2323">
        <v>313</v>
      </c>
      <c r="B2323" t="s">
        <v>738</v>
      </c>
      <c r="C2323" t="s">
        <v>628</v>
      </c>
      <c r="D2323" t="s">
        <v>44</v>
      </c>
      <c r="E2323">
        <v>313</v>
      </c>
      <c r="F2323" s="1" t="s">
        <v>11</v>
      </c>
      <c r="G2323" t="s">
        <v>738</v>
      </c>
    </row>
    <row r="2324" spans="1:7" hidden="1" x14ac:dyDescent="0.25">
      <c r="A2324">
        <v>313</v>
      </c>
      <c r="B2324" t="s">
        <v>746</v>
      </c>
      <c r="C2324" t="s">
        <v>628</v>
      </c>
      <c r="D2324" t="s">
        <v>50</v>
      </c>
      <c r="E2324">
        <v>313</v>
      </c>
      <c r="F2324" s="1" t="s">
        <v>11</v>
      </c>
      <c r="G2324" t="s">
        <v>753</v>
      </c>
    </row>
    <row r="2325" spans="1:7" hidden="1" x14ac:dyDescent="0.25">
      <c r="A2325">
        <v>313</v>
      </c>
      <c r="B2325" t="s">
        <v>747</v>
      </c>
      <c r="C2325" t="s">
        <v>628</v>
      </c>
      <c r="D2325" t="s">
        <v>50</v>
      </c>
      <c r="E2325">
        <v>313</v>
      </c>
      <c r="F2325" s="1" t="s">
        <v>11</v>
      </c>
      <c r="G2325" t="s">
        <v>753</v>
      </c>
    </row>
    <row r="2326" spans="1:7" hidden="1" x14ac:dyDescent="0.25">
      <c r="A2326">
        <v>313</v>
      </c>
      <c r="B2326" t="s">
        <v>748</v>
      </c>
      <c r="C2326" t="s">
        <v>628</v>
      </c>
      <c r="D2326" t="s">
        <v>50</v>
      </c>
      <c r="E2326">
        <v>313</v>
      </c>
      <c r="F2326" s="1" t="s">
        <v>11</v>
      </c>
      <c r="G2326" t="s">
        <v>753</v>
      </c>
    </row>
    <row r="2327" spans="1:7" hidden="1" x14ac:dyDescent="0.25">
      <c r="A2327">
        <v>313</v>
      </c>
      <c r="B2327" t="s">
        <v>749</v>
      </c>
      <c r="C2327" t="s">
        <v>628</v>
      </c>
      <c r="D2327" t="s">
        <v>50</v>
      </c>
      <c r="E2327">
        <v>313</v>
      </c>
      <c r="F2327" s="1" t="s">
        <v>11</v>
      </c>
      <c r="G2327" t="s">
        <v>753</v>
      </c>
    </row>
    <row r="2328" spans="1:7" hidden="1" x14ac:dyDescent="0.25">
      <c r="A2328">
        <v>313</v>
      </c>
      <c r="B2328" t="s">
        <v>532</v>
      </c>
      <c r="C2328" t="s">
        <v>628</v>
      </c>
      <c r="D2328">
        <v>1</v>
      </c>
      <c r="E2328">
        <v>313</v>
      </c>
      <c r="F2328" s="1" t="s">
        <v>11</v>
      </c>
      <c r="G2328" t="s">
        <v>753</v>
      </c>
    </row>
    <row r="2329" spans="1:7" hidden="1" x14ac:dyDescent="0.25">
      <c r="A2329">
        <v>314</v>
      </c>
      <c r="B2329" t="s">
        <v>750</v>
      </c>
      <c r="C2329" t="s">
        <v>628</v>
      </c>
      <c r="D2329">
        <v>3</v>
      </c>
      <c r="E2329">
        <v>314</v>
      </c>
      <c r="F2329" s="1" t="s">
        <v>11</v>
      </c>
      <c r="G2329" t="s">
        <v>149</v>
      </c>
    </row>
    <row r="2330" spans="1:7" hidden="1" x14ac:dyDescent="0.25">
      <c r="A2330">
        <v>314</v>
      </c>
      <c r="B2330" t="s">
        <v>741</v>
      </c>
      <c r="C2330" t="s">
        <v>628</v>
      </c>
      <c r="D2330">
        <v>4</v>
      </c>
      <c r="E2330">
        <v>314</v>
      </c>
      <c r="F2330" s="1" t="s">
        <v>11</v>
      </c>
      <c r="G2330" t="s">
        <v>453</v>
      </c>
    </row>
    <row r="2331" spans="1:7" hidden="1" x14ac:dyDescent="0.25">
      <c r="A2331">
        <v>314</v>
      </c>
      <c r="B2331" t="s">
        <v>742</v>
      </c>
      <c r="C2331" t="s">
        <v>628</v>
      </c>
      <c r="D2331" t="s">
        <v>50</v>
      </c>
      <c r="E2331">
        <v>314</v>
      </c>
      <c r="F2331" s="1" t="s">
        <v>11</v>
      </c>
      <c r="G2331" t="s">
        <v>153</v>
      </c>
    </row>
    <row r="2332" spans="1:7" hidden="1" x14ac:dyDescent="0.25">
      <c r="A2332">
        <v>314</v>
      </c>
      <c r="B2332" t="s">
        <v>154</v>
      </c>
      <c r="C2332" t="s">
        <v>628</v>
      </c>
      <c r="D2332" t="s">
        <v>50</v>
      </c>
      <c r="E2332">
        <v>314</v>
      </c>
      <c r="F2332" s="1" t="s">
        <v>11</v>
      </c>
      <c r="G2332" t="s">
        <v>154</v>
      </c>
    </row>
    <row r="2333" spans="1:7" hidden="1" x14ac:dyDescent="0.25">
      <c r="A2333">
        <v>314</v>
      </c>
      <c r="B2333" t="s">
        <v>743</v>
      </c>
      <c r="C2333" t="s">
        <v>628</v>
      </c>
      <c r="D2333" t="s">
        <v>44</v>
      </c>
      <c r="E2333">
        <v>314</v>
      </c>
      <c r="F2333" s="1" t="s">
        <v>11</v>
      </c>
      <c r="G2333" t="s">
        <v>443</v>
      </c>
    </row>
    <row r="2334" spans="1:7" hidden="1" x14ac:dyDescent="0.25">
      <c r="A2334">
        <v>314</v>
      </c>
      <c r="B2334" t="s">
        <v>744</v>
      </c>
      <c r="C2334" t="s">
        <v>628</v>
      </c>
      <c r="D2334">
        <v>0</v>
      </c>
      <c r="E2334">
        <v>314</v>
      </c>
      <c r="F2334" s="1" t="s">
        <v>11</v>
      </c>
      <c r="G2334" t="s">
        <v>443</v>
      </c>
    </row>
    <row r="2335" spans="1:7" hidden="1" x14ac:dyDescent="0.25">
      <c r="A2335">
        <v>314</v>
      </c>
      <c r="B2335" t="s">
        <v>745</v>
      </c>
      <c r="C2335" t="s">
        <v>628</v>
      </c>
      <c r="D2335">
        <v>1</v>
      </c>
      <c r="E2335">
        <v>314</v>
      </c>
      <c r="F2335" s="1" t="s">
        <v>11</v>
      </c>
      <c r="G2335" t="s">
        <v>737</v>
      </c>
    </row>
    <row r="2336" spans="1:7" hidden="1" x14ac:dyDescent="0.25">
      <c r="A2336">
        <v>314</v>
      </c>
      <c r="B2336" t="s">
        <v>738</v>
      </c>
      <c r="C2336" t="s">
        <v>628</v>
      </c>
      <c r="D2336" t="s">
        <v>44</v>
      </c>
      <c r="E2336">
        <v>314</v>
      </c>
      <c r="F2336" s="1" t="s">
        <v>11</v>
      </c>
      <c r="G2336" t="s">
        <v>738</v>
      </c>
    </row>
    <row r="2337" spans="1:7" hidden="1" x14ac:dyDescent="0.25">
      <c r="A2337">
        <v>314</v>
      </c>
      <c r="B2337" t="s">
        <v>746</v>
      </c>
      <c r="C2337" t="s">
        <v>628</v>
      </c>
      <c r="D2337" t="s">
        <v>50</v>
      </c>
      <c r="E2337">
        <v>314</v>
      </c>
      <c r="F2337" s="1" t="s">
        <v>11</v>
      </c>
      <c r="G2337" t="s">
        <v>753</v>
      </c>
    </row>
    <row r="2338" spans="1:7" hidden="1" x14ac:dyDescent="0.25">
      <c r="A2338">
        <v>314</v>
      </c>
      <c r="B2338" t="s">
        <v>747</v>
      </c>
      <c r="C2338" t="s">
        <v>628</v>
      </c>
      <c r="D2338">
        <v>0</v>
      </c>
      <c r="E2338">
        <v>314</v>
      </c>
      <c r="F2338" s="1" t="s">
        <v>11</v>
      </c>
      <c r="G2338" t="s">
        <v>753</v>
      </c>
    </row>
    <row r="2339" spans="1:7" hidden="1" x14ac:dyDescent="0.25">
      <c r="A2339">
        <v>314</v>
      </c>
      <c r="B2339" t="s">
        <v>748</v>
      </c>
      <c r="C2339" t="s">
        <v>628</v>
      </c>
      <c r="D2339" t="s">
        <v>50</v>
      </c>
      <c r="E2339">
        <v>314</v>
      </c>
      <c r="F2339" s="1" t="s">
        <v>11</v>
      </c>
      <c r="G2339" t="s">
        <v>753</v>
      </c>
    </row>
    <row r="2340" spans="1:7" hidden="1" x14ac:dyDescent="0.25">
      <c r="A2340">
        <v>314</v>
      </c>
      <c r="B2340" t="s">
        <v>749</v>
      </c>
      <c r="C2340" t="s">
        <v>628</v>
      </c>
      <c r="D2340">
        <v>0</v>
      </c>
      <c r="E2340">
        <v>314</v>
      </c>
      <c r="F2340" s="1" t="s">
        <v>11</v>
      </c>
      <c r="G2340" t="s">
        <v>753</v>
      </c>
    </row>
    <row r="2341" spans="1:7" hidden="1" x14ac:dyDescent="0.25">
      <c r="A2341">
        <v>314</v>
      </c>
      <c r="B2341" t="s">
        <v>532</v>
      </c>
      <c r="C2341" t="s">
        <v>628</v>
      </c>
      <c r="D2341">
        <v>1</v>
      </c>
      <c r="E2341">
        <v>314</v>
      </c>
      <c r="F2341" s="1" t="s">
        <v>11</v>
      </c>
      <c r="G2341" t="s">
        <v>753</v>
      </c>
    </row>
    <row r="2342" spans="1:7" hidden="1" x14ac:dyDescent="0.25">
      <c r="A2342">
        <v>315</v>
      </c>
      <c r="B2342" t="s">
        <v>750</v>
      </c>
      <c r="C2342" t="s">
        <v>628</v>
      </c>
      <c r="D2342" t="s">
        <v>50</v>
      </c>
      <c r="E2342">
        <v>315</v>
      </c>
      <c r="F2342" s="1" t="s">
        <v>11</v>
      </c>
      <c r="G2342" t="s">
        <v>149</v>
      </c>
    </row>
    <row r="2343" spans="1:7" hidden="1" x14ac:dyDescent="0.25">
      <c r="A2343">
        <v>315</v>
      </c>
      <c r="B2343" t="s">
        <v>741</v>
      </c>
      <c r="C2343" t="s">
        <v>628</v>
      </c>
      <c r="D2343" t="s">
        <v>50</v>
      </c>
      <c r="E2343">
        <v>315</v>
      </c>
      <c r="F2343" s="1" t="s">
        <v>11</v>
      </c>
      <c r="G2343" t="s">
        <v>453</v>
      </c>
    </row>
    <row r="2344" spans="1:7" hidden="1" x14ac:dyDescent="0.25">
      <c r="A2344">
        <v>315</v>
      </c>
      <c r="B2344" t="s">
        <v>742</v>
      </c>
      <c r="C2344" t="s">
        <v>628</v>
      </c>
      <c r="D2344">
        <v>0</v>
      </c>
      <c r="E2344">
        <v>315</v>
      </c>
      <c r="F2344" s="1" t="s">
        <v>11</v>
      </c>
      <c r="G2344" t="s">
        <v>153</v>
      </c>
    </row>
    <row r="2345" spans="1:7" hidden="1" x14ac:dyDescent="0.25">
      <c r="A2345">
        <v>315</v>
      </c>
      <c r="B2345" t="s">
        <v>154</v>
      </c>
      <c r="C2345" t="s">
        <v>628</v>
      </c>
      <c r="D2345" t="s">
        <v>50</v>
      </c>
      <c r="E2345">
        <v>315</v>
      </c>
      <c r="F2345" s="1" t="s">
        <v>11</v>
      </c>
      <c r="G2345" t="s">
        <v>154</v>
      </c>
    </row>
    <row r="2346" spans="1:7" hidden="1" x14ac:dyDescent="0.25">
      <c r="A2346">
        <v>315</v>
      </c>
      <c r="B2346" t="s">
        <v>743</v>
      </c>
      <c r="C2346" t="s">
        <v>628</v>
      </c>
      <c r="D2346" t="s">
        <v>44</v>
      </c>
      <c r="E2346">
        <v>315</v>
      </c>
      <c r="F2346" s="1" t="s">
        <v>11</v>
      </c>
      <c r="G2346" t="s">
        <v>443</v>
      </c>
    </row>
    <row r="2347" spans="1:7" hidden="1" x14ac:dyDescent="0.25">
      <c r="A2347">
        <v>315</v>
      </c>
      <c r="B2347" t="s">
        <v>744</v>
      </c>
      <c r="C2347" t="s">
        <v>628</v>
      </c>
      <c r="D2347" t="s">
        <v>50</v>
      </c>
      <c r="E2347">
        <v>315</v>
      </c>
      <c r="F2347" s="1" t="s">
        <v>11</v>
      </c>
      <c r="G2347" t="s">
        <v>443</v>
      </c>
    </row>
    <row r="2348" spans="1:7" hidden="1" x14ac:dyDescent="0.25">
      <c r="A2348">
        <v>315</v>
      </c>
      <c r="B2348" t="s">
        <v>745</v>
      </c>
      <c r="C2348" t="s">
        <v>628</v>
      </c>
      <c r="D2348" t="s">
        <v>50</v>
      </c>
      <c r="E2348">
        <v>315</v>
      </c>
      <c r="F2348" s="1" t="s">
        <v>11</v>
      </c>
      <c r="G2348" t="s">
        <v>737</v>
      </c>
    </row>
    <row r="2349" spans="1:7" hidden="1" x14ac:dyDescent="0.25">
      <c r="A2349">
        <v>315</v>
      </c>
      <c r="B2349" t="s">
        <v>738</v>
      </c>
      <c r="C2349" t="s">
        <v>628</v>
      </c>
      <c r="D2349" t="s">
        <v>44</v>
      </c>
      <c r="E2349">
        <v>315</v>
      </c>
      <c r="F2349" s="1" t="s">
        <v>11</v>
      </c>
      <c r="G2349" t="s">
        <v>738</v>
      </c>
    </row>
    <row r="2350" spans="1:7" hidden="1" x14ac:dyDescent="0.25">
      <c r="A2350">
        <v>315</v>
      </c>
      <c r="B2350" t="s">
        <v>746</v>
      </c>
      <c r="C2350" t="s">
        <v>628</v>
      </c>
      <c r="D2350" t="s">
        <v>50</v>
      </c>
      <c r="E2350">
        <v>315</v>
      </c>
      <c r="F2350" s="1" t="s">
        <v>11</v>
      </c>
      <c r="G2350" t="s">
        <v>753</v>
      </c>
    </row>
    <row r="2351" spans="1:7" hidden="1" x14ac:dyDescent="0.25">
      <c r="A2351">
        <v>315</v>
      </c>
      <c r="B2351" t="s">
        <v>747</v>
      </c>
      <c r="C2351" t="s">
        <v>628</v>
      </c>
      <c r="D2351">
        <v>0</v>
      </c>
      <c r="E2351">
        <v>315</v>
      </c>
      <c r="F2351" s="1" t="s">
        <v>11</v>
      </c>
      <c r="G2351" t="s">
        <v>753</v>
      </c>
    </row>
    <row r="2352" spans="1:7" hidden="1" x14ac:dyDescent="0.25">
      <c r="A2352">
        <v>315</v>
      </c>
      <c r="B2352" t="s">
        <v>748</v>
      </c>
      <c r="C2352" t="s">
        <v>628</v>
      </c>
      <c r="D2352">
        <v>0</v>
      </c>
      <c r="E2352">
        <v>315</v>
      </c>
      <c r="F2352" s="1" t="s">
        <v>11</v>
      </c>
      <c r="G2352" t="s">
        <v>753</v>
      </c>
    </row>
    <row r="2353" spans="1:7" hidden="1" x14ac:dyDescent="0.25">
      <c r="A2353">
        <v>315</v>
      </c>
      <c r="B2353" t="s">
        <v>749</v>
      </c>
      <c r="C2353" t="s">
        <v>628</v>
      </c>
      <c r="D2353" t="s">
        <v>50</v>
      </c>
      <c r="E2353">
        <v>315</v>
      </c>
      <c r="F2353" s="1" t="s">
        <v>11</v>
      </c>
      <c r="G2353" t="s">
        <v>753</v>
      </c>
    </row>
    <row r="2354" spans="1:7" hidden="1" x14ac:dyDescent="0.25">
      <c r="A2354">
        <v>315</v>
      </c>
      <c r="B2354" t="s">
        <v>532</v>
      </c>
      <c r="C2354" t="s">
        <v>628</v>
      </c>
      <c r="D2354" t="s">
        <v>50</v>
      </c>
      <c r="E2354">
        <v>315</v>
      </c>
      <c r="F2354" s="1" t="s">
        <v>11</v>
      </c>
      <c r="G2354" t="s">
        <v>753</v>
      </c>
    </row>
    <row r="2355" spans="1:7" hidden="1" x14ac:dyDescent="0.25">
      <c r="A2355">
        <v>316</v>
      </c>
      <c r="B2355" t="s">
        <v>750</v>
      </c>
      <c r="C2355" t="s">
        <v>628</v>
      </c>
      <c r="D2355" t="s">
        <v>50</v>
      </c>
      <c r="E2355">
        <v>316</v>
      </c>
      <c r="F2355" s="1" t="s">
        <v>11</v>
      </c>
      <c r="G2355" t="s">
        <v>149</v>
      </c>
    </row>
    <row r="2356" spans="1:7" hidden="1" x14ac:dyDescent="0.25">
      <c r="A2356">
        <v>316</v>
      </c>
      <c r="B2356" t="s">
        <v>741</v>
      </c>
      <c r="C2356" t="s">
        <v>628</v>
      </c>
      <c r="D2356" t="s">
        <v>50</v>
      </c>
      <c r="E2356">
        <v>316</v>
      </c>
      <c r="F2356" s="1" t="s">
        <v>11</v>
      </c>
      <c r="G2356" t="s">
        <v>453</v>
      </c>
    </row>
    <row r="2357" spans="1:7" hidden="1" x14ac:dyDescent="0.25">
      <c r="A2357">
        <v>316</v>
      </c>
      <c r="B2357" t="s">
        <v>742</v>
      </c>
      <c r="C2357" t="s">
        <v>628</v>
      </c>
      <c r="D2357" t="s">
        <v>50</v>
      </c>
      <c r="E2357">
        <v>316</v>
      </c>
      <c r="F2357" s="1" t="s">
        <v>11</v>
      </c>
      <c r="G2357" t="s">
        <v>153</v>
      </c>
    </row>
    <row r="2358" spans="1:7" hidden="1" x14ac:dyDescent="0.25">
      <c r="A2358">
        <v>316</v>
      </c>
      <c r="B2358" t="s">
        <v>154</v>
      </c>
      <c r="C2358" t="s">
        <v>628</v>
      </c>
      <c r="D2358" t="s">
        <v>50</v>
      </c>
      <c r="E2358">
        <v>316</v>
      </c>
      <c r="F2358" s="1" t="s">
        <v>11</v>
      </c>
      <c r="G2358" t="s">
        <v>154</v>
      </c>
    </row>
    <row r="2359" spans="1:7" hidden="1" x14ac:dyDescent="0.25">
      <c r="A2359">
        <v>316</v>
      </c>
      <c r="B2359" t="s">
        <v>743</v>
      </c>
      <c r="C2359" t="s">
        <v>628</v>
      </c>
      <c r="D2359" t="s">
        <v>44</v>
      </c>
      <c r="E2359">
        <v>316</v>
      </c>
      <c r="F2359" s="1" t="s">
        <v>11</v>
      </c>
      <c r="G2359" t="s">
        <v>443</v>
      </c>
    </row>
    <row r="2360" spans="1:7" hidden="1" x14ac:dyDescent="0.25">
      <c r="A2360">
        <v>316</v>
      </c>
      <c r="B2360" t="s">
        <v>744</v>
      </c>
      <c r="C2360" t="s">
        <v>628</v>
      </c>
      <c r="D2360">
        <v>0</v>
      </c>
      <c r="E2360">
        <v>316</v>
      </c>
      <c r="F2360" s="1" t="s">
        <v>11</v>
      </c>
      <c r="G2360" t="s">
        <v>443</v>
      </c>
    </row>
    <row r="2361" spans="1:7" hidden="1" x14ac:dyDescent="0.25">
      <c r="A2361">
        <v>316</v>
      </c>
      <c r="B2361" t="s">
        <v>745</v>
      </c>
      <c r="C2361" t="s">
        <v>628</v>
      </c>
      <c r="D2361">
        <v>2</v>
      </c>
      <c r="E2361">
        <v>316</v>
      </c>
      <c r="F2361" s="1" t="s">
        <v>11</v>
      </c>
      <c r="G2361" t="s">
        <v>737</v>
      </c>
    </row>
    <row r="2362" spans="1:7" hidden="1" x14ac:dyDescent="0.25">
      <c r="A2362">
        <v>316</v>
      </c>
      <c r="B2362" t="s">
        <v>738</v>
      </c>
      <c r="C2362" t="s">
        <v>628</v>
      </c>
      <c r="D2362" t="s">
        <v>44</v>
      </c>
      <c r="E2362">
        <v>316</v>
      </c>
      <c r="F2362" s="1" t="s">
        <v>11</v>
      </c>
      <c r="G2362" t="s">
        <v>738</v>
      </c>
    </row>
    <row r="2363" spans="1:7" hidden="1" x14ac:dyDescent="0.25">
      <c r="A2363">
        <v>316</v>
      </c>
      <c r="B2363" t="s">
        <v>746</v>
      </c>
      <c r="C2363" t="s">
        <v>628</v>
      </c>
      <c r="D2363" t="s">
        <v>50</v>
      </c>
      <c r="E2363">
        <v>316</v>
      </c>
      <c r="F2363" s="1" t="s">
        <v>11</v>
      </c>
      <c r="G2363" t="s">
        <v>753</v>
      </c>
    </row>
    <row r="2364" spans="1:7" hidden="1" x14ac:dyDescent="0.25">
      <c r="A2364">
        <v>316</v>
      </c>
      <c r="B2364" t="s">
        <v>747</v>
      </c>
      <c r="C2364" t="s">
        <v>628</v>
      </c>
      <c r="D2364">
        <v>0</v>
      </c>
      <c r="E2364">
        <v>316</v>
      </c>
      <c r="F2364" s="1" t="s">
        <v>11</v>
      </c>
      <c r="G2364" t="s">
        <v>753</v>
      </c>
    </row>
    <row r="2365" spans="1:7" hidden="1" x14ac:dyDescent="0.25">
      <c r="A2365">
        <v>316</v>
      </c>
      <c r="B2365" t="s">
        <v>748</v>
      </c>
      <c r="C2365" t="s">
        <v>628</v>
      </c>
      <c r="D2365">
        <v>0</v>
      </c>
      <c r="E2365">
        <v>316</v>
      </c>
      <c r="F2365" s="1" t="s">
        <v>11</v>
      </c>
      <c r="G2365" t="s">
        <v>753</v>
      </c>
    </row>
    <row r="2366" spans="1:7" hidden="1" x14ac:dyDescent="0.25">
      <c r="A2366">
        <v>316</v>
      </c>
      <c r="B2366" t="s">
        <v>749</v>
      </c>
      <c r="C2366" t="s">
        <v>628</v>
      </c>
      <c r="D2366">
        <v>0</v>
      </c>
      <c r="E2366">
        <v>316</v>
      </c>
      <c r="F2366" s="1" t="s">
        <v>11</v>
      </c>
      <c r="G2366" t="s">
        <v>753</v>
      </c>
    </row>
    <row r="2367" spans="1:7" hidden="1" x14ac:dyDescent="0.25">
      <c r="A2367">
        <v>316</v>
      </c>
      <c r="B2367" t="s">
        <v>532</v>
      </c>
      <c r="C2367" t="s">
        <v>628</v>
      </c>
      <c r="D2367">
        <v>0</v>
      </c>
      <c r="E2367">
        <v>316</v>
      </c>
      <c r="F2367" s="1" t="s">
        <v>11</v>
      </c>
      <c r="G2367" t="s">
        <v>753</v>
      </c>
    </row>
    <row r="2368" spans="1:7" hidden="1" x14ac:dyDescent="0.25">
      <c r="A2368">
        <v>321</v>
      </c>
      <c r="B2368" t="s">
        <v>750</v>
      </c>
      <c r="C2368" t="s">
        <v>628</v>
      </c>
      <c r="D2368">
        <v>17</v>
      </c>
      <c r="E2368">
        <v>321</v>
      </c>
      <c r="F2368" s="1" t="s">
        <v>12</v>
      </c>
      <c r="G2368" t="s">
        <v>149</v>
      </c>
    </row>
    <row r="2369" spans="1:7" hidden="1" x14ac:dyDescent="0.25">
      <c r="A2369">
        <v>321</v>
      </c>
      <c r="B2369" t="s">
        <v>741</v>
      </c>
      <c r="C2369" t="s">
        <v>628</v>
      </c>
      <c r="D2369">
        <v>50</v>
      </c>
      <c r="E2369">
        <v>321</v>
      </c>
      <c r="F2369" s="1" t="s">
        <v>12</v>
      </c>
      <c r="G2369" t="s">
        <v>453</v>
      </c>
    </row>
    <row r="2370" spans="1:7" hidden="1" x14ac:dyDescent="0.25">
      <c r="A2370">
        <v>321</v>
      </c>
      <c r="B2370" t="s">
        <v>742</v>
      </c>
      <c r="C2370" t="s">
        <v>628</v>
      </c>
      <c r="D2370" t="s">
        <v>50</v>
      </c>
      <c r="E2370">
        <v>321</v>
      </c>
      <c r="F2370" s="1" t="s">
        <v>12</v>
      </c>
      <c r="G2370" t="s">
        <v>153</v>
      </c>
    </row>
    <row r="2371" spans="1:7" hidden="1" x14ac:dyDescent="0.25">
      <c r="A2371">
        <v>321</v>
      </c>
      <c r="B2371" t="s">
        <v>154</v>
      </c>
      <c r="C2371" t="s">
        <v>628</v>
      </c>
      <c r="D2371">
        <v>2</v>
      </c>
      <c r="E2371">
        <v>321</v>
      </c>
      <c r="F2371" s="1" t="s">
        <v>12</v>
      </c>
      <c r="G2371" t="s">
        <v>154</v>
      </c>
    </row>
    <row r="2372" spans="1:7" hidden="1" x14ac:dyDescent="0.25">
      <c r="A2372">
        <v>321</v>
      </c>
      <c r="B2372" t="s">
        <v>743</v>
      </c>
      <c r="C2372" t="s">
        <v>628</v>
      </c>
      <c r="D2372" t="s">
        <v>44</v>
      </c>
      <c r="E2372">
        <v>321</v>
      </c>
      <c r="F2372" s="1" t="s">
        <v>12</v>
      </c>
      <c r="G2372" t="s">
        <v>443</v>
      </c>
    </row>
    <row r="2373" spans="1:7" hidden="1" x14ac:dyDescent="0.25">
      <c r="A2373">
        <v>321</v>
      </c>
      <c r="B2373" t="s">
        <v>744</v>
      </c>
      <c r="C2373" t="s">
        <v>628</v>
      </c>
      <c r="D2373">
        <v>2</v>
      </c>
      <c r="E2373">
        <v>321</v>
      </c>
      <c r="F2373" s="1" t="s">
        <v>12</v>
      </c>
      <c r="G2373" t="s">
        <v>443</v>
      </c>
    </row>
    <row r="2374" spans="1:7" hidden="1" x14ac:dyDescent="0.25">
      <c r="A2374">
        <v>321</v>
      </c>
      <c r="B2374" t="s">
        <v>745</v>
      </c>
      <c r="C2374" t="s">
        <v>628</v>
      </c>
      <c r="D2374">
        <v>7</v>
      </c>
      <c r="E2374">
        <v>321</v>
      </c>
      <c r="F2374" s="1" t="s">
        <v>12</v>
      </c>
      <c r="G2374" t="s">
        <v>737</v>
      </c>
    </row>
    <row r="2375" spans="1:7" hidden="1" x14ac:dyDescent="0.25">
      <c r="A2375">
        <v>321</v>
      </c>
      <c r="B2375" t="s">
        <v>738</v>
      </c>
      <c r="C2375" t="s">
        <v>628</v>
      </c>
      <c r="D2375" t="s">
        <v>44</v>
      </c>
      <c r="E2375">
        <v>321</v>
      </c>
      <c r="F2375" s="1" t="s">
        <v>12</v>
      </c>
      <c r="G2375" t="s">
        <v>738</v>
      </c>
    </row>
    <row r="2376" spans="1:7" hidden="1" x14ac:dyDescent="0.25">
      <c r="A2376">
        <v>321</v>
      </c>
      <c r="B2376" t="s">
        <v>746</v>
      </c>
      <c r="C2376" t="s">
        <v>628</v>
      </c>
      <c r="D2376" t="s">
        <v>50</v>
      </c>
      <c r="E2376">
        <v>321</v>
      </c>
      <c r="F2376" s="1" t="s">
        <v>12</v>
      </c>
      <c r="G2376" t="s">
        <v>753</v>
      </c>
    </row>
    <row r="2377" spans="1:7" hidden="1" x14ac:dyDescent="0.25">
      <c r="A2377">
        <v>321</v>
      </c>
      <c r="B2377" t="s">
        <v>747</v>
      </c>
      <c r="C2377" t="s">
        <v>628</v>
      </c>
      <c r="D2377" t="s">
        <v>50</v>
      </c>
      <c r="E2377">
        <v>321</v>
      </c>
      <c r="F2377" s="1" t="s">
        <v>12</v>
      </c>
      <c r="G2377" t="s">
        <v>753</v>
      </c>
    </row>
    <row r="2378" spans="1:7" hidden="1" x14ac:dyDescent="0.25">
      <c r="A2378">
        <v>321</v>
      </c>
      <c r="B2378" t="s">
        <v>748</v>
      </c>
      <c r="C2378" t="s">
        <v>628</v>
      </c>
      <c r="D2378" t="s">
        <v>50</v>
      </c>
      <c r="E2378">
        <v>321</v>
      </c>
      <c r="F2378" s="1" t="s">
        <v>12</v>
      </c>
      <c r="G2378" t="s">
        <v>753</v>
      </c>
    </row>
    <row r="2379" spans="1:7" hidden="1" x14ac:dyDescent="0.25">
      <c r="A2379">
        <v>321</v>
      </c>
      <c r="B2379" t="s">
        <v>749</v>
      </c>
      <c r="C2379" t="s">
        <v>628</v>
      </c>
      <c r="D2379" t="s">
        <v>50</v>
      </c>
      <c r="E2379">
        <v>321</v>
      </c>
      <c r="F2379" s="1" t="s">
        <v>12</v>
      </c>
      <c r="G2379" t="s">
        <v>753</v>
      </c>
    </row>
    <row r="2380" spans="1:7" hidden="1" x14ac:dyDescent="0.25">
      <c r="A2380">
        <v>321</v>
      </c>
      <c r="B2380" t="s">
        <v>532</v>
      </c>
      <c r="C2380" t="s">
        <v>628</v>
      </c>
      <c r="D2380">
        <v>1</v>
      </c>
      <c r="E2380">
        <v>321</v>
      </c>
      <c r="F2380" s="1" t="s">
        <v>12</v>
      </c>
      <c r="G2380" t="s">
        <v>753</v>
      </c>
    </row>
    <row r="2381" spans="1:7" hidden="1" x14ac:dyDescent="0.25">
      <c r="A2381">
        <v>322</v>
      </c>
      <c r="B2381" t="s">
        <v>750</v>
      </c>
      <c r="C2381" t="s">
        <v>628</v>
      </c>
      <c r="D2381">
        <v>408</v>
      </c>
      <c r="E2381">
        <v>322</v>
      </c>
      <c r="F2381" s="1" t="s">
        <v>13</v>
      </c>
      <c r="G2381" t="s">
        <v>149</v>
      </c>
    </row>
    <row r="2382" spans="1:7" hidden="1" x14ac:dyDescent="0.25">
      <c r="A2382">
        <v>322</v>
      </c>
      <c r="B2382" t="s">
        <v>741</v>
      </c>
      <c r="C2382" t="s">
        <v>628</v>
      </c>
      <c r="D2382">
        <v>147</v>
      </c>
      <c r="E2382">
        <v>322</v>
      </c>
      <c r="F2382" s="1" t="s">
        <v>13</v>
      </c>
      <c r="G2382" t="s">
        <v>453</v>
      </c>
    </row>
    <row r="2383" spans="1:7" hidden="1" x14ac:dyDescent="0.25">
      <c r="A2383">
        <v>322</v>
      </c>
      <c r="B2383" t="s">
        <v>742</v>
      </c>
      <c r="C2383" t="s">
        <v>628</v>
      </c>
      <c r="D2383">
        <v>2</v>
      </c>
      <c r="E2383">
        <v>322</v>
      </c>
      <c r="F2383" s="1" t="s">
        <v>13</v>
      </c>
      <c r="G2383" t="s">
        <v>153</v>
      </c>
    </row>
    <row r="2384" spans="1:7" hidden="1" x14ac:dyDescent="0.25">
      <c r="A2384">
        <v>322</v>
      </c>
      <c r="B2384" t="s">
        <v>154</v>
      </c>
      <c r="C2384" t="s">
        <v>628</v>
      </c>
      <c r="D2384">
        <v>22</v>
      </c>
      <c r="E2384">
        <v>322</v>
      </c>
      <c r="F2384" s="1" t="s">
        <v>13</v>
      </c>
      <c r="G2384" t="s">
        <v>154</v>
      </c>
    </row>
    <row r="2385" spans="1:7" hidden="1" x14ac:dyDescent="0.25">
      <c r="A2385">
        <v>322</v>
      </c>
      <c r="B2385" t="s">
        <v>743</v>
      </c>
      <c r="C2385" t="s">
        <v>628</v>
      </c>
      <c r="D2385" t="s">
        <v>44</v>
      </c>
      <c r="E2385">
        <v>322</v>
      </c>
      <c r="F2385" s="1" t="s">
        <v>13</v>
      </c>
      <c r="G2385" t="s">
        <v>443</v>
      </c>
    </row>
    <row r="2386" spans="1:7" hidden="1" x14ac:dyDescent="0.25">
      <c r="A2386">
        <v>322</v>
      </c>
      <c r="B2386" t="s">
        <v>744</v>
      </c>
      <c r="C2386" t="s">
        <v>628</v>
      </c>
      <c r="D2386">
        <v>3</v>
      </c>
      <c r="E2386">
        <v>322</v>
      </c>
      <c r="F2386" s="1" t="s">
        <v>13</v>
      </c>
      <c r="G2386" t="s">
        <v>443</v>
      </c>
    </row>
    <row r="2387" spans="1:7" hidden="1" x14ac:dyDescent="0.25">
      <c r="A2387">
        <v>322</v>
      </c>
      <c r="B2387" t="s">
        <v>745</v>
      </c>
      <c r="C2387" t="s">
        <v>628</v>
      </c>
      <c r="D2387">
        <v>20</v>
      </c>
      <c r="E2387">
        <v>322</v>
      </c>
      <c r="F2387" s="1" t="s">
        <v>13</v>
      </c>
      <c r="G2387" t="s">
        <v>737</v>
      </c>
    </row>
    <row r="2388" spans="1:7" hidden="1" x14ac:dyDescent="0.25">
      <c r="A2388">
        <v>322</v>
      </c>
      <c r="B2388" t="s">
        <v>738</v>
      </c>
      <c r="C2388" t="s">
        <v>628</v>
      </c>
      <c r="D2388" t="s">
        <v>44</v>
      </c>
      <c r="E2388">
        <v>322</v>
      </c>
      <c r="F2388" s="1" t="s">
        <v>13</v>
      </c>
      <c r="G2388" t="s">
        <v>738</v>
      </c>
    </row>
    <row r="2389" spans="1:7" hidden="1" x14ac:dyDescent="0.25">
      <c r="A2389">
        <v>322</v>
      </c>
      <c r="B2389" t="s">
        <v>746</v>
      </c>
      <c r="C2389" t="s">
        <v>628</v>
      </c>
      <c r="D2389">
        <v>2</v>
      </c>
      <c r="E2389">
        <v>322</v>
      </c>
      <c r="F2389" s="1" t="s">
        <v>13</v>
      </c>
      <c r="G2389" t="s">
        <v>753</v>
      </c>
    </row>
    <row r="2390" spans="1:7" hidden="1" x14ac:dyDescent="0.25">
      <c r="A2390">
        <v>322</v>
      </c>
      <c r="B2390" t="s">
        <v>747</v>
      </c>
      <c r="C2390" t="s">
        <v>628</v>
      </c>
      <c r="D2390">
        <v>1</v>
      </c>
      <c r="E2390">
        <v>322</v>
      </c>
      <c r="F2390" s="1" t="s">
        <v>13</v>
      </c>
      <c r="G2390" t="s">
        <v>753</v>
      </c>
    </row>
    <row r="2391" spans="1:7" hidden="1" x14ac:dyDescent="0.25">
      <c r="A2391">
        <v>322</v>
      </c>
      <c r="B2391" t="s">
        <v>748</v>
      </c>
      <c r="C2391" t="s">
        <v>628</v>
      </c>
      <c r="D2391">
        <v>8</v>
      </c>
      <c r="E2391">
        <v>322</v>
      </c>
      <c r="F2391" s="1" t="s">
        <v>13</v>
      </c>
      <c r="G2391" t="s">
        <v>753</v>
      </c>
    </row>
    <row r="2392" spans="1:7" hidden="1" x14ac:dyDescent="0.25">
      <c r="A2392">
        <v>322</v>
      </c>
      <c r="B2392" t="s">
        <v>749</v>
      </c>
      <c r="C2392" t="s">
        <v>628</v>
      </c>
      <c r="D2392">
        <v>1</v>
      </c>
      <c r="E2392">
        <v>322</v>
      </c>
      <c r="F2392" s="1" t="s">
        <v>13</v>
      </c>
      <c r="G2392" t="s">
        <v>753</v>
      </c>
    </row>
    <row r="2393" spans="1:7" hidden="1" x14ac:dyDescent="0.25">
      <c r="A2393">
        <v>322</v>
      </c>
      <c r="B2393" t="s">
        <v>532</v>
      </c>
      <c r="C2393" t="s">
        <v>628</v>
      </c>
      <c r="D2393">
        <v>2</v>
      </c>
      <c r="E2393">
        <v>322</v>
      </c>
      <c r="F2393" s="1" t="s">
        <v>13</v>
      </c>
      <c r="G2393" t="s">
        <v>753</v>
      </c>
    </row>
    <row r="2394" spans="1:7" hidden="1" x14ac:dyDescent="0.25">
      <c r="A2394">
        <v>323</v>
      </c>
      <c r="B2394" t="s">
        <v>750</v>
      </c>
      <c r="C2394" t="s">
        <v>628</v>
      </c>
      <c r="D2394">
        <v>3</v>
      </c>
      <c r="E2394">
        <v>323</v>
      </c>
      <c r="F2394" s="1" t="s">
        <v>13</v>
      </c>
      <c r="G2394" t="s">
        <v>149</v>
      </c>
    </row>
    <row r="2395" spans="1:7" hidden="1" x14ac:dyDescent="0.25">
      <c r="A2395">
        <v>323</v>
      </c>
      <c r="B2395" t="s">
        <v>741</v>
      </c>
      <c r="C2395" t="s">
        <v>628</v>
      </c>
      <c r="D2395">
        <v>6</v>
      </c>
      <c r="E2395">
        <v>323</v>
      </c>
      <c r="F2395" s="1" t="s">
        <v>13</v>
      </c>
      <c r="G2395" t="s">
        <v>453</v>
      </c>
    </row>
    <row r="2396" spans="1:7" hidden="1" x14ac:dyDescent="0.25">
      <c r="A2396">
        <v>323</v>
      </c>
      <c r="B2396" t="s">
        <v>742</v>
      </c>
      <c r="C2396" t="s">
        <v>628</v>
      </c>
      <c r="D2396" t="s">
        <v>50</v>
      </c>
      <c r="E2396">
        <v>323</v>
      </c>
      <c r="F2396" s="1" t="s">
        <v>13</v>
      </c>
      <c r="G2396" t="s">
        <v>153</v>
      </c>
    </row>
    <row r="2397" spans="1:7" hidden="1" x14ac:dyDescent="0.25">
      <c r="A2397">
        <v>323</v>
      </c>
      <c r="B2397" t="s">
        <v>154</v>
      </c>
      <c r="C2397" t="s">
        <v>628</v>
      </c>
      <c r="D2397">
        <v>2</v>
      </c>
      <c r="E2397">
        <v>323</v>
      </c>
      <c r="F2397" s="1" t="s">
        <v>13</v>
      </c>
      <c r="G2397" t="s">
        <v>154</v>
      </c>
    </row>
    <row r="2398" spans="1:7" hidden="1" x14ac:dyDescent="0.25">
      <c r="A2398">
        <v>323</v>
      </c>
      <c r="B2398" t="s">
        <v>743</v>
      </c>
      <c r="C2398" t="s">
        <v>628</v>
      </c>
      <c r="D2398" t="s">
        <v>44</v>
      </c>
      <c r="E2398">
        <v>323</v>
      </c>
      <c r="F2398" s="1" t="s">
        <v>13</v>
      </c>
      <c r="G2398" t="s">
        <v>443</v>
      </c>
    </row>
    <row r="2399" spans="1:7" hidden="1" x14ac:dyDescent="0.25">
      <c r="A2399">
        <v>323</v>
      </c>
      <c r="B2399" t="s">
        <v>744</v>
      </c>
      <c r="C2399" t="s">
        <v>628</v>
      </c>
      <c r="D2399" t="s">
        <v>50</v>
      </c>
      <c r="E2399">
        <v>323</v>
      </c>
      <c r="F2399" s="1" t="s">
        <v>13</v>
      </c>
      <c r="G2399" t="s">
        <v>443</v>
      </c>
    </row>
    <row r="2400" spans="1:7" hidden="1" x14ac:dyDescent="0.25">
      <c r="A2400">
        <v>323</v>
      </c>
      <c r="B2400" t="s">
        <v>745</v>
      </c>
      <c r="C2400" t="s">
        <v>628</v>
      </c>
      <c r="D2400">
        <v>7</v>
      </c>
      <c r="E2400">
        <v>323</v>
      </c>
      <c r="F2400" s="1" t="s">
        <v>13</v>
      </c>
      <c r="G2400" t="s">
        <v>737</v>
      </c>
    </row>
    <row r="2401" spans="1:7" hidden="1" x14ac:dyDescent="0.25">
      <c r="A2401">
        <v>323</v>
      </c>
      <c r="B2401" t="s">
        <v>738</v>
      </c>
      <c r="C2401" t="s">
        <v>628</v>
      </c>
      <c r="D2401" t="s">
        <v>44</v>
      </c>
      <c r="E2401">
        <v>323</v>
      </c>
      <c r="F2401" s="1" t="s">
        <v>13</v>
      </c>
      <c r="G2401" t="s">
        <v>738</v>
      </c>
    </row>
    <row r="2402" spans="1:7" hidden="1" x14ac:dyDescent="0.25">
      <c r="A2402">
        <v>323</v>
      </c>
      <c r="B2402" t="s">
        <v>746</v>
      </c>
      <c r="C2402" t="s">
        <v>628</v>
      </c>
      <c r="D2402" t="s">
        <v>50</v>
      </c>
      <c r="E2402">
        <v>323</v>
      </c>
      <c r="F2402" s="1" t="s">
        <v>13</v>
      </c>
      <c r="G2402" t="s">
        <v>753</v>
      </c>
    </row>
    <row r="2403" spans="1:7" hidden="1" x14ac:dyDescent="0.25">
      <c r="A2403">
        <v>323</v>
      </c>
      <c r="B2403" t="s">
        <v>747</v>
      </c>
      <c r="C2403" t="s">
        <v>628</v>
      </c>
      <c r="D2403" t="s">
        <v>50</v>
      </c>
      <c r="E2403">
        <v>323</v>
      </c>
      <c r="F2403" s="1" t="s">
        <v>13</v>
      </c>
      <c r="G2403" t="s">
        <v>753</v>
      </c>
    </row>
    <row r="2404" spans="1:7" hidden="1" x14ac:dyDescent="0.25">
      <c r="A2404">
        <v>323</v>
      </c>
      <c r="B2404" t="s">
        <v>748</v>
      </c>
      <c r="C2404" t="s">
        <v>628</v>
      </c>
      <c r="D2404" t="s">
        <v>50</v>
      </c>
      <c r="E2404">
        <v>323</v>
      </c>
      <c r="F2404" s="1" t="s">
        <v>13</v>
      </c>
      <c r="G2404" t="s">
        <v>753</v>
      </c>
    </row>
    <row r="2405" spans="1:7" hidden="1" x14ac:dyDescent="0.25">
      <c r="A2405">
        <v>323</v>
      </c>
      <c r="B2405" t="s">
        <v>749</v>
      </c>
      <c r="C2405" t="s">
        <v>628</v>
      </c>
      <c r="D2405">
        <v>2</v>
      </c>
      <c r="E2405">
        <v>323</v>
      </c>
      <c r="F2405" s="1" t="s">
        <v>13</v>
      </c>
      <c r="G2405" t="s">
        <v>753</v>
      </c>
    </row>
    <row r="2406" spans="1:7" hidden="1" x14ac:dyDescent="0.25">
      <c r="A2406">
        <v>323</v>
      </c>
      <c r="B2406" t="s">
        <v>532</v>
      </c>
      <c r="C2406" t="s">
        <v>628</v>
      </c>
      <c r="D2406" t="s">
        <v>50</v>
      </c>
      <c r="E2406">
        <v>323</v>
      </c>
      <c r="F2406" s="1" t="s">
        <v>13</v>
      </c>
      <c r="G2406" t="s">
        <v>753</v>
      </c>
    </row>
    <row r="2407" spans="1:7" hidden="1" x14ac:dyDescent="0.25">
      <c r="A2407">
        <v>324110</v>
      </c>
      <c r="B2407" t="s">
        <v>750</v>
      </c>
      <c r="C2407" t="s">
        <v>628</v>
      </c>
      <c r="D2407">
        <v>337</v>
      </c>
      <c r="E2407">
        <v>324</v>
      </c>
      <c r="F2407" s="1" t="s">
        <v>14</v>
      </c>
      <c r="G2407" t="s">
        <v>149</v>
      </c>
    </row>
    <row r="2408" spans="1:7" hidden="1" x14ac:dyDescent="0.25">
      <c r="A2408">
        <v>324110</v>
      </c>
      <c r="B2408" t="s">
        <v>741</v>
      </c>
      <c r="C2408" t="s">
        <v>628</v>
      </c>
      <c r="D2408">
        <v>574</v>
      </c>
      <c r="E2408">
        <v>324</v>
      </c>
      <c r="F2408" s="1" t="s">
        <v>14</v>
      </c>
      <c r="G2408" t="s">
        <v>453</v>
      </c>
    </row>
    <row r="2409" spans="1:7" hidden="1" x14ac:dyDescent="0.25">
      <c r="A2409">
        <v>324110</v>
      </c>
      <c r="B2409" t="s">
        <v>742</v>
      </c>
      <c r="C2409" t="s">
        <v>628</v>
      </c>
      <c r="D2409">
        <v>6</v>
      </c>
      <c r="E2409">
        <v>324</v>
      </c>
      <c r="F2409" s="1" t="s">
        <v>14</v>
      </c>
      <c r="G2409" t="s">
        <v>153</v>
      </c>
    </row>
    <row r="2410" spans="1:7" hidden="1" x14ac:dyDescent="0.25">
      <c r="A2410">
        <v>324110</v>
      </c>
      <c r="B2410" t="s">
        <v>154</v>
      </c>
      <c r="C2410" t="s">
        <v>628</v>
      </c>
      <c r="D2410">
        <v>4</v>
      </c>
      <c r="E2410">
        <v>324</v>
      </c>
      <c r="F2410" s="1" t="s">
        <v>14</v>
      </c>
      <c r="G2410" t="s">
        <v>154</v>
      </c>
    </row>
    <row r="2411" spans="1:7" hidden="1" x14ac:dyDescent="0.25">
      <c r="A2411">
        <v>324110</v>
      </c>
      <c r="B2411" t="s">
        <v>743</v>
      </c>
      <c r="C2411" t="s">
        <v>628</v>
      </c>
      <c r="D2411" t="s">
        <v>44</v>
      </c>
      <c r="E2411">
        <v>324</v>
      </c>
      <c r="F2411" s="1" t="s">
        <v>14</v>
      </c>
      <c r="G2411" t="s">
        <v>443</v>
      </c>
    </row>
    <row r="2412" spans="1:7" hidden="1" x14ac:dyDescent="0.25">
      <c r="A2412">
        <v>324110</v>
      </c>
      <c r="B2412" t="s">
        <v>744</v>
      </c>
      <c r="C2412" t="s">
        <v>628</v>
      </c>
      <c r="D2412">
        <v>55</v>
      </c>
      <c r="E2412">
        <v>324</v>
      </c>
      <c r="F2412" s="1" t="s">
        <v>14</v>
      </c>
      <c r="G2412" t="s">
        <v>443</v>
      </c>
    </row>
    <row r="2413" spans="1:7" hidden="1" x14ac:dyDescent="0.25">
      <c r="A2413">
        <v>324110</v>
      </c>
      <c r="B2413" t="s">
        <v>745</v>
      </c>
      <c r="C2413" t="s">
        <v>628</v>
      </c>
      <c r="D2413">
        <v>2</v>
      </c>
      <c r="E2413">
        <v>324</v>
      </c>
      <c r="F2413" s="1" t="s">
        <v>14</v>
      </c>
      <c r="G2413" t="s">
        <v>737</v>
      </c>
    </row>
    <row r="2414" spans="1:7" hidden="1" x14ac:dyDescent="0.25">
      <c r="A2414">
        <v>324110</v>
      </c>
      <c r="B2414" t="s">
        <v>738</v>
      </c>
      <c r="C2414" t="s">
        <v>628</v>
      </c>
      <c r="D2414" t="s">
        <v>44</v>
      </c>
      <c r="E2414">
        <v>324</v>
      </c>
      <c r="F2414" s="1" t="s">
        <v>14</v>
      </c>
      <c r="G2414" t="s">
        <v>738</v>
      </c>
    </row>
    <row r="2415" spans="1:7" hidden="1" x14ac:dyDescent="0.25">
      <c r="A2415">
        <v>324110</v>
      </c>
      <c r="B2415" t="s">
        <v>746</v>
      </c>
      <c r="C2415" t="s">
        <v>628</v>
      </c>
      <c r="D2415" t="s">
        <v>50</v>
      </c>
      <c r="E2415">
        <v>324</v>
      </c>
      <c r="F2415" s="1" t="s">
        <v>14</v>
      </c>
      <c r="G2415" t="s">
        <v>753</v>
      </c>
    </row>
    <row r="2416" spans="1:7" hidden="1" x14ac:dyDescent="0.25">
      <c r="A2416">
        <v>324110</v>
      </c>
      <c r="B2416" t="s">
        <v>747</v>
      </c>
      <c r="C2416" t="s">
        <v>628</v>
      </c>
      <c r="D2416" t="s">
        <v>50</v>
      </c>
      <c r="E2416">
        <v>324</v>
      </c>
      <c r="F2416" s="1" t="s">
        <v>14</v>
      </c>
      <c r="G2416" t="s">
        <v>753</v>
      </c>
    </row>
    <row r="2417" spans="1:7" hidden="1" x14ac:dyDescent="0.25">
      <c r="A2417">
        <v>324110</v>
      </c>
      <c r="B2417" t="s">
        <v>748</v>
      </c>
      <c r="C2417" t="s">
        <v>628</v>
      </c>
      <c r="D2417">
        <v>25</v>
      </c>
      <c r="E2417">
        <v>324</v>
      </c>
      <c r="F2417" s="1" t="s">
        <v>14</v>
      </c>
      <c r="G2417" t="s">
        <v>753</v>
      </c>
    </row>
    <row r="2418" spans="1:7" hidden="1" x14ac:dyDescent="0.25">
      <c r="A2418">
        <v>324110</v>
      </c>
      <c r="B2418" t="s">
        <v>749</v>
      </c>
      <c r="C2418" t="s">
        <v>628</v>
      </c>
      <c r="D2418">
        <v>11</v>
      </c>
      <c r="E2418">
        <v>324</v>
      </c>
      <c r="F2418" s="1" t="s">
        <v>14</v>
      </c>
      <c r="G2418" t="s">
        <v>753</v>
      </c>
    </row>
    <row r="2419" spans="1:7" hidden="1" x14ac:dyDescent="0.25">
      <c r="A2419">
        <v>324110</v>
      </c>
      <c r="B2419" t="s">
        <v>532</v>
      </c>
      <c r="C2419" t="s">
        <v>628</v>
      </c>
      <c r="D2419">
        <v>6</v>
      </c>
      <c r="E2419">
        <v>324</v>
      </c>
      <c r="F2419" s="1" t="s">
        <v>14</v>
      </c>
      <c r="G2419" t="s">
        <v>753</v>
      </c>
    </row>
    <row r="2420" spans="1:7" hidden="1" x14ac:dyDescent="0.25">
      <c r="A2420">
        <v>324121</v>
      </c>
      <c r="B2420" t="s">
        <v>750</v>
      </c>
      <c r="C2420" t="s">
        <v>628</v>
      </c>
      <c r="D2420">
        <v>4</v>
      </c>
      <c r="E2420">
        <v>324</v>
      </c>
      <c r="F2420" s="1" t="s">
        <v>14</v>
      </c>
      <c r="G2420" t="s">
        <v>149</v>
      </c>
    </row>
    <row r="2421" spans="1:7" hidden="1" x14ac:dyDescent="0.25">
      <c r="A2421">
        <v>324121</v>
      </c>
      <c r="B2421" t="s">
        <v>741</v>
      </c>
      <c r="C2421" t="s">
        <v>628</v>
      </c>
      <c r="D2421">
        <v>38</v>
      </c>
      <c r="E2421">
        <v>324</v>
      </c>
      <c r="F2421" s="1" t="s">
        <v>14</v>
      </c>
      <c r="G2421" t="s">
        <v>453</v>
      </c>
    </row>
    <row r="2422" spans="1:7" hidden="1" x14ac:dyDescent="0.25">
      <c r="A2422">
        <v>324121</v>
      </c>
      <c r="B2422" t="s">
        <v>742</v>
      </c>
      <c r="C2422" t="s">
        <v>628</v>
      </c>
      <c r="D2422" t="s">
        <v>50</v>
      </c>
      <c r="E2422">
        <v>324</v>
      </c>
      <c r="F2422" s="1" t="s">
        <v>14</v>
      </c>
      <c r="G2422" t="s">
        <v>153</v>
      </c>
    </row>
    <row r="2423" spans="1:7" hidden="1" x14ac:dyDescent="0.25">
      <c r="A2423">
        <v>324121</v>
      </c>
      <c r="B2423" t="s">
        <v>154</v>
      </c>
      <c r="C2423" t="s">
        <v>628</v>
      </c>
      <c r="D2423">
        <v>8</v>
      </c>
      <c r="E2423">
        <v>324</v>
      </c>
      <c r="F2423" s="1" t="s">
        <v>14</v>
      </c>
      <c r="G2423" t="s">
        <v>154</v>
      </c>
    </row>
    <row r="2424" spans="1:7" hidden="1" x14ac:dyDescent="0.25">
      <c r="A2424">
        <v>324121</v>
      </c>
      <c r="B2424" t="s">
        <v>743</v>
      </c>
      <c r="C2424" t="s">
        <v>628</v>
      </c>
      <c r="D2424" t="s">
        <v>44</v>
      </c>
      <c r="E2424">
        <v>324</v>
      </c>
      <c r="F2424" s="1" t="s">
        <v>14</v>
      </c>
      <c r="G2424" t="s">
        <v>443</v>
      </c>
    </row>
    <row r="2425" spans="1:7" hidden="1" x14ac:dyDescent="0.25">
      <c r="A2425">
        <v>324121</v>
      </c>
      <c r="B2425" t="s">
        <v>744</v>
      </c>
      <c r="C2425" t="s">
        <v>628</v>
      </c>
      <c r="D2425">
        <v>1</v>
      </c>
      <c r="E2425">
        <v>324</v>
      </c>
      <c r="F2425" s="1" t="s">
        <v>14</v>
      </c>
      <c r="G2425" t="s">
        <v>443</v>
      </c>
    </row>
    <row r="2426" spans="1:7" hidden="1" x14ac:dyDescent="0.25">
      <c r="A2426">
        <v>324121</v>
      </c>
      <c r="B2426" t="s">
        <v>745</v>
      </c>
      <c r="C2426" t="s">
        <v>628</v>
      </c>
      <c r="D2426">
        <v>1</v>
      </c>
      <c r="E2426">
        <v>324</v>
      </c>
      <c r="F2426" s="1" t="s">
        <v>14</v>
      </c>
      <c r="G2426" t="s">
        <v>737</v>
      </c>
    </row>
    <row r="2427" spans="1:7" hidden="1" x14ac:dyDescent="0.25">
      <c r="A2427">
        <v>324121</v>
      </c>
      <c r="B2427" t="s">
        <v>738</v>
      </c>
      <c r="C2427" t="s">
        <v>628</v>
      </c>
      <c r="D2427" t="s">
        <v>44</v>
      </c>
      <c r="E2427">
        <v>324</v>
      </c>
      <c r="F2427" s="1" t="s">
        <v>14</v>
      </c>
      <c r="G2427" t="s">
        <v>738</v>
      </c>
    </row>
    <row r="2428" spans="1:7" hidden="1" x14ac:dyDescent="0.25">
      <c r="A2428">
        <v>324121</v>
      </c>
      <c r="B2428" t="s">
        <v>746</v>
      </c>
      <c r="C2428" t="s">
        <v>628</v>
      </c>
      <c r="D2428" t="s">
        <v>50</v>
      </c>
      <c r="E2428">
        <v>324</v>
      </c>
      <c r="F2428" s="1" t="s">
        <v>14</v>
      </c>
      <c r="G2428" t="s">
        <v>753</v>
      </c>
    </row>
    <row r="2429" spans="1:7" hidden="1" x14ac:dyDescent="0.25">
      <c r="A2429">
        <v>324121</v>
      </c>
      <c r="B2429" t="s">
        <v>747</v>
      </c>
      <c r="C2429" t="s">
        <v>628</v>
      </c>
      <c r="D2429">
        <v>0</v>
      </c>
      <c r="E2429">
        <v>324</v>
      </c>
      <c r="F2429" s="1" t="s">
        <v>14</v>
      </c>
      <c r="G2429" t="s">
        <v>753</v>
      </c>
    </row>
    <row r="2430" spans="1:7" hidden="1" x14ac:dyDescent="0.25">
      <c r="A2430">
        <v>324121</v>
      </c>
      <c r="B2430" t="s">
        <v>748</v>
      </c>
      <c r="C2430" t="s">
        <v>628</v>
      </c>
      <c r="D2430">
        <v>0</v>
      </c>
      <c r="E2430">
        <v>324</v>
      </c>
      <c r="F2430" s="1" t="s">
        <v>14</v>
      </c>
      <c r="G2430" t="s">
        <v>753</v>
      </c>
    </row>
    <row r="2431" spans="1:7" hidden="1" x14ac:dyDescent="0.25">
      <c r="A2431">
        <v>324121</v>
      </c>
      <c r="B2431" t="s">
        <v>749</v>
      </c>
      <c r="C2431" t="s">
        <v>628</v>
      </c>
      <c r="D2431">
        <v>1</v>
      </c>
      <c r="E2431">
        <v>324</v>
      </c>
      <c r="F2431" s="1" t="s">
        <v>14</v>
      </c>
      <c r="G2431" t="s">
        <v>753</v>
      </c>
    </row>
    <row r="2432" spans="1:7" hidden="1" x14ac:dyDescent="0.25">
      <c r="A2432">
        <v>324121</v>
      </c>
      <c r="B2432" t="s">
        <v>532</v>
      </c>
      <c r="C2432" t="s">
        <v>628</v>
      </c>
      <c r="D2432" t="s">
        <v>50</v>
      </c>
      <c r="E2432">
        <v>324</v>
      </c>
      <c r="F2432" s="1" t="s">
        <v>14</v>
      </c>
      <c r="G2432" t="s">
        <v>753</v>
      </c>
    </row>
    <row r="2433" spans="1:7" hidden="1" x14ac:dyDescent="0.25">
      <c r="A2433">
        <v>324122</v>
      </c>
      <c r="B2433" t="s">
        <v>750</v>
      </c>
      <c r="C2433" t="s">
        <v>628</v>
      </c>
      <c r="D2433">
        <v>2</v>
      </c>
      <c r="E2433">
        <v>324</v>
      </c>
      <c r="F2433" s="1" t="s">
        <v>14</v>
      </c>
      <c r="G2433" t="s">
        <v>149</v>
      </c>
    </row>
    <row r="2434" spans="1:7" hidden="1" x14ac:dyDescent="0.25">
      <c r="A2434">
        <v>324122</v>
      </c>
      <c r="B2434" t="s">
        <v>741</v>
      </c>
      <c r="C2434" t="s">
        <v>628</v>
      </c>
      <c r="D2434">
        <v>7</v>
      </c>
      <c r="E2434">
        <v>324</v>
      </c>
      <c r="F2434" s="1" t="s">
        <v>14</v>
      </c>
      <c r="G2434" t="s">
        <v>453</v>
      </c>
    </row>
    <row r="2435" spans="1:7" hidden="1" x14ac:dyDescent="0.25">
      <c r="A2435">
        <v>324122</v>
      </c>
      <c r="B2435" t="s">
        <v>742</v>
      </c>
      <c r="C2435" t="s">
        <v>628</v>
      </c>
      <c r="D2435" t="s">
        <v>50</v>
      </c>
      <c r="E2435">
        <v>324</v>
      </c>
      <c r="F2435" s="1" t="s">
        <v>14</v>
      </c>
      <c r="G2435" t="s">
        <v>153</v>
      </c>
    </row>
    <row r="2436" spans="1:7" hidden="1" x14ac:dyDescent="0.25">
      <c r="A2436">
        <v>324122</v>
      </c>
      <c r="B2436" t="s">
        <v>154</v>
      </c>
      <c r="C2436" t="s">
        <v>628</v>
      </c>
      <c r="D2436">
        <v>1</v>
      </c>
      <c r="E2436">
        <v>324</v>
      </c>
      <c r="F2436" s="1" t="s">
        <v>14</v>
      </c>
      <c r="G2436" t="s">
        <v>154</v>
      </c>
    </row>
    <row r="2437" spans="1:7" hidden="1" x14ac:dyDescent="0.25">
      <c r="A2437">
        <v>324122</v>
      </c>
      <c r="B2437" t="s">
        <v>743</v>
      </c>
      <c r="C2437" t="s">
        <v>628</v>
      </c>
      <c r="D2437" t="s">
        <v>44</v>
      </c>
      <c r="E2437">
        <v>324</v>
      </c>
      <c r="F2437" s="1" t="s">
        <v>14</v>
      </c>
      <c r="G2437" t="s">
        <v>443</v>
      </c>
    </row>
    <row r="2438" spans="1:7" hidden="1" x14ac:dyDescent="0.25">
      <c r="A2438">
        <v>324122</v>
      </c>
      <c r="B2438" t="s">
        <v>744</v>
      </c>
      <c r="C2438" t="s">
        <v>628</v>
      </c>
      <c r="D2438" t="s">
        <v>50</v>
      </c>
      <c r="E2438">
        <v>324</v>
      </c>
      <c r="F2438" s="1" t="s">
        <v>14</v>
      </c>
      <c r="G2438" t="s">
        <v>443</v>
      </c>
    </row>
    <row r="2439" spans="1:7" hidden="1" x14ac:dyDescent="0.25">
      <c r="A2439">
        <v>324122</v>
      </c>
      <c r="B2439" t="s">
        <v>745</v>
      </c>
      <c r="C2439" t="s">
        <v>628</v>
      </c>
      <c r="D2439">
        <v>1</v>
      </c>
      <c r="E2439">
        <v>324</v>
      </c>
      <c r="F2439" s="1" t="s">
        <v>14</v>
      </c>
      <c r="G2439" t="s">
        <v>737</v>
      </c>
    </row>
    <row r="2440" spans="1:7" hidden="1" x14ac:dyDescent="0.25">
      <c r="A2440">
        <v>324122</v>
      </c>
      <c r="B2440" t="s">
        <v>738</v>
      </c>
      <c r="C2440" t="s">
        <v>628</v>
      </c>
      <c r="D2440" t="s">
        <v>44</v>
      </c>
      <c r="E2440">
        <v>324</v>
      </c>
      <c r="F2440" s="1" t="s">
        <v>14</v>
      </c>
      <c r="G2440" t="s">
        <v>738</v>
      </c>
    </row>
    <row r="2441" spans="1:7" hidden="1" x14ac:dyDescent="0.25">
      <c r="A2441">
        <v>324122</v>
      </c>
      <c r="B2441" t="s">
        <v>746</v>
      </c>
      <c r="C2441" t="s">
        <v>628</v>
      </c>
      <c r="D2441" t="s">
        <v>50</v>
      </c>
      <c r="E2441">
        <v>324</v>
      </c>
      <c r="F2441" s="1" t="s">
        <v>14</v>
      </c>
      <c r="G2441" t="s">
        <v>753</v>
      </c>
    </row>
    <row r="2442" spans="1:7" hidden="1" x14ac:dyDescent="0.25">
      <c r="A2442">
        <v>324122</v>
      </c>
      <c r="B2442" t="s">
        <v>747</v>
      </c>
      <c r="C2442" t="s">
        <v>628</v>
      </c>
      <c r="D2442">
        <v>0</v>
      </c>
      <c r="E2442">
        <v>324</v>
      </c>
      <c r="F2442" s="1" t="s">
        <v>14</v>
      </c>
      <c r="G2442" t="s">
        <v>753</v>
      </c>
    </row>
    <row r="2443" spans="1:7" hidden="1" x14ac:dyDescent="0.25">
      <c r="A2443">
        <v>324122</v>
      </c>
      <c r="B2443" t="s">
        <v>748</v>
      </c>
      <c r="C2443" t="s">
        <v>628</v>
      </c>
      <c r="D2443" t="s">
        <v>50</v>
      </c>
      <c r="E2443">
        <v>324</v>
      </c>
      <c r="F2443" s="1" t="s">
        <v>14</v>
      </c>
      <c r="G2443" t="s">
        <v>753</v>
      </c>
    </row>
    <row r="2444" spans="1:7" hidden="1" x14ac:dyDescent="0.25">
      <c r="A2444">
        <v>324122</v>
      </c>
      <c r="B2444" t="s">
        <v>749</v>
      </c>
      <c r="C2444" t="s">
        <v>628</v>
      </c>
      <c r="D2444">
        <v>0</v>
      </c>
      <c r="E2444">
        <v>324</v>
      </c>
      <c r="F2444" s="1" t="s">
        <v>14</v>
      </c>
      <c r="G2444" t="s">
        <v>753</v>
      </c>
    </row>
    <row r="2445" spans="1:7" hidden="1" x14ac:dyDescent="0.25">
      <c r="A2445">
        <v>324122</v>
      </c>
      <c r="B2445" t="s">
        <v>532</v>
      </c>
      <c r="C2445" t="s">
        <v>628</v>
      </c>
      <c r="D2445">
        <v>0</v>
      </c>
      <c r="E2445">
        <v>324</v>
      </c>
      <c r="F2445" s="1" t="s">
        <v>14</v>
      </c>
      <c r="G2445" t="s">
        <v>753</v>
      </c>
    </row>
    <row r="2446" spans="1:7" hidden="1" x14ac:dyDescent="0.25">
      <c r="A2446">
        <v>324191</v>
      </c>
      <c r="B2446" t="s">
        <v>750</v>
      </c>
      <c r="C2446" t="s">
        <v>628</v>
      </c>
      <c r="D2446">
        <v>5</v>
      </c>
      <c r="E2446">
        <v>324</v>
      </c>
      <c r="F2446" s="1" t="s">
        <v>14</v>
      </c>
      <c r="G2446" t="s">
        <v>149</v>
      </c>
    </row>
    <row r="2447" spans="1:7" hidden="1" x14ac:dyDescent="0.25">
      <c r="A2447">
        <v>324191</v>
      </c>
      <c r="B2447" t="s">
        <v>741</v>
      </c>
      <c r="C2447" t="s">
        <v>628</v>
      </c>
      <c r="D2447">
        <v>4</v>
      </c>
      <c r="E2447">
        <v>324</v>
      </c>
      <c r="F2447" s="1" t="s">
        <v>14</v>
      </c>
      <c r="G2447" t="s">
        <v>453</v>
      </c>
    </row>
    <row r="2448" spans="1:7" hidden="1" x14ac:dyDescent="0.25">
      <c r="A2448">
        <v>324191</v>
      </c>
      <c r="B2448" t="s">
        <v>742</v>
      </c>
      <c r="C2448" t="s">
        <v>628</v>
      </c>
      <c r="D2448" t="s">
        <v>50</v>
      </c>
      <c r="E2448">
        <v>324</v>
      </c>
      <c r="F2448" s="1" t="s">
        <v>14</v>
      </c>
      <c r="G2448" t="s">
        <v>153</v>
      </c>
    </row>
    <row r="2449" spans="1:7" hidden="1" x14ac:dyDescent="0.25">
      <c r="A2449">
        <v>324191</v>
      </c>
      <c r="B2449" t="s">
        <v>154</v>
      </c>
      <c r="C2449" t="s">
        <v>628</v>
      </c>
      <c r="D2449">
        <v>2</v>
      </c>
      <c r="E2449">
        <v>324</v>
      </c>
      <c r="F2449" s="1" t="s">
        <v>14</v>
      </c>
      <c r="G2449" t="s">
        <v>154</v>
      </c>
    </row>
    <row r="2450" spans="1:7" hidden="1" x14ac:dyDescent="0.25">
      <c r="A2450">
        <v>324191</v>
      </c>
      <c r="B2450" t="s">
        <v>743</v>
      </c>
      <c r="C2450" t="s">
        <v>628</v>
      </c>
      <c r="D2450" t="s">
        <v>44</v>
      </c>
      <c r="E2450">
        <v>324</v>
      </c>
      <c r="F2450" s="1" t="s">
        <v>14</v>
      </c>
      <c r="G2450" t="s">
        <v>443</v>
      </c>
    </row>
    <row r="2451" spans="1:7" hidden="1" x14ac:dyDescent="0.25">
      <c r="A2451">
        <v>324191</v>
      </c>
      <c r="B2451" t="s">
        <v>744</v>
      </c>
      <c r="C2451" t="s">
        <v>628</v>
      </c>
      <c r="D2451" t="s">
        <v>50</v>
      </c>
      <c r="E2451">
        <v>324</v>
      </c>
      <c r="F2451" s="1" t="s">
        <v>14</v>
      </c>
      <c r="G2451" t="s">
        <v>443</v>
      </c>
    </row>
    <row r="2452" spans="1:7" hidden="1" x14ac:dyDescent="0.25">
      <c r="A2452">
        <v>324191</v>
      </c>
      <c r="B2452" t="s">
        <v>745</v>
      </c>
      <c r="C2452" t="s">
        <v>628</v>
      </c>
      <c r="D2452">
        <v>1</v>
      </c>
      <c r="E2452">
        <v>324</v>
      </c>
      <c r="F2452" s="1" t="s">
        <v>14</v>
      </c>
      <c r="G2452" t="s">
        <v>737</v>
      </c>
    </row>
    <row r="2453" spans="1:7" hidden="1" x14ac:dyDescent="0.25">
      <c r="A2453">
        <v>324191</v>
      </c>
      <c r="B2453" t="s">
        <v>738</v>
      </c>
      <c r="C2453" t="s">
        <v>628</v>
      </c>
      <c r="D2453" t="s">
        <v>44</v>
      </c>
      <c r="E2453">
        <v>324</v>
      </c>
      <c r="F2453" s="1" t="s">
        <v>14</v>
      </c>
      <c r="G2453" t="s">
        <v>738</v>
      </c>
    </row>
    <row r="2454" spans="1:7" hidden="1" x14ac:dyDescent="0.25">
      <c r="A2454">
        <v>324191</v>
      </c>
      <c r="B2454" t="s">
        <v>746</v>
      </c>
      <c r="C2454" t="s">
        <v>628</v>
      </c>
      <c r="D2454" t="s">
        <v>50</v>
      </c>
      <c r="E2454">
        <v>324</v>
      </c>
      <c r="F2454" s="1" t="s">
        <v>14</v>
      </c>
      <c r="G2454" t="s">
        <v>753</v>
      </c>
    </row>
    <row r="2455" spans="1:7" hidden="1" x14ac:dyDescent="0.25">
      <c r="A2455">
        <v>324191</v>
      </c>
      <c r="B2455" t="s">
        <v>747</v>
      </c>
      <c r="C2455" t="s">
        <v>628</v>
      </c>
      <c r="D2455" t="s">
        <v>50</v>
      </c>
      <c r="E2455">
        <v>324</v>
      </c>
      <c r="F2455" s="1" t="s">
        <v>14</v>
      </c>
      <c r="G2455" t="s">
        <v>753</v>
      </c>
    </row>
    <row r="2456" spans="1:7" hidden="1" x14ac:dyDescent="0.25">
      <c r="A2456">
        <v>324191</v>
      </c>
      <c r="B2456" t="s">
        <v>748</v>
      </c>
      <c r="C2456" t="s">
        <v>628</v>
      </c>
      <c r="D2456">
        <v>0</v>
      </c>
      <c r="E2456">
        <v>324</v>
      </c>
      <c r="F2456" s="1" t="s">
        <v>14</v>
      </c>
      <c r="G2456" t="s">
        <v>753</v>
      </c>
    </row>
    <row r="2457" spans="1:7" hidden="1" x14ac:dyDescent="0.25">
      <c r="A2457">
        <v>324191</v>
      </c>
      <c r="B2457" t="s">
        <v>749</v>
      </c>
      <c r="C2457" t="s">
        <v>628</v>
      </c>
      <c r="D2457" t="s">
        <v>50</v>
      </c>
      <c r="E2457">
        <v>324</v>
      </c>
      <c r="F2457" s="1" t="s">
        <v>14</v>
      </c>
      <c r="G2457" t="s">
        <v>753</v>
      </c>
    </row>
    <row r="2458" spans="1:7" hidden="1" x14ac:dyDescent="0.25">
      <c r="A2458">
        <v>324191</v>
      </c>
      <c r="B2458" t="s">
        <v>532</v>
      </c>
      <c r="C2458" t="s">
        <v>628</v>
      </c>
      <c r="D2458">
        <v>0</v>
      </c>
      <c r="E2458">
        <v>324</v>
      </c>
      <c r="F2458" s="1" t="s">
        <v>14</v>
      </c>
      <c r="G2458" t="s">
        <v>753</v>
      </c>
    </row>
    <row r="2459" spans="1:7" hidden="1" x14ac:dyDescent="0.25">
      <c r="A2459">
        <v>324199</v>
      </c>
      <c r="B2459" t="s">
        <v>750</v>
      </c>
      <c r="C2459" t="s">
        <v>628</v>
      </c>
      <c r="D2459">
        <v>4</v>
      </c>
      <c r="E2459">
        <v>324</v>
      </c>
      <c r="F2459" s="1" t="s">
        <v>19</v>
      </c>
      <c r="G2459" t="s">
        <v>149</v>
      </c>
    </row>
    <row r="2460" spans="1:7" hidden="1" x14ac:dyDescent="0.25">
      <c r="A2460">
        <v>324199</v>
      </c>
      <c r="B2460" t="s">
        <v>741</v>
      </c>
      <c r="C2460" t="s">
        <v>628</v>
      </c>
      <c r="D2460">
        <v>5</v>
      </c>
      <c r="E2460">
        <v>324</v>
      </c>
      <c r="F2460" s="1" t="s">
        <v>19</v>
      </c>
      <c r="G2460" t="s">
        <v>453</v>
      </c>
    </row>
    <row r="2461" spans="1:7" hidden="1" x14ac:dyDescent="0.25">
      <c r="A2461">
        <v>324199</v>
      </c>
      <c r="B2461" t="s">
        <v>742</v>
      </c>
      <c r="C2461" t="s">
        <v>628</v>
      </c>
      <c r="D2461" t="s">
        <v>50</v>
      </c>
      <c r="E2461">
        <v>324</v>
      </c>
      <c r="F2461" s="1" t="s">
        <v>19</v>
      </c>
      <c r="G2461" t="s">
        <v>153</v>
      </c>
    </row>
    <row r="2462" spans="1:7" hidden="1" x14ac:dyDescent="0.25">
      <c r="A2462">
        <v>324199</v>
      </c>
      <c r="B2462" t="s">
        <v>154</v>
      </c>
      <c r="C2462" t="s">
        <v>628</v>
      </c>
      <c r="D2462" t="s">
        <v>50</v>
      </c>
      <c r="E2462">
        <v>324</v>
      </c>
      <c r="F2462" s="1" t="s">
        <v>19</v>
      </c>
      <c r="G2462" t="s">
        <v>154</v>
      </c>
    </row>
    <row r="2463" spans="1:7" hidden="1" x14ac:dyDescent="0.25">
      <c r="A2463">
        <v>324199</v>
      </c>
      <c r="B2463" t="s">
        <v>743</v>
      </c>
      <c r="C2463" t="s">
        <v>628</v>
      </c>
      <c r="D2463" t="s">
        <v>44</v>
      </c>
      <c r="E2463">
        <v>324</v>
      </c>
      <c r="F2463" s="1" t="s">
        <v>19</v>
      </c>
      <c r="G2463" t="s">
        <v>443</v>
      </c>
    </row>
    <row r="2464" spans="1:7" hidden="1" x14ac:dyDescent="0.25">
      <c r="A2464">
        <v>324199</v>
      </c>
      <c r="B2464" t="s">
        <v>744</v>
      </c>
      <c r="C2464" t="s">
        <v>628</v>
      </c>
      <c r="D2464" t="s">
        <v>50</v>
      </c>
      <c r="E2464">
        <v>324</v>
      </c>
      <c r="F2464" s="1" t="s">
        <v>19</v>
      </c>
      <c r="G2464" t="s">
        <v>443</v>
      </c>
    </row>
    <row r="2465" spans="1:7" hidden="1" x14ac:dyDescent="0.25">
      <c r="A2465">
        <v>324199</v>
      </c>
      <c r="B2465" t="s">
        <v>745</v>
      </c>
      <c r="C2465" t="s">
        <v>628</v>
      </c>
      <c r="D2465" t="s">
        <v>50</v>
      </c>
      <c r="E2465">
        <v>324</v>
      </c>
      <c r="F2465" s="1" t="s">
        <v>19</v>
      </c>
      <c r="G2465" t="s">
        <v>737</v>
      </c>
    </row>
    <row r="2466" spans="1:7" hidden="1" x14ac:dyDescent="0.25">
      <c r="A2466">
        <v>324199</v>
      </c>
      <c r="B2466" t="s">
        <v>738</v>
      </c>
      <c r="C2466" t="s">
        <v>628</v>
      </c>
      <c r="D2466" t="s">
        <v>44</v>
      </c>
      <c r="E2466">
        <v>324</v>
      </c>
      <c r="F2466" s="1" t="s">
        <v>19</v>
      </c>
      <c r="G2466" t="s">
        <v>738</v>
      </c>
    </row>
    <row r="2467" spans="1:7" hidden="1" x14ac:dyDescent="0.25">
      <c r="A2467">
        <v>324199</v>
      </c>
      <c r="B2467" t="s">
        <v>746</v>
      </c>
      <c r="C2467" t="s">
        <v>628</v>
      </c>
      <c r="D2467" t="s">
        <v>50</v>
      </c>
      <c r="E2467">
        <v>324</v>
      </c>
      <c r="F2467" s="1" t="s">
        <v>19</v>
      </c>
      <c r="G2467" t="s">
        <v>753</v>
      </c>
    </row>
    <row r="2468" spans="1:7" hidden="1" x14ac:dyDescent="0.25">
      <c r="A2468">
        <v>324199</v>
      </c>
      <c r="B2468" t="s">
        <v>747</v>
      </c>
      <c r="C2468" t="s">
        <v>628</v>
      </c>
      <c r="D2468" t="s">
        <v>50</v>
      </c>
      <c r="E2468">
        <v>324</v>
      </c>
      <c r="F2468" s="1" t="s">
        <v>19</v>
      </c>
      <c r="G2468" t="s">
        <v>753</v>
      </c>
    </row>
    <row r="2469" spans="1:7" hidden="1" x14ac:dyDescent="0.25">
      <c r="A2469">
        <v>324199</v>
      </c>
      <c r="B2469" t="s">
        <v>748</v>
      </c>
      <c r="C2469" t="s">
        <v>628</v>
      </c>
      <c r="D2469">
        <v>0</v>
      </c>
      <c r="E2469">
        <v>324</v>
      </c>
      <c r="F2469" s="1" t="s">
        <v>19</v>
      </c>
      <c r="G2469" t="s">
        <v>753</v>
      </c>
    </row>
    <row r="2470" spans="1:7" hidden="1" x14ac:dyDescent="0.25">
      <c r="A2470">
        <v>324199</v>
      </c>
      <c r="B2470" t="s">
        <v>749</v>
      </c>
      <c r="C2470" t="s">
        <v>628</v>
      </c>
      <c r="D2470" t="s">
        <v>50</v>
      </c>
      <c r="E2470">
        <v>324</v>
      </c>
      <c r="F2470" s="1" t="s">
        <v>19</v>
      </c>
      <c r="G2470" t="s">
        <v>753</v>
      </c>
    </row>
    <row r="2471" spans="1:7" hidden="1" x14ac:dyDescent="0.25">
      <c r="A2471">
        <v>324199</v>
      </c>
      <c r="B2471" t="s">
        <v>532</v>
      </c>
      <c r="C2471" t="s">
        <v>628</v>
      </c>
      <c r="D2471">
        <v>0</v>
      </c>
      <c r="E2471">
        <v>324</v>
      </c>
      <c r="F2471" s="1" t="s">
        <v>19</v>
      </c>
      <c r="G2471" t="s">
        <v>753</v>
      </c>
    </row>
    <row r="2472" spans="1:7" hidden="1" x14ac:dyDescent="0.25">
      <c r="A2472">
        <v>325</v>
      </c>
      <c r="B2472" t="s">
        <v>750</v>
      </c>
      <c r="C2472" t="s">
        <v>628</v>
      </c>
      <c r="D2472">
        <v>1440</v>
      </c>
      <c r="E2472">
        <v>325</v>
      </c>
      <c r="F2472" s="1" t="s">
        <v>15</v>
      </c>
      <c r="G2472" t="s">
        <v>149</v>
      </c>
    </row>
    <row r="2473" spans="1:7" hidden="1" x14ac:dyDescent="0.25">
      <c r="A2473">
        <v>325</v>
      </c>
      <c r="B2473" t="s">
        <v>741</v>
      </c>
      <c r="C2473" t="s">
        <v>628</v>
      </c>
      <c r="D2473">
        <v>771</v>
      </c>
      <c r="E2473">
        <v>325</v>
      </c>
      <c r="F2473" s="1" t="s">
        <v>15</v>
      </c>
      <c r="G2473" t="s">
        <v>453</v>
      </c>
    </row>
    <row r="2474" spans="1:7" hidden="1" x14ac:dyDescent="0.25">
      <c r="A2474">
        <v>325</v>
      </c>
      <c r="B2474" t="s">
        <v>742</v>
      </c>
      <c r="C2474" t="s">
        <v>628</v>
      </c>
      <c r="D2474">
        <v>11</v>
      </c>
      <c r="E2474">
        <v>325</v>
      </c>
      <c r="F2474" s="1" t="s">
        <v>15</v>
      </c>
      <c r="G2474" t="s">
        <v>153</v>
      </c>
    </row>
    <row r="2475" spans="1:7" hidden="1" x14ac:dyDescent="0.25">
      <c r="A2475">
        <v>325</v>
      </c>
      <c r="B2475" t="s">
        <v>154</v>
      </c>
      <c r="C2475" t="s">
        <v>628</v>
      </c>
      <c r="D2475">
        <v>126</v>
      </c>
      <c r="E2475">
        <v>325</v>
      </c>
      <c r="F2475" s="1" t="s">
        <v>15</v>
      </c>
      <c r="G2475" t="s">
        <v>154</v>
      </c>
    </row>
    <row r="2476" spans="1:7" hidden="1" x14ac:dyDescent="0.25">
      <c r="A2476">
        <v>325</v>
      </c>
      <c r="B2476" t="s">
        <v>743</v>
      </c>
      <c r="C2476" t="s">
        <v>628</v>
      </c>
      <c r="D2476" t="s">
        <v>44</v>
      </c>
      <c r="E2476">
        <v>325</v>
      </c>
      <c r="F2476" s="1" t="s">
        <v>15</v>
      </c>
      <c r="G2476" t="s">
        <v>443</v>
      </c>
    </row>
    <row r="2477" spans="1:7" hidden="1" x14ac:dyDescent="0.25">
      <c r="A2477">
        <v>325</v>
      </c>
      <c r="B2477" t="s">
        <v>744</v>
      </c>
      <c r="C2477" t="s">
        <v>628</v>
      </c>
      <c r="D2477">
        <v>152</v>
      </c>
      <c r="E2477">
        <v>325</v>
      </c>
      <c r="F2477" s="1" t="s">
        <v>15</v>
      </c>
      <c r="G2477" t="s">
        <v>443</v>
      </c>
    </row>
    <row r="2478" spans="1:7" hidden="1" x14ac:dyDescent="0.25">
      <c r="A2478">
        <v>325</v>
      </c>
      <c r="B2478" t="s">
        <v>745</v>
      </c>
      <c r="C2478" t="s">
        <v>628</v>
      </c>
      <c r="D2478">
        <v>60</v>
      </c>
      <c r="E2478">
        <v>325</v>
      </c>
      <c r="F2478" s="1" t="s">
        <v>15</v>
      </c>
      <c r="G2478" t="s">
        <v>737</v>
      </c>
    </row>
    <row r="2479" spans="1:7" hidden="1" x14ac:dyDescent="0.25">
      <c r="A2479">
        <v>325</v>
      </c>
      <c r="B2479" t="s">
        <v>738</v>
      </c>
      <c r="C2479" t="s">
        <v>628</v>
      </c>
      <c r="D2479" t="s">
        <v>44</v>
      </c>
      <c r="E2479">
        <v>325</v>
      </c>
      <c r="F2479" s="1" t="s">
        <v>15</v>
      </c>
      <c r="G2479" t="s">
        <v>738</v>
      </c>
    </row>
    <row r="2480" spans="1:7" hidden="1" x14ac:dyDescent="0.25">
      <c r="A2480">
        <v>325</v>
      </c>
      <c r="B2480" t="s">
        <v>746</v>
      </c>
      <c r="C2480" t="s">
        <v>628</v>
      </c>
      <c r="D2480">
        <v>13</v>
      </c>
      <c r="E2480">
        <v>325</v>
      </c>
      <c r="F2480" s="1" t="s">
        <v>15</v>
      </c>
      <c r="G2480" t="s">
        <v>753</v>
      </c>
    </row>
    <row r="2481" spans="1:7" hidden="1" x14ac:dyDescent="0.25">
      <c r="A2481">
        <v>325</v>
      </c>
      <c r="B2481" t="s">
        <v>747</v>
      </c>
      <c r="C2481" t="s">
        <v>628</v>
      </c>
      <c r="D2481">
        <v>1</v>
      </c>
      <c r="E2481">
        <v>325</v>
      </c>
      <c r="F2481" s="1" t="s">
        <v>15</v>
      </c>
      <c r="G2481" t="s">
        <v>753</v>
      </c>
    </row>
    <row r="2482" spans="1:7" hidden="1" x14ac:dyDescent="0.25">
      <c r="A2482">
        <v>325</v>
      </c>
      <c r="B2482" t="s">
        <v>748</v>
      </c>
      <c r="C2482" t="s">
        <v>628</v>
      </c>
      <c r="D2482">
        <v>5</v>
      </c>
      <c r="E2482">
        <v>325</v>
      </c>
      <c r="F2482" s="1" t="s">
        <v>15</v>
      </c>
      <c r="G2482" t="s">
        <v>753</v>
      </c>
    </row>
    <row r="2483" spans="1:7" hidden="1" x14ac:dyDescent="0.25">
      <c r="A2483">
        <v>325</v>
      </c>
      <c r="B2483" t="s">
        <v>749</v>
      </c>
      <c r="C2483" t="s">
        <v>628</v>
      </c>
      <c r="D2483">
        <v>2</v>
      </c>
      <c r="E2483">
        <v>325</v>
      </c>
      <c r="F2483" s="1" t="s">
        <v>15</v>
      </c>
      <c r="G2483" t="s">
        <v>753</v>
      </c>
    </row>
    <row r="2484" spans="1:7" hidden="1" x14ac:dyDescent="0.25">
      <c r="A2484">
        <v>325</v>
      </c>
      <c r="B2484" t="s">
        <v>532</v>
      </c>
      <c r="C2484" t="s">
        <v>628</v>
      </c>
      <c r="D2484">
        <v>4</v>
      </c>
      <c r="E2484">
        <v>325</v>
      </c>
      <c r="F2484" s="1" t="s">
        <v>15</v>
      </c>
      <c r="G2484" t="s">
        <v>753</v>
      </c>
    </row>
    <row r="2485" spans="1:7" hidden="1" x14ac:dyDescent="0.25">
      <c r="A2485">
        <v>326</v>
      </c>
      <c r="B2485" t="s">
        <v>750</v>
      </c>
      <c r="C2485" t="s">
        <v>628</v>
      </c>
      <c r="D2485">
        <v>43</v>
      </c>
      <c r="E2485">
        <v>326</v>
      </c>
      <c r="F2485" s="1" t="s">
        <v>16</v>
      </c>
      <c r="G2485" t="s">
        <v>149</v>
      </c>
    </row>
    <row r="2486" spans="1:7" hidden="1" x14ac:dyDescent="0.25">
      <c r="A2486">
        <v>326</v>
      </c>
      <c r="B2486" t="s">
        <v>741</v>
      </c>
      <c r="C2486" t="s">
        <v>628</v>
      </c>
      <c r="D2486">
        <v>27</v>
      </c>
      <c r="E2486">
        <v>326</v>
      </c>
      <c r="F2486" s="1" t="s">
        <v>16</v>
      </c>
      <c r="G2486" t="s">
        <v>453</v>
      </c>
    </row>
    <row r="2487" spans="1:7" hidden="1" x14ac:dyDescent="0.25">
      <c r="A2487">
        <v>326</v>
      </c>
      <c r="B2487" t="s">
        <v>742</v>
      </c>
      <c r="C2487" t="s">
        <v>628</v>
      </c>
      <c r="D2487" t="s">
        <v>50</v>
      </c>
      <c r="E2487">
        <v>326</v>
      </c>
      <c r="F2487" s="1" t="s">
        <v>16</v>
      </c>
      <c r="G2487" t="s">
        <v>153</v>
      </c>
    </row>
    <row r="2488" spans="1:7" hidden="1" x14ac:dyDescent="0.25">
      <c r="A2488">
        <v>326</v>
      </c>
      <c r="B2488" t="s">
        <v>154</v>
      </c>
      <c r="C2488" t="s">
        <v>628</v>
      </c>
      <c r="D2488">
        <v>7</v>
      </c>
      <c r="E2488">
        <v>326</v>
      </c>
      <c r="F2488" s="1" t="s">
        <v>16</v>
      </c>
      <c r="G2488" t="s">
        <v>154</v>
      </c>
    </row>
    <row r="2489" spans="1:7" hidden="1" x14ac:dyDescent="0.25">
      <c r="A2489">
        <v>326</v>
      </c>
      <c r="B2489" t="s">
        <v>743</v>
      </c>
      <c r="C2489" t="s">
        <v>628</v>
      </c>
      <c r="D2489" t="s">
        <v>44</v>
      </c>
      <c r="E2489">
        <v>326</v>
      </c>
      <c r="F2489" s="1" t="s">
        <v>16</v>
      </c>
      <c r="G2489" t="s">
        <v>443</v>
      </c>
    </row>
    <row r="2490" spans="1:7" hidden="1" x14ac:dyDescent="0.25">
      <c r="A2490">
        <v>326</v>
      </c>
      <c r="B2490" t="s">
        <v>744</v>
      </c>
      <c r="C2490" t="s">
        <v>628</v>
      </c>
      <c r="D2490">
        <v>3</v>
      </c>
      <c r="E2490">
        <v>326</v>
      </c>
      <c r="F2490" s="1" t="s">
        <v>16</v>
      </c>
      <c r="G2490" t="s">
        <v>443</v>
      </c>
    </row>
    <row r="2491" spans="1:7" hidden="1" x14ac:dyDescent="0.25">
      <c r="A2491">
        <v>326</v>
      </c>
      <c r="B2491" t="s">
        <v>745</v>
      </c>
      <c r="C2491" t="s">
        <v>628</v>
      </c>
      <c r="D2491">
        <v>24</v>
      </c>
      <c r="E2491">
        <v>326</v>
      </c>
      <c r="F2491" s="1" t="s">
        <v>16</v>
      </c>
      <c r="G2491" t="s">
        <v>737</v>
      </c>
    </row>
    <row r="2492" spans="1:7" hidden="1" x14ac:dyDescent="0.25">
      <c r="A2492">
        <v>326</v>
      </c>
      <c r="B2492" t="s">
        <v>738</v>
      </c>
      <c r="C2492" t="s">
        <v>628</v>
      </c>
      <c r="D2492" t="s">
        <v>44</v>
      </c>
      <c r="E2492">
        <v>326</v>
      </c>
      <c r="F2492" s="1" t="s">
        <v>16</v>
      </c>
      <c r="G2492" t="s">
        <v>738</v>
      </c>
    </row>
    <row r="2493" spans="1:7" hidden="1" x14ac:dyDescent="0.25">
      <c r="A2493">
        <v>326</v>
      </c>
      <c r="B2493" t="s">
        <v>746</v>
      </c>
      <c r="C2493" t="s">
        <v>628</v>
      </c>
      <c r="D2493">
        <v>2</v>
      </c>
      <c r="E2493">
        <v>326</v>
      </c>
      <c r="F2493" s="1" t="s">
        <v>16</v>
      </c>
      <c r="G2493" t="s">
        <v>753</v>
      </c>
    </row>
    <row r="2494" spans="1:7" hidden="1" x14ac:dyDescent="0.25">
      <c r="A2494">
        <v>326</v>
      </c>
      <c r="B2494" t="s">
        <v>747</v>
      </c>
      <c r="C2494" t="s">
        <v>628</v>
      </c>
      <c r="D2494" t="s">
        <v>50</v>
      </c>
      <c r="E2494">
        <v>326</v>
      </c>
      <c r="F2494" s="1" t="s">
        <v>16</v>
      </c>
      <c r="G2494" t="s">
        <v>753</v>
      </c>
    </row>
    <row r="2495" spans="1:7" hidden="1" x14ac:dyDescent="0.25">
      <c r="A2495">
        <v>326</v>
      </c>
      <c r="B2495" t="s">
        <v>748</v>
      </c>
      <c r="C2495" t="s">
        <v>628</v>
      </c>
      <c r="D2495" t="s">
        <v>50</v>
      </c>
      <c r="E2495">
        <v>326</v>
      </c>
      <c r="F2495" s="1" t="s">
        <v>16</v>
      </c>
      <c r="G2495" t="s">
        <v>753</v>
      </c>
    </row>
    <row r="2496" spans="1:7" hidden="1" x14ac:dyDescent="0.25">
      <c r="A2496">
        <v>326</v>
      </c>
      <c r="B2496" t="s">
        <v>749</v>
      </c>
      <c r="C2496" t="s">
        <v>628</v>
      </c>
      <c r="D2496">
        <v>0</v>
      </c>
      <c r="E2496">
        <v>326</v>
      </c>
      <c r="F2496" s="1" t="s">
        <v>16</v>
      </c>
      <c r="G2496" t="s">
        <v>753</v>
      </c>
    </row>
    <row r="2497" spans="1:7" hidden="1" x14ac:dyDescent="0.25">
      <c r="A2497">
        <v>326</v>
      </c>
      <c r="B2497" t="s">
        <v>532</v>
      </c>
      <c r="C2497" t="s">
        <v>628</v>
      </c>
      <c r="D2497" t="s">
        <v>50</v>
      </c>
      <c r="E2497">
        <v>326</v>
      </c>
      <c r="F2497" s="1" t="s">
        <v>16</v>
      </c>
      <c r="G2497" t="s">
        <v>753</v>
      </c>
    </row>
    <row r="2498" spans="1:7" hidden="1" x14ac:dyDescent="0.25">
      <c r="A2498">
        <v>327120</v>
      </c>
      <c r="B2498" t="s">
        <v>750</v>
      </c>
      <c r="C2498" t="s">
        <v>628</v>
      </c>
      <c r="D2498" t="s">
        <v>50</v>
      </c>
      <c r="E2498">
        <v>327</v>
      </c>
      <c r="F2498" s="1" t="s">
        <v>18</v>
      </c>
      <c r="G2498" t="s">
        <v>149</v>
      </c>
    </row>
    <row r="2499" spans="1:7" hidden="1" x14ac:dyDescent="0.25">
      <c r="A2499">
        <v>327120</v>
      </c>
      <c r="B2499" t="s">
        <v>741</v>
      </c>
      <c r="C2499" t="s">
        <v>628</v>
      </c>
      <c r="D2499">
        <v>29</v>
      </c>
      <c r="E2499">
        <v>327</v>
      </c>
      <c r="F2499" s="1" t="s">
        <v>18</v>
      </c>
      <c r="G2499" t="s">
        <v>453</v>
      </c>
    </row>
    <row r="2500" spans="1:7" hidden="1" x14ac:dyDescent="0.25">
      <c r="A2500">
        <v>327120</v>
      </c>
      <c r="B2500" t="s">
        <v>742</v>
      </c>
      <c r="C2500" t="s">
        <v>628</v>
      </c>
      <c r="D2500" t="s">
        <v>50</v>
      </c>
      <c r="E2500">
        <v>327</v>
      </c>
      <c r="F2500" s="1" t="s">
        <v>18</v>
      </c>
      <c r="G2500" t="s">
        <v>153</v>
      </c>
    </row>
    <row r="2501" spans="1:7" hidden="1" x14ac:dyDescent="0.25">
      <c r="A2501">
        <v>327120</v>
      </c>
      <c r="B2501" t="s">
        <v>154</v>
      </c>
      <c r="C2501" t="s">
        <v>628</v>
      </c>
      <c r="D2501" t="s">
        <v>50</v>
      </c>
      <c r="E2501">
        <v>327</v>
      </c>
      <c r="F2501" s="1" t="s">
        <v>18</v>
      </c>
      <c r="G2501" t="s">
        <v>154</v>
      </c>
    </row>
    <row r="2502" spans="1:7" hidden="1" x14ac:dyDescent="0.25">
      <c r="A2502">
        <v>327120</v>
      </c>
      <c r="B2502" t="s">
        <v>743</v>
      </c>
      <c r="C2502" t="s">
        <v>628</v>
      </c>
      <c r="D2502" t="s">
        <v>44</v>
      </c>
      <c r="E2502">
        <v>327</v>
      </c>
      <c r="F2502" s="1" t="s">
        <v>18</v>
      </c>
      <c r="G2502" t="s">
        <v>443</v>
      </c>
    </row>
    <row r="2503" spans="1:7" hidden="1" x14ac:dyDescent="0.25">
      <c r="A2503">
        <v>327120</v>
      </c>
      <c r="B2503" t="s">
        <v>744</v>
      </c>
      <c r="C2503" t="s">
        <v>628</v>
      </c>
      <c r="D2503" t="s">
        <v>50</v>
      </c>
      <c r="E2503">
        <v>327</v>
      </c>
      <c r="F2503" s="1" t="s">
        <v>18</v>
      </c>
      <c r="G2503" t="s">
        <v>443</v>
      </c>
    </row>
    <row r="2504" spans="1:7" hidden="1" x14ac:dyDescent="0.25">
      <c r="A2504">
        <v>327120</v>
      </c>
      <c r="B2504" t="s">
        <v>745</v>
      </c>
      <c r="C2504" t="s">
        <v>628</v>
      </c>
      <c r="D2504">
        <v>1</v>
      </c>
      <c r="E2504">
        <v>327</v>
      </c>
      <c r="F2504" s="1" t="s">
        <v>18</v>
      </c>
      <c r="G2504" t="s">
        <v>737</v>
      </c>
    </row>
    <row r="2505" spans="1:7" hidden="1" x14ac:dyDescent="0.25">
      <c r="A2505">
        <v>327120</v>
      </c>
      <c r="B2505" t="s">
        <v>738</v>
      </c>
      <c r="C2505" t="s">
        <v>628</v>
      </c>
      <c r="D2505" t="s">
        <v>44</v>
      </c>
      <c r="E2505">
        <v>327</v>
      </c>
      <c r="F2505" s="1" t="s">
        <v>18</v>
      </c>
      <c r="G2505" t="s">
        <v>738</v>
      </c>
    </row>
    <row r="2506" spans="1:7" hidden="1" x14ac:dyDescent="0.25">
      <c r="A2506">
        <v>327120</v>
      </c>
      <c r="B2506" t="s">
        <v>746</v>
      </c>
      <c r="C2506" t="s">
        <v>628</v>
      </c>
      <c r="D2506" t="s">
        <v>50</v>
      </c>
      <c r="E2506">
        <v>327</v>
      </c>
      <c r="F2506" s="1" t="s">
        <v>18</v>
      </c>
      <c r="G2506" t="s">
        <v>753</v>
      </c>
    </row>
    <row r="2507" spans="1:7" hidden="1" x14ac:dyDescent="0.25">
      <c r="A2507">
        <v>327120</v>
      </c>
      <c r="B2507" t="s">
        <v>747</v>
      </c>
      <c r="C2507" t="s">
        <v>628</v>
      </c>
      <c r="D2507" t="s">
        <v>50</v>
      </c>
      <c r="E2507">
        <v>327</v>
      </c>
      <c r="F2507" s="1" t="s">
        <v>18</v>
      </c>
      <c r="G2507" t="s">
        <v>753</v>
      </c>
    </row>
    <row r="2508" spans="1:7" hidden="1" x14ac:dyDescent="0.25">
      <c r="A2508">
        <v>327120</v>
      </c>
      <c r="B2508" t="s">
        <v>748</v>
      </c>
      <c r="C2508" t="s">
        <v>628</v>
      </c>
      <c r="D2508" t="s">
        <v>50</v>
      </c>
      <c r="E2508">
        <v>327</v>
      </c>
      <c r="F2508" s="1" t="s">
        <v>18</v>
      </c>
      <c r="G2508" t="s">
        <v>753</v>
      </c>
    </row>
    <row r="2509" spans="1:7" hidden="1" x14ac:dyDescent="0.25">
      <c r="A2509">
        <v>327120</v>
      </c>
      <c r="B2509" t="s">
        <v>749</v>
      </c>
      <c r="C2509" t="s">
        <v>628</v>
      </c>
      <c r="D2509">
        <v>0</v>
      </c>
      <c r="E2509">
        <v>327</v>
      </c>
      <c r="F2509" s="1" t="s">
        <v>18</v>
      </c>
      <c r="G2509" t="s">
        <v>753</v>
      </c>
    </row>
    <row r="2510" spans="1:7" hidden="1" x14ac:dyDescent="0.25">
      <c r="A2510">
        <v>327120</v>
      </c>
      <c r="B2510" t="s">
        <v>532</v>
      </c>
      <c r="C2510" t="s">
        <v>628</v>
      </c>
      <c r="D2510">
        <v>0</v>
      </c>
      <c r="E2510">
        <v>327</v>
      </c>
      <c r="F2510" s="1" t="s">
        <v>18</v>
      </c>
      <c r="G2510" t="s">
        <v>753</v>
      </c>
    </row>
    <row r="2511" spans="1:7" hidden="1" x14ac:dyDescent="0.25">
      <c r="A2511">
        <v>327211</v>
      </c>
      <c r="B2511" t="s">
        <v>750</v>
      </c>
      <c r="C2511" t="s">
        <v>628</v>
      </c>
      <c r="D2511">
        <v>2</v>
      </c>
      <c r="E2511">
        <v>327</v>
      </c>
      <c r="F2511" s="1" t="s">
        <v>17</v>
      </c>
      <c r="G2511" t="s">
        <v>149</v>
      </c>
    </row>
    <row r="2512" spans="1:7" hidden="1" x14ac:dyDescent="0.25">
      <c r="A2512">
        <v>327211</v>
      </c>
      <c r="B2512" t="s">
        <v>741</v>
      </c>
      <c r="C2512" t="s">
        <v>628</v>
      </c>
      <c r="D2512">
        <v>35</v>
      </c>
      <c r="E2512">
        <v>327</v>
      </c>
      <c r="F2512" s="1" t="s">
        <v>17</v>
      </c>
      <c r="G2512" t="s">
        <v>453</v>
      </c>
    </row>
    <row r="2513" spans="1:7" hidden="1" x14ac:dyDescent="0.25">
      <c r="A2513">
        <v>327211</v>
      </c>
      <c r="B2513" t="s">
        <v>742</v>
      </c>
      <c r="C2513" t="s">
        <v>628</v>
      </c>
      <c r="D2513" t="s">
        <v>50</v>
      </c>
      <c r="E2513">
        <v>327</v>
      </c>
      <c r="F2513" s="1" t="s">
        <v>17</v>
      </c>
      <c r="G2513" t="s">
        <v>153</v>
      </c>
    </row>
    <row r="2514" spans="1:7" hidden="1" x14ac:dyDescent="0.25">
      <c r="A2514">
        <v>327211</v>
      </c>
      <c r="B2514" t="s">
        <v>154</v>
      </c>
      <c r="C2514" t="s">
        <v>628</v>
      </c>
      <c r="D2514">
        <v>0</v>
      </c>
      <c r="E2514">
        <v>327</v>
      </c>
      <c r="F2514" s="1" t="s">
        <v>17</v>
      </c>
      <c r="G2514" t="s">
        <v>154</v>
      </c>
    </row>
    <row r="2515" spans="1:7" hidden="1" x14ac:dyDescent="0.25">
      <c r="A2515">
        <v>327211</v>
      </c>
      <c r="B2515" t="s">
        <v>743</v>
      </c>
      <c r="C2515" t="s">
        <v>628</v>
      </c>
      <c r="D2515" t="s">
        <v>44</v>
      </c>
      <c r="E2515">
        <v>327</v>
      </c>
      <c r="F2515" s="1" t="s">
        <v>17</v>
      </c>
      <c r="G2515" t="s">
        <v>443</v>
      </c>
    </row>
    <row r="2516" spans="1:7" hidden="1" x14ac:dyDescent="0.25">
      <c r="A2516">
        <v>327211</v>
      </c>
      <c r="B2516" t="s">
        <v>744</v>
      </c>
      <c r="C2516" t="s">
        <v>628</v>
      </c>
      <c r="D2516" t="s">
        <v>50</v>
      </c>
      <c r="E2516">
        <v>327</v>
      </c>
      <c r="F2516" s="1" t="s">
        <v>17</v>
      </c>
      <c r="G2516" t="s">
        <v>443</v>
      </c>
    </row>
    <row r="2517" spans="1:7" hidden="1" x14ac:dyDescent="0.25">
      <c r="A2517">
        <v>327211</v>
      </c>
      <c r="B2517" t="s">
        <v>745</v>
      </c>
      <c r="C2517" t="s">
        <v>628</v>
      </c>
      <c r="D2517">
        <v>1</v>
      </c>
      <c r="E2517">
        <v>327</v>
      </c>
      <c r="F2517" s="1" t="s">
        <v>17</v>
      </c>
      <c r="G2517" t="s">
        <v>737</v>
      </c>
    </row>
    <row r="2518" spans="1:7" hidden="1" x14ac:dyDescent="0.25">
      <c r="A2518">
        <v>327211</v>
      </c>
      <c r="B2518" t="s">
        <v>738</v>
      </c>
      <c r="C2518" t="s">
        <v>628</v>
      </c>
      <c r="D2518" t="s">
        <v>44</v>
      </c>
      <c r="E2518">
        <v>327</v>
      </c>
      <c r="F2518" s="1" t="s">
        <v>17</v>
      </c>
      <c r="G2518" t="s">
        <v>738</v>
      </c>
    </row>
    <row r="2519" spans="1:7" hidden="1" x14ac:dyDescent="0.25">
      <c r="A2519">
        <v>327211</v>
      </c>
      <c r="B2519" t="s">
        <v>746</v>
      </c>
      <c r="C2519" t="s">
        <v>628</v>
      </c>
      <c r="D2519" t="s">
        <v>50</v>
      </c>
      <c r="E2519">
        <v>327</v>
      </c>
      <c r="F2519" s="1" t="s">
        <v>17</v>
      </c>
      <c r="G2519" t="s">
        <v>753</v>
      </c>
    </row>
    <row r="2520" spans="1:7" hidden="1" x14ac:dyDescent="0.25">
      <c r="A2520">
        <v>327211</v>
      </c>
      <c r="B2520" t="s">
        <v>747</v>
      </c>
      <c r="C2520" t="s">
        <v>628</v>
      </c>
      <c r="D2520" t="s">
        <v>50</v>
      </c>
      <c r="E2520">
        <v>327</v>
      </c>
      <c r="F2520" s="1" t="s">
        <v>17</v>
      </c>
      <c r="G2520" t="s">
        <v>753</v>
      </c>
    </row>
    <row r="2521" spans="1:7" hidden="1" x14ac:dyDescent="0.25">
      <c r="A2521">
        <v>327211</v>
      </c>
      <c r="B2521" t="s">
        <v>748</v>
      </c>
      <c r="C2521" t="s">
        <v>628</v>
      </c>
      <c r="D2521" t="s">
        <v>50</v>
      </c>
      <c r="E2521">
        <v>327</v>
      </c>
      <c r="F2521" s="1" t="s">
        <v>17</v>
      </c>
      <c r="G2521" t="s">
        <v>753</v>
      </c>
    </row>
    <row r="2522" spans="1:7" hidden="1" x14ac:dyDescent="0.25">
      <c r="A2522">
        <v>327211</v>
      </c>
      <c r="B2522" t="s">
        <v>749</v>
      </c>
      <c r="C2522" t="s">
        <v>628</v>
      </c>
      <c r="D2522" t="s">
        <v>50</v>
      </c>
      <c r="E2522">
        <v>327</v>
      </c>
      <c r="F2522" s="1" t="s">
        <v>17</v>
      </c>
      <c r="G2522" t="s">
        <v>753</v>
      </c>
    </row>
    <row r="2523" spans="1:7" hidden="1" x14ac:dyDescent="0.25">
      <c r="A2523">
        <v>327211</v>
      </c>
      <c r="B2523" t="s">
        <v>532</v>
      </c>
      <c r="C2523" t="s">
        <v>628</v>
      </c>
      <c r="D2523" t="s">
        <v>50</v>
      </c>
      <c r="E2523">
        <v>327</v>
      </c>
      <c r="F2523" s="1" t="s">
        <v>17</v>
      </c>
      <c r="G2523" t="s">
        <v>753</v>
      </c>
    </row>
    <row r="2524" spans="1:7" hidden="1" x14ac:dyDescent="0.25">
      <c r="A2524">
        <v>327212</v>
      </c>
      <c r="B2524" t="s">
        <v>750</v>
      </c>
      <c r="C2524" t="s">
        <v>628</v>
      </c>
      <c r="D2524" t="s">
        <v>50</v>
      </c>
      <c r="E2524">
        <v>327</v>
      </c>
      <c r="F2524" s="1" t="s">
        <v>17</v>
      </c>
      <c r="G2524" t="s">
        <v>149</v>
      </c>
    </row>
    <row r="2525" spans="1:7" hidden="1" x14ac:dyDescent="0.25">
      <c r="A2525">
        <v>327212</v>
      </c>
      <c r="B2525" t="s">
        <v>741</v>
      </c>
      <c r="C2525" t="s">
        <v>628</v>
      </c>
      <c r="D2525">
        <v>17</v>
      </c>
      <c r="E2525">
        <v>327</v>
      </c>
      <c r="F2525" s="1" t="s">
        <v>17</v>
      </c>
      <c r="G2525" t="s">
        <v>453</v>
      </c>
    </row>
    <row r="2526" spans="1:7" hidden="1" x14ac:dyDescent="0.25">
      <c r="A2526">
        <v>327212</v>
      </c>
      <c r="B2526" t="s">
        <v>742</v>
      </c>
      <c r="C2526" t="s">
        <v>628</v>
      </c>
      <c r="D2526" t="s">
        <v>50</v>
      </c>
      <c r="E2526">
        <v>327</v>
      </c>
      <c r="F2526" s="1" t="s">
        <v>17</v>
      </c>
      <c r="G2526" t="s">
        <v>153</v>
      </c>
    </row>
    <row r="2527" spans="1:7" hidden="1" x14ac:dyDescent="0.25">
      <c r="A2527">
        <v>327212</v>
      </c>
      <c r="B2527" t="s">
        <v>154</v>
      </c>
      <c r="C2527" t="s">
        <v>628</v>
      </c>
      <c r="D2527" t="s">
        <v>50</v>
      </c>
      <c r="E2527">
        <v>327</v>
      </c>
      <c r="F2527" s="1" t="s">
        <v>17</v>
      </c>
      <c r="G2527" t="s">
        <v>154</v>
      </c>
    </row>
    <row r="2528" spans="1:7" hidden="1" x14ac:dyDescent="0.25">
      <c r="A2528">
        <v>327212</v>
      </c>
      <c r="B2528" t="s">
        <v>743</v>
      </c>
      <c r="C2528" t="s">
        <v>628</v>
      </c>
      <c r="D2528" t="s">
        <v>44</v>
      </c>
      <c r="E2528">
        <v>327</v>
      </c>
      <c r="F2528" s="1" t="s">
        <v>17</v>
      </c>
      <c r="G2528" t="s">
        <v>443</v>
      </c>
    </row>
    <row r="2529" spans="1:7" hidden="1" x14ac:dyDescent="0.25">
      <c r="A2529">
        <v>327212</v>
      </c>
      <c r="B2529" t="s">
        <v>744</v>
      </c>
      <c r="C2529" t="s">
        <v>628</v>
      </c>
      <c r="D2529" t="s">
        <v>50</v>
      </c>
      <c r="E2529">
        <v>327</v>
      </c>
      <c r="F2529" s="1" t="s">
        <v>17</v>
      </c>
      <c r="G2529" t="s">
        <v>443</v>
      </c>
    </row>
    <row r="2530" spans="1:7" hidden="1" x14ac:dyDescent="0.25">
      <c r="A2530">
        <v>327212</v>
      </c>
      <c r="B2530" t="s">
        <v>745</v>
      </c>
      <c r="C2530" t="s">
        <v>628</v>
      </c>
      <c r="D2530">
        <v>1</v>
      </c>
      <c r="E2530">
        <v>327</v>
      </c>
      <c r="F2530" s="1" t="s">
        <v>17</v>
      </c>
      <c r="G2530" t="s">
        <v>737</v>
      </c>
    </row>
    <row r="2531" spans="1:7" hidden="1" x14ac:dyDescent="0.25">
      <c r="A2531">
        <v>327212</v>
      </c>
      <c r="B2531" t="s">
        <v>738</v>
      </c>
      <c r="C2531" t="s">
        <v>628</v>
      </c>
      <c r="D2531" t="s">
        <v>44</v>
      </c>
      <c r="E2531">
        <v>327</v>
      </c>
      <c r="F2531" s="1" t="s">
        <v>17</v>
      </c>
      <c r="G2531" t="s">
        <v>738</v>
      </c>
    </row>
    <row r="2532" spans="1:7" hidden="1" x14ac:dyDescent="0.25">
      <c r="A2532">
        <v>327212</v>
      </c>
      <c r="B2532" t="s">
        <v>746</v>
      </c>
      <c r="C2532" t="s">
        <v>628</v>
      </c>
      <c r="D2532" t="s">
        <v>50</v>
      </c>
      <c r="E2532">
        <v>327</v>
      </c>
      <c r="F2532" s="1" t="s">
        <v>17</v>
      </c>
      <c r="G2532" t="s">
        <v>753</v>
      </c>
    </row>
    <row r="2533" spans="1:7" hidden="1" x14ac:dyDescent="0.25">
      <c r="A2533">
        <v>327212</v>
      </c>
      <c r="B2533" t="s">
        <v>747</v>
      </c>
      <c r="C2533" t="s">
        <v>628</v>
      </c>
      <c r="D2533" t="s">
        <v>50</v>
      </c>
      <c r="E2533">
        <v>327</v>
      </c>
      <c r="F2533" s="1" t="s">
        <v>17</v>
      </c>
      <c r="G2533" t="s">
        <v>753</v>
      </c>
    </row>
    <row r="2534" spans="1:7" hidden="1" x14ac:dyDescent="0.25">
      <c r="A2534">
        <v>327212</v>
      </c>
      <c r="B2534" t="s">
        <v>748</v>
      </c>
      <c r="C2534" t="s">
        <v>628</v>
      </c>
      <c r="D2534">
        <v>0</v>
      </c>
      <c r="E2534">
        <v>327</v>
      </c>
      <c r="F2534" s="1" t="s">
        <v>17</v>
      </c>
      <c r="G2534" t="s">
        <v>753</v>
      </c>
    </row>
    <row r="2535" spans="1:7" hidden="1" x14ac:dyDescent="0.25">
      <c r="A2535">
        <v>327212</v>
      </c>
      <c r="B2535" t="s">
        <v>749</v>
      </c>
      <c r="C2535" t="s">
        <v>628</v>
      </c>
      <c r="D2535">
        <v>0</v>
      </c>
      <c r="E2535">
        <v>327</v>
      </c>
      <c r="F2535" s="1" t="s">
        <v>17</v>
      </c>
      <c r="G2535" t="s">
        <v>753</v>
      </c>
    </row>
    <row r="2536" spans="1:7" hidden="1" x14ac:dyDescent="0.25">
      <c r="A2536">
        <v>327212</v>
      </c>
      <c r="B2536" t="s">
        <v>532</v>
      </c>
      <c r="C2536" t="s">
        <v>628</v>
      </c>
      <c r="D2536" t="s">
        <v>50</v>
      </c>
      <c r="E2536">
        <v>327</v>
      </c>
      <c r="F2536" s="1" t="s">
        <v>17</v>
      </c>
      <c r="G2536" t="s">
        <v>753</v>
      </c>
    </row>
    <row r="2537" spans="1:7" hidden="1" x14ac:dyDescent="0.25">
      <c r="A2537">
        <v>327213</v>
      </c>
      <c r="B2537" t="s">
        <v>750</v>
      </c>
      <c r="C2537" t="s">
        <v>628</v>
      </c>
      <c r="D2537" t="s">
        <v>50</v>
      </c>
      <c r="E2537">
        <v>327</v>
      </c>
      <c r="F2537" s="1" t="s">
        <v>17</v>
      </c>
      <c r="G2537" t="s">
        <v>149</v>
      </c>
    </row>
    <row r="2538" spans="1:7" hidden="1" x14ac:dyDescent="0.25">
      <c r="A2538">
        <v>327213</v>
      </c>
      <c r="B2538" t="s">
        <v>741</v>
      </c>
      <c r="C2538" t="s">
        <v>628</v>
      </c>
      <c r="D2538">
        <v>31</v>
      </c>
      <c r="E2538">
        <v>327</v>
      </c>
      <c r="F2538" s="1" t="s">
        <v>17</v>
      </c>
      <c r="G2538" t="s">
        <v>453</v>
      </c>
    </row>
    <row r="2539" spans="1:7" hidden="1" x14ac:dyDescent="0.25">
      <c r="A2539">
        <v>327213</v>
      </c>
      <c r="B2539" t="s">
        <v>742</v>
      </c>
      <c r="C2539" t="s">
        <v>628</v>
      </c>
      <c r="D2539">
        <v>2</v>
      </c>
      <c r="E2539">
        <v>327</v>
      </c>
      <c r="F2539" s="1" t="s">
        <v>17</v>
      </c>
      <c r="G2539" t="s">
        <v>153</v>
      </c>
    </row>
    <row r="2540" spans="1:7" hidden="1" x14ac:dyDescent="0.25">
      <c r="A2540">
        <v>327213</v>
      </c>
      <c r="B2540" t="s">
        <v>154</v>
      </c>
      <c r="C2540" t="s">
        <v>628</v>
      </c>
      <c r="D2540">
        <v>5</v>
      </c>
      <c r="E2540">
        <v>327</v>
      </c>
      <c r="F2540" s="1" t="s">
        <v>17</v>
      </c>
      <c r="G2540" t="s">
        <v>154</v>
      </c>
    </row>
    <row r="2541" spans="1:7" hidden="1" x14ac:dyDescent="0.25">
      <c r="A2541">
        <v>327213</v>
      </c>
      <c r="B2541" t="s">
        <v>743</v>
      </c>
      <c r="C2541" t="s">
        <v>628</v>
      </c>
      <c r="D2541" t="s">
        <v>44</v>
      </c>
      <c r="E2541">
        <v>327</v>
      </c>
      <c r="F2541" s="1" t="s">
        <v>17</v>
      </c>
      <c r="G2541" t="s">
        <v>443</v>
      </c>
    </row>
    <row r="2542" spans="1:7" hidden="1" x14ac:dyDescent="0.25">
      <c r="A2542">
        <v>327213</v>
      </c>
      <c r="B2542" t="s">
        <v>744</v>
      </c>
      <c r="C2542" t="s">
        <v>628</v>
      </c>
      <c r="D2542" t="s">
        <v>50</v>
      </c>
      <c r="E2542">
        <v>327</v>
      </c>
      <c r="F2542" s="1" t="s">
        <v>17</v>
      </c>
      <c r="G2542" t="s">
        <v>443</v>
      </c>
    </row>
    <row r="2543" spans="1:7" hidden="1" x14ac:dyDescent="0.25">
      <c r="A2543">
        <v>327213</v>
      </c>
      <c r="B2543" t="s">
        <v>745</v>
      </c>
      <c r="C2543" t="s">
        <v>628</v>
      </c>
      <c r="D2543">
        <v>3</v>
      </c>
      <c r="E2543">
        <v>327</v>
      </c>
      <c r="F2543" s="1" t="s">
        <v>17</v>
      </c>
      <c r="G2543" t="s">
        <v>737</v>
      </c>
    </row>
    <row r="2544" spans="1:7" hidden="1" x14ac:dyDescent="0.25">
      <c r="A2544">
        <v>327213</v>
      </c>
      <c r="B2544" t="s">
        <v>738</v>
      </c>
      <c r="C2544" t="s">
        <v>628</v>
      </c>
      <c r="D2544" t="s">
        <v>44</v>
      </c>
      <c r="E2544">
        <v>327</v>
      </c>
      <c r="F2544" s="1" t="s">
        <v>17</v>
      </c>
      <c r="G2544" t="s">
        <v>738</v>
      </c>
    </row>
    <row r="2545" spans="1:7" hidden="1" x14ac:dyDescent="0.25">
      <c r="A2545">
        <v>327213</v>
      </c>
      <c r="B2545" t="s">
        <v>746</v>
      </c>
      <c r="C2545" t="s">
        <v>628</v>
      </c>
      <c r="D2545">
        <v>1</v>
      </c>
      <c r="E2545">
        <v>327</v>
      </c>
      <c r="F2545" s="1" t="s">
        <v>17</v>
      </c>
      <c r="G2545" t="s">
        <v>753</v>
      </c>
    </row>
    <row r="2546" spans="1:7" hidden="1" x14ac:dyDescent="0.25">
      <c r="A2546">
        <v>327213</v>
      </c>
      <c r="B2546" t="s">
        <v>747</v>
      </c>
      <c r="C2546" t="s">
        <v>628</v>
      </c>
      <c r="D2546">
        <v>0</v>
      </c>
      <c r="E2546">
        <v>327</v>
      </c>
      <c r="F2546" s="1" t="s">
        <v>17</v>
      </c>
      <c r="G2546" t="s">
        <v>753</v>
      </c>
    </row>
    <row r="2547" spans="1:7" hidden="1" x14ac:dyDescent="0.25">
      <c r="A2547">
        <v>327213</v>
      </c>
      <c r="B2547" t="s">
        <v>748</v>
      </c>
      <c r="C2547" t="s">
        <v>628</v>
      </c>
      <c r="D2547">
        <v>0</v>
      </c>
      <c r="E2547">
        <v>327</v>
      </c>
      <c r="F2547" s="1" t="s">
        <v>17</v>
      </c>
      <c r="G2547" t="s">
        <v>753</v>
      </c>
    </row>
    <row r="2548" spans="1:7" hidden="1" x14ac:dyDescent="0.25">
      <c r="A2548">
        <v>327213</v>
      </c>
      <c r="B2548" t="s">
        <v>749</v>
      </c>
      <c r="C2548" t="s">
        <v>628</v>
      </c>
      <c r="D2548" t="s">
        <v>50</v>
      </c>
      <c r="E2548">
        <v>327</v>
      </c>
      <c r="F2548" s="1" t="s">
        <v>17</v>
      </c>
      <c r="G2548" t="s">
        <v>753</v>
      </c>
    </row>
    <row r="2549" spans="1:7" hidden="1" x14ac:dyDescent="0.25">
      <c r="A2549">
        <v>327213</v>
      </c>
      <c r="B2549" t="s">
        <v>532</v>
      </c>
      <c r="C2549" t="s">
        <v>628</v>
      </c>
      <c r="D2549">
        <v>0</v>
      </c>
      <c r="E2549">
        <v>327</v>
      </c>
      <c r="F2549" s="1" t="s">
        <v>17</v>
      </c>
      <c r="G2549" t="s">
        <v>753</v>
      </c>
    </row>
    <row r="2550" spans="1:7" hidden="1" x14ac:dyDescent="0.25">
      <c r="A2550">
        <v>327215</v>
      </c>
      <c r="B2550" t="s">
        <v>750</v>
      </c>
      <c r="C2550" t="s">
        <v>628</v>
      </c>
      <c r="D2550">
        <v>1</v>
      </c>
      <c r="E2550">
        <v>327</v>
      </c>
      <c r="F2550" s="1" t="s">
        <v>17</v>
      </c>
      <c r="G2550" t="s">
        <v>149</v>
      </c>
    </row>
    <row r="2551" spans="1:7" hidden="1" x14ac:dyDescent="0.25">
      <c r="A2551">
        <v>327215</v>
      </c>
      <c r="B2551" t="s">
        <v>741</v>
      </c>
      <c r="C2551" t="s">
        <v>628</v>
      </c>
      <c r="D2551">
        <v>6</v>
      </c>
      <c r="E2551">
        <v>327</v>
      </c>
      <c r="F2551" s="1" t="s">
        <v>17</v>
      </c>
      <c r="G2551" t="s">
        <v>453</v>
      </c>
    </row>
    <row r="2552" spans="1:7" hidden="1" x14ac:dyDescent="0.25">
      <c r="A2552">
        <v>327215</v>
      </c>
      <c r="B2552" t="s">
        <v>742</v>
      </c>
      <c r="C2552" t="s">
        <v>628</v>
      </c>
      <c r="D2552" t="s">
        <v>50</v>
      </c>
      <c r="E2552">
        <v>327</v>
      </c>
      <c r="F2552" s="1" t="s">
        <v>17</v>
      </c>
      <c r="G2552" t="s">
        <v>153</v>
      </c>
    </row>
    <row r="2553" spans="1:7" hidden="1" x14ac:dyDescent="0.25">
      <c r="A2553">
        <v>327215</v>
      </c>
      <c r="B2553" t="s">
        <v>154</v>
      </c>
      <c r="C2553" t="s">
        <v>628</v>
      </c>
      <c r="D2553" t="s">
        <v>50</v>
      </c>
      <c r="E2553">
        <v>327</v>
      </c>
      <c r="F2553" s="1" t="s">
        <v>17</v>
      </c>
      <c r="G2553" t="s">
        <v>154</v>
      </c>
    </row>
    <row r="2554" spans="1:7" hidden="1" x14ac:dyDescent="0.25">
      <c r="A2554">
        <v>327215</v>
      </c>
      <c r="B2554" t="s">
        <v>743</v>
      </c>
      <c r="C2554" t="s">
        <v>628</v>
      </c>
      <c r="D2554" t="s">
        <v>44</v>
      </c>
      <c r="E2554">
        <v>327</v>
      </c>
      <c r="F2554" s="1" t="s">
        <v>17</v>
      </c>
      <c r="G2554" t="s">
        <v>443</v>
      </c>
    </row>
    <row r="2555" spans="1:7" hidden="1" x14ac:dyDescent="0.25">
      <c r="A2555">
        <v>327215</v>
      </c>
      <c r="B2555" t="s">
        <v>744</v>
      </c>
      <c r="C2555" t="s">
        <v>628</v>
      </c>
      <c r="D2555" t="s">
        <v>50</v>
      </c>
      <c r="E2555">
        <v>327</v>
      </c>
      <c r="F2555" s="1" t="s">
        <v>17</v>
      </c>
      <c r="G2555" t="s">
        <v>443</v>
      </c>
    </row>
    <row r="2556" spans="1:7" hidden="1" x14ac:dyDescent="0.25">
      <c r="A2556">
        <v>327215</v>
      </c>
      <c r="B2556" t="s">
        <v>745</v>
      </c>
      <c r="C2556" t="s">
        <v>628</v>
      </c>
      <c r="D2556">
        <v>2</v>
      </c>
      <c r="E2556">
        <v>327</v>
      </c>
      <c r="F2556" s="1" t="s">
        <v>17</v>
      </c>
      <c r="G2556" t="s">
        <v>737</v>
      </c>
    </row>
    <row r="2557" spans="1:7" hidden="1" x14ac:dyDescent="0.25">
      <c r="A2557">
        <v>327215</v>
      </c>
      <c r="B2557" t="s">
        <v>738</v>
      </c>
      <c r="C2557" t="s">
        <v>628</v>
      </c>
      <c r="D2557" t="s">
        <v>44</v>
      </c>
      <c r="E2557">
        <v>327</v>
      </c>
      <c r="F2557" s="1" t="s">
        <v>17</v>
      </c>
      <c r="G2557" t="s">
        <v>738</v>
      </c>
    </row>
    <row r="2558" spans="1:7" hidden="1" x14ac:dyDescent="0.25">
      <c r="A2558">
        <v>327215</v>
      </c>
      <c r="B2558" t="s">
        <v>746</v>
      </c>
      <c r="C2558" t="s">
        <v>628</v>
      </c>
      <c r="D2558" t="s">
        <v>50</v>
      </c>
      <c r="E2558">
        <v>327</v>
      </c>
      <c r="F2558" s="1" t="s">
        <v>17</v>
      </c>
      <c r="G2558" t="s">
        <v>753</v>
      </c>
    </row>
    <row r="2559" spans="1:7" hidden="1" x14ac:dyDescent="0.25">
      <c r="A2559">
        <v>327215</v>
      </c>
      <c r="B2559" t="s">
        <v>747</v>
      </c>
      <c r="C2559" t="s">
        <v>628</v>
      </c>
      <c r="D2559" t="s">
        <v>50</v>
      </c>
      <c r="E2559">
        <v>327</v>
      </c>
      <c r="F2559" s="1" t="s">
        <v>17</v>
      </c>
      <c r="G2559" t="s">
        <v>753</v>
      </c>
    </row>
    <row r="2560" spans="1:7" hidden="1" x14ac:dyDescent="0.25">
      <c r="A2560">
        <v>327215</v>
      </c>
      <c r="B2560" t="s">
        <v>748</v>
      </c>
      <c r="C2560" t="s">
        <v>628</v>
      </c>
      <c r="D2560" t="s">
        <v>50</v>
      </c>
      <c r="E2560">
        <v>327</v>
      </c>
      <c r="F2560" s="1" t="s">
        <v>17</v>
      </c>
      <c r="G2560" t="s">
        <v>753</v>
      </c>
    </row>
    <row r="2561" spans="1:7" hidden="1" x14ac:dyDescent="0.25">
      <c r="A2561">
        <v>327215</v>
      </c>
      <c r="B2561" t="s">
        <v>749</v>
      </c>
      <c r="C2561" t="s">
        <v>628</v>
      </c>
      <c r="D2561" t="s">
        <v>50</v>
      </c>
      <c r="E2561">
        <v>327</v>
      </c>
      <c r="F2561" s="1" t="s">
        <v>17</v>
      </c>
      <c r="G2561" t="s">
        <v>753</v>
      </c>
    </row>
    <row r="2562" spans="1:7" hidden="1" x14ac:dyDescent="0.25">
      <c r="A2562">
        <v>327215</v>
      </c>
      <c r="B2562" t="s">
        <v>532</v>
      </c>
      <c r="C2562" t="s">
        <v>628</v>
      </c>
      <c r="D2562" t="s">
        <v>50</v>
      </c>
      <c r="E2562">
        <v>327</v>
      </c>
      <c r="F2562" s="1" t="s">
        <v>17</v>
      </c>
      <c r="G2562" t="s">
        <v>753</v>
      </c>
    </row>
    <row r="2563" spans="1:7" hidden="1" x14ac:dyDescent="0.25">
      <c r="A2563">
        <v>327310</v>
      </c>
      <c r="B2563" t="s">
        <v>750</v>
      </c>
      <c r="C2563" t="s">
        <v>628</v>
      </c>
      <c r="D2563" t="s">
        <v>50</v>
      </c>
      <c r="E2563">
        <v>327</v>
      </c>
      <c r="F2563" s="1" t="s">
        <v>18</v>
      </c>
      <c r="G2563" t="s">
        <v>149</v>
      </c>
    </row>
    <row r="2564" spans="1:7" hidden="1" x14ac:dyDescent="0.25">
      <c r="A2564">
        <v>327310</v>
      </c>
      <c r="B2564" t="s">
        <v>741</v>
      </c>
      <c r="C2564" t="s">
        <v>628</v>
      </c>
      <c r="D2564">
        <v>84</v>
      </c>
      <c r="E2564">
        <v>327</v>
      </c>
      <c r="F2564" s="1" t="s">
        <v>18</v>
      </c>
      <c r="G2564" t="s">
        <v>453</v>
      </c>
    </row>
    <row r="2565" spans="1:7" hidden="1" x14ac:dyDescent="0.25">
      <c r="A2565">
        <v>327310</v>
      </c>
      <c r="B2565" t="s">
        <v>742</v>
      </c>
      <c r="C2565" t="s">
        <v>628</v>
      </c>
      <c r="D2565">
        <v>0</v>
      </c>
      <c r="E2565">
        <v>327</v>
      </c>
      <c r="F2565" s="1" t="s">
        <v>18</v>
      </c>
      <c r="G2565" t="s">
        <v>153</v>
      </c>
    </row>
    <row r="2566" spans="1:7" hidden="1" x14ac:dyDescent="0.25">
      <c r="A2566">
        <v>327310</v>
      </c>
      <c r="B2566" t="s">
        <v>154</v>
      </c>
      <c r="C2566" t="s">
        <v>628</v>
      </c>
      <c r="D2566">
        <v>5</v>
      </c>
      <c r="E2566">
        <v>327</v>
      </c>
      <c r="F2566" s="1" t="s">
        <v>18</v>
      </c>
      <c r="G2566" t="s">
        <v>154</v>
      </c>
    </row>
    <row r="2567" spans="1:7" hidden="1" x14ac:dyDescent="0.25">
      <c r="A2567">
        <v>327310</v>
      </c>
      <c r="B2567" t="s">
        <v>743</v>
      </c>
      <c r="C2567" t="s">
        <v>628</v>
      </c>
      <c r="D2567" t="s">
        <v>44</v>
      </c>
      <c r="E2567">
        <v>327</v>
      </c>
      <c r="F2567" s="1" t="s">
        <v>18</v>
      </c>
      <c r="G2567" t="s">
        <v>443</v>
      </c>
    </row>
    <row r="2568" spans="1:7" hidden="1" x14ac:dyDescent="0.25">
      <c r="A2568">
        <v>327310</v>
      </c>
      <c r="B2568" t="s">
        <v>744</v>
      </c>
      <c r="C2568" t="s">
        <v>628</v>
      </c>
      <c r="D2568">
        <v>0</v>
      </c>
      <c r="E2568">
        <v>327</v>
      </c>
      <c r="F2568" s="1" t="s">
        <v>18</v>
      </c>
      <c r="G2568" t="s">
        <v>443</v>
      </c>
    </row>
    <row r="2569" spans="1:7" hidden="1" x14ac:dyDescent="0.25">
      <c r="A2569">
        <v>327310</v>
      </c>
      <c r="B2569" t="s">
        <v>745</v>
      </c>
      <c r="C2569" t="s">
        <v>628</v>
      </c>
      <c r="D2569">
        <v>1</v>
      </c>
      <c r="E2569">
        <v>327</v>
      </c>
      <c r="F2569" s="1" t="s">
        <v>18</v>
      </c>
      <c r="G2569" t="s">
        <v>737</v>
      </c>
    </row>
    <row r="2570" spans="1:7" hidden="1" x14ac:dyDescent="0.25">
      <c r="A2570">
        <v>327310</v>
      </c>
      <c r="B2570" t="s">
        <v>738</v>
      </c>
      <c r="C2570" t="s">
        <v>628</v>
      </c>
      <c r="D2570" t="s">
        <v>44</v>
      </c>
      <c r="E2570">
        <v>327</v>
      </c>
      <c r="F2570" s="1" t="s">
        <v>18</v>
      </c>
      <c r="G2570" t="s">
        <v>738</v>
      </c>
    </row>
    <row r="2571" spans="1:7" hidden="1" x14ac:dyDescent="0.25">
      <c r="A2571">
        <v>327310</v>
      </c>
      <c r="B2571" t="s">
        <v>746</v>
      </c>
      <c r="C2571" t="s">
        <v>628</v>
      </c>
      <c r="D2571" t="s">
        <v>50</v>
      </c>
      <c r="E2571">
        <v>327</v>
      </c>
      <c r="F2571" s="1" t="s">
        <v>18</v>
      </c>
      <c r="G2571" t="s">
        <v>753</v>
      </c>
    </row>
    <row r="2572" spans="1:7" hidden="1" x14ac:dyDescent="0.25">
      <c r="A2572">
        <v>327310</v>
      </c>
      <c r="B2572" t="s">
        <v>747</v>
      </c>
      <c r="C2572" t="s">
        <v>628</v>
      </c>
      <c r="D2572">
        <v>0</v>
      </c>
      <c r="E2572">
        <v>327</v>
      </c>
      <c r="F2572" s="1" t="s">
        <v>18</v>
      </c>
      <c r="G2572" t="s">
        <v>753</v>
      </c>
    </row>
    <row r="2573" spans="1:7" hidden="1" x14ac:dyDescent="0.25">
      <c r="A2573">
        <v>327310</v>
      </c>
      <c r="B2573" t="s">
        <v>748</v>
      </c>
      <c r="C2573" t="s">
        <v>628</v>
      </c>
      <c r="D2573">
        <v>0</v>
      </c>
      <c r="E2573">
        <v>327</v>
      </c>
      <c r="F2573" s="1" t="s">
        <v>18</v>
      </c>
      <c r="G2573" t="s">
        <v>753</v>
      </c>
    </row>
    <row r="2574" spans="1:7" hidden="1" x14ac:dyDescent="0.25">
      <c r="A2574">
        <v>327310</v>
      </c>
      <c r="B2574" t="s">
        <v>749</v>
      </c>
      <c r="C2574" t="s">
        <v>628</v>
      </c>
      <c r="D2574">
        <v>0</v>
      </c>
      <c r="E2574">
        <v>327</v>
      </c>
      <c r="F2574" s="1" t="s">
        <v>18</v>
      </c>
      <c r="G2574" t="s">
        <v>753</v>
      </c>
    </row>
    <row r="2575" spans="1:7" hidden="1" x14ac:dyDescent="0.25">
      <c r="A2575">
        <v>327310</v>
      </c>
      <c r="B2575" t="s">
        <v>532</v>
      </c>
      <c r="C2575" t="s">
        <v>628</v>
      </c>
      <c r="D2575">
        <v>0</v>
      </c>
      <c r="E2575">
        <v>327</v>
      </c>
      <c r="F2575" s="1" t="s">
        <v>18</v>
      </c>
      <c r="G2575" t="s">
        <v>753</v>
      </c>
    </row>
    <row r="2576" spans="1:7" hidden="1" x14ac:dyDescent="0.25">
      <c r="A2576">
        <v>327410</v>
      </c>
      <c r="B2576" t="s">
        <v>750</v>
      </c>
      <c r="C2576" t="s">
        <v>628</v>
      </c>
      <c r="D2576" t="s">
        <v>50</v>
      </c>
      <c r="E2576">
        <v>327</v>
      </c>
      <c r="F2576" s="1" t="s">
        <v>18</v>
      </c>
      <c r="G2576" t="s">
        <v>149</v>
      </c>
    </row>
    <row r="2577" spans="1:7" hidden="1" x14ac:dyDescent="0.25">
      <c r="A2577">
        <v>327410</v>
      </c>
      <c r="B2577" t="s">
        <v>741</v>
      </c>
      <c r="C2577" t="s">
        <v>628</v>
      </c>
      <c r="D2577">
        <v>25</v>
      </c>
      <c r="E2577">
        <v>327</v>
      </c>
      <c r="F2577" s="1" t="s">
        <v>18</v>
      </c>
      <c r="G2577" t="s">
        <v>453</v>
      </c>
    </row>
    <row r="2578" spans="1:7" hidden="1" x14ac:dyDescent="0.25">
      <c r="A2578">
        <v>327410</v>
      </c>
      <c r="B2578" t="s">
        <v>742</v>
      </c>
      <c r="C2578" t="s">
        <v>628</v>
      </c>
      <c r="D2578">
        <v>0</v>
      </c>
      <c r="E2578">
        <v>327</v>
      </c>
      <c r="F2578" s="1" t="s">
        <v>18</v>
      </c>
      <c r="G2578" t="s">
        <v>153</v>
      </c>
    </row>
    <row r="2579" spans="1:7" hidden="1" x14ac:dyDescent="0.25">
      <c r="A2579">
        <v>327410</v>
      </c>
      <c r="B2579" t="s">
        <v>154</v>
      </c>
      <c r="C2579" t="s">
        <v>628</v>
      </c>
      <c r="D2579" t="s">
        <v>50</v>
      </c>
      <c r="E2579">
        <v>327</v>
      </c>
      <c r="F2579" s="1" t="s">
        <v>18</v>
      </c>
      <c r="G2579" t="s">
        <v>154</v>
      </c>
    </row>
    <row r="2580" spans="1:7" hidden="1" x14ac:dyDescent="0.25">
      <c r="A2580">
        <v>327410</v>
      </c>
      <c r="B2580" t="s">
        <v>743</v>
      </c>
      <c r="C2580" t="s">
        <v>628</v>
      </c>
      <c r="D2580" t="s">
        <v>44</v>
      </c>
      <c r="E2580">
        <v>327</v>
      </c>
      <c r="F2580" s="1" t="s">
        <v>18</v>
      </c>
      <c r="G2580" t="s">
        <v>443</v>
      </c>
    </row>
    <row r="2581" spans="1:7" hidden="1" x14ac:dyDescent="0.25">
      <c r="A2581">
        <v>327410</v>
      </c>
      <c r="B2581" t="s">
        <v>744</v>
      </c>
      <c r="C2581" t="s">
        <v>628</v>
      </c>
      <c r="D2581" t="s">
        <v>50</v>
      </c>
      <c r="E2581">
        <v>327</v>
      </c>
      <c r="F2581" s="1" t="s">
        <v>18</v>
      </c>
      <c r="G2581" t="s">
        <v>443</v>
      </c>
    </row>
    <row r="2582" spans="1:7" hidden="1" x14ac:dyDescent="0.25">
      <c r="A2582">
        <v>327410</v>
      </c>
      <c r="B2582" t="s">
        <v>745</v>
      </c>
      <c r="C2582" t="s">
        <v>628</v>
      </c>
      <c r="D2582" t="s">
        <v>50</v>
      </c>
      <c r="E2582">
        <v>327</v>
      </c>
      <c r="F2582" s="1" t="s">
        <v>18</v>
      </c>
      <c r="G2582" t="s">
        <v>737</v>
      </c>
    </row>
    <row r="2583" spans="1:7" hidden="1" x14ac:dyDescent="0.25">
      <c r="A2583">
        <v>327410</v>
      </c>
      <c r="B2583" t="s">
        <v>738</v>
      </c>
      <c r="C2583" t="s">
        <v>628</v>
      </c>
      <c r="D2583" t="s">
        <v>44</v>
      </c>
      <c r="E2583">
        <v>327</v>
      </c>
      <c r="F2583" s="1" t="s">
        <v>18</v>
      </c>
      <c r="G2583" t="s">
        <v>738</v>
      </c>
    </row>
    <row r="2584" spans="1:7" hidden="1" x14ac:dyDescent="0.25">
      <c r="A2584">
        <v>327410</v>
      </c>
      <c r="B2584" t="s">
        <v>746</v>
      </c>
      <c r="C2584" t="s">
        <v>628</v>
      </c>
      <c r="D2584" t="s">
        <v>50</v>
      </c>
      <c r="E2584">
        <v>327</v>
      </c>
      <c r="F2584" s="1" t="s">
        <v>18</v>
      </c>
      <c r="G2584" t="s">
        <v>753</v>
      </c>
    </row>
    <row r="2585" spans="1:7" hidden="1" x14ac:dyDescent="0.25">
      <c r="A2585">
        <v>327410</v>
      </c>
      <c r="B2585" t="s">
        <v>747</v>
      </c>
      <c r="C2585" t="s">
        <v>628</v>
      </c>
      <c r="D2585">
        <v>0</v>
      </c>
      <c r="E2585">
        <v>327</v>
      </c>
      <c r="F2585" s="1" t="s">
        <v>18</v>
      </c>
      <c r="G2585" t="s">
        <v>753</v>
      </c>
    </row>
    <row r="2586" spans="1:7" hidden="1" x14ac:dyDescent="0.25">
      <c r="A2586">
        <v>327410</v>
      </c>
      <c r="B2586" t="s">
        <v>748</v>
      </c>
      <c r="C2586" t="s">
        <v>628</v>
      </c>
      <c r="D2586">
        <v>0</v>
      </c>
      <c r="E2586">
        <v>327</v>
      </c>
      <c r="F2586" s="1" t="s">
        <v>18</v>
      </c>
      <c r="G2586" t="s">
        <v>753</v>
      </c>
    </row>
    <row r="2587" spans="1:7" hidden="1" x14ac:dyDescent="0.25">
      <c r="A2587">
        <v>327410</v>
      </c>
      <c r="B2587" t="s">
        <v>749</v>
      </c>
      <c r="C2587" t="s">
        <v>628</v>
      </c>
      <c r="D2587">
        <v>0</v>
      </c>
      <c r="E2587">
        <v>327</v>
      </c>
      <c r="F2587" s="1" t="s">
        <v>18</v>
      </c>
      <c r="G2587" t="s">
        <v>753</v>
      </c>
    </row>
    <row r="2588" spans="1:7" hidden="1" x14ac:dyDescent="0.25">
      <c r="A2588">
        <v>327410</v>
      </c>
      <c r="B2588" t="s">
        <v>532</v>
      </c>
      <c r="C2588" t="s">
        <v>628</v>
      </c>
      <c r="D2588">
        <v>0</v>
      </c>
      <c r="E2588">
        <v>327</v>
      </c>
      <c r="F2588" s="1" t="s">
        <v>18</v>
      </c>
      <c r="G2588" t="s">
        <v>753</v>
      </c>
    </row>
    <row r="2589" spans="1:7" hidden="1" x14ac:dyDescent="0.25">
      <c r="A2589">
        <v>327420</v>
      </c>
      <c r="B2589" t="s">
        <v>750</v>
      </c>
      <c r="C2589" t="s">
        <v>628</v>
      </c>
      <c r="D2589">
        <v>3</v>
      </c>
      <c r="E2589">
        <v>327</v>
      </c>
      <c r="F2589" s="1" t="s">
        <v>18</v>
      </c>
      <c r="G2589" t="s">
        <v>149</v>
      </c>
    </row>
    <row r="2590" spans="1:7" hidden="1" x14ac:dyDescent="0.25">
      <c r="A2590">
        <v>327420</v>
      </c>
      <c r="B2590" t="s">
        <v>741</v>
      </c>
      <c r="C2590" t="s">
        <v>628</v>
      </c>
      <c r="D2590">
        <v>54</v>
      </c>
      <c r="E2590">
        <v>327</v>
      </c>
      <c r="F2590" s="1" t="s">
        <v>18</v>
      </c>
      <c r="G2590" t="s">
        <v>453</v>
      </c>
    </row>
    <row r="2591" spans="1:7" hidden="1" x14ac:dyDescent="0.25">
      <c r="A2591">
        <v>327420</v>
      </c>
      <c r="B2591" t="s">
        <v>742</v>
      </c>
      <c r="C2591" t="s">
        <v>628</v>
      </c>
      <c r="D2591">
        <v>1</v>
      </c>
      <c r="E2591">
        <v>327</v>
      </c>
      <c r="F2591" s="1" t="s">
        <v>18</v>
      </c>
      <c r="G2591" t="s">
        <v>153</v>
      </c>
    </row>
    <row r="2592" spans="1:7" hidden="1" x14ac:dyDescent="0.25">
      <c r="A2592">
        <v>327420</v>
      </c>
      <c r="B2592" t="s">
        <v>154</v>
      </c>
      <c r="C2592" t="s">
        <v>628</v>
      </c>
      <c r="D2592">
        <v>4</v>
      </c>
      <c r="E2592">
        <v>327</v>
      </c>
      <c r="F2592" s="1" t="s">
        <v>18</v>
      </c>
      <c r="G2592" t="s">
        <v>154</v>
      </c>
    </row>
    <row r="2593" spans="1:7" hidden="1" x14ac:dyDescent="0.25">
      <c r="A2593">
        <v>327420</v>
      </c>
      <c r="B2593" t="s">
        <v>743</v>
      </c>
      <c r="C2593" t="s">
        <v>628</v>
      </c>
      <c r="D2593" t="s">
        <v>44</v>
      </c>
      <c r="E2593">
        <v>327</v>
      </c>
      <c r="F2593" s="1" t="s">
        <v>18</v>
      </c>
      <c r="G2593" t="s">
        <v>443</v>
      </c>
    </row>
    <row r="2594" spans="1:7" hidden="1" x14ac:dyDescent="0.25">
      <c r="A2594">
        <v>327420</v>
      </c>
      <c r="B2594" t="s">
        <v>744</v>
      </c>
      <c r="C2594" t="s">
        <v>628</v>
      </c>
      <c r="D2594">
        <v>1</v>
      </c>
      <c r="E2594">
        <v>327</v>
      </c>
      <c r="F2594" s="1" t="s">
        <v>18</v>
      </c>
      <c r="G2594" t="s">
        <v>443</v>
      </c>
    </row>
    <row r="2595" spans="1:7" hidden="1" x14ac:dyDescent="0.25">
      <c r="A2595">
        <v>327420</v>
      </c>
      <c r="B2595" t="s">
        <v>745</v>
      </c>
      <c r="C2595" t="s">
        <v>628</v>
      </c>
      <c r="D2595">
        <v>2</v>
      </c>
      <c r="E2595">
        <v>327</v>
      </c>
      <c r="F2595" s="1" t="s">
        <v>18</v>
      </c>
      <c r="G2595" t="s">
        <v>737</v>
      </c>
    </row>
    <row r="2596" spans="1:7" hidden="1" x14ac:dyDescent="0.25">
      <c r="A2596">
        <v>327420</v>
      </c>
      <c r="B2596" t="s">
        <v>738</v>
      </c>
      <c r="C2596" t="s">
        <v>628</v>
      </c>
      <c r="D2596" t="s">
        <v>44</v>
      </c>
      <c r="E2596">
        <v>327</v>
      </c>
      <c r="F2596" s="1" t="s">
        <v>18</v>
      </c>
      <c r="G2596" t="s">
        <v>738</v>
      </c>
    </row>
    <row r="2597" spans="1:7" hidden="1" x14ac:dyDescent="0.25">
      <c r="A2597">
        <v>327420</v>
      </c>
      <c r="B2597" t="s">
        <v>746</v>
      </c>
      <c r="C2597" t="s">
        <v>628</v>
      </c>
      <c r="D2597">
        <v>1</v>
      </c>
      <c r="E2597">
        <v>327</v>
      </c>
      <c r="F2597" s="1" t="s">
        <v>18</v>
      </c>
      <c r="G2597" t="s">
        <v>753</v>
      </c>
    </row>
    <row r="2598" spans="1:7" hidden="1" x14ac:dyDescent="0.25">
      <c r="A2598">
        <v>327420</v>
      </c>
      <c r="B2598" t="s">
        <v>747</v>
      </c>
      <c r="C2598" t="s">
        <v>628</v>
      </c>
      <c r="D2598">
        <v>1</v>
      </c>
      <c r="E2598">
        <v>327</v>
      </c>
      <c r="F2598" s="1" t="s">
        <v>18</v>
      </c>
      <c r="G2598" t="s">
        <v>753</v>
      </c>
    </row>
    <row r="2599" spans="1:7" hidden="1" x14ac:dyDescent="0.25">
      <c r="A2599">
        <v>327420</v>
      </c>
      <c r="B2599" t="s">
        <v>748</v>
      </c>
      <c r="C2599" t="s">
        <v>628</v>
      </c>
      <c r="D2599">
        <v>1</v>
      </c>
      <c r="E2599">
        <v>327</v>
      </c>
      <c r="F2599" s="1" t="s">
        <v>18</v>
      </c>
      <c r="G2599" t="s">
        <v>753</v>
      </c>
    </row>
    <row r="2600" spans="1:7" hidden="1" x14ac:dyDescent="0.25">
      <c r="A2600">
        <v>327420</v>
      </c>
      <c r="B2600" t="s">
        <v>749</v>
      </c>
      <c r="C2600" t="s">
        <v>628</v>
      </c>
      <c r="D2600">
        <v>1</v>
      </c>
      <c r="E2600">
        <v>327</v>
      </c>
      <c r="F2600" s="1" t="s">
        <v>18</v>
      </c>
      <c r="G2600" t="s">
        <v>753</v>
      </c>
    </row>
    <row r="2601" spans="1:7" hidden="1" x14ac:dyDescent="0.25">
      <c r="A2601">
        <v>327420</v>
      </c>
      <c r="B2601" t="s">
        <v>532</v>
      </c>
      <c r="C2601" t="s">
        <v>628</v>
      </c>
      <c r="D2601">
        <v>0</v>
      </c>
      <c r="E2601">
        <v>327</v>
      </c>
      <c r="F2601" s="1" t="s">
        <v>18</v>
      </c>
      <c r="G2601" t="s">
        <v>753</v>
      </c>
    </row>
    <row r="2602" spans="1:7" hidden="1" x14ac:dyDescent="0.25">
      <c r="A2602">
        <v>327993</v>
      </c>
      <c r="B2602" t="s">
        <v>750</v>
      </c>
      <c r="C2602" t="s">
        <v>628</v>
      </c>
      <c r="D2602" t="s">
        <v>50</v>
      </c>
      <c r="E2602">
        <v>327</v>
      </c>
      <c r="F2602" s="1" t="s">
        <v>17</v>
      </c>
      <c r="G2602" t="s">
        <v>149</v>
      </c>
    </row>
    <row r="2603" spans="1:7" hidden="1" x14ac:dyDescent="0.25">
      <c r="A2603">
        <v>327993</v>
      </c>
      <c r="B2603" t="s">
        <v>741</v>
      </c>
      <c r="C2603" t="s">
        <v>628</v>
      </c>
      <c r="D2603">
        <v>28</v>
      </c>
      <c r="E2603">
        <v>327</v>
      </c>
      <c r="F2603" s="1" t="s">
        <v>17</v>
      </c>
      <c r="G2603" t="s">
        <v>453</v>
      </c>
    </row>
    <row r="2604" spans="1:7" hidden="1" x14ac:dyDescent="0.25">
      <c r="A2604">
        <v>327993</v>
      </c>
      <c r="B2604" t="s">
        <v>742</v>
      </c>
      <c r="C2604" t="s">
        <v>628</v>
      </c>
      <c r="D2604" t="s">
        <v>50</v>
      </c>
      <c r="E2604">
        <v>327</v>
      </c>
      <c r="F2604" s="1" t="s">
        <v>17</v>
      </c>
      <c r="G2604" t="s">
        <v>153</v>
      </c>
    </row>
    <row r="2605" spans="1:7" hidden="1" x14ac:dyDescent="0.25">
      <c r="A2605">
        <v>327993</v>
      </c>
      <c r="B2605" t="s">
        <v>154</v>
      </c>
      <c r="C2605" t="s">
        <v>628</v>
      </c>
      <c r="D2605">
        <v>1</v>
      </c>
      <c r="E2605">
        <v>327</v>
      </c>
      <c r="F2605" s="1" t="s">
        <v>17</v>
      </c>
      <c r="G2605" t="s">
        <v>154</v>
      </c>
    </row>
    <row r="2606" spans="1:7" hidden="1" x14ac:dyDescent="0.25">
      <c r="A2606">
        <v>327993</v>
      </c>
      <c r="B2606" t="s">
        <v>743</v>
      </c>
      <c r="C2606" t="s">
        <v>628</v>
      </c>
      <c r="D2606" t="s">
        <v>44</v>
      </c>
      <c r="E2606">
        <v>327</v>
      </c>
      <c r="F2606" s="1" t="s">
        <v>17</v>
      </c>
      <c r="G2606" t="s">
        <v>443</v>
      </c>
    </row>
    <row r="2607" spans="1:7" hidden="1" x14ac:dyDescent="0.25">
      <c r="A2607">
        <v>327993</v>
      </c>
      <c r="B2607" t="s">
        <v>744</v>
      </c>
      <c r="C2607" t="s">
        <v>628</v>
      </c>
      <c r="D2607" t="s">
        <v>50</v>
      </c>
      <c r="E2607">
        <v>327</v>
      </c>
      <c r="F2607" s="1" t="s">
        <v>17</v>
      </c>
      <c r="G2607" t="s">
        <v>443</v>
      </c>
    </row>
    <row r="2608" spans="1:7" hidden="1" x14ac:dyDescent="0.25">
      <c r="A2608">
        <v>327993</v>
      </c>
      <c r="B2608" t="s">
        <v>745</v>
      </c>
      <c r="C2608" t="s">
        <v>628</v>
      </c>
      <c r="D2608">
        <v>2</v>
      </c>
      <c r="E2608">
        <v>327</v>
      </c>
      <c r="F2608" s="1" t="s">
        <v>17</v>
      </c>
      <c r="G2608" t="s">
        <v>737</v>
      </c>
    </row>
    <row r="2609" spans="1:7" hidden="1" x14ac:dyDescent="0.25">
      <c r="A2609">
        <v>327993</v>
      </c>
      <c r="B2609" t="s">
        <v>738</v>
      </c>
      <c r="C2609" t="s">
        <v>628</v>
      </c>
      <c r="D2609" t="s">
        <v>44</v>
      </c>
      <c r="E2609">
        <v>327</v>
      </c>
      <c r="F2609" s="1" t="s">
        <v>17</v>
      </c>
      <c r="G2609" t="s">
        <v>738</v>
      </c>
    </row>
    <row r="2610" spans="1:7" hidden="1" x14ac:dyDescent="0.25">
      <c r="A2610">
        <v>327993</v>
      </c>
      <c r="B2610" t="s">
        <v>746</v>
      </c>
      <c r="C2610" t="s">
        <v>628</v>
      </c>
      <c r="D2610" t="s">
        <v>50</v>
      </c>
      <c r="E2610">
        <v>327</v>
      </c>
      <c r="F2610" s="1" t="s">
        <v>17</v>
      </c>
      <c r="G2610" t="s">
        <v>753</v>
      </c>
    </row>
    <row r="2611" spans="1:7" hidden="1" x14ac:dyDescent="0.25">
      <c r="A2611">
        <v>327993</v>
      </c>
      <c r="B2611" t="s">
        <v>747</v>
      </c>
      <c r="C2611" t="s">
        <v>628</v>
      </c>
      <c r="D2611" t="s">
        <v>50</v>
      </c>
      <c r="E2611">
        <v>327</v>
      </c>
      <c r="F2611" s="1" t="s">
        <v>17</v>
      </c>
      <c r="G2611" t="s">
        <v>753</v>
      </c>
    </row>
    <row r="2612" spans="1:7" hidden="1" x14ac:dyDescent="0.25">
      <c r="A2612">
        <v>327993</v>
      </c>
      <c r="B2612" t="s">
        <v>748</v>
      </c>
      <c r="C2612" t="s">
        <v>628</v>
      </c>
      <c r="D2612">
        <v>0</v>
      </c>
      <c r="E2612">
        <v>327</v>
      </c>
      <c r="F2612" s="1" t="s">
        <v>17</v>
      </c>
      <c r="G2612" t="s">
        <v>753</v>
      </c>
    </row>
    <row r="2613" spans="1:7" hidden="1" x14ac:dyDescent="0.25">
      <c r="A2613">
        <v>327993</v>
      </c>
      <c r="B2613" t="s">
        <v>749</v>
      </c>
      <c r="C2613" t="s">
        <v>628</v>
      </c>
      <c r="D2613">
        <v>0</v>
      </c>
      <c r="E2613">
        <v>327</v>
      </c>
      <c r="F2613" s="1" t="s">
        <v>17</v>
      </c>
      <c r="G2613" t="s">
        <v>753</v>
      </c>
    </row>
    <row r="2614" spans="1:7" hidden="1" x14ac:dyDescent="0.25">
      <c r="A2614">
        <v>327993</v>
      </c>
      <c r="B2614" t="s">
        <v>532</v>
      </c>
      <c r="C2614" t="s">
        <v>628</v>
      </c>
      <c r="D2614">
        <v>0</v>
      </c>
      <c r="E2614">
        <v>327</v>
      </c>
      <c r="F2614" s="1" t="s">
        <v>17</v>
      </c>
      <c r="G2614" t="s">
        <v>753</v>
      </c>
    </row>
    <row r="2615" spans="1:7" hidden="1" x14ac:dyDescent="0.25">
      <c r="A2615">
        <v>331110</v>
      </c>
      <c r="B2615" t="s">
        <v>750</v>
      </c>
      <c r="C2615" t="s">
        <v>628</v>
      </c>
      <c r="D2615">
        <v>45</v>
      </c>
      <c r="E2615">
        <v>331</v>
      </c>
      <c r="F2615" s="1" t="s">
        <v>19</v>
      </c>
      <c r="G2615" t="s">
        <v>149</v>
      </c>
    </row>
    <row r="2616" spans="1:7" hidden="1" x14ac:dyDescent="0.25">
      <c r="A2616">
        <v>331110</v>
      </c>
      <c r="B2616" t="s">
        <v>741</v>
      </c>
      <c r="C2616" t="s">
        <v>628</v>
      </c>
      <c r="D2616">
        <v>293</v>
      </c>
      <c r="E2616">
        <v>331</v>
      </c>
      <c r="F2616" s="1" t="s">
        <v>19</v>
      </c>
      <c r="G2616" t="s">
        <v>453</v>
      </c>
    </row>
    <row r="2617" spans="1:7" hidden="1" x14ac:dyDescent="0.25">
      <c r="A2617">
        <v>331110</v>
      </c>
      <c r="B2617" t="s">
        <v>742</v>
      </c>
      <c r="C2617" t="s">
        <v>628</v>
      </c>
      <c r="D2617">
        <v>2</v>
      </c>
      <c r="E2617">
        <v>331</v>
      </c>
      <c r="F2617" s="1" t="s">
        <v>19</v>
      </c>
      <c r="G2617" t="s">
        <v>153</v>
      </c>
    </row>
    <row r="2618" spans="1:7" hidden="1" x14ac:dyDescent="0.25">
      <c r="A2618">
        <v>331110</v>
      </c>
      <c r="B2618" t="s">
        <v>154</v>
      </c>
      <c r="C2618" t="s">
        <v>628</v>
      </c>
      <c r="D2618">
        <v>4</v>
      </c>
      <c r="E2618">
        <v>331</v>
      </c>
      <c r="F2618" s="1" t="s">
        <v>19</v>
      </c>
      <c r="G2618" t="s">
        <v>154</v>
      </c>
    </row>
    <row r="2619" spans="1:7" hidden="1" x14ac:dyDescent="0.25">
      <c r="A2619">
        <v>331110</v>
      </c>
      <c r="B2619" t="s">
        <v>743</v>
      </c>
      <c r="C2619" t="s">
        <v>628</v>
      </c>
      <c r="D2619" t="s">
        <v>44</v>
      </c>
      <c r="E2619">
        <v>331</v>
      </c>
      <c r="F2619" s="1" t="s">
        <v>19</v>
      </c>
      <c r="G2619" t="s">
        <v>443</v>
      </c>
    </row>
    <row r="2620" spans="1:7" hidden="1" x14ac:dyDescent="0.25">
      <c r="A2620">
        <v>331110</v>
      </c>
      <c r="B2620" t="s">
        <v>744</v>
      </c>
      <c r="C2620" t="s">
        <v>628</v>
      </c>
      <c r="D2620">
        <v>27</v>
      </c>
      <c r="E2620">
        <v>331</v>
      </c>
      <c r="F2620" s="1" t="s">
        <v>19</v>
      </c>
      <c r="G2620" t="s">
        <v>443</v>
      </c>
    </row>
    <row r="2621" spans="1:7" hidden="1" x14ac:dyDescent="0.25">
      <c r="A2621">
        <v>331110</v>
      </c>
      <c r="B2621" t="s">
        <v>745</v>
      </c>
      <c r="C2621" t="s">
        <v>628</v>
      </c>
      <c r="D2621">
        <v>17</v>
      </c>
      <c r="E2621">
        <v>331</v>
      </c>
      <c r="F2621" s="1" t="s">
        <v>19</v>
      </c>
      <c r="G2621" t="s">
        <v>737</v>
      </c>
    </row>
    <row r="2622" spans="1:7" hidden="1" x14ac:dyDescent="0.25">
      <c r="A2622">
        <v>331110</v>
      </c>
      <c r="B2622" t="s">
        <v>738</v>
      </c>
      <c r="C2622" t="s">
        <v>628</v>
      </c>
      <c r="D2622" t="s">
        <v>44</v>
      </c>
      <c r="E2622">
        <v>331</v>
      </c>
      <c r="F2622" s="1" t="s">
        <v>19</v>
      </c>
      <c r="G2622" t="s">
        <v>738</v>
      </c>
    </row>
    <row r="2623" spans="1:7" hidden="1" x14ac:dyDescent="0.25">
      <c r="A2623">
        <v>331110</v>
      </c>
      <c r="B2623" t="s">
        <v>746</v>
      </c>
      <c r="C2623" t="s">
        <v>628</v>
      </c>
      <c r="D2623">
        <v>1</v>
      </c>
      <c r="E2623">
        <v>331</v>
      </c>
      <c r="F2623" s="1" t="s">
        <v>19</v>
      </c>
      <c r="G2623" t="s">
        <v>753</v>
      </c>
    </row>
    <row r="2624" spans="1:7" hidden="1" x14ac:dyDescent="0.25">
      <c r="A2624">
        <v>331110</v>
      </c>
      <c r="B2624" t="s">
        <v>747</v>
      </c>
      <c r="C2624" t="s">
        <v>628</v>
      </c>
      <c r="D2624">
        <v>1</v>
      </c>
      <c r="E2624">
        <v>331</v>
      </c>
      <c r="F2624" s="1" t="s">
        <v>19</v>
      </c>
      <c r="G2624" t="s">
        <v>753</v>
      </c>
    </row>
    <row r="2625" spans="1:7" hidden="1" x14ac:dyDescent="0.25">
      <c r="A2625">
        <v>331110</v>
      </c>
      <c r="B2625" t="s">
        <v>748</v>
      </c>
      <c r="C2625" t="s">
        <v>628</v>
      </c>
      <c r="D2625">
        <v>0</v>
      </c>
      <c r="E2625">
        <v>331</v>
      </c>
      <c r="F2625" s="1" t="s">
        <v>19</v>
      </c>
      <c r="G2625" t="s">
        <v>753</v>
      </c>
    </row>
    <row r="2626" spans="1:7" hidden="1" x14ac:dyDescent="0.25">
      <c r="A2626">
        <v>331110</v>
      </c>
      <c r="B2626" t="s">
        <v>749</v>
      </c>
      <c r="C2626" t="s">
        <v>628</v>
      </c>
      <c r="D2626" t="s">
        <v>50</v>
      </c>
      <c r="E2626">
        <v>331</v>
      </c>
      <c r="F2626" s="1" t="s">
        <v>19</v>
      </c>
      <c r="G2626" t="s">
        <v>753</v>
      </c>
    </row>
    <row r="2627" spans="1:7" hidden="1" x14ac:dyDescent="0.25">
      <c r="A2627">
        <v>331110</v>
      </c>
      <c r="B2627" t="s">
        <v>532</v>
      </c>
      <c r="C2627" t="s">
        <v>628</v>
      </c>
      <c r="D2627">
        <v>0</v>
      </c>
      <c r="E2627">
        <v>331</v>
      </c>
      <c r="F2627" s="1" t="s">
        <v>19</v>
      </c>
      <c r="G2627" t="s">
        <v>753</v>
      </c>
    </row>
    <row r="2628" spans="1:7" hidden="1" x14ac:dyDescent="0.25">
      <c r="A2628">
        <v>3312</v>
      </c>
      <c r="B2628" t="s">
        <v>750</v>
      </c>
      <c r="C2628" t="s">
        <v>628</v>
      </c>
      <c r="D2628">
        <v>3</v>
      </c>
      <c r="E2628">
        <v>331</v>
      </c>
      <c r="F2628" s="1" t="s">
        <v>19</v>
      </c>
      <c r="G2628" t="s">
        <v>149</v>
      </c>
    </row>
    <row r="2629" spans="1:7" hidden="1" x14ac:dyDescent="0.25">
      <c r="A2629">
        <v>3312</v>
      </c>
      <c r="B2629" t="s">
        <v>741</v>
      </c>
      <c r="C2629" t="s">
        <v>628</v>
      </c>
      <c r="D2629">
        <v>21</v>
      </c>
      <c r="E2629">
        <v>331</v>
      </c>
      <c r="F2629" s="1" t="s">
        <v>19</v>
      </c>
      <c r="G2629" t="s">
        <v>453</v>
      </c>
    </row>
    <row r="2630" spans="1:7" hidden="1" x14ac:dyDescent="0.25">
      <c r="A2630">
        <v>3312</v>
      </c>
      <c r="B2630" t="s">
        <v>742</v>
      </c>
      <c r="C2630" t="s">
        <v>628</v>
      </c>
      <c r="D2630">
        <v>1</v>
      </c>
      <c r="E2630">
        <v>331</v>
      </c>
      <c r="F2630" s="1" t="s">
        <v>19</v>
      </c>
      <c r="G2630" t="s">
        <v>153</v>
      </c>
    </row>
    <row r="2631" spans="1:7" hidden="1" x14ac:dyDescent="0.25">
      <c r="A2631">
        <v>3312</v>
      </c>
      <c r="B2631" t="s">
        <v>154</v>
      </c>
      <c r="C2631" t="s">
        <v>628</v>
      </c>
      <c r="D2631">
        <v>1</v>
      </c>
      <c r="E2631">
        <v>331</v>
      </c>
      <c r="F2631" s="1" t="s">
        <v>19</v>
      </c>
      <c r="G2631" t="s">
        <v>154</v>
      </c>
    </row>
    <row r="2632" spans="1:7" hidden="1" x14ac:dyDescent="0.25">
      <c r="A2632">
        <v>3312</v>
      </c>
      <c r="B2632" t="s">
        <v>743</v>
      </c>
      <c r="C2632" t="s">
        <v>628</v>
      </c>
      <c r="D2632" t="s">
        <v>44</v>
      </c>
      <c r="E2632">
        <v>331</v>
      </c>
      <c r="F2632" s="1" t="s">
        <v>19</v>
      </c>
      <c r="G2632" t="s">
        <v>443</v>
      </c>
    </row>
    <row r="2633" spans="1:7" hidden="1" x14ac:dyDescent="0.25">
      <c r="A2633">
        <v>3312</v>
      </c>
      <c r="B2633" t="s">
        <v>744</v>
      </c>
      <c r="C2633" t="s">
        <v>628</v>
      </c>
      <c r="D2633">
        <v>0</v>
      </c>
      <c r="E2633">
        <v>331</v>
      </c>
      <c r="F2633" s="1" t="s">
        <v>19</v>
      </c>
      <c r="G2633" t="s">
        <v>443</v>
      </c>
    </row>
    <row r="2634" spans="1:7" hidden="1" x14ac:dyDescent="0.25">
      <c r="A2634">
        <v>3312</v>
      </c>
      <c r="B2634" t="s">
        <v>745</v>
      </c>
      <c r="C2634" t="s">
        <v>628</v>
      </c>
      <c r="D2634">
        <v>5</v>
      </c>
      <c r="E2634">
        <v>331</v>
      </c>
      <c r="F2634" s="1" t="s">
        <v>19</v>
      </c>
      <c r="G2634" t="s">
        <v>737</v>
      </c>
    </row>
    <row r="2635" spans="1:7" hidden="1" x14ac:dyDescent="0.25">
      <c r="A2635">
        <v>3312</v>
      </c>
      <c r="B2635" t="s">
        <v>738</v>
      </c>
      <c r="C2635" t="s">
        <v>628</v>
      </c>
      <c r="D2635" t="s">
        <v>44</v>
      </c>
      <c r="E2635">
        <v>331</v>
      </c>
      <c r="F2635" s="1" t="s">
        <v>19</v>
      </c>
      <c r="G2635" t="s">
        <v>738</v>
      </c>
    </row>
    <row r="2636" spans="1:7" hidden="1" x14ac:dyDescent="0.25">
      <c r="A2636">
        <v>3312</v>
      </c>
      <c r="B2636" t="s">
        <v>746</v>
      </c>
      <c r="C2636" t="s">
        <v>628</v>
      </c>
      <c r="D2636">
        <v>1</v>
      </c>
      <c r="E2636">
        <v>331</v>
      </c>
      <c r="F2636" s="1" t="s">
        <v>19</v>
      </c>
      <c r="G2636" t="s">
        <v>753</v>
      </c>
    </row>
    <row r="2637" spans="1:7" hidden="1" x14ac:dyDescent="0.25">
      <c r="A2637">
        <v>3312</v>
      </c>
      <c r="B2637" t="s">
        <v>747</v>
      </c>
      <c r="C2637" t="s">
        <v>628</v>
      </c>
      <c r="D2637" t="s">
        <v>50</v>
      </c>
      <c r="E2637">
        <v>331</v>
      </c>
      <c r="F2637" s="1" t="s">
        <v>19</v>
      </c>
      <c r="G2637" t="s">
        <v>753</v>
      </c>
    </row>
    <row r="2638" spans="1:7" hidden="1" x14ac:dyDescent="0.25">
      <c r="A2638">
        <v>3312</v>
      </c>
      <c r="B2638" t="s">
        <v>748</v>
      </c>
      <c r="C2638" t="s">
        <v>628</v>
      </c>
      <c r="D2638" t="s">
        <v>50</v>
      </c>
      <c r="E2638">
        <v>331</v>
      </c>
      <c r="F2638" s="1" t="s">
        <v>19</v>
      </c>
      <c r="G2638" t="s">
        <v>753</v>
      </c>
    </row>
    <row r="2639" spans="1:7" hidden="1" x14ac:dyDescent="0.25">
      <c r="A2639">
        <v>3312</v>
      </c>
      <c r="B2639" t="s">
        <v>749</v>
      </c>
      <c r="C2639" t="s">
        <v>628</v>
      </c>
      <c r="D2639">
        <v>1</v>
      </c>
      <c r="E2639">
        <v>331</v>
      </c>
      <c r="F2639" s="1" t="s">
        <v>19</v>
      </c>
      <c r="G2639" t="s">
        <v>753</v>
      </c>
    </row>
    <row r="2640" spans="1:7" hidden="1" x14ac:dyDescent="0.25">
      <c r="A2640">
        <v>3312</v>
      </c>
      <c r="B2640" t="s">
        <v>532</v>
      </c>
      <c r="C2640" t="s">
        <v>628</v>
      </c>
      <c r="D2640">
        <v>0</v>
      </c>
      <c r="E2640">
        <v>331</v>
      </c>
      <c r="F2640" s="1" t="s">
        <v>19</v>
      </c>
      <c r="G2640" t="s">
        <v>753</v>
      </c>
    </row>
    <row r="2641" spans="1:7" hidden="1" x14ac:dyDescent="0.25">
      <c r="A2641">
        <v>3313</v>
      </c>
      <c r="B2641" t="s">
        <v>750</v>
      </c>
      <c r="C2641" t="s">
        <v>628</v>
      </c>
      <c r="D2641">
        <v>14</v>
      </c>
      <c r="E2641">
        <v>331</v>
      </c>
      <c r="F2641" s="1" t="s">
        <v>20</v>
      </c>
      <c r="G2641" t="s">
        <v>149</v>
      </c>
    </row>
    <row r="2642" spans="1:7" hidden="1" x14ac:dyDescent="0.25">
      <c r="A2642">
        <v>3313</v>
      </c>
      <c r="B2642" t="s">
        <v>741</v>
      </c>
      <c r="C2642" t="s">
        <v>628</v>
      </c>
      <c r="D2642">
        <v>89</v>
      </c>
      <c r="E2642">
        <v>331</v>
      </c>
      <c r="F2642" s="1" t="s">
        <v>20</v>
      </c>
      <c r="G2642" t="s">
        <v>453</v>
      </c>
    </row>
    <row r="2643" spans="1:7" hidden="1" x14ac:dyDescent="0.25">
      <c r="A2643">
        <v>3313</v>
      </c>
      <c r="B2643" t="s">
        <v>742</v>
      </c>
      <c r="C2643" t="s">
        <v>628</v>
      </c>
      <c r="D2643" t="s">
        <v>50</v>
      </c>
      <c r="E2643">
        <v>331</v>
      </c>
      <c r="F2643" s="1" t="s">
        <v>20</v>
      </c>
      <c r="G2643" t="s">
        <v>153</v>
      </c>
    </row>
    <row r="2644" spans="1:7" hidden="1" x14ac:dyDescent="0.25">
      <c r="A2644">
        <v>3313</v>
      </c>
      <c r="B2644" t="s">
        <v>154</v>
      </c>
      <c r="C2644" t="s">
        <v>628</v>
      </c>
      <c r="D2644">
        <v>5</v>
      </c>
      <c r="E2644">
        <v>331</v>
      </c>
      <c r="F2644" s="1" t="s">
        <v>20</v>
      </c>
      <c r="G2644" t="s">
        <v>154</v>
      </c>
    </row>
    <row r="2645" spans="1:7" hidden="1" x14ac:dyDescent="0.25">
      <c r="A2645">
        <v>3313</v>
      </c>
      <c r="B2645" t="s">
        <v>743</v>
      </c>
      <c r="C2645" t="s">
        <v>628</v>
      </c>
      <c r="D2645" t="s">
        <v>44</v>
      </c>
      <c r="E2645">
        <v>331</v>
      </c>
      <c r="F2645" s="1" t="s">
        <v>20</v>
      </c>
      <c r="G2645" t="s">
        <v>443</v>
      </c>
    </row>
    <row r="2646" spans="1:7" hidden="1" x14ac:dyDescent="0.25">
      <c r="A2646">
        <v>3313</v>
      </c>
      <c r="B2646" t="s">
        <v>744</v>
      </c>
      <c r="C2646" t="s">
        <v>628</v>
      </c>
      <c r="D2646">
        <v>2</v>
      </c>
      <c r="E2646">
        <v>331</v>
      </c>
      <c r="F2646" s="1" t="s">
        <v>20</v>
      </c>
      <c r="G2646" t="s">
        <v>443</v>
      </c>
    </row>
    <row r="2647" spans="1:7" hidden="1" x14ac:dyDescent="0.25">
      <c r="A2647">
        <v>3313</v>
      </c>
      <c r="B2647" t="s">
        <v>745</v>
      </c>
      <c r="C2647" t="s">
        <v>628</v>
      </c>
      <c r="D2647">
        <v>6</v>
      </c>
      <c r="E2647">
        <v>331</v>
      </c>
      <c r="F2647" s="1" t="s">
        <v>20</v>
      </c>
      <c r="G2647" t="s">
        <v>737</v>
      </c>
    </row>
    <row r="2648" spans="1:7" hidden="1" x14ac:dyDescent="0.25">
      <c r="A2648">
        <v>3313</v>
      </c>
      <c r="B2648" t="s">
        <v>738</v>
      </c>
      <c r="C2648" t="s">
        <v>628</v>
      </c>
      <c r="D2648" t="s">
        <v>44</v>
      </c>
      <c r="E2648">
        <v>331</v>
      </c>
      <c r="F2648" s="1" t="s">
        <v>20</v>
      </c>
      <c r="G2648" t="s">
        <v>738</v>
      </c>
    </row>
    <row r="2649" spans="1:7" hidden="1" x14ac:dyDescent="0.25">
      <c r="A2649">
        <v>3313</v>
      </c>
      <c r="B2649" t="s">
        <v>746</v>
      </c>
      <c r="C2649" t="s">
        <v>628</v>
      </c>
      <c r="D2649">
        <v>2</v>
      </c>
      <c r="E2649">
        <v>331</v>
      </c>
      <c r="F2649" s="1" t="s">
        <v>20</v>
      </c>
      <c r="G2649" t="s">
        <v>753</v>
      </c>
    </row>
    <row r="2650" spans="1:7" hidden="1" x14ac:dyDescent="0.25">
      <c r="A2650">
        <v>3313</v>
      </c>
      <c r="B2650" t="s">
        <v>747</v>
      </c>
      <c r="C2650" t="s">
        <v>628</v>
      </c>
      <c r="D2650" t="s">
        <v>50</v>
      </c>
      <c r="E2650">
        <v>331</v>
      </c>
      <c r="F2650" s="1" t="s">
        <v>20</v>
      </c>
      <c r="G2650" t="s">
        <v>753</v>
      </c>
    </row>
    <row r="2651" spans="1:7" hidden="1" x14ac:dyDescent="0.25">
      <c r="A2651">
        <v>3313</v>
      </c>
      <c r="B2651" t="s">
        <v>748</v>
      </c>
      <c r="C2651" t="s">
        <v>628</v>
      </c>
      <c r="D2651" t="s">
        <v>50</v>
      </c>
      <c r="E2651">
        <v>331</v>
      </c>
      <c r="F2651" s="1" t="s">
        <v>20</v>
      </c>
      <c r="G2651" t="s">
        <v>753</v>
      </c>
    </row>
    <row r="2652" spans="1:7" hidden="1" x14ac:dyDescent="0.25">
      <c r="A2652">
        <v>3313</v>
      </c>
      <c r="B2652" t="s">
        <v>749</v>
      </c>
      <c r="C2652" t="s">
        <v>628</v>
      </c>
      <c r="D2652" t="s">
        <v>50</v>
      </c>
      <c r="E2652">
        <v>331</v>
      </c>
      <c r="F2652" s="1" t="s">
        <v>20</v>
      </c>
      <c r="G2652" t="s">
        <v>753</v>
      </c>
    </row>
    <row r="2653" spans="1:7" hidden="1" x14ac:dyDescent="0.25">
      <c r="A2653">
        <v>3313</v>
      </c>
      <c r="B2653" t="s">
        <v>532</v>
      </c>
      <c r="C2653" t="s">
        <v>628</v>
      </c>
      <c r="D2653" t="s">
        <v>50</v>
      </c>
      <c r="E2653">
        <v>331</v>
      </c>
      <c r="F2653" s="1" t="s">
        <v>20</v>
      </c>
      <c r="G2653" t="s">
        <v>753</v>
      </c>
    </row>
    <row r="2654" spans="1:7" hidden="1" x14ac:dyDescent="0.25">
      <c r="A2654">
        <v>331314</v>
      </c>
      <c r="B2654" t="s">
        <v>750</v>
      </c>
      <c r="C2654" t="s">
        <v>628</v>
      </c>
      <c r="D2654" t="s">
        <v>50</v>
      </c>
      <c r="E2654">
        <v>331</v>
      </c>
      <c r="F2654" s="1" t="s">
        <v>20</v>
      </c>
      <c r="G2654" t="s">
        <v>149</v>
      </c>
    </row>
    <row r="2655" spans="1:7" hidden="1" x14ac:dyDescent="0.25">
      <c r="A2655">
        <v>331314</v>
      </c>
      <c r="B2655" t="s">
        <v>741</v>
      </c>
      <c r="C2655" t="s">
        <v>628</v>
      </c>
      <c r="D2655">
        <v>16</v>
      </c>
      <c r="E2655">
        <v>331</v>
      </c>
      <c r="F2655" s="1" t="s">
        <v>20</v>
      </c>
      <c r="G2655" t="s">
        <v>453</v>
      </c>
    </row>
    <row r="2656" spans="1:7" hidden="1" x14ac:dyDescent="0.25">
      <c r="A2656">
        <v>331314</v>
      </c>
      <c r="B2656" t="s">
        <v>742</v>
      </c>
      <c r="C2656" t="s">
        <v>628</v>
      </c>
      <c r="D2656" t="s">
        <v>50</v>
      </c>
      <c r="E2656">
        <v>331</v>
      </c>
      <c r="F2656" s="1" t="s">
        <v>20</v>
      </c>
      <c r="G2656" t="s">
        <v>153</v>
      </c>
    </row>
    <row r="2657" spans="1:7" hidden="1" x14ac:dyDescent="0.25">
      <c r="A2657">
        <v>331314</v>
      </c>
      <c r="B2657" t="s">
        <v>154</v>
      </c>
      <c r="C2657" t="s">
        <v>628</v>
      </c>
      <c r="D2657">
        <v>2</v>
      </c>
      <c r="E2657">
        <v>331</v>
      </c>
      <c r="F2657" s="1" t="s">
        <v>20</v>
      </c>
      <c r="G2657" t="s">
        <v>154</v>
      </c>
    </row>
    <row r="2658" spans="1:7" hidden="1" x14ac:dyDescent="0.25">
      <c r="A2658">
        <v>331314</v>
      </c>
      <c r="B2658" t="s">
        <v>743</v>
      </c>
      <c r="C2658" t="s">
        <v>628</v>
      </c>
      <c r="D2658" t="s">
        <v>44</v>
      </c>
      <c r="E2658">
        <v>331</v>
      </c>
      <c r="F2658" s="1" t="s">
        <v>20</v>
      </c>
      <c r="G2658" t="s">
        <v>443</v>
      </c>
    </row>
    <row r="2659" spans="1:7" hidden="1" x14ac:dyDescent="0.25">
      <c r="A2659">
        <v>331314</v>
      </c>
      <c r="B2659" t="s">
        <v>744</v>
      </c>
      <c r="C2659" t="s">
        <v>628</v>
      </c>
      <c r="D2659" t="s">
        <v>50</v>
      </c>
      <c r="E2659">
        <v>331</v>
      </c>
      <c r="F2659" s="1" t="s">
        <v>20</v>
      </c>
      <c r="G2659" t="s">
        <v>443</v>
      </c>
    </row>
    <row r="2660" spans="1:7" hidden="1" x14ac:dyDescent="0.25">
      <c r="A2660">
        <v>331314</v>
      </c>
      <c r="B2660" t="s">
        <v>745</v>
      </c>
      <c r="C2660" t="s">
        <v>628</v>
      </c>
      <c r="D2660">
        <v>1</v>
      </c>
      <c r="E2660">
        <v>331</v>
      </c>
      <c r="F2660" s="1" t="s">
        <v>20</v>
      </c>
      <c r="G2660" t="s">
        <v>737</v>
      </c>
    </row>
    <row r="2661" spans="1:7" hidden="1" x14ac:dyDescent="0.25">
      <c r="A2661">
        <v>331314</v>
      </c>
      <c r="B2661" t="s">
        <v>738</v>
      </c>
      <c r="C2661" t="s">
        <v>628</v>
      </c>
      <c r="D2661" t="s">
        <v>44</v>
      </c>
      <c r="E2661">
        <v>331</v>
      </c>
      <c r="F2661" s="1" t="s">
        <v>20</v>
      </c>
      <c r="G2661" t="s">
        <v>738</v>
      </c>
    </row>
    <row r="2662" spans="1:7" hidden="1" x14ac:dyDescent="0.25">
      <c r="A2662">
        <v>331314</v>
      </c>
      <c r="B2662" t="s">
        <v>746</v>
      </c>
      <c r="C2662" t="s">
        <v>628</v>
      </c>
      <c r="D2662" t="s">
        <v>50</v>
      </c>
      <c r="E2662">
        <v>331</v>
      </c>
      <c r="F2662" s="1" t="s">
        <v>20</v>
      </c>
      <c r="G2662" t="s">
        <v>753</v>
      </c>
    </row>
    <row r="2663" spans="1:7" hidden="1" x14ac:dyDescent="0.25">
      <c r="A2663">
        <v>331314</v>
      </c>
      <c r="B2663" t="s">
        <v>747</v>
      </c>
      <c r="C2663" t="s">
        <v>628</v>
      </c>
      <c r="D2663" t="s">
        <v>50</v>
      </c>
      <c r="E2663">
        <v>331</v>
      </c>
      <c r="F2663" s="1" t="s">
        <v>20</v>
      </c>
      <c r="G2663" t="s">
        <v>753</v>
      </c>
    </row>
    <row r="2664" spans="1:7" hidden="1" x14ac:dyDescent="0.25">
      <c r="A2664">
        <v>331314</v>
      </c>
      <c r="B2664" t="s">
        <v>748</v>
      </c>
      <c r="C2664" t="s">
        <v>628</v>
      </c>
      <c r="D2664" t="s">
        <v>50</v>
      </c>
      <c r="E2664">
        <v>331</v>
      </c>
      <c r="F2664" s="1" t="s">
        <v>20</v>
      </c>
      <c r="G2664" t="s">
        <v>753</v>
      </c>
    </row>
    <row r="2665" spans="1:7" hidden="1" x14ac:dyDescent="0.25">
      <c r="A2665">
        <v>331314</v>
      </c>
      <c r="B2665" t="s">
        <v>749</v>
      </c>
      <c r="C2665" t="s">
        <v>628</v>
      </c>
      <c r="D2665">
        <v>0</v>
      </c>
      <c r="E2665">
        <v>331</v>
      </c>
      <c r="F2665" s="1" t="s">
        <v>20</v>
      </c>
      <c r="G2665" t="s">
        <v>753</v>
      </c>
    </row>
    <row r="2666" spans="1:7" hidden="1" x14ac:dyDescent="0.25">
      <c r="A2666">
        <v>331314</v>
      </c>
      <c r="B2666" t="s">
        <v>532</v>
      </c>
      <c r="C2666" t="s">
        <v>628</v>
      </c>
      <c r="D2666">
        <v>0</v>
      </c>
      <c r="E2666">
        <v>331</v>
      </c>
      <c r="F2666" s="1" t="s">
        <v>20</v>
      </c>
      <c r="G2666" t="s">
        <v>753</v>
      </c>
    </row>
    <row r="2667" spans="1:7" hidden="1" x14ac:dyDescent="0.25">
      <c r="A2667">
        <v>331315</v>
      </c>
      <c r="B2667" t="s">
        <v>750</v>
      </c>
      <c r="C2667" t="s">
        <v>628</v>
      </c>
      <c r="D2667">
        <v>2</v>
      </c>
      <c r="E2667">
        <v>331</v>
      </c>
      <c r="F2667" s="1" t="s">
        <v>20</v>
      </c>
      <c r="G2667" t="s">
        <v>149</v>
      </c>
    </row>
    <row r="2668" spans="1:7" hidden="1" x14ac:dyDescent="0.25">
      <c r="A2668">
        <v>331315</v>
      </c>
      <c r="B2668" t="s">
        <v>741</v>
      </c>
      <c r="C2668" t="s">
        <v>628</v>
      </c>
      <c r="D2668">
        <v>54</v>
      </c>
      <c r="E2668">
        <v>331</v>
      </c>
      <c r="F2668" s="1" t="s">
        <v>20</v>
      </c>
      <c r="G2668" t="s">
        <v>453</v>
      </c>
    </row>
    <row r="2669" spans="1:7" hidden="1" x14ac:dyDescent="0.25">
      <c r="A2669">
        <v>331315</v>
      </c>
      <c r="B2669" t="s">
        <v>742</v>
      </c>
      <c r="C2669" t="s">
        <v>628</v>
      </c>
      <c r="D2669" t="s">
        <v>50</v>
      </c>
      <c r="E2669">
        <v>331</v>
      </c>
      <c r="F2669" s="1" t="s">
        <v>20</v>
      </c>
      <c r="G2669" t="s">
        <v>153</v>
      </c>
    </row>
    <row r="2670" spans="1:7" hidden="1" x14ac:dyDescent="0.25">
      <c r="A2670">
        <v>331315</v>
      </c>
      <c r="B2670" t="s">
        <v>154</v>
      </c>
      <c r="C2670" t="s">
        <v>628</v>
      </c>
      <c r="D2670">
        <v>1</v>
      </c>
      <c r="E2670">
        <v>331</v>
      </c>
      <c r="F2670" s="1" t="s">
        <v>20</v>
      </c>
      <c r="G2670" t="s">
        <v>154</v>
      </c>
    </row>
    <row r="2671" spans="1:7" hidden="1" x14ac:dyDescent="0.25">
      <c r="A2671">
        <v>331315</v>
      </c>
      <c r="B2671" t="s">
        <v>743</v>
      </c>
      <c r="C2671" t="s">
        <v>628</v>
      </c>
      <c r="D2671" t="s">
        <v>44</v>
      </c>
      <c r="E2671">
        <v>331</v>
      </c>
      <c r="F2671" s="1" t="s">
        <v>20</v>
      </c>
      <c r="G2671" t="s">
        <v>443</v>
      </c>
    </row>
    <row r="2672" spans="1:7" hidden="1" x14ac:dyDescent="0.25">
      <c r="A2672">
        <v>331315</v>
      </c>
      <c r="B2672" t="s">
        <v>744</v>
      </c>
      <c r="C2672" t="s">
        <v>628</v>
      </c>
      <c r="D2672">
        <v>1</v>
      </c>
      <c r="E2672">
        <v>331</v>
      </c>
      <c r="F2672" s="1" t="s">
        <v>20</v>
      </c>
      <c r="G2672" t="s">
        <v>443</v>
      </c>
    </row>
    <row r="2673" spans="1:7" hidden="1" x14ac:dyDescent="0.25">
      <c r="A2673">
        <v>331315</v>
      </c>
      <c r="B2673" t="s">
        <v>745</v>
      </c>
      <c r="C2673" t="s">
        <v>628</v>
      </c>
      <c r="D2673">
        <v>4</v>
      </c>
      <c r="E2673">
        <v>331</v>
      </c>
      <c r="F2673" s="1" t="s">
        <v>20</v>
      </c>
      <c r="G2673" t="s">
        <v>737</v>
      </c>
    </row>
    <row r="2674" spans="1:7" hidden="1" x14ac:dyDescent="0.25">
      <c r="A2674">
        <v>331315</v>
      </c>
      <c r="B2674" t="s">
        <v>738</v>
      </c>
      <c r="C2674" t="s">
        <v>628</v>
      </c>
      <c r="D2674" t="s">
        <v>44</v>
      </c>
      <c r="E2674">
        <v>331</v>
      </c>
      <c r="F2674" s="1" t="s">
        <v>20</v>
      </c>
      <c r="G2674" t="s">
        <v>738</v>
      </c>
    </row>
    <row r="2675" spans="1:7" hidden="1" x14ac:dyDescent="0.25">
      <c r="A2675">
        <v>331315</v>
      </c>
      <c r="B2675" t="s">
        <v>746</v>
      </c>
      <c r="C2675" t="s">
        <v>628</v>
      </c>
      <c r="D2675">
        <v>1</v>
      </c>
      <c r="E2675">
        <v>331</v>
      </c>
      <c r="F2675" s="1" t="s">
        <v>20</v>
      </c>
      <c r="G2675" t="s">
        <v>753</v>
      </c>
    </row>
    <row r="2676" spans="1:7" hidden="1" x14ac:dyDescent="0.25">
      <c r="A2676">
        <v>331315</v>
      </c>
      <c r="B2676" t="s">
        <v>747</v>
      </c>
      <c r="C2676" t="s">
        <v>628</v>
      </c>
      <c r="D2676" t="s">
        <v>50</v>
      </c>
      <c r="E2676">
        <v>331</v>
      </c>
      <c r="F2676" s="1" t="s">
        <v>20</v>
      </c>
      <c r="G2676" t="s">
        <v>753</v>
      </c>
    </row>
    <row r="2677" spans="1:7" hidden="1" x14ac:dyDescent="0.25">
      <c r="A2677">
        <v>331315</v>
      </c>
      <c r="B2677" t="s">
        <v>748</v>
      </c>
      <c r="C2677" t="s">
        <v>628</v>
      </c>
      <c r="D2677" t="s">
        <v>50</v>
      </c>
      <c r="E2677">
        <v>331</v>
      </c>
      <c r="F2677" s="1" t="s">
        <v>20</v>
      </c>
      <c r="G2677" t="s">
        <v>753</v>
      </c>
    </row>
    <row r="2678" spans="1:7" hidden="1" x14ac:dyDescent="0.25">
      <c r="A2678">
        <v>331315</v>
      </c>
      <c r="B2678" t="s">
        <v>749</v>
      </c>
      <c r="C2678" t="s">
        <v>628</v>
      </c>
      <c r="D2678" t="s">
        <v>50</v>
      </c>
      <c r="E2678">
        <v>331</v>
      </c>
      <c r="F2678" s="1" t="s">
        <v>20</v>
      </c>
      <c r="G2678" t="s">
        <v>753</v>
      </c>
    </row>
    <row r="2679" spans="1:7" hidden="1" x14ac:dyDescent="0.25">
      <c r="A2679">
        <v>331315</v>
      </c>
      <c r="B2679" t="s">
        <v>532</v>
      </c>
      <c r="C2679" t="s">
        <v>628</v>
      </c>
      <c r="D2679" t="s">
        <v>50</v>
      </c>
      <c r="E2679">
        <v>331</v>
      </c>
      <c r="F2679" s="1" t="s">
        <v>20</v>
      </c>
      <c r="G2679" t="s">
        <v>753</v>
      </c>
    </row>
    <row r="2680" spans="1:7" hidden="1" x14ac:dyDescent="0.25">
      <c r="A2680">
        <v>331318</v>
      </c>
      <c r="B2680" t="s">
        <v>750</v>
      </c>
      <c r="C2680" t="s">
        <v>628</v>
      </c>
      <c r="D2680" t="s">
        <v>47</v>
      </c>
      <c r="E2680">
        <v>331</v>
      </c>
      <c r="F2680" s="1" t="s">
        <v>20</v>
      </c>
      <c r="G2680" t="s">
        <v>149</v>
      </c>
    </row>
    <row r="2681" spans="1:7" hidden="1" x14ac:dyDescent="0.25">
      <c r="A2681">
        <v>331318</v>
      </c>
      <c r="B2681" t="s">
        <v>741</v>
      </c>
      <c r="C2681" t="s">
        <v>628</v>
      </c>
      <c r="D2681" t="s">
        <v>47</v>
      </c>
      <c r="E2681">
        <v>331</v>
      </c>
      <c r="F2681" s="1" t="s">
        <v>20</v>
      </c>
      <c r="G2681" t="s">
        <v>453</v>
      </c>
    </row>
    <row r="2682" spans="1:7" hidden="1" x14ac:dyDescent="0.25">
      <c r="A2682">
        <v>331318</v>
      </c>
      <c r="B2682" t="s">
        <v>742</v>
      </c>
      <c r="C2682" t="s">
        <v>628</v>
      </c>
      <c r="D2682" t="s">
        <v>50</v>
      </c>
      <c r="E2682">
        <v>331</v>
      </c>
      <c r="F2682" s="1" t="s">
        <v>20</v>
      </c>
      <c r="G2682" t="s">
        <v>153</v>
      </c>
    </row>
    <row r="2683" spans="1:7" hidden="1" x14ac:dyDescent="0.25">
      <c r="A2683">
        <v>331318</v>
      </c>
      <c r="B2683" t="s">
        <v>154</v>
      </c>
      <c r="C2683" t="s">
        <v>628</v>
      </c>
      <c r="D2683">
        <v>2</v>
      </c>
      <c r="E2683">
        <v>331</v>
      </c>
      <c r="F2683" s="1" t="s">
        <v>20</v>
      </c>
      <c r="G2683" t="s">
        <v>154</v>
      </c>
    </row>
    <row r="2684" spans="1:7" hidden="1" x14ac:dyDescent="0.25">
      <c r="A2684">
        <v>331318</v>
      </c>
      <c r="B2684" t="s">
        <v>743</v>
      </c>
      <c r="C2684" t="s">
        <v>628</v>
      </c>
      <c r="D2684" t="s">
        <v>44</v>
      </c>
      <c r="E2684">
        <v>331</v>
      </c>
      <c r="F2684" s="1" t="s">
        <v>20</v>
      </c>
      <c r="G2684" t="s">
        <v>443</v>
      </c>
    </row>
    <row r="2685" spans="1:7" hidden="1" x14ac:dyDescent="0.25">
      <c r="A2685">
        <v>331318</v>
      </c>
      <c r="B2685" t="s">
        <v>744</v>
      </c>
      <c r="C2685" t="s">
        <v>628</v>
      </c>
      <c r="D2685">
        <v>1</v>
      </c>
      <c r="E2685">
        <v>331</v>
      </c>
      <c r="F2685" s="1" t="s">
        <v>20</v>
      </c>
      <c r="G2685" t="s">
        <v>443</v>
      </c>
    </row>
    <row r="2686" spans="1:7" hidden="1" x14ac:dyDescent="0.25">
      <c r="A2686">
        <v>331318</v>
      </c>
      <c r="B2686" t="s">
        <v>745</v>
      </c>
      <c r="C2686" t="s">
        <v>628</v>
      </c>
      <c r="D2686" t="s">
        <v>47</v>
      </c>
      <c r="E2686">
        <v>331</v>
      </c>
      <c r="F2686" s="1" t="s">
        <v>20</v>
      </c>
      <c r="G2686" t="s">
        <v>737</v>
      </c>
    </row>
    <row r="2687" spans="1:7" hidden="1" x14ac:dyDescent="0.25">
      <c r="A2687">
        <v>331318</v>
      </c>
      <c r="B2687" t="s">
        <v>738</v>
      </c>
      <c r="C2687" t="s">
        <v>628</v>
      </c>
      <c r="D2687" t="s">
        <v>44</v>
      </c>
      <c r="E2687">
        <v>331</v>
      </c>
      <c r="F2687" s="1" t="s">
        <v>20</v>
      </c>
      <c r="G2687" t="s">
        <v>738</v>
      </c>
    </row>
    <row r="2688" spans="1:7" hidden="1" x14ac:dyDescent="0.25">
      <c r="A2688">
        <v>331318</v>
      </c>
      <c r="B2688" t="s">
        <v>746</v>
      </c>
      <c r="C2688" t="s">
        <v>628</v>
      </c>
      <c r="D2688" t="s">
        <v>50</v>
      </c>
      <c r="E2688">
        <v>331</v>
      </c>
      <c r="F2688" s="1" t="s">
        <v>20</v>
      </c>
      <c r="G2688" t="s">
        <v>753</v>
      </c>
    </row>
    <row r="2689" spans="1:7" hidden="1" x14ac:dyDescent="0.25">
      <c r="A2689">
        <v>331318</v>
      </c>
      <c r="B2689" t="s">
        <v>747</v>
      </c>
      <c r="C2689" t="s">
        <v>628</v>
      </c>
      <c r="D2689" t="s">
        <v>50</v>
      </c>
      <c r="E2689">
        <v>331</v>
      </c>
      <c r="F2689" s="1" t="s">
        <v>20</v>
      </c>
      <c r="G2689" t="s">
        <v>753</v>
      </c>
    </row>
    <row r="2690" spans="1:7" hidden="1" x14ac:dyDescent="0.25">
      <c r="A2690">
        <v>331318</v>
      </c>
      <c r="B2690" t="s">
        <v>748</v>
      </c>
      <c r="C2690" t="s">
        <v>628</v>
      </c>
      <c r="D2690">
        <v>0</v>
      </c>
      <c r="E2690">
        <v>331</v>
      </c>
      <c r="F2690" s="1" t="s">
        <v>20</v>
      </c>
      <c r="G2690" t="s">
        <v>753</v>
      </c>
    </row>
    <row r="2691" spans="1:7" hidden="1" x14ac:dyDescent="0.25">
      <c r="A2691">
        <v>331318</v>
      </c>
      <c r="B2691" t="s">
        <v>749</v>
      </c>
      <c r="C2691" t="s">
        <v>628</v>
      </c>
      <c r="D2691">
        <v>0</v>
      </c>
      <c r="E2691">
        <v>331</v>
      </c>
      <c r="F2691" s="1" t="s">
        <v>20</v>
      </c>
      <c r="G2691" t="s">
        <v>753</v>
      </c>
    </row>
    <row r="2692" spans="1:7" hidden="1" x14ac:dyDescent="0.25">
      <c r="A2692">
        <v>331318</v>
      </c>
      <c r="B2692" t="s">
        <v>532</v>
      </c>
      <c r="C2692" t="s">
        <v>628</v>
      </c>
      <c r="D2692">
        <v>0</v>
      </c>
      <c r="E2692">
        <v>331</v>
      </c>
      <c r="F2692" s="1" t="s">
        <v>20</v>
      </c>
      <c r="G2692" t="s">
        <v>753</v>
      </c>
    </row>
    <row r="2693" spans="1:7" hidden="1" x14ac:dyDescent="0.25">
      <c r="A2693">
        <v>3314</v>
      </c>
      <c r="B2693" t="s">
        <v>750</v>
      </c>
      <c r="C2693" t="s">
        <v>628</v>
      </c>
      <c r="D2693">
        <v>9</v>
      </c>
      <c r="E2693">
        <v>331</v>
      </c>
      <c r="F2693" s="1" t="s">
        <v>20</v>
      </c>
      <c r="G2693" t="s">
        <v>149</v>
      </c>
    </row>
    <row r="2694" spans="1:7" hidden="1" x14ac:dyDescent="0.25">
      <c r="A2694">
        <v>3314</v>
      </c>
      <c r="B2694" t="s">
        <v>741</v>
      </c>
      <c r="C2694" t="s">
        <v>628</v>
      </c>
      <c r="D2694">
        <v>24</v>
      </c>
      <c r="E2694">
        <v>331</v>
      </c>
      <c r="F2694" s="1" t="s">
        <v>20</v>
      </c>
      <c r="G2694" t="s">
        <v>453</v>
      </c>
    </row>
    <row r="2695" spans="1:7" hidden="1" x14ac:dyDescent="0.25">
      <c r="A2695">
        <v>3314</v>
      </c>
      <c r="B2695" t="s">
        <v>742</v>
      </c>
      <c r="C2695" t="s">
        <v>628</v>
      </c>
      <c r="D2695" t="s">
        <v>50</v>
      </c>
      <c r="E2695">
        <v>331</v>
      </c>
      <c r="F2695" s="1" t="s">
        <v>20</v>
      </c>
      <c r="G2695" t="s">
        <v>153</v>
      </c>
    </row>
    <row r="2696" spans="1:7" hidden="1" x14ac:dyDescent="0.25">
      <c r="A2696">
        <v>3314</v>
      </c>
      <c r="B2696" t="s">
        <v>154</v>
      </c>
      <c r="C2696" t="s">
        <v>628</v>
      </c>
      <c r="D2696">
        <v>3</v>
      </c>
      <c r="E2696">
        <v>331</v>
      </c>
      <c r="F2696" s="1" t="s">
        <v>20</v>
      </c>
      <c r="G2696" t="s">
        <v>154</v>
      </c>
    </row>
    <row r="2697" spans="1:7" hidden="1" x14ac:dyDescent="0.25">
      <c r="A2697">
        <v>3314</v>
      </c>
      <c r="B2697" t="s">
        <v>743</v>
      </c>
      <c r="C2697" t="s">
        <v>628</v>
      </c>
      <c r="D2697" t="s">
        <v>44</v>
      </c>
      <c r="E2697">
        <v>331</v>
      </c>
      <c r="F2697" s="1" t="s">
        <v>20</v>
      </c>
      <c r="G2697" t="s">
        <v>443</v>
      </c>
    </row>
    <row r="2698" spans="1:7" hidden="1" x14ac:dyDescent="0.25">
      <c r="A2698">
        <v>3314</v>
      </c>
      <c r="B2698" t="s">
        <v>744</v>
      </c>
      <c r="C2698" t="s">
        <v>628</v>
      </c>
      <c r="D2698">
        <v>1</v>
      </c>
      <c r="E2698">
        <v>331</v>
      </c>
      <c r="F2698" s="1" t="s">
        <v>20</v>
      </c>
      <c r="G2698" t="s">
        <v>443</v>
      </c>
    </row>
    <row r="2699" spans="1:7" hidden="1" x14ac:dyDescent="0.25">
      <c r="A2699">
        <v>3314</v>
      </c>
      <c r="B2699" t="s">
        <v>745</v>
      </c>
      <c r="C2699" t="s">
        <v>628</v>
      </c>
      <c r="D2699">
        <v>4</v>
      </c>
      <c r="E2699">
        <v>331</v>
      </c>
      <c r="F2699" s="1" t="s">
        <v>20</v>
      </c>
      <c r="G2699" t="s">
        <v>737</v>
      </c>
    </row>
    <row r="2700" spans="1:7" hidden="1" x14ac:dyDescent="0.25">
      <c r="A2700">
        <v>3314</v>
      </c>
      <c r="B2700" t="s">
        <v>738</v>
      </c>
      <c r="C2700" t="s">
        <v>628</v>
      </c>
      <c r="D2700" t="s">
        <v>44</v>
      </c>
      <c r="E2700">
        <v>331</v>
      </c>
      <c r="F2700" s="1" t="s">
        <v>20</v>
      </c>
      <c r="G2700" t="s">
        <v>738</v>
      </c>
    </row>
    <row r="2701" spans="1:7" hidden="1" x14ac:dyDescent="0.25">
      <c r="A2701">
        <v>3314</v>
      </c>
      <c r="B2701" t="s">
        <v>746</v>
      </c>
      <c r="C2701" t="s">
        <v>628</v>
      </c>
      <c r="D2701" t="s">
        <v>50</v>
      </c>
      <c r="E2701">
        <v>331</v>
      </c>
      <c r="F2701" s="1" t="s">
        <v>20</v>
      </c>
      <c r="G2701" t="s">
        <v>753</v>
      </c>
    </row>
    <row r="2702" spans="1:7" hidden="1" x14ac:dyDescent="0.25">
      <c r="A2702">
        <v>3314</v>
      </c>
      <c r="B2702" t="s">
        <v>747</v>
      </c>
      <c r="C2702" t="s">
        <v>628</v>
      </c>
      <c r="D2702" t="s">
        <v>50</v>
      </c>
      <c r="E2702">
        <v>331</v>
      </c>
      <c r="F2702" s="1" t="s">
        <v>20</v>
      </c>
      <c r="G2702" t="s">
        <v>753</v>
      </c>
    </row>
    <row r="2703" spans="1:7" hidden="1" x14ac:dyDescent="0.25">
      <c r="A2703">
        <v>3314</v>
      </c>
      <c r="B2703" t="s">
        <v>748</v>
      </c>
      <c r="C2703" t="s">
        <v>628</v>
      </c>
      <c r="D2703" t="s">
        <v>50</v>
      </c>
      <c r="E2703">
        <v>331</v>
      </c>
      <c r="F2703" s="1" t="s">
        <v>20</v>
      </c>
      <c r="G2703" t="s">
        <v>753</v>
      </c>
    </row>
    <row r="2704" spans="1:7" hidden="1" x14ac:dyDescent="0.25">
      <c r="A2704">
        <v>3314</v>
      </c>
      <c r="B2704" t="s">
        <v>749</v>
      </c>
      <c r="C2704" t="s">
        <v>628</v>
      </c>
      <c r="D2704" t="s">
        <v>50</v>
      </c>
      <c r="E2704">
        <v>331</v>
      </c>
      <c r="F2704" s="1" t="s">
        <v>20</v>
      </c>
      <c r="G2704" t="s">
        <v>753</v>
      </c>
    </row>
    <row r="2705" spans="1:7" hidden="1" x14ac:dyDescent="0.25">
      <c r="A2705">
        <v>3314</v>
      </c>
      <c r="B2705" t="s">
        <v>532</v>
      </c>
      <c r="C2705" t="s">
        <v>628</v>
      </c>
      <c r="D2705" t="s">
        <v>50</v>
      </c>
      <c r="E2705">
        <v>331</v>
      </c>
      <c r="F2705" s="1" t="s">
        <v>20</v>
      </c>
      <c r="G2705" t="s">
        <v>753</v>
      </c>
    </row>
    <row r="2706" spans="1:7" hidden="1" x14ac:dyDescent="0.25">
      <c r="A2706">
        <v>331410</v>
      </c>
      <c r="B2706" t="s">
        <v>750</v>
      </c>
      <c r="C2706" t="s">
        <v>628</v>
      </c>
      <c r="D2706">
        <v>7</v>
      </c>
      <c r="E2706">
        <v>331</v>
      </c>
      <c r="F2706" s="1" t="s">
        <v>20</v>
      </c>
      <c r="G2706" t="s">
        <v>149</v>
      </c>
    </row>
    <row r="2707" spans="1:7" hidden="1" x14ac:dyDescent="0.25">
      <c r="A2707">
        <v>331410</v>
      </c>
      <c r="B2707" t="s">
        <v>741</v>
      </c>
      <c r="C2707" t="s">
        <v>628</v>
      </c>
      <c r="D2707">
        <v>4</v>
      </c>
      <c r="E2707">
        <v>331</v>
      </c>
      <c r="F2707" s="1" t="s">
        <v>20</v>
      </c>
      <c r="G2707" t="s">
        <v>453</v>
      </c>
    </row>
    <row r="2708" spans="1:7" hidden="1" x14ac:dyDescent="0.25">
      <c r="A2708">
        <v>331410</v>
      </c>
      <c r="B2708" t="s">
        <v>742</v>
      </c>
      <c r="C2708" t="s">
        <v>628</v>
      </c>
      <c r="D2708" t="s">
        <v>50</v>
      </c>
      <c r="E2708">
        <v>331</v>
      </c>
      <c r="F2708" s="1" t="s">
        <v>20</v>
      </c>
      <c r="G2708" t="s">
        <v>153</v>
      </c>
    </row>
    <row r="2709" spans="1:7" hidden="1" x14ac:dyDescent="0.25">
      <c r="A2709">
        <v>331410</v>
      </c>
      <c r="B2709" t="s">
        <v>154</v>
      </c>
      <c r="C2709" t="s">
        <v>628</v>
      </c>
      <c r="D2709" t="s">
        <v>50</v>
      </c>
      <c r="E2709">
        <v>331</v>
      </c>
      <c r="F2709" s="1" t="s">
        <v>20</v>
      </c>
      <c r="G2709" t="s">
        <v>154</v>
      </c>
    </row>
    <row r="2710" spans="1:7" hidden="1" x14ac:dyDescent="0.25">
      <c r="A2710">
        <v>331410</v>
      </c>
      <c r="B2710" t="s">
        <v>743</v>
      </c>
      <c r="C2710" t="s">
        <v>628</v>
      </c>
      <c r="D2710" t="s">
        <v>44</v>
      </c>
      <c r="E2710">
        <v>331</v>
      </c>
      <c r="F2710" s="1" t="s">
        <v>20</v>
      </c>
      <c r="G2710" t="s">
        <v>443</v>
      </c>
    </row>
    <row r="2711" spans="1:7" hidden="1" x14ac:dyDescent="0.25">
      <c r="A2711">
        <v>331410</v>
      </c>
      <c r="B2711" t="s">
        <v>744</v>
      </c>
      <c r="C2711" t="s">
        <v>628</v>
      </c>
      <c r="D2711">
        <v>1</v>
      </c>
      <c r="E2711">
        <v>331</v>
      </c>
      <c r="F2711" s="1" t="s">
        <v>20</v>
      </c>
      <c r="G2711" t="s">
        <v>443</v>
      </c>
    </row>
    <row r="2712" spans="1:7" hidden="1" x14ac:dyDescent="0.25">
      <c r="A2712">
        <v>331410</v>
      </c>
      <c r="B2712" t="s">
        <v>745</v>
      </c>
      <c r="C2712" t="s">
        <v>628</v>
      </c>
      <c r="D2712">
        <v>1</v>
      </c>
      <c r="E2712">
        <v>331</v>
      </c>
      <c r="F2712" s="1" t="s">
        <v>20</v>
      </c>
      <c r="G2712" t="s">
        <v>737</v>
      </c>
    </row>
    <row r="2713" spans="1:7" hidden="1" x14ac:dyDescent="0.25">
      <c r="A2713">
        <v>331410</v>
      </c>
      <c r="B2713" t="s">
        <v>738</v>
      </c>
      <c r="C2713" t="s">
        <v>628</v>
      </c>
      <c r="D2713" t="s">
        <v>44</v>
      </c>
      <c r="E2713">
        <v>331</v>
      </c>
      <c r="F2713" s="1" t="s">
        <v>20</v>
      </c>
      <c r="G2713" t="s">
        <v>738</v>
      </c>
    </row>
    <row r="2714" spans="1:7" hidden="1" x14ac:dyDescent="0.25">
      <c r="A2714">
        <v>331410</v>
      </c>
      <c r="B2714" t="s">
        <v>746</v>
      </c>
      <c r="C2714" t="s">
        <v>628</v>
      </c>
      <c r="D2714" t="s">
        <v>50</v>
      </c>
      <c r="E2714">
        <v>331</v>
      </c>
      <c r="F2714" s="1" t="s">
        <v>20</v>
      </c>
      <c r="G2714" t="s">
        <v>753</v>
      </c>
    </row>
    <row r="2715" spans="1:7" hidden="1" x14ac:dyDescent="0.25">
      <c r="A2715">
        <v>331410</v>
      </c>
      <c r="B2715" t="s">
        <v>747</v>
      </c>
      <c r="C2715" t="s">
        <v>628</v>
      </c>
      <c r="D2715" t="s">
        <v>50</v>
      </c>
      <c r="E2715">
        <v>331</v>
      </c>
      <c r="F2715" s="1" t="s">
        <v>20</v>
      </c>
      <c r="G2715" t="s">
        <v>753</v>
      </c>
    </row>
    <row r="2716" spans="1:7" hidden="1" x14ac:dyDescent="0.25">
      <c r="A2716">
        <v>331410</v>
      </c>
      <c r="B2716" t="s">
        <v>748</v>
      </c>
      <c r="C2716" t="s">
        <v>628</v>
      </c>
      <c r="D2716" t="s">
        <v>50</v>
      </c>
      <c r="E2716">
        <v>331</v>
      </c>
      <c r="F2716" s="1" t="s">
        <v>20</v>
      </c>
      <c r="G2716" t="s">
        <v>753</v>
      </c>
    </row>
    <row r="2717" spans="1:7" hidden="1" x14ac:dyDescent="0.25">
      <c r="A2717">
        <v>331410</v>
      </c>
      <c r="B2717" t="s">
        <v>749</v>
      </c>
      <c r="C2717" t="s">
        <v>628</v>
      </c>
      <c r="D2717">
        <v>0</v>
      </c>
      <c r="E2717">
        <v>331</v>
      </c>
      <c r="F2717" s="1" t="s">
        <v>20</v>
      </c>
      <c r="G2717" t="s">
        <v>753</v>
      </c>
    </row>
    <row r="2718" spans="1:7" hidden="1" x14ac:dyDescent="0.25">
      <c r="A2718">
        <v>331410</v>
      </c>
      <c r="B2718" t="s">
        <v>532</v>
      </c>
      <c r="C2718" t="s">
        <v>628</v>
      </c>
      <c r="D2718" t="s">
        <v>50</v>
      </c>
      <c r="E2718">
        <v>331</v>
      </c>
      <c r="F2718" s="1" t="s">
        <v>20</v>
      </c>
      <c r="G2718" t="s">
        <v>753</v>
      </c>
    </row>
    <row r="2719" spans="1:7" hidden="1" x14ac:dyDescent="0.25">
      <c r="A2719">
        <v>331511</v>
      </c>
      <c r="B2719" t="s">
        <v>750</v>
      </c>
      <c r="C2719" t="s">
        <v>628</v>
      </c>
      <c r="D2719" t="s">
        <v>50</v>
      </c>
      <c r="E2719">
        <v>331</v>
      </c>
      <c r="F2719" s="1" t="s">
        <v>19</v>
      </c>
      <c r="G2719" t="s">
        <v>149</v>
      </c>
    </row>
    <row r="2720" spans="1:7" hidden="1" x14ac:dyDescent="0.25">
      <c r="A2720">
        <v>331511</v>
      </c>
      <c r="B2720" t="s">
        <v>741</v>
      </c>
      <c r="C2720" t="s">
        <v>628</v>
      </c>
      <c r="D2720">
        <v>5</v>
      </c>
      <c r="E2720">
        <v>331</v>
      </c>
      <c r="F2720" s="1" t="s">
        <v>19</v>
      </c>
      <c r="G2720" t="s">
        <v>453</v>
      </c>
    </row>
    <row r="2721" spans="1:7" hidden="1" x14ac:dyDescent="0.25">
      <c r="A2721">
        <v>331511</v>
      </c>
      <c r="B2721" t="s">
        <v>742</v>
      </c>
      <c r="C2721" t="s">
        <v>628</v>
      </c>
      <c r="D2721">
        <v>0</v>
      </c>
      <c r="E2721">
        <v>331</v>
      </c>
      <c r="F2721" s="1" t="s">
        <v>19</v>
      </c>
      <c r="G2721" t="s">
        <v>153</v>
      </c>
    </row>
    <row r="2722" spans="1:7" hidden="1" x14ac:dyDescent="0.25">
      <c r="A2722">
        <v>331511</v>
      </c>
      <c r="B2722" t="s">
        <v>154</v>
      </c>
      <c r="C2722" t="s">
        <v>628</v>
      </c>
      <c r="D2722">
        <v>1</v>
      </c>
      <c r="E2722">
        <v>331</v>
      </c>
      <c r="F2722" s="1" t="s">
        <v>19</v>
      </c>
      <c r="G2722" t="s">
        <v>154</v>
      </c>
    </row>
    <row r="2723" spans="1:7" hidden="1" x14ac:dyDescent="0.25">
      <c r="A2723">
        <v>331511</v>
      </c>
      <c r="B2723" t="s">
        <v>743</v>
      </c>
      <c r="C2723" t="s">
        <v>628</v>
      </c>
      <c r="D2723" t="s">
        <v>44</v>
      </c>
      <c r="E2723">
        <v>331</v>
      </c>
      <c r="F2723" s="1" t="s">
        <v>19</v>
      </c>
      <c r="G2723" t="s">
        <v>443</v>
      </c>
    </row>
    <row r="2724" spans="1:7" hidden="1" x14ac:dyDescent="0.25">
      <c r="A2724">
        <v>331511</v>
      </c>
      <c r="B2724" t="s">
        <v>744</v>
      </c>
      <c r="C2724" t="s">
        <v>628</v>
      </c>
      <c r="D2724" t="s">
        <v>50</v>
      </c>
      <c r="E2724">
        <v>331</v>
      </c>
      <c r="F2724" s="1" t="s">
        <v>19</v>
      </c>
      <c r="G2724" t="s">
        <v>443</v>
      </c>
    </row>
    <row r="2725" spans="1:7" hidden="1" x14ac:dyDescent="0.25">
      <c r="A2725">
        <v>331511</v>
      </c>
      <c r="B2725" t="s">
        <v>745</v>
      </c>
      <c r="C2725" t="s">
        <v>628</v>
      </c>
      <c r="D2725">
        <v>4</v>
      </c>
      <c r="E2725">
        <v>331</v>
      </c>
      <c r="F2725" s="1" t="s">
        <v>19</v>
      </c>
      <c r="G2725" t="s">
        <v>737</v>
      </c>
    </row>
    <row r="2726" spans="1:7" hidden="1" x14ac:dyDescent="0.25">
      <c r="A2726">
        <v>331511</v>
      </c>
      <c r="B2726" t="s">
        <v>738</v>
      </c>
      <c r="C2726" t="s">
        <v>628</v>
      </c>
      <c r="D2726" t="s">
        <v>44</v>
      </c>
      <c r="E2726">
        <v>331</v>
      </c>
      <c r="F2726" s="1" t="s">
        <v>19</v>
      </c>
      <c r="G2726" t="s">
        <v>738</v>
      </c>
    </row>
    <row r="2727" spans="1:7" hidden="1" x14ac:dyDescent="0.25">
      <c r="A2727">
        <v>331511</v>
      </c>
      <c r="B2727" t="s">
        <v>746</v>
      </c>
      <c r="C2727" t="s">
        <v>628</v>
      </c>
      <c r="D2727" t="s">
        <v>50</v>
      </c>
      <c r="E2727">
        <v>331</v>
      </c>
      <c r="F2727" s="1" t="s">
        <v>19</v>
      </c>
      <c r="G2727" t="s">
        <v>753</v>
      </c>
    </row>
    <row r="2728" spans="1:7" hidden="1" x14ac:dyDescent="0.25">
      <c r="A2728">
        <v>331511</v>
      </c>
      <c r="B2728" t="s">
        <v>747</v>
      </c>
      <c r="C2728" t="s">
        <v>628</v>
      </c>
      <c r="D2728" t="s">
        <v>50</v>
      </c>
      <c r="E2728">
        <v>331</v>
      </c>
      <c r="F2728" s="1" t="s">
        <v>19</v>
      </c>
      <c r="G2728" t="s">
        <v>753</v>
      </c>
    </row>
    <row r="2729" spans="1:7" hidden="1" x14ac:dyDescent="0.25">
      <c r="A2729">
        <v>331511</v>
      </c>
      <c r="B2729" t="s">
        <v>748</v>
      </c>
      <c r="C2729" t="s">
        <v>628</v>
      </c>
      <c r="D2729" t="s">
        <v>50</v>
      </c>
      <c r="E2729">
        <v>331</v>
      </c>
      <c r="F2729" s="1" t="s">
        <v>19</v>
      </c>
      <c r="G2729" t="s">
        <v>753</v>
      </c>
    </row>
    <row r="2730" spans="1:7" hidden="1" x14ac:dyDescent="0.25">
      <c r="A2730">
        <v>331511</v>
      </c>
      <c r="B2730" t="s">
        <v>749</v>
      </c>
      <c r="C2730" t="s">
        <v>628</v>
      </c>
      <c r="D2730" t="s">
        <v>50</v>
      </c>
      <c r="E2730">
        <v>331</v>
      </c>
      <c r="F2730" s="1" t="s">
        <v>19</v>
      </c>
      <c r="G2730" t="s">
        <v>753</v>
      </c>
    </row>
    <row r="2731" spans="1:7" hidden="1" x14ac:dyDescent="0.25">
      <c r="A2731">
        <v>331511</v>
      </c>
      <c r="B2731" t="s">
        <v>532</v>
      </c>
      <c r="C2731" t="s">
        <v>628</v>
      </c>
      <c r="D2731">
        <v>0</v>
      </c>
      <c r="E2731">
        <v>331</v>
      </c>
      <c r="F2731" s="1" t="s">
        <v>19</v>
      </c>
      <c r="G2731" t="s">
        <v>753</v>
      </c>
    </row>
    <row r="2732" spans="1:7" hidden="1" x14ac:dyDescent="0.25">
      <c r="A2732">
        <v>331523</v>
      </c>
      <c r="B2732" t="s">
        <v>750</v>
      </c>
      <c r="C2732" t="s">
        <v>628</v>
      </c>
      <c r="D2732">
        <v>1</v>
      </c>
      <c r="E2732">
        <v>331</v>
      </c>
      <c r="F2732" s="1" t="s">
        <v>20</v>
      </c>
      <c r="G2732" t="s">
        <v>149</v>
      </c>
    </row>
    <row r="2733" spans="1:7" hidden="1" x14ac:dyDescent="0.25">
      <c r="A2733">
        <v>331523</v>
      </c>
      <c r="B2733" t="s">
        <v>741</v>
      </c>
      <c r="C2733" t="s">
        <v>628</v>
      </c>
      <c r="D2733">
        <v>10</v>
      </c>
      <c r="E2733">
        <v>331</v>
      </c>
      <c r="F2733" s="1" t="s">
        <v>20</v>
      </c>
      <c r="G2733" t="s">
        <v>453</v>
      </c>
    </row>
    <row r="2734" spans="1:7" hidden="1" x14ac:dyDescent="0.25">
      <c r="A2734">
        <v>331523</v>
      </c>
      <c r="B2734" t="s">
        <v>742</v>
      </c>
      <c r="C2734" t="s">
        <v>628</v>
      </c>
      <c r="D2734" t="s">
        <v>50</v>
      </c>
      <c r="E2734">
        <v>331</v>
      </c>
      <c r="F2734" s="1" t="s">
        <v>20</v>
      </c>
      <c r="G2734" t="s">
        <v>153</v>
      </c>
    </row>
    <row r="2735" spans="1:7" hidden="1" x14ac:dyDescent="0.25">
      <c r="A2735">
        <v>331523</v>
      </c>
      <c r="B2735" t="s">
        <v>154</v>
      </c>
      <c r="C2735" t="s">
        <v>628</v>
      </c>
      <c r="D2735">
        <v>2</v>
      </c>
      <c r="E2735">
        <v>331</v>
      </c>
      <c r="F2735" s="1" t="s">
        <v>20</v>
      </c>
      <c r="G2735" t="s">
        <v>154</v>
      </c>
    </row>
    <row r="2736" spans="1:7" hidden="1" x14ac:dyDescent="0.25">
      <c r="A2736">
        <v>331523</v>
      </c>
      <c r="B2736" t="s">
        <v>743</v>
      </c>
      <c r="C2736" t="s">
        <v>628</v>
      </c>
      <c r="D2736" t="s">
        <v>44</v>
      </c>
      <c r="E2736">
        <v>331</v>
      </c>
      <c r="F2736" s="1" t="s">
        <v>20</v>
      </c>
      <c r="G2736" t="s">
        <v>443</v>
      </c>
    </row>
    <row r="2737" spans="1:7" hidden="1" x14ac:dyDescent="0.25">
      <c r="A2737">
        <v>331523</v>
      </c>
      <c r="B2737" t="s">
        <v>744</v>
      </c>
      <c r="C2737" t="s">
        <v>628</v>
      </c>
      <c r="D2737" t="s">
        <v>50</v>
      </c>
      <c r="E2737">
        <v>331</v>
      </c>
      <c r="F2737" s="1" t="s">
        <v>20</v>
      </c>
      <c r="G2737" t="s">
        <v>443</v>
      </c>
    </row>
    <row r="2738" spans="1:7" hidden="1" x14ac:dyDescent="0.25">
      <c r="A2738">
        <v>331523</v>
      </c>
      <c r="B2738" t="s">
        <v>745</v>
      </c>
      <c r="C2738" t="s">
        <v>628</v>
      </c>
      <c r="D2738">
        <v>2</v>
      </c>
      <c r="E2738">
        <v>331</v>
      </c>
      <c r="F2738" s="1" t="s">
        <v>20</v>
      </c>
      <c r="G2738" t="s">
        <v>737</v>
      </c>
    </row>
    <row r="2739" spans="1:7" hidden="1" x14ac:dyDescent="0.25">
      <c r="A2739">
        <v>331523</v>
      </c>
      <c r="B2739" t="s">
        <v>738</v>
      </c>
      <c r="C2739" t="s">
        <v>628</v>
      </c>
      <c r="D2739" t="s">
        <v>44</v>
      </c>
      <c r="E2739">
        <v>331</v>
      </c>
      <c r="F2739" s="1" t="s">
        <v>20</v>
      </c>
      <c r="G2739" t="s">
        <v>738</v>
      </c>
    </row>
    <row r="2740" spans="1:7" hidden="1" x14ac:dyDescent="0.25">
      <c r="A2740">
        <v>331523</v>
      </c>
      <c r="B2740" t="s">
        <v>746</v>
      </c>
      <c r="C2740" t="s">
        <v>628</v>
      </c>
      <c r="D2740" t="s">
        <v>50</v>
      </c>
      <c r="E2740">
        <v>331</v>
      </c>
      <c r="F2740" s="1" t="s">
        <v>20</v>
      </c>
      <c r="G2740" t="s">
        <v>753</v>
      </c>
    </row>
    <row r="2741" spans="1:7" hidden="1" x14ac:dyDescent="0.25">
      <c r="A2741">
        <v>331523</v>
      </c>
      <c r="B2741" t="s">
        <v>747</v>
      </c>
      <c r="C2741" t="s">
        <v>628</v>
      </c>
      <c r="D2741" t="s">
        <v>50</v>
      </c>
      <c r="E2741">
        <v>331</v>
      </c>
      <c r="F2741" s="1" t="s">
        <v>20</v>
      </c>
      <c r="G2741" t="s">
        <v>753</v>
      </c>
    </row>
    <row r="2742" spans="1:7" hidden="1" x14ac:dyDescent="0.25">
      <c r="A2742">
        <v>331523</v>
      </c>
      <c r="B2742" t="s">
        <v>748</v>
      </c>
      <c r="C2742" t="s">
        <v>628</v>
      </c>
      <c r="D2742" t="s">
        <v>50</v>
      </c>
      <c r="E2742">
        <v>331</v>
      </c>
      <c r="F2742" s="1" t="s">
        <v>20</v>
      </c>
      <c r="G2742" t="s">
        <v>753</v>
      </c>
    </row>
    <row r="2743" spans="1:7" hidden="1" x14ac:dyDescent="0.25">
      <c r="A2743">
        <v>331523</v>
      </c>
      <c r="B2743" t="s">
        <v>749</v>
      </c>
      <c r="C2743" t="s">
        <v>628</v>
      </c>
      <c r="D2743" t="s">
        <v>50</v>
      </c>
      <c r="E2743">
        <v>331</v>
      </c>
      <c r="F2743" s="1" t="s">
        <v>20</v>
      </c>
      <c r="G2743" t="s">
        <v>753</v>
      </c>
    </row>
    <row r="2744" spans="1:7" hidden="1" x14ac:dyDescent="0.25">
      <c r="A2744">
        <v>331523</v>
      </c>
      <c r="B2744" t="s">
        <v>532</v>
      </c>
      <c r="C2744" t="s">
        <v>628</v>
      </c>
      <c r="D2744">
        <v>0</v>
      </c>
      <c r="E2744">
        <v>331</v>
      </c>
      <c r="F2744" s="1" t="s">
        <v>20</v>
      </c>
      <c r="G2744" t="s">
        <v>753</v>
      </c>
    </row>
    <row r="2745" spans="1:7" hidden="1" x14ac:dyDescent="0.25">
      <c r="A2745">
        <v>331524</v>
      </c>
      <c r="B2745" t="s">
        <v>750</v>
      </c>
      <c r="C2745" t="s">
        <v>628</v>
      </c>
      <c r="D2745" t="s">
        <v>50</v>
      </c>
      <c r="E2745">
        <v>331</v>
      </c>
      <c r="F2745" s="1" t="s">
        <v>20</v>
      </c>
      <c r="G2745" t="s">
        <v>149</v>
      </c>
    </row>
    <row r="2746" spans="1:7" hidden="1" x14ac:dyDescent="0.25">
      <c r="A2746">
        <v>331524</v>
      </c>
      <c r="B2746" t="s">
        <v>741</v>
      </c>
      <c r="C2746" t="s">
        <v>628</v>
      </c>
      <c r="D2746">
        <v>3</v>
      </c>
      <c r="E2746">
        <v>331</v>
      </c>
      <c r="F2746" s="1" t="s">
        <v>20</v>
      </c>
      <c r="G2746" t="s">
        <v>453</v>
      </c>
    </row>
    <row r="2747" spans="1:7" hidden="1" x14ac:dyDescent="0.25">
      <c r="A2747">
        <v>331524</v>
      </c>
      <c r="B2747" t="s">
        <v>742</v>
      </c>
      <c r="C2747" t="s">
        <v>628</v>
      </c>
      <c r="D2747" t="s">
        <v>50</v>
      </c>
      <c r="E2747">
        <v>331</v>
      </c>
      <c r="F2747" s="1" t="s">
        <v>20</v>
      </c>
      <c r="G2747" t="s">
        <v>153</v>
      </c>
    </row>
    <row r="2748" spans="1:7" hidden="1" x14ac:dyDescent="0.25">
      <c r="A2748">
        <v>331524</v>
      </c>
      <c r="B2748" t="s">
        <v>154</v>
      </c>
      <c r="C2748" t="s">
        <v>628</v>
      </c>
      <c r="D2748" t="s">
        <v>50</v>
      </c>
      <c r="E2748">
        <v>331</v>
      </c>
      <c r="F2748" s="1" t="s">
        <v>20</v>
      </c>
      <c r="G2748" t="s">
        <v>154</v>
      </c>
    </row>
    <row r="2749" spans="1:7" hidden="1" x14ac:dyDescent="0.25">
      <c r="A2749">
        <v>331524</v>
      </c>
      <c r="B2749" t="s">
        <v>743</v>
      </c>
      <c r="C2749" t="s">
        <v>628</v>
      </c>
      <c r="D2749" t="s">
        <v>44</v>
      </c>
      <c r="E2749">
        <v>331</v>
      </c>
      <c r="F2749" s="1" t="s">
        <v>20</v>
      </c>
      <c r="G2749" t="s">
        <v>443</v>
      </c>
    </row>
    <row r="2750" spans="1:7" hidden="1" x14ac:dyDescent="0.25">
      <c r="A2750">
        <v>331524</v>
      </c>
      <c r="B2750" t="s">
        <v>744</v>
      </c>
      <c r="C2750" t="s">
        <v>628</v>
      </c>
      <c r="D2750" t="s">
        <v>50</v>
      </c>
      <c r="E2750">
        <v>331</v>
      </c>
      <c r="F2750" s="1" t="s">
        <v>20</v>
      </c>
      <c r="G2750" t="s">
        <v>443</v>
      </c>
    </row>
    <row r="2751" spans="1:7" hidden="1" x14ac:dyDescent="0.25">
      <c r="A2751">
        <v>331524</v>
      </c>
      <c r="B2751" t="s">
        <v>745</v>
      </c>
      <c r="C2751" t="s">
        <v>628</v>
      </c>
      <c r="D2751">
        <v>1</v>
      </c>
      <c r="E2751">
        <v>331</v>
      </c>
      <c r="F2751" s="1" t="s">
        <v>20</v>
      </c>
      <c r="G2751" t="s">
        <v>737</v>
      </c>
    </row>
    <row r="2752" spans="1:7" hidden="1" x14ac:dyDescent="0.25">
      <c r="A2752">
        <v>331524</v>
      </c>
      <c r="B2752" t="s">
        <v>738</v>
      </c>
      <c r="C2752" t="s">
        <v>628</v>
      </c>
      <c r="D2752" t="s">
        <v>44</v>
      </c>
      <c r="E2752">
        <v>331</v>
      </c>
      <c r="F2752" s="1" t="s">
        <v>20</v>
      </c>
      <c r="G2752" t="s">
        <v>738</v>
      </c>
    </row>
    <row r="2753" spans="1:7" hidden="1" x14ac:dyDescent="0.25">
      <c r="A2753">
        <v>331524</v>
      </c>
      <c r="B2753" t="s">
        <v>746</v>
      </c>
      <c r="C2753" t="s">
        <v>628</v>
      </c>
      <c r="D2753" t="s">
        <v>50</v>
      </c>
      <c r="E2753">
        <v>331</v>
      </c>
      <c r="F2753" s="1" t="s">
        <v>20</v>
      </c>
      <c r="G2753" t="s">
        <v>753</v>
      </c>
    </row>
    <row r="2754" spans="1:7" hidden="1" x14ac:dyDescent="0.25">
      <c r="A2754">
        <v>331524</v>
      </c>
      <c r="B2754" t="s">
        <v>747</v>
      </c>
      <c r="C2754" t="s">
        <v>628</v>
      </c>
      <c r="D2754">
        <v>0</v>
      </c>
      <c r="E2754">
        <v>331</v>
      </c>
      <c r="F2754" s="1" t="s">
        <v>20</v>
      </c>
      <c r="G2754" t="s">
        <v>753</v>
      </c>
    </row>
    <row r="2755" spans="1:7" hidden="1" x14ac:dyDescent="0.25">
      <c r="A2755">
        <v>331524</v>
      </c>
      <c r="B2755" t="s">
        <v>748</v>
      </c>
      <c r="C2755" t="s">
        <v>628</v>
      </c>
      <c r="D2755" t="s">
        <v>50</v>
      </c>
      <c r="E2755">
        <v>331</v>
      </c>
      <c r="F2755" s="1" t="s">
        <v>20</v>
      </c>
      <c r="G2755" t="s">
        <v>753</v>
      </c>
    </row>
    <row r="2756" spans="1:7" hidden="1" x14ac:dyDescent="0.25">
      <c r="A2756">
        <v>331524</v>
      </c>
      <c r="B2756" t="s">
        <v>749</v>
      </c>
      <c r="C2756" t="s">
        <v>628</v>
      </c>
      <c r="D2756" t="s">
        <v>50</v>
      </c>
      <c r="E2756">
        <v>331</v>
      </c>
      <c r="F2756" s="1" t="s">
        <v>20</v>
      </c>
      <c r="G2756" t="s">
        <v>753</v>
      </c>
    </row>
    <row r="2757" spans="1:7" hidden="1" x14ac:dyDescent="0.25">
      <c r="A2757">
        <v>331524</v>
      </c>
      <c r="B2757" t="s">
        <v>532</v>
      </c>
      <c r="C2757" t="s">
        <v>628</v>
      </c>
      <c r="D2757" t="s">
        <v>50</v>
      </c>
      <c r="E2757">
        <v>331</v>
      </c>
      <c r="F2757" s="1" t="s">
        <v>20</v>
      </c>
      <c r="G2757" t="s">
        <v>753</v>
      </c>
    </row>
    <row r="2758" spans="1:7" hidden="1" x14ac:dyDescent="0.25">
      <c r="A2758">
        <v>332</v>
      </c>
      <c r="B2758" t="s">
        <v>750</v>
      </c>
      <c r="C2758" t="s">
        <v>628</v>
      </c>
      <c r="D2758">
        <v>51</v>
      </c>
      <c r="E2758">
        <v>332</v>
      </c>
      <c r="F2758" s="1" t="s">
        <v>21</v>
      </c>
      <c r="G2758" t="s">
        <v>149</v>
      </c>
    </row>
    <row r="2759" spans="1:7" hidden="1" x14ac:dyDescent="0.25">
      <c r="A2759">
        <v>332</v>
      </c>
      <c r="B2759" t="s">
        <v>741</v>
      </c>
      <c r="C2759" t="s">
        <v>628</v>
      </c>
      <c r="D2759">
        <v>175</v>
      </c>
      <c r="E2759">
        <v>332</v>
      </c>
      <c r="F2759" s="1" t="s">
        <v>21</v>
      </c>
      <c r="G2759" t="s">
        <v>453</v>
      </c>
    </row>
    <row r="2760" spans="1:7" hidden="1" x14ac:dyDescent="0.25">
      <c r="A2760">
        <v>332</v>
      </c>
      <c r="B2760" t="s">
        <v>742</v>
      </c>
      <c r="C2760" t="s">
        <v>628</v>
      </c>
      <c r="D2760" t="s">
        <v>50</v>
      </c>
      <c r="E2760">
        <v>332</v>
      </c>
      <c r="F2760" s="1" t="s">
        <v>21</v>
      </c>
      <c r="G2760" t="s">
        <v>153</v>
      </c>
    </row>
    <row r="2761" spans="1:7" hidden="1" x14ac:dyDescent="0.25">
      <c r="A2761">
        <v>332</v>
      </c>
      <c r="B2761" t="s">
        <v>154</v>
      </c>
      <c r="C2761" t="s">
        <v>628</v>
      </c>
      <c r="D2761">
        <v>3</v>
      </c>
      <c r="E2761">
        <v>332</v>
      </c>
      <c r="F2761" s="1" t="s">
        <v>21</v>
      </c>
      <c r="G2761" t="s">
        <v>154</v>
      </c>
    </row>
    <row r="2762" spans="1:7" hidden="1" x14ac:dyDescent="0.25">
      <c r="A2762">
        <v>332</v>
      </c>
      <c r="B2762" t="s">
        <v>743</v>
      </c>
      <c r="C2762" t="s">
        <v>628</v>
      </c>
      <c r="D2762" t="s">
        <v>44</v>
      </c>
      <c r="E2762">
        <v>332</v>
      </c>
      <c r="F2762" s="1" t="s">
        <v>21</v>
      </c>
      <c r="G2762" t="s">
        <v>443</v>
      </c>
    </row>
    <row r="2763" spans="1:7" hidden="1" x14ac:dyDescent="0.25">
      <c r="A2763">
        <v>332</v>
      </c>
      <c r="B2763" t="s">
        <v>744</v>
      </c>
      <c r="C2763" t="s">
        <v>628</v>
      </c>
      <c r="D2763">
        <v>2</v>
      </c>
      <c r="E2763">
        <v>332</v>
      </c>
      <c r="F2763" s="1" t="s">
        <v>21</v>
      </c>
      <c r="G2763" t="s">
        <v>443</v>
      </c>
    </row>
    <row r="2764" spans="1:7" hidden="1" x14ac:dyDescent="0.25">
      <c r="A2764">
        <v>332</v>
      </c>
      <c r="B2764" t="s">
        <v>745</v>
      </c>
      <c r="C2764" t="s">
        <v>628</v>
      </c>
      <c r="D2764">
        <v>40</v>
      </c>
      <c r="E2764">
        <v>332</v>
      </c>
      <c r="F2764" s="1" t="s">
        <v>21</v>
      </c>
      <c r="G2764" t="s">
        <v>737</v>
      </c>
    </row>
    <row r="2765" spans="1:7" hidden="1" x14ac:dyDescent="0.25">
      <c r="A2765">
        <v>332</v>
      </c>
      <c r="B2765" t="s">
        <v>738</v>
      </c>
      <c r="C2765" t="s">
        <v>628</v>
      </c>
      <c r="D2765" t="s">
        <v>44</v>
      </c>
      <c r="E2765">
        <v>332</v>
      </c>
      <c r="F2765" s="1" t="s">
        <v>21</v>
      </c>
      <c r="G2765" t="s">
        <v>738</v>
      </c>
    </row>
    <row r="2766" spans="1:7" hidden="1" x14ac:dyDescent="0.25">
      <c r="A2766">
        <v>332</v>
      </c>
      <c r="B2766" t="s">
        <v>746</v>
      </c>
      <c r="C2766" t="s">
        <v>628</v>
      </c>
      <c r="D2766">
        <v>3</v>
      </c>
      <c r="E2766">
        <v>332</v>
      </c>
      <c r="F2766" s="1" t="s">
        <v>21</v>
      </c>
      <c r="G2766" t="s">
        <v>753</v>
      </c>
    </row>
    <row r="2767" spans="1:7" hidden="1" x14ac:dyDescent="0.25">
      <c r="A2767">
        <v>332</v>
      </c>
      <c r="B2767" t="s">
        <v>747</v>
      </c>
      <c r="C2767" t="s">
        <v>628</v>
      </c>
      <c r="D2767" t="s">
        <v>50</v>
      </c>
      <c r="E2767">
        <v>332</v>
      </c>
      <c r="F2767" s="1" t="s">
        <v>21</v>
      </c>
      <c r="G2767" t="s">
        <v>753</v>
      </c>
    </row>
    <row r="2768" spans="1:7" hidden="1" x14ac:dyDescent="0.25">
      <c r="A2768">
        <v>332</v>
      </c>
      <c r="B2768" t="s">
        <v>748</v>
      </c>
      <c r="C2768" t="s">
        <v>628</v>
      </c>
      <c r="D2768" t="s">
        <v>50</v>
      </c>
      <c r="E2768">
        <v>332</v>
      </c>
      <c r="F2768" s="1" t="s">
        <v>21</v>
      </c>
      <c r="G2768" t="s">
        <v>753</v>
      </c>
    </row>
    <row r="2769" spans="1:7" hidden="1" x14ac:dyDescent="0.25">
      <c r="A2769">
        <v>332</v>
      </c>
      <c r="B2769" t="s">
        <v>749</v>
      </c>
      <c r="C2769" t="s">
        <v>628</v>
      </c>
      <c r="D2769" t="s">
        <v>50</v>
      </c>
      <c r="E2769">
        <v>332</v>
      </c>
      <c r="F2769" s="1" t="s">
        <v>21</v>
      </c>
      <c r="G2769" t="s">
        <v>753</v>
      </c>
    </row>
    <row r="2770" spans="1:7" hidden="1" x14ac:dyDescent="0.25">
      <c r="A2770">
        <v>332</v>
      </c>
      <c r="B2770" t="s">
        <v>532</v>
      </c>
      <c r="C2770" t="s">
        <v>628</v>
      </c>
      <c r="D2770">
        <v>1</v>
      </c>
      <c r="E2770">
        <v>332</v>
      </c>
      <c r="F2770" s="1" t="s">
        <v>21</v>
      </c>
      <c r="G2770" t="s">
        <v>753</v>
      </c>
    </row>
    <row r="2771" spans="1:7" hidden="1" x14ac:dyDescent="0.25">
      <c r="A2771">
        <v>333</v>
      </c>
      <c r="B2771" t="s">
        <v>750</v>
      </c>
      <c r="C2771" t="s">
        <v>628</v>
      </c>
      <c r="D2771">
        <v>5</v>
      </c>
      <c r="E2771">
        <v>333</v>
      </c>
      <c r="F2771" s="1" t="s">
        <v>24</v>
      </c>
      <c r="G2771" t="s">
        <v>149</v>
      </c>
    </row>
    <row r="2772" spans="1:7" hidden="1" x14ac:dyDescent="0.25">
      <c r="A2772">
        <v>333</v>
      </c>
      <c r="B2772" t="s">
        <v>741</v>
      </c>
      <c r="C2772" t="s">
        <v>628</v>
      </c>
      <c r="D2772">
        <v>20</v>
      </c>
      <c r="E2772">
        <v>333</v>
      </c>
      <c r="F2772" s="1" t="s">
        <v>24</v>
      </c>
      <c r="G2772" t="s">
        <v>453</v>
      </c>
    </row>
    <row r="2773" spans="1:7" hidden="1" x14ac:dyDescent="0.25">
      <c r="A2773">
        <v>333</v>
      </c>
      <c r="B2773" t="s">
        <v>742</v>
      </c>
      <c r="C2773" t="s">
        <v>628</v>
      </c>
      <c r="D2773">
        <v>1</v>
      </c>
      <c r="E2773">
        <v>333</v>
      </c>
      <c r="F2773" s="1" t="s">
        <v>24</v>
      </c>
      <c r="G2773" t="s">
        <v>153</v>
      </c>
    </row>
    <row r="2774" spans="1:7" hidden="1" x14ac:dyDescent="0.25">
      <c r="A2774">
        <v>333</v>
      </c>
      <c r="B2774" t="s">
        <v>154</v>
      </c>
      <c r="C2774" t="s">
        <v>628</v>
      </c>
      <c r="D2774">
        <v>3</v>
      </c>
      <c r="E2774">
        <v>333</v>
      </c>
      <c r="F2774" s="1" t="s">
        <v>24</v>
      </c>
      <c r="G2774" t="s">
        <v>154</v>
      </c>
    </row>
    <row r="2775" spans="1:7" hidden="1" x14ac:dyDescent="0.25">
      <c r="A2775">
        <v>333</v>
      </c>
      <c r="B2775" t="s">
        <v>743</v>
      </c>
      <c r="C2775" t="s">
        <v>628</v>
      </c>
      <c r="D2775" t="s">
        <v>44</v>
      </c>
      <c r="E2775">
        <v>333</v>
      </c>
      <c r="F2775" s="1" t="s">
        <v>24</v>
      </c>
      <c r="G2775" t="s">
        <v>443</v>
      </c>
    </row>
    <row r="2776" spans="1:7" hidden="1" x14ac:dyDescent="0.25">
      <c r="A2776">
        <v>333</v>
      </c>
      <c r="B2776" t="s">
        <v>744</v>
      </c>
      <c r="C2776" t="s">
        <v>628</v>
      </c>
      <c r="D2776">
        <v>1</v>
      </c>
      <c r="E2776">
        <v>333</v>
      </c>
      <c r="F2776" s="1" t="s">
        <v>24</v>
      </c>
      <c r="G2776" t="s">
        <v>443</v>
      </c>
    </row>
    <row r="2777" spans="1:7" hidden="1" x14ac:dyDescent="0.25">
      <c r="A2777">
        <v>333</v>
      </c>
      <c r="B2777" t="s">
        <v>745</v>
      </c>
      <c r="C2777" t="s">
        <v>628</v>
      </c>
      <c r="D2777">
        <v>25</v>
      </c>
      <c r="E2777">
        <v>333</v>
      </c>
      <c r="F2777" s="1" t="s">
        <v>24</v>
      </c>
      <c r="G2777" t="s">
        <v>737</v>
      </c>
    </row>
    <row r="2778" spans="1:7" hidden="1" x14ac:dyDescent="0.25">
      <c r="A2778">
        <v>333</v>
      </c>
      <c r="B2778" t="s">
        <v>738</v>
      </c>
      <c r="C2778" t="s">
        <v>628</v>
      </c>
      <c r="D2778" t="s">
        <v>44</v>
      </c>
      <c r="E2778">
        <v>333</v>
      </c>
      <c r="F2778" s="1" t="s">
        <v>24</v>
      </c>
      <c r="G2778" t="s">
        <v>738</v>
      </c>
    </row>
    <row r="2779" spans="1:7" hidden="1" x14ac:dyDescent="0.25">
      <c r="A2779">
        <v>333</v>
      </c>
      <c r="B2779" t="s">
        <v>746</v>
      </c>
      <c r="C2779" t="s">
        <v>628</v>
      </c>
      <c r="D2779">
        <v>1</v>
      </c>
      <c r="E2779">
        <v>333</v>
      </c>
      <c r="F2779" s="1" t="s">
        <v>24</v>
      </c>
      <c r="G2779" t="s">
        <v>753</v>
      </c>
    </row>
    <row r="2780" spans="1:7" hidden="1" x14ac:dyDescent="0.25">
      <c r="A2780">
        <v>333</v>
      </c>
      <c r="B2780" t="s">
        <v>747</v>
      </c>
      <c r="C2780" t="s">
        <v>628</v>
      </c>
      <c r="D2780" t="s">
        <v>50</v>
      </c>
      <c r="E2780">
        <v>333</v>
      </c>
      <c r="F2780" s="1" t="s">
        <v>24</v>
      </c>
      <c r="G2780" t="s">
        <v>753</v>
      </c>
    </row>
    <row r="2781" spans="1:7" hidden="1" x14ac:dyDescent="0.25">
      <c r="A2781">
        <v>333</v>
      </c>
      <c r="B2781" t="s">
        <v>748</v>
      </c>
      <c r="C2781" t="s">
        <v>628</v>
      </c>
      <c r="D2781" t="s">
        <v>50</v>
      </c>
      <c r="E2781">
        <v>333</v>
      </c>
      <c r="F2781" s="1" t="s">
        <v>24</v>
      </c>
      <c r="G2781" t="s">
        <v>753</v>
      </c>
    </row>
    <row r="2782" spans="1:7" hidden="1" x14ac:dyDescent="0.25">
      <c r="A2782">
        <v>333</v>
      </c>
      <c r="B2782" t="s">
        <v>749</v>
      </c>
      <c r="C2782" t="s">
        <v>628</v>
      </c>
      <c r="D2782">
        <v>2</v>
      </c>
      <c r="E2782">
        <v>333</v>
      </c>
      <c r="F2782" s="1" t="s">
        <v>24</v>
      </c>
      <c r="G2782" t="s">
        <v>753</v>
      </c>
    </row>
    <row r="2783" spans="1:7" hidden="1" x14ac:dyDescent="0.25">
      <c r="A2783">
        <v>333</v>
      </c>
      <c r="B2783" t="s">
        <v>532</v>
      </c>
      <c r="C2783" t="s">
        <v>628</v>
      </c>
      <c r="D2783">
        <v>2</v>
      </c>
      <c r="E2783">
        <v>333</v>
      </c>
      <c r="F2783" s="1" t="s">
        <v>24</v>
      </c>
      <c r="G2783" t="s">
        <v>753</v>
      </c>
    </row>
    <row r="2784" spans="1:7" hidden="1" x14ac:dyDescent="0.25">
      <c r="A2784">
        <v>334</v>
      </c>
      <c r="B2784" t="s">
        <v>750</v>
      </c>
      <c r="C2784" t="s">
        <v>628</v>
      </c>
      <c r="D2784">
        <v>8</v>
      </c>
      <c r="E2784">
        <v>334</v>
      </c>
      <c r="F2784" s="1" t="s">
        <v>22</v>
      </c>
      <c r="G2784" t="s">
        <v>149</v>
      </c>
    </row>
    <row r="2785" spans="1:7" hidden="1" x14ac:dyDescent="0.25">
      <c r="A2785">
        <v>334</v>
      </c>
      <c r="B2785" t="s">
        <v>741</v>
      </c>
      <c r="C2785" t="s">
        <v>628</v>
      </c>
      <c r="D2785">
        <v>5</v>
      </c>
      <c r="E2785">
        <v>334</v>
      </c>
      <c r="F2785" s="1" t="s">
        <v>22</v>
      </c>
      <c r="G2785" t="s">
        <v>453</v>
      </c>
    </row>
    <row r="2786" spans="1:7" hidden="1" x14ac:dyDescent="0.25">
      <c r="A2786">
        <v>334</v>
      </c>
      <c r="B2786" t="s">
        <v>742</v>
      </c>
      <c r="C2786" t="s">
        <v>628</v>
      </c>
      <c r="D2786" t="s">
        <v>50</v>
      </c>
      <c r="E2786">
        <v>334</v>
      </c>
      <c r="F2786" s="1" t="s">
        <v>22</v>
      </c>
      <c r="G2786" t="s">
        <v>153</v>
      </c>
    </row>
    <row r="2787" spans="1:7" hidden="1" x14ac:dyDescent="0.25">
      <c r="A2787">
        <v>334</v>
      </c>
      <c r="B2787" t="s">
        <v>154</v>
      </c>
      <c r="C2787" t="s">
        <v>628</v>
      </c>
      <c r="D2787">
        <v>2</v>
      </c>
      <c r="E2787">
        <v>334</v>
      </c>
      <c r="F2787" s="1" t="s">
        <v>22</v>
      </c>
      <c r="G2787" t="s">
        <v>154</v>
      </c>
    </row>
    <row r="2788" spans="1:7" hidden="1" x14ac:dyDescent="0.25">
      <c r="A2788">
        <v>334</v>
      </c>
      <c r="B2788" t="s">
        <v>743</v>
      </c>
      <c r="C2788" t="s">
        <v>628</v>
      </c>
      <c r="D2788" t="s">
        <v>44</v>
      </c>
      <c r="E2788">
        <v>334</v>
      </c>
      <c r="F2788" s="1" t="s">
        <v>22</v>
      </c>
      <c r="G2788" t="s">
        <v>443</v>
      </c>
    </row>
    <row r="2789" spans="1:7" hidden="1" x14ac:dyDescent="0.25">
      <c r="A2789">
        <v>334</v>
      </c>
      <c r="B2789" t="s">
        <v>744</v>
      </c>
      <c r="C2789" t="s">
        <v>628</v>
      </c>
      <c r="D2789">
        <v>1</v>
      </c>
      <c r="E2789">
        <v>334</v>
      </c>
      <c r="F2789" s="1" t="s">
        <v>22</v>
      </c>
      <c r="G2789" t="s">
        <v>443</v>
      </c>
    </row>
    <row r="2790" spans="1:7" hidden="1" x14ac:dyDescent="0.25">
      <c r="A2790">
        <v>334</v>
      </c>
      <c r="B2790" t="s">
        <v>745</v>
      </c>
      <c r="C2790" t="s">
        <v>628</v>
      </c>
      <c r="D2790">
        <v>13</v>
      </c>
      <c r="E2790">
        <v>334</v>
      </c>
      <c r="F2790" s="1" t="s">
        <v>22</v>
      </c>
      <c r="G2790" t="s">
        <v>737</v>
      </c>
    </row>
    <row r="2791" spans="1:7" hidden="1" x14ac:dyDescent="0.25">
      <c r="A2791">
        <v>334</v>
      </c>
      <c r="B2791" t="s">
        <v>738</v>
      </c>
      <c r="C2791" t="s">
        <v>628</v>
      </c>
      <c r="D2791" t="s">
        <v>44</v>
      </c>
      <c r="E2791">
        <v>334</v>
      </c>
      <c r="F2791" s="1" t="s">
        <v>22</v>
      </c>
      <c r="G2791" t="s">
        <v>738</v>
      </c>
    </row>
    <row r="2792" spans="1:7" hidden="1" x14ac:dyDescent="0.25">
      <c r="A2792">
        <v>334</v>
      </c>
      <c r="B2792" t="s">
        <v>746</v>
      </c>
      <c r="C2792" t="s">
        <v>628</v>
      </c>
      <c r="D2792">
        <v>1</v>
      </c>
      <c r="E2792">
        <v>334</v>
      </c>
      <c r="F2792" s="1" t="s">
        <v>22</v>
      </c>
      <c r="G2792" t="s">
        <v>753</v>
      </c>
    </row>
    <row r="2793" spans="1:7" hidden="1" x14ac:dyDescent="0.25">
      <c r="A2793">
        <v>334</v>
      </c>
      <c r="B2793" t="s">
        <v>747</v>
      </c>
      <c r="C2793" t="s">
        <v>628</v>
      </c>
      <c r="D2793">
        <v>0</v>
      </c>
      <c r="E2793">
        <v>334</v>
      </c>
      <c r="F2793" s="1" t="s">
        <v>22</v>
      </c>
      <c r="G2793" t="s">
        <v>753</v>
      </c>
    </row>
    <row r="2794" spans="1:7" hidden="1" x14ac:dyDescent="0.25">
      <c r="A2794">
        <v>334</v>
      </c>
      <c r="B2794" t="s">
        <v>748</v>
      </c>
      <c r="C2794" t="s">
        <v>628</v>
      </c>
      <c r="D2794">
        <v>1</v>
      </c>
      <c r="E2794">
        <v>334</v>
      </c>
      <c r="F2794" s="1" t="s">
        <v>22</v>
      </c>
      <c r="G2794" t="s">
        <v>753</v>
      </c>
    </row>
    <row r="2795" spans="1:7" hidden="1" x14ac:dyDescent="0.25">
      <c r="A2795">
        <v>334</v>
      </c>
      <c r="B2795" t="s">
        <v>749</v>
      </c>
      <c r="C2795" t="s">
        <v>628</v>
      </c>
      <c r="D2795">
        <v>1</v>
      </c>
      <c r="E2795">
        <v>334</v>
      </c>
      <c r="F2795" s="1" t="s">
        <v>22</v>
      </c>
      <c r="G2795" t="s">
        <v>753</v>
      </c>
    </row>
    <row r="2796" spans="1:7" hidden="1" x14ac:dyDescent="0.25">
      <c r="A2796">
        <v>334</v>
      </c>
      <c r="B2796" t="s">
        <v>532</v>
      </c>
      <c r="C2796" t="s">
        <v>628</v>
      </c>
      <c r="D2796" t="s">
        <v>50</v>
      </c>
      <c r="E2796">
        <v>334</v>
      </c>
      <c r="F2796" s="1" t="s">
        <v>22</v>
      </c>
      <c r="G2796" t="s">
        <v>753</v>
      </c>
    </row>
    <row r="2797" spans="1:7" hidden="1" x14ac:dyDescent="0.25">
      <c r="A2797">
        <v>335</v>
      </c>
      <c r="B2797" t="s">
        <v>750</v>
      </c>
      <c r="C2797" t="s">
        <v>628</v>
      </c>
      <c r="D2797">
        <v>5</v>
      </c>
      <c r="E2797">
        <v>335</v>
      </c>
      <c r="F2797" s="1" t="s">
        <v>23</v>
      </c>
      <c r="G2797" t="s">
        <v>149</v>
      </c>
    </row>
    <row r="2798" spans="1:7" hidden="1" x14ac:dyDescent="0.25">
      <c r="A2798">
        <v>335</v>
      </c>
      <c r="B2798" t="s">
        <v>741</v>
      </c>
      <c r="C2798" t="s">
        <v>628</v>
      </c>
      <c r="D2798">
        <v>16</v>
      </c>
      <c r="E2798">
        <v>335</v>
      </c>
      <c r="F2798" s="1" t="s">
        <v>23</v>
      </c>
      <c r="G2798" t="s">
        <v>453</v>
      </c>
    </row>
    <row r="2799" spans="1:7" hidden="1" x14ac:dyDescent="0.25">
      <c r="A2799">
        <v>335</v>
      </c>
      <c r="B2799" t="s">
        <v>742</v>
      </c>
      <c r="C2799" t="s">
        <v>628</v>
      </c>
      <c r="D2799" t="s">
        <v>50</v>
      </c>
      <c r="E2799">
        <v>335</v>
      </c>
      <c r="F2799" s="1" t="s">
        <v>23</v>
      </c>
      <c r="G2799" t="s">
        <v>153</v>
      </c>
    </row>
    <row r="2800" spans="1:7" hidden="1" x14ac:dyDescent="0.25">
      <c r="A2800">
        <v>335</v>
      </c>
      <c r="B2800" t="s">
        <v>154</v>
      </c>
      <c r="C2800" t="s">
        <v>628</v>
      </c>
      <c r="D2800">
        <v>2</v>
      </c>
      <c r="E2800">
        <v>335</v>
      </c>
      <c r="F2800" s="1" t="s">
        <v>23</v>
      </c>
      <c r="G2800" t="s">
        <v>154</v>
      </c>
    </row>
    <row r="2801" spans="1:7" hidden="1" x14ac:dyDescent="0.25">
      <c r="A2801">
        <v>335</v>
      </c>
      <c r="B2801" t="s">
        <v>743</v>
      </c>
      <c r="C2801" t="s">
        <v>628</v>
      </c>
      <c r="D2801" t="s">
        <v>44</v>
      </c>
      <c r="E2801">
        <v>335</v>
      </c>
      <c r="F2801" s="1" t="s">
        <v>23</v>
      </c>
      <c r="G2801" t="s">
        <v>443</v>
      </c>
    </row>
    <row r="2802" spans="1:7" hidden="1" x14ac:dyDescent="0.25">
      <c r="A2802">
        <v>335</v>
      </c>
      <c r="B2802" t="s">
        <v>744</v>
      </c>
      <c r="C2802" t="s">
        <v>628</v>
      </c>
      <c r="D2802">
        <v>1</v>
      </c>
      <c r="E2802">
        <v>335</v>
      </c>
      <c r="F2802" s="1" t="s">
        <v>23</v>
      </c>
      <c r="G2802" t="s">
        <v>443</v>
      </c>
    </row>
    <row r="2803" spans="1:7" hidden="1" x14ac:dyDescent="0.25">
      <c r="A2803">
        <v>335</v>
      </c>
      <c r="B2803" t="s">
        <v>745</v>
      </c>
      <c r="C2803" t="s">
        <v>628</v>
      </c>
      <c r="D2803">
        <v>10</v>
      </c>
      <c r="E2803">
        <v>335</v>
      </c>
      <c r="F2803" s="1" t="s">
        <v>23</v>
      </c>
      <c r="G2803" t="s">
        <v>737</v>
      </c>
    </row>
    <row r="2804" spans="1:7" hidden="1" x14ac:dyDescent="0.25">
      <c r="A2804">
        <v>335</v>
      </c>
      <c r="B2804" t="s">
        <v>738</v>
      </c>
      <c r="C2804" t="s">
        <v>628</v>
      </c>
      <c r="D2804" t="s">
        <v>44</v>
      </c>
      <c r="E2804">
        <v>335</v>
      </c>
      <c r="F2804" s="1" t="s">
        <v>23</v>
      </c>
      <c r="G2804" t="s">
        <v>738</v>
      </c>
    </row>
    <row r="2805" spans="1:7" hidden="1" x14ac:dyDescent="0.25">
      <c r="A2805">
        <v>335</v>
      </c>
      <c r="B2805" t="s">
        <v>746</v>
      </c>
      <c r="C2805" t="s">
        <v>628</v>
      </c>
      <c r="D2805">
        <v>1</v>
      </c>
      <c r="E2805">
        <v>335</v>
      </c>
      <c r="F2805" s="1" t="s">
        <v>23</v>
      </c>
      <c r="G2805" t="s">
        <v>753</v>
      </c>
    </row>
    <row r="2806" spans="1:7" hidden="1" x14ac:dyDescent="0.25">
      <c r="A2806">
        <v>335</v>
      </c>
      <c r="B2806" t="s">
        <v>747</v>
      </c>
      <c r="C2806" t="s">
        <v>628</v>
      </c>
      <c r="D2806">
        <v>0</v>
      </c>
      <c r="E2806">
        <v>335</v>
      </c>
      <c r="F2806" s="1" t="s">
        <v>23</v>
      </c>
      <c r="G2806" t="s">
        <v>753</v>
      </c>
    </row>
    <row r="2807" spans="1:7" hidden="1" x14ac:dyDescent="0.25">
      <c r="A2807">
        <v>335</v>
      </c>
      <c r="B2807" t="s">
        <v>748</v>
      </c>
      <c r="C2807" t="s">
        <v>628</v>
      </c>
      <c r="D2807">
        <v>0</v>
      </c>
      <c r="E2807">
        <v>335</v>
      </c>
      <c r="F2807" s="1" t="s">
        <v>23</v>
      </c>
      <c r="G2807" t="s">
        <v>753</v>
      </c>
    </row>
    <row r="2808" spans="1:7" hidden="1" x14ac:dyDescent="0.25">
      <c r="A2808">
        <v>335</v>
      </c>
      <c r="B2808" t="s">
        <v>749</v>
      </c>
      <c r="C2808" t="s">
        <v>628</v>
      </c>
      <c r="D2808" t="s">
        <v>50</v>
      </c>
      <c r="E2808">
        <v>335</v>
      </c>
      <c r="F2808" s="1" t="s">
        <v>23</v>
      </c>
      <c r="G2808" t="s">
        <v>753</v>
      </c>
    </row>
    <row r="2809" spans="1:7" hidden="1" x14ac:dyDescent="0.25">
      <c r="A2809">
        <v>335</v>
      </c>
      <c r="B2809" t="s">
        <v>532</v>
      </c>
      <c r="C2809" t="s">
        <v>628</v>
      </c>
      <c r="D2809">
        <v>2</v>
      </c>
      <c r="E2809">
        <v>335</v>
      </c>
      <c r="F2809" s="1" t="s">
        <v>23</v>
      </c>
      <c r="G2809" t="s">
        <v>753</v>
      </c>
    </row>
    <row r="2810" spans="1:7" hidden="1" x14ac:dyDescent="0.25">
      <c r="A2810">
        <v>336110</v>
      </c>
      <c r="B2810" t="s">
        <v>750</v>
      </c>
      <c r="C2810" t="s">
        <v>628</v>
      </c>
      <c r="D2810">
        <v>4</v>
      </c>
      <c r="E2810">
        <v>336</v>
      </c>
      <c r="F2810" s="1" t="s">
        <v>25</v>
      </c>
      <c r="G2810" t="s">
        <v>149</v>
      </c>
    </row>
    <row r="2811" spans="1:7" hidden="1" x14ac:dyDescent="0.25">
      <c r="A2811">
        <v>336110</v>
      </c>
      <c r="B2811" t="s">
        <v>741</v>
      </c>
      <c r="C2811" t="s">
        <v>628</v>
      </c>
      <c r="D2811">
        <v>24</v>
      </c>
      <c r="E2811">
        <v>336</v>
      </c>
      <c r="F2811" s="1" t="s">
        <v>25</v>
      </c>
      <c r="G2811" t="s">
        <v>453</v>
      </c>
    </row>
    <row r="2812" spans="1:7" hidden="1" x14ac:dyDescent="0.25">
      <c r="A2812">
        <v>336110</v>
      </c>
      <c r="B2812" t="s">
        <v>742</v>
      </c>
      <c r="C2812" t="s">
        <v>628</v>
      </c>
      <c r="D2812" t="s">
        <v>50</v>
      </c>
      <c r="E2812">
        <v>336</v>
      </c>
      <c r="F2812" s="1" t="s">
        <v>25</v>
      </c>
      <c r="G2812" t="s">
        <v>153</v>
      </c>
    </row>
    <row r="2813" spans="1:7" hidden="1" x14ac:dyDescent="0.25">
      <c r="A2813">
        <v>336110</v>
      </c>
      <c r="B2813" t="s">
        <v>154</v>
      </c>
      <c r="C2813" t="s">
        <v>628</v>
      </c>
      <c r="D2813" t="s">
        <v>50</v>
      </c>
      <c r="E2813">
        <v>336</v>
      </c>
      <c r="F2813" s="1" t="s">
        <v>25</v>
      </c>
      <c r="G2813" t="s">
        <v>154</v>
      </c>
    </row>
    <row r="2814" spans="1:7" hidden="1" x14ac:dyDescent="0.25">
      <c r="A2814">
        <v>336110</v>
      </c>
      <c r="B2814" t="s">
        <v>743</v>
      </c>
      <c r="C2814" t="s">
        <v>628</v>
      </c>
      <c r="D2814" t="s">
        <v>44</v>
      </c>
      <c r="E2814">
        <v>336</v>
      </c>
      <c r="F2814" s="1" t="s">
        <v>25</v>
      </c>
      <c r="G2814" t="s">
        <v>443</v>
      </c>
    </row>
    <row r="2815" spans="1:7" hidden="1" x14ac:dyDescent="0.25">
      <c r="A2815">
        <v>336110</v>
      </c>
      <c r="B2815" t="s">
        <v>744</v>
      </c>
      <c r="C2815" t="s">
        <v>628</v>
      </c>
      <c r="D2815">
        <v>1</v>
      </c>
      <c r="E2815">
        <v>336</v>
      </c>
      <c r="F2815" s="1" t="s">
        <v>25</v>
      </c>
      <c r="G2815" t="s">
        <v>443</v>
      </c>
    </row>
    <row r="2816" spans="1:7" hidden="1" x14ac:dyDescent="0.25">
      <c r="A2816">
        <v>336110</v>
      </c>
      <c r="B2816" t="s">
        <v>745</v>
      </c>
      <c r="C2816" t="s">
        <v>628</v>
      </c>
      <c r="D2816">
        <v>10</v>
      </c>
      <c r="E2816">
        <v>336</v>
      </c>
      <c r="F2816" s="1" t="s">
        <v>25</v>
      </c>
      <c r="G2816" t="s">
        <v>737</v>
      </c>
    </row>
    <row r="2817" spans="1:7" hidden="1" x14ac:dyDescent="0.25">
      <c r="A2817">
        <v>336110</v>
      </c>
      <c r="B2817" t="s">
        <v>738</v>
      </c>
      <c r="C2817" t="s">
        <v>628</v>
      </c>
      <c r="D2817" t="s">
        <v>44</v>
      </c>
      <c r="E2817">
        <v>336</v>
      </c>
      <c r="F2817" s="1" t="s">
        <v>25</v>
      </c>
      <c r="G2817" t="s">
        <v>738</v>
      </c>
    </row>
    <row r="2818" spans="1:7" hidden="1" x14ac:dyDescent="0.25">
      <c r="A2818">
        <v>336110</v>
      </c>
      <c r="B2818" t="s">
        <v>746</v>
      </c>
      <c r="C2818" t="s">
        <v>628</v>
      </c>
      <c r="D2818" t="s">
        <v>50</v>
      </c>
      <c r="E2818">
        <v>336</v>
      </c>
      <c r="F2818" s="1" t="s">
        <v>25</v>
      </c>
      <c r="G2818" t="s">
        <v>753</v>
      </c>
    </row>
    <row r="2819" spans="1:7" hidden="1" x14ac:dyDescent="0.25">
      <c r="A2819">
        <v>336110</v>
      </c>
      <c r="B2819" t="s">
        <v>747</v>
      </c>
      <c r="C2819" t="s">
        <v>628</v>
      </c>
      <c r="D2819" t="s">
        <v>50</v>
      </c>
      <c r="E2819">
        <v>336</v>
      </c>
      <c r="F2819" s="1" t="s">
        <v>25</v>
      </c>
      <c r="G2819" t="s">
        <v>753</v>
      </c>
    </row>
    <row r="2820" spans="1:7" hidden="1" x14ac:dyDescent="0.25">
      <c r="A2820">
        <v>336110</v>
      </c>
      <c r="B2820" t="s">
        <v>748</v>
      </c>
      <c r="C2820" t="s">
        <v>628</v>
      </c>
      <c r="D2820" t="s">
        <v>50</v>
      </c>
      <c r="E2820">
        <v>336</v>
      </c>
      <c r="F2820" s="1" t="s">
        <v>25</v>
      </c>
      <c r="G2820" t="s">
        <v>753</v>
      </c>
    </row>
    <row r="2821" spans="1:7" hidden="1" x14ac:dyDescent="0.25">
      <c r="A2821">
        <v>336110</v>
      </c>
      <c r="B2821" t="s">
        <v>749</v>
      </c>
      <c r="C2821" t="s">
        <v>628</v>
      </c>
      <c r="D2821">
        <v>0</v>
      </c>
      <c r="E2821">
        <v>336</v>
      </c>
      <c r="F2821" s="1" t="s">
        <v>25</v>
      </c>
      <c r="G2821" t="s">
        <v>753</v>
      </c>
    </row>
    <row r="2822" spans="1:7" hidden="1" x14ac:dyDescent="0.25">
      <c r="A2822">
        <v>336110</v>
      </c>
      <c r="B2822" t="s">
        <v>532</v>
      </c>
      <c r="C2822" t="s">
        <v>628</v>
      </c>
      <c r="D2822">
        <v>1</v>
      </c>
      <c r="E2822">
        <v>336</v>
      </c>
      <c r="F2822" s="1" t="s">
        <v>25</v>
      </c>
      <c r="G2822" t="s">
        <v>753</v>
      </c>
    </row>
    <row r="2823" spans="1:7" hidden="1" x14ac:dyDescent="0.25">
      <c r="A2823">
        <v>3364</v>
      </c>
      <c r="B2823" t="s">
        <v>750</v>
      </c>
      <c r="C2823" t="s">
        <v>628</v>
      </c>
      <c r="D2823">
        <v>9</v>
      </c>
      <c r="E2823">
        <v>336</v>
      </c>
      <c r="F2823" s="1" t="s">
        <v>26</v>
      </c>
      <c r="G2823" t="s">
        <v>149</v>
      </c>
    </row>
    <row r="2824" spans="1:7" hidden="1" x14ac:dyDescent="0.25">
      <c r="A2824">
        <v>3364</v>
      </c>
      <c r="B2824" t="s">
        <v>741</v>
      </c>
      <c r="C2824" t="s">
        <v>628</v>
      </c>
      <c r="D2824">
        <v>6</v>
      </c>
      <c r="E2824">
        <v>336</v>
      </c>
      <c r="F2824" s="1" t="s">
        <v>26</v>
      </c>
      <c r="G2824" t="s">
        <v>453</v>
      </c>
    </row>
    <row r="2825" spans="1:7" hidden="1" x14ac:dyDescent="0.25">
      <c r="A2825">
        <v>3364</v>
      </c>
      <c r="B2825" t="s">
        <v>742</v>
      </c>
      <c r="C2825" t="s">
        <v>628</v>
      </c>
      <c r="D2825" t="s">
        <v>50</v>
      </c>
      <c r="E2825">
        <v>336</v>
      </c>
      <c r="F2825" s="1" t="s">
        <v>26</v>
      </c>
      <c r="G2825" t="s">
        <v>153</v>
      </c>
    </row>
    <row r="2826" spans="1:7" hidden="1" x14ac:dyDescent="0.25">
      <c r="A2826">
        <v>3364</v>
      </c>
      <c r="B2826" t="s">
        <v>154</v>
      </c>
      <c r="C2826" t="s">
        <v>628</v>
      </c>
      <c r="D2826" t="s">
        <v>50</v>
      </c>
      <c r="E2826">
        <v>336</v>
      </c>
      <c r="F2826" s="1" t="s">
        <v>26</v>
      </c>
      <c r="G2826" t="s">
        <v>154</v>
      </c>
    </row>
    <row r="2827" spans="1:7" hidden="1" x14ac:dyDescent="0.25">
      <c r="A2827">
        <v>3364</v>
      </c>
      <c r="B2827" t="s">
        <v>743</v>
      </c>
      <c r="C2827" t="s">
        <v>628</v>
      </c>
      <c r="D2827" t="s">
        <v>44</v>
      </c>
      <c r="E2827">
        <v>336</v>
      </c>
      <c r="F2827" s="1" t="s">
        <v>26</v>
      </c>
      <c r="G2827" t="s">
        <v>443</v>
      </c>
    </row>
    <row r="2828" spans="1:7" hidden="1" x14ac:dyDescent="0.25">
      <c r="A2828">
        <v>3364</v>
      </c>
      <c r="B2828" t="s">
        <v>744</v>
      </c>
      <c r="C2828" t="s">
        <v>628</v>
      </c>
      <c r="D2828">
        <v>1</v>
      </c>
      <c r="E2828">
        <v>336</v>
      </c>
      <c r="F2828" s="1" t="s">
        <v>26</v>
      </c>
      <c r="G2828" t="s">
        <v>443</v>
      </c>
    </row>
    <row r="2829" spans="1:7" hidden="1" x14ac:dyDescent="0.25">
      <c r="A2829">
        <v>3364</v>
      </c>
      <c r="B2829" t="s">
        <v>745</v>
      </c>
      <c r="C2829" t="s">
        <v>628</v>
      </c>
      <c r="D2829">
        <v>9</v>
      </c>
      <c r="E2829">
        <v>336</v>
      </c>
      <c r="F2829" s="1" t="s">
        <v>26</v>
      </c>
      <c r="G2829" t="s">
        <v>737</v>
      </c>
    </row>
    <row r="2830" spans="1:7" hidden="1" x14ac:dyDescent="0.25">
      <c r="A2830">
        <v>3364</v>
      </c>
      <c r="B2830" t="s">
        <v>738</v>
      </c>
      <c r="C2830" t="s">
        <v>628</v>
      </c>
      <c r="D2830" t="s">
        <v>44</v>
      </c>
      <c r="E2830">
        <v>336</v>
      </c>
      <c r="F2830" s="1" t="s">
        <v>26</v>
      </c>
      <c r="G2830" t="s">
        <v>738</v>
      </c>
    </row>
    <row r="2831" spans="1:7" hidden="1" x14ac:dyDescent="0.25">
      <c r="A2831">
        <v>3364</v>
      </c>
      <c r="B2831" t="s">
        <v>746</v>
      </c>
      <c r="C2831" t="s">
        <v>628</v>
      </c>
      <c r="D2831">
        <v>1</v>
      </c>
      <c r="E2831">
        <v>336</v>
      </c>
      <c r="F2831" s="1" t="s">
        <v>26</v>
      </c>
      <c r="G2831" t="s">
        <v>753</v>
      </c>
    </row>
    <row r="2832" spans="1:7" hidden="1" x14ac:dyDescent="0.25">
      <c r="A2832">
        <v>3364</v>
      </c>
      <c r="B2832" t="s">
        <v>747</v>
      </c>
      <c r="C2832" t="s">
        <v>628</v>
      </c>
      <c r="D2832" t="s">
        <v>50</v>
      </c>
      <c r="E2832">
        <v>336</v>
      </c>
      <c r="F2832" s="1" t="s">
        <v>26</v>
      </c>
      <c r="G2832" t="s">
        <v>753</v>
      </c>
    </row>
    <row r="2833" spans="1:7" hidden="1" x14ac:dyDescent="0.25">
      <c r="A2833">
        <v>3364</v>
      </c>
      <c r="B2833" t="s">
        <v>748</v>
      </c>
      <c r="C2833" t="s">
        <v>628</v>
      </c>
      <c r="D2833" t="s">
        <v>50</v>
      </c>
      <c r="E2833">
        <v>336</v>
      </c>
      <c r="F2833" s="1" t="s">
        <v>26</v>
      </c>
      <c r="G2833" t="s">
        <v>753</v>
      </c>
    </row>
    <row r="2834" spans="1:7" hidden="1" x14ac:dyDescent="0.25">
      <c r="A2834">
        <v>3364</v>
      </c>
      <c r="B2834" t="s">
        <v>749</v>
      </c>
      <c r="C2834" t="s">
        <v>628</v>
      </c>
      <c r="D2834">
        <v>1</v>
      </c>
      <c r="E2834">
        <v>336</v>
      </c>
      <c r="F2834" s="1" t="s">
        <v>26</v>
      </c>
      <c r="G2834" t="s">
        <v>753</v>
      </c>
    </row>
    <row r="2835" spans="1:7" hidden="1" x14ac:dyDescent="0.25">
      <c r="A2835">
        <v>3364</v>
      </c>
      <c r="B2835" t="s">
        <v>532</v>
      </c>
      <c r="C2835" t="s">
        <v>628</v>
      </c>
      <c r="D2835" t="s">
        <v>50</v>
      </c>
      <c r="E2835">
        <v>336</v>
      </c>
      <c r="F2835" s="1" t="s">
        <v>26</v>
      </c>
      <c r="G2835" t="s">
        <v>753</v>
      </c>
    </row>
    <row r="2836" spans="1:7" hidden="1" x14ac:dyDescent="0.25">
      <c r="A2836">
        <v>337</v>
      </c>
      <c r="B2836" t="s">
        <v>750</v>
      </c>
      <c r="C2836" t="s">
        <v>628</v>
      </c>
      <c r="D2836">
        <v>1</v>
      </c>
      <c r="E2836">
        <v>337</v>
      </c>
      <c r="F2836" s="1" t="s">
        <v>27</v>
      </c>
      <c r="G2836" t="s">
        <v>149</v>
      </c>
    </row>
    <row r="2837" spans="1:7" hidden="1" x14ac:dyDescent="0.25">
      <c r="A2837">
        <v>337</v>
      </c>
      <c r="B2837" t="s">
        <v>741</v>
      </c>
      <c r="C2837" t="s">
        <v>628</v>
      </c>
      <c r="D2837">
        <v>5</v>
      </c>
      <c r="E2837">
        <v>337</v>
      </c>
      <c r="F2837" s="1" t="s">
        <v>27</v>
      </c>
      <c r="G2837" t="s">
        <v>453</v>
      </c>
    </row>
    <row r="2838" spans="1:7" hidden="1" x14ac:dyDescent="0.25">
      <c r="A2838">
        <v>337</v>
      </c>
      <c r="B2838" t="s">
        <v>742</v>
      </c>
      <c r="C2838" t="s">
        <v>628</v>
      </c>
      <c r="D2838" t="s">
        <v>50</v>
      </c>
      <c r="E2838">
        <v>337</v>
      </c>
      <c r="F2838" s="1" t="s">
        <v>27</v>
      </c>
      <c r="G2838" t="s">
        <v>153</v>
      </c>
    </row>
    <row r="2839" spans="1:7" hidden="1" x14ac:dyDescent="0.25">
      <c r="A2839">
        <v>337</v>
      </c>
      <c r="B2839" t="s">
        <v>154</v>
      </c>
      <c r="C2839" t="s">
        <v>628</v>
      </c>
      <c r="D2839" t="s">
        <v>50</v>
      </c>
      <c r="E2839">
        <v>337</v>
      </c>
      <c r="F2839" s="1" t="s">
        <v>27</v>
      </c>
      <c r="G2839" t="s">
        <v>154</v>
      </c>
    </row>
    <row r="2840" spans="1:7" hidden="1" x14ac:dyDescent="0.25">
      <c r="A2840">
        <v>337</v>
      </c>
      <c r="B2840" t="s">
        <v>743</v>
      </c>
      <c r="C2840" t="s">
        <v>628</v>
      </c>
      <c r="D2840" t="s">
        <v>44</v>
      </c>
      <c r="E2840">
        <v>337</v>
      </c>
      <c r="F2840" s="1" t="s">
        <v>27</v>
      </c>
      <c r="G2840" t="s">
        <v>443</v>
      </c>
    </row>
    <row r="2841" spans="1:7" hidden="1" x14ac:dyDescent="0.25">
      <c r="A2841">
        <v>337</v>
      </c>
      <c r="B2841" t="s">
        <v>744</v>
      </c>
      <c r="C2841" t="s">
        <v>628</v>
      </c>
      <c r="D2841">
        <v>0</v>
      </c>
      <c r="E2841">
        <v>337</v>
      </c>
      <c r="F2841" s="1" t="s">
        <v>27</v>
      </c>
      <c r="G2841" t="s">
        <v>443</v>
      </c>
    </row>
    <row r="2842" spans="1:7" hidden="1" x14ac:dyDescent="0.25">
      <c r="A2842">
        <v>337</v>
      </c>
      <c r="B2842" t="s">
        <v>745</v>
      </c>
      <c r="C2842" t="s">
        <v>628</v>
      </c>
      <c r="D2842">
        <v>6</v>
      </c>
      <c r="E2842">
        <v>337</v>
      </c>
      <c r="F2842" s="1" t="s">
        <v>27</v>
      </c>
      <c r="G2842" t="s">
        <v>737</v>
      </c>
    </row>
    <row r="2843" spans="1:7" hidden="1" x14ac:dyDescent="0.25">
      <c r="A2843">
        <v>337</v>
      </c>
      <c r="B2843" t="s">
        <v>738</v>
      </c>
      <c r="C2843" t="s">
        <v>628</v>
      </c>
      <c r="D2843" t="s">
        <v>44</v>
      </c>
      <c r="E2843">
        <v>337</v>
      </c>
      <c r="F2843" s="1" t="s">
        <v>27</v>
      </c>
      <c r="G2843" t="s">
        <v>738</v>
      </c>
    </row>
    <row r="2844" spans="1:7" hidden="1" x14ac:dyDescent="0.25">
      <c r="A2844">
        <v>337</v>
      </c>
      <c r="B2844" t="s">
        <v>746</v>
      </c>
      <c r="C2844" t="s">
        <v>628</v>
      </c>
      <c r="D2844" t="s">
        <v>50</v>
      </c>
      <c r="E2844">
        <v>337</v>
      </c>
      <c r="F2844" s="1" t="s">
        <v>27</v>
      </c>
      <c r="G2844" t="s">
        <v>753</v>
      </c>
    </row>
    <row r="2845" spans="1:7" hidden="1" x14ac:dyDescent="0.25">
      <c r="A2845">
        <v>337</v>
      </c>
      <c r="B2845" t="s">
        <v>747</v>
      </c>
      <c r="C2845" t="s">
        <v>628</v>
      </c>
      <c r="D2845" t="s">
        <v>50</v>
      </c>
      <c r="E2845">
        <v>337</v>
      </c>
      <c r="F2845" s="1" t="s">
        <v>27</v>
      </c>
      <c r="G2845" t="s">
        <v>753</v>
      </c>
    </row>
    <row r="2846" spans="1:7" hidden="1" x14ac:dyDescent="0.25">
      <c r="A2846">
        <v>337</v>
      </c>
      <c r="B2846" t="s">
        <v>748</v>
      </c>
      <c r="C2846" t="s">
        <v>628</v>
      </c>
      <c r="D2846" t="s">
        <v>50</v>
      </c>
      <c r="E2846">
        <v>337</v>
      </c>
      <c r="F2846" s="1" t="s">
        <v>27</v>
      </c>
      <c r="G2846" t="s">
        <v>753</v>
      </c>
    </row>
    <row r="2847" spans="1:7" hidden="1" x14ac:dyDescent="0.25">
      <c r="A2847">
        <v>337</v>
      </c>
      <c r="B2847" t="s">
        <v>749</v>
      </c>
      <c r="C2847" t="s">
        <v>628</v>
      </c>
      <c r="D2847">
        <v>0</v>
      </c>
      <c r="E2847">
        <v>337</v>
      </c>
      <c r="F2847" s="1" t="s">
        <v>27</v>
      </c>
      <c r="G2847" t="s">
        <v>753</v>
      </c>
    </row>
    <row r="2848" spans="1:7" hidden="1" x14ac:dyDescent="0.25">
      <c r="A2848">
        <v>337</v>
      </c>
      <c r="B2848" t="s">
        <v>532</v>
      </c>
      <c r="C2848" t="s">
        <v>628</v>
      </c>
      <c r="D2848">
        <v>1</v>
      </c>
      <c r="E2848">
        <v>337</v>
      </c>
      <c r="F2848" s="1" t="s">
        <v>27</v>
      </c>
      <c r="G2848" t="s">
        <v>753</v>
      </c>
    </row>
    <row r="2849" spans="1:7" hidden="1" x14ac:dyDescent="0.25">
      <c r="A2849">
        <v>339</v>
      </c>
      <c r="B2849" t="s">
        <v>750</v>
      </c>
      <c r="C2849" t="s">
        <v>628</v>
      </c>
      <c r="D2849">
        <v>3</v>
      </c>
      <c r="E2849">
        <v>339</v>
      </c>
      <c r="F2849" s="1" t="s">
        <v>27</v>
      </c>
      <c r="G2849" t="s">
        <v>149</v>
      </c>
    </row>
    <row r="2850" spans="1:7" hidden="1" x14ac:dyDescent="0.25">
      <c r="A2850">
        <v>339</v>
      </c>
      <c r="B2850" t="s">
        <v>741</v>
      </c>
      <c r="C2850" t="s">
        <v>628</v>
      </c>
      <c r="D2850">
        <v>9</v>
      </c>
      <c r="E2850">
        <v>339</v>
      </c>
      <c r="F2850" s="1" t="s">
        <v>27</v>
      </c>
      <c r="G2850" t="s">
        <v>453</v>
      </c>
    </row>
    <row r="2851" spans="1:7" hidden="1" x14ac:dyDescent="0.25">
      <c r="A2851">
        <v>339</v>
      </c>
      <c r="B2851" t="s">
        <v>742</v>
      </c>
      <c r="C2851" t="s">
        <v>628</v>
      </c>
      <c r="D2851" t="s">
        <v>50</v>
      </c>
      <c r="E2851">
        <v>339</v>
      </c>
      <c r="F2851" s="1" t="s">
        <v>27</v>
      </c>
      <c r="G2851" t="s">
        <v>153</v>
      </c>
    </row>
    <row r="2852" spans="1:7" hidden="1" x14ac:dyDescent="0.25">
      <c r="A2852">
        <v>339</v>
      </c>
      <c r="B2852" t="s">
        <v>154</v>
      </c>
      <c r="C2852" t="s">
        <v>628</v>
      </c>
      <c r="D2852" t="s">
        <v>50</v>
      </c>
      <c r="E2852">
        <v>339</v>
      </c>
      <c r="F2852" s="1" t="s">
        <v>27</v>
      </c>
      <c r="G2852" t="s">
        <v>154</v>
      </c>
    </row>
    <row r="2853" spans="1:7" hidden="1" x14ac:dyDescent="0.25">
      <c r="A2853">
        <v>339</v>
      </c>
      <c r="B2853" t="s">
        <v>743</v>
      </c>
      <c r="C2853" t="s">
        <v>628</v>
      </c>
      <c r="D2853" t="s">
        <v>44</v>
      </c>
      <c r="E2853">
        <v>339</v>
      </c>
      <c r="F2853" s="1" t="s">
        <v>27</v>
      </c>
      <c r="G2853" t="s">
        <v>443</v>
      </c>
    </row>
    <row r="2854" spans="1:7" hidden="1" x14ac:dyDescent="0.25">
      <c r="A2854">
        <v>339</v>
      </c>
      <c r="B2854" t="s">
        <v>744</v>
      </c>
      <c r="C2854" t="s">
        <v>628</v>
      </c>
      <c r="D2854" t="s">
        <v>50</v>
      </c>
      <c r="E2854">
        <v>339</v>
      </c>
      <c r="F2854" s="1" t="s">
        <v>27</v>
      </c>
      <c r="G2854" t="s">
        <v>443</v>
      </c>
    </row>
    <row r="2855" spans="1:7" hidden="1" x14ac:dyDescent="0.25">
      <c r="A2855">
        <v>339</v>
      </c>
      <c r="B2855" t="s">
        <v>745</v>
      </c>
      <c r="C2855" t="s">
        <v>628</v>
      </c>
      <c r="D2855">
        <v>10</v>
      </c>
      <c r="E2855">
        <v>339</v>
      </c>
      <c r="F2855" s="1" t="s">
        <v>27</v>
      </c>
      <c r="G2855" t="s">
        <v>737</v>
      </c>
    </row>
    <row r="2856" spans="1:7" hidden="1" x14ac:dyDescent="0.25">
      <c r="A2856">
        <v>339</v>
      </c>
      <c r="B2856" t="s">
        <v>738</v>
      </c>
      <c r="C2856" t="s">
        <v>628</v>
      </c>
      <c r="D2856" t="s">
        <v>44</v>
      </c>
      <c r="E2856">
        <v>339</v>
      </c>
      <c r="F2856" s="1" t="s">
        <v>27</v>
      </c>
      <c r="G2856" t="s">
        <v>738</v>
      </c>
    </row>
    <row r="2857" spans="1:7" hidden="1" x14ac:dyDescent="0.25">
      <c r="A2857">
        <v>339</v>
      </c>
      <c r="B2857" t="s">
        <v>746</v>
      </c>
      <c r="C2857" t="s">
        <v>628</v>
      </c>
      <c r="D2857">
        <v>1</v>
      </c>
      <c r="E2857">
        <v>339</v>
      </c>
      <c r="F2857" s="1" t="s">
        <v>27</v>
      </c>
      <c r="G2857" t="s">
        <v>753</v>
      </c>
    </row>
    <row r="2858" spans="1:7" hidden="1" x14ac:dyDescent="0.25">
      <c r="A2858">
        <v>339</v>
      </c>
      <c r="B2858" t="s">
        <v>747</v>
      </c>
      <c r="C2858" t="s">
        <v>628</v>
      </c>
      <c r="D2858" t="s">
        <v>50</v>
      </c>
      <c r="E2858">
        <v>339</v>
      </c>
      <c r="F2858" s="1" t="s">
        <v>27</v>
      </c>
      <c r="G2858" t="s">
        <v>753</v>
      </c>
    </row>
    <row r="2859" spans="1:7" hidden="1" x14ac:dyDescent="0.25">
      <c r="A2859">
        <v>339</v>
      </c>
      <c r="B2859" t="s">
        <v>748</v>
      </c>
      <c r="C2859" t="s">
        <v>628</v>
      </c>
      <c r="D2859" t="s">
        <v>50</v>
      </c>
      <c r="E2859">
        <v>339</v>
      </c>
      <c r="F2859" s="1" t="s">
        <v>27</v>
      </c>
      <c r="G2859" t="s">
        <v>753</v>
      </c>
    </row>
    <row r="2860" spans="1:7" hidden="1" x14ac:dyDescent="0.25">
      <c r="A2860">
        <v>339</v>
      </c>
      <c r="B2860" t="s">
        <v>749</v>
      </c>
      <c r="C2860" t="s">
        <v>628</v>
      </c>
      <c r="D2860" t="s">
        <v>50</v>
      </c>
      <c r="E2860">
        <v>339</v>
      </c>
      <c r="F2860" s="1" t="s">
        <v>27</v>
      </c>
      <c r="G2860" t="s">
        <v>753</v>
      </c>
    </row>
    <row r="2861" spans="1:7" hidden="1" x14ac:dyDescent="0.25">
      <c r="A2861">
        <v>339</v>
      </c>
      <c r="B2861" t="s">
        <v>532</v>
      </c>
      <c r="C2861" t="s">
        <v>628</v>
      </c>
      <c r="D2861" t="s">
        <v>50</v>
      </c>
      <c r="E2861">
        <v>339</v>
      </c>
      <c r="F2861" s="1" t="s">
        <v>27</v>
      </c>
      <c r="G2861" t="s">
        <v>753</v>
      </c>
    </row>
    <row r="2862" spans="1:7" hidden="1" x14ac:dyDescent="0.25">
      <c r="A2862">
        <v>311</v>
      </c>
      <c r="B2862" t="s">
        <v>750</v>
      </c>
      <c r="C2862" t="s">
        <v>627</v>
      </c>
      <c r="D2862">
        <v>3</v>
      </c>
      <c r="E2862">
        <v>311</v>
      </c>
      <c r="F2862" s="1" t="s">
        <v>10</v>
      </c>
      <c r="G2862" t="s">
        <v>149</v>
      </c>
    </row>
    <row r="2863" spans="1:7" hidden="1" x14ac:dyDescent="0.25">
      <c r="A2863">
        <v>311</v>
      </c>
      <c r="B2863" t="s">
        <v>741</v>
      </c>
      <c r="C2863" t="s">
        <v>627</v>
      </c>
      <c r="D2863">
        <v>3</v>
      </c>
      <c r="E2863">
        <v>311</v>
      </c>
      <c r="F2863" s="1" t="s">
        <v>10</v>
      </c>
      <c r="G2863" t="s">
        <v>453</v>
      </c>
    </row>
    <row r="2864" spans="1:7" hidden="1" x14ac:dyDescent="0.25">
      <c r="A2864">
        <v>311</v>
      </c>
      <c r="B2864" t="s">
        <v>742</v>
      </c>
      <c r="C2864" t="s">
        <v>627</v>
      </c>
      <c r="D2864" t="s">
        <v>50</v>
      </c>
      <c r="E2864">
        <v>311</v>
      </c>
      <c r="F2864" s="1" t="s">
        <v>10</v>
      </c>
      <c r="G2864" t="s">
        <v>153</v>
      </c>
    </row>
    <row r="2865" spans="1:7" hidden="1" x14ac:dyDescent="0.25">
      <c r="A2865">
        <v>311</v>
      </c>
      <c r="B2865" t="s">
        <v>154</v>
      </c>
      <c r="C2865" t="s">
        <v>627</v>
      </c>
      <c r="D2865" t="s">
        <v>50</v>
      </c>
      <c r="E2865">
        <v>311</v>
      </c>
      <c r="F2865" s="1" t="s">
        <v>10</v>
      </c>
      <c r="G2865" t="s">
        <v>154</v>
      </c>
    </row>
    <row r="2866" spans="1:7" hidden="1" x14ac:dyDescent="0.25">
      <c r="A2866">
        <v>311</v>
      </c>
      <c r="B2866" t="s">
        <v>743</v>
      </c>
      <c r="C2866" t="s">
        <v>627</v>
      </c>
      <c r="D2866" t="s">
        <v>44</v>
      </c>
      <c r="E2866">
        <v>311</v>
      </c>
      <c r="F2866" s="1" t="s">
        <v>10</v>
      </c>
      <c r="G2866" t="s">
        <v>443</v>
      </c>
    </row>
    <row r="2867" spans="1:7" hidden="1" x14ac:dyDescent="0.25">
      <c r="A2867">
        <v>311</v>
      </c>
      <c r="B2867" t="s">
        <v>744</v>
      </c>
      <c r="C2867" t="s">
        <v>627</v>
      </c>
      <c r="D2867" t="s">
        <v>50</v>
      </c>
      <c r="E2867">
        <v>311</v>
      </c>
      <c r="F2867" s="1" t="s">
        <v>10</v>
      </c>
      <c r="G2867" t="s">
        <v>443</v>
      </c>
    </row>
    <row r="2868" spans="1:7" hidden="1" x14ac:dyDescent="0.25">
      <c r="A2868">
        <v>311</v>
      </c>
      <c r="B2868" t="s">
        <v>745</v>
      </c>
      <c r="C2868" t="s">
        <v>627</v>
      </c>
      <c r="D2868" t="s">
        <v>50</v>
      </c>
      <c r="E2868">
        <v>311</v>
      </c>
      <c r="F2868" s="1" t="s">
        <v>10</v>
      </c>
      <c r="G2868" t="s">
        <v>737</v>
      </c>
    </row>
    <row r="2869" spans="1:7" hidden="1" x14ac:dyDescent="0.25">
      <c r="A2869">
        <v>311</v>
      </c>
      <c r="B2869" t="s">
        <v>738</v>
      </c>
      <c r="C2869" t="s">
        <v>627</v>
      </c>
      <c r="D2869" t="s">
        <v>44</v>
      </c>
      <c r="E2869">
        <v>311</v>
      </c>
      <c r="F2869" s="1" t="s">
        <v>10</v>
      </c>
      <c r="G2869" t="s">
        <v>738</v>
      </c>
    </row>
    <row r="2870" spans="1:7" hidden="1" x14ac:dyDescent="0.25">
      <c r="A2870">
        <v>311</v>
      </c>
      <c r="B2870" t="s">
        <v>746</v>
      </c>
      <c r="C2870" t="s">
        <v>627</v>
      </c>
      <c r="D2870" t="s">
        <v>50</v>
      </c>
      <c r="E2870">
        <v>311</v>
      </c>
      <c r="F2870" s="1" t="s">
        <v>10</v>
      </c>
      <c r="G2870" t="s">
        <v>753</v>
      </c>
    </row>
    <row r="2871" spans="1:7" hidden="1" x14ac:dyDescent="0.25">
      <c r="A2871">
        <v>311</v>
      </c>
      <c r="B2871" t="s">
        <v>747</v>
      </c>
      <c r="C2871" t="s">
        <v>627</v>
      </c>
      <c r="D2871">
        <v>1</v>
      </c>
      <c r="E2871">
        <v>311</v>
      </c>
      <c r="F2871" s="1" t="s">
        <v>10</v>
      </c>
      <c r="G2871" t="s">
        <v>753</v>
      </c>
    </row>
    <row r="2872" spans="1:7" hidden="1" x14ac:dyDescent="0.25">
      <c r="A2872">
        <v>311</v>
      </c>
      <c r="B2872" t="s">
        <v>748</v>
      </c>
      <c r="C2872" t="s">
        <v>627</v>
      </c>
      <c r="D2872" t="s">
        <v>50</v>
      </c>
      <c r="E2872">
        <v>311</v>
      </c>
      <c r="F2872" s="1" t="s">
        <v>10</v>
      </c>
      <c r="G2872" t="s">
        <v>753</v>
      </c>
    </row>
    <row r="2873" spans="1:7" hidden="1" x14ac:dyDescent="0.25">
      <c r="A2873">
        <v>311</v>
      </c>
      <c r="B2873" t="s">
        <v>749</v>
      </c>
      <c r="C2873" t="s">
        <v>627</v>
      </c>
      <c r="D2873" t="s">
        <v>50</v>
      </c>
      <c r="E2873">
        <v>311</v>
      </c>
      <c r="F2873" s="1" t="s">
        <v>10</v>
      </c>
      <c r="G2873" t="s">
        <v>753</v>
      </c>
    </row>
    <row r="2874" spans="1:7" hidden="1" x14ac:dyDescent="0.25">
      <c r="A2874">
        <v>311</v>
      </c>
      <c r="B2874" t="s">
        <v>532</v>
      </c>
      <c r="C2874" t="s">
        <v>627</v>
      </c>
      <c r="D2874" t="s">
        <v>50</v>
      </c>
      <c r="E2874">
        <v>311</v>
      </c>
      <c r="F2874" s="1" t="s">
        <v>10</v>
      </c>
      <c r="G2874" t="s">
        <v>753</v>
      </c>
    </row>
    <row r="2875" spans="1:7" hidden="1" x14ac:dyDescent="0.25">
      <c r="A2875">
        <v>312</v>
      </c>
      <c r="B2875" t="s">
        <v>750</v>
      </c>
      <c r="C2875" t="s">
        <v>627</v>
      </c>
      <c r="D2875" t="s">
        <v>50</v>
      </c>
      <c r="E2875">
        <v>312</v>
      </c>
      <c r="F2875" s="1" t="s">
        <v>10</v>
      </c>
      <c r="G2875" t="s">
        <v>149</v>
      </c>
    </row>
    <row r="2876" spans="1:7" hidden="1" x14ac:dyDescent="0.25">
      <c r="A2876">
        <v>312</v>
      </c>
      <c r="B2876" t="s">
        <v>741</v>
      </c>
      <c r="C2876" t="s">
        <v>627</v>
      </c>
      <c r="D2876" t="s">
        <v>50</v>
      </c>
      <c r="E2876">
        <v>312</v>
      </c>
      <c r="F2876" s="1" t="s">
        <v>10</v>
      </c>
      <c r="G2876" t="s">
        <v>453</v>
      </c>
    </row>
    <row r="2877" spans="1:7" hidden="1" x14ac:dyDescent="0.25">
      <c r="A2877">
        <v>312</v>
      </c>
      <c r="B2877" t="s">
        <v>742</v>
      </c>
      <c r="C2877" t="s">
        <v>627</v>
      </c>
      <c r="D2877" t="s">
        <v>50</v>
      </c>
      <c r="E2877">
        <v>312</v>
      </c>
      <c r="F2877" s="1" t="s">
        <v>10</v>
      </c>
      <c r="G2877" t="s">
        <v>153</v>
      </c>
    </row>
    <row r="2878" spans="1:7" hidden="1" x14ac:dyDescent="0.25">
      <c r="A2878">
        <v>312</v>
      </c>
      <c r="B2878" t="s">
        <v>154</v>
      </c>
      <c r="C2878" t="s">
        <v>627</v>
      </c>
      <c r="D2878" t="s">
        <v>50</v>
      </c>
      <c r="E2878">
        <v>312</v>
      </c>
      <c r="F2878" s="1" t="s">
        <v>10</v>
      </c>
      <c r="G2878" t="s">
        <v>154</v>
      </c>
    </row>
    <row r="2879" spans="1:7" hidden="1" x14ac:dyDescent="0.25">
      <c r="A2879">
        <v>312</v>
      </c>
      <c r="B2879" t="s">
        <v>743</v>
      </c>
      <c r="C2879" t="s">
        <v>627</v>
      </c>
      <c r="D2879" t="s">
        <v>44</v>
      </c>
      <c r="E2879">
        <v>312</v>
      </c>
      <c r="F2879" s="1" t="s">
        <v>10</v>
      </c>
      <c r="G2879" t="s">
        <v>443</v>
      </c>
    </row>
    <row r="2880" spans="1:7" hidden="1" x14ac:dyDescent="0.25">
      <c r="A2880">
        <v>312</v>
      </c>
      <c r="B2880" t="s">
        <v>744</v>
      </c>
      <c r="C2880" t="s">
        <v>627</v>
      </c>
      <c r="D2880" t="s">
        <v>50</v>
      </c>
      <c r="E2880">
        <v>312</v>
      </c>
      <c r="F2880" s="1" t="s">
        <v>10</v>
      </c>
      <c r="G2880" t="s">
        <v>443</v>
      </c>
    </row>
    <row r="2881" spans="1:7" hidden="1" x14ac:dyDescent="0.25">
      <c r="A2881">
        <v>312</v>
      </c>
      <c r="B2881" t="s">
        <v>745</v>
      </c>
      <c r="C2881" t="s">
        <v>627</v>
      </c>
      <c r="D2881" t="s">
        <v>50</v>
      </c>
      <c r="E2881">
        <v>312</v>
      </c>
      <c r="F2881" s="1" t="s">
        <v>10</v>
      </c>
      <c r="G2881" t="s">
        <v>737</v>
      </c>
    </row>
    <row r="2882" spans="1:7" hidden="1" x14ac:dyDescent="0.25">
      <c r="A2882">
        <v>312</v>
      </c>
      <c r="B2882" t="s">
        <v>738</v>
      </c>
      <c r="C2882" t="s">
        <v>627</v>
      </c>
      <c r="D2882" t="s">
        <v>44</v>
      </c>
      <c r="E2882">
        <v>312</v>
      </c>
      <c r="F2882" s="1" t="s">
        <v>10</v>
      </c>
      <c r="G2882" t="s">
        <v>738</v>
      </c>
    </row>
    <row r="2883" spans="1:7" hidden="1" x14ac:dyDescent="0.25">
      <c r="A2883">
        <v>312</v>
      </c>
      <c r="B2883" t="s">
        <v>746</v>
      </c>
      <c r="C2883" t="s">
        <v>627</v>
      </c>
      <c r="D2883" t="s">
        <v>50</v>
      </c>
      <c r="E2883">
        <v>312</v>
      </c>
      <c r="F2883" s="1" t="s">
        <v>10</v>
      </c>
      <c r="G2883" t="s">
        <v>753</v>
      </c>
    </row>
    <row r="2884" spans="1:7" hidden="1" x14ac:dyDescent="0.25">
      <c r="A2884">
        <v>312</v>
      </c>
      <c r="B2884" t="s">
        <v>747</v>
      </c>
      <c r="C2884" t="s">
        <v>627</v>
      </c>
      <c r="D2884">
        <v>1</v>
      </c>
      <c r="E2884">
        <v>312</v>
      </c>
      <c r="F2884" s="1" t="s">
        <v>10</v>
      </c>
      <c r="G2884" t="s">
        <v>753</v>
      </c>
    </row>
    <row r="2885" spans="1:7" hidden="1" x14ac:dyDescent="0.25">
      <c r="A2885">
        <v>312</v>
      </c>
      <c r="B2885" t="s">
        <v>748</v>
      </c>
      <c r="C2885" t="s">
        <v>627</v>
      </c>
      <c r="D2885" t="s">
        <v>50</v>
      </c>
      <c r="E2885">
        <v>312</v>
      </c>
      <c r="F2885" s="1" t="s">
        <v>10</v>
      </c>
      <c r="G2885" t="s">
        <v>753</v>
      </c>
    </row>
    <row r="2886" spans="1:7" hidden="1" x14ac:dyDescent="0.25">
      <c r="A2886">
        <v>312</v>
      </c>
      <c r="B2886" t="s">
        <v>749</v>
      </c>
      <c r="C2886" t="s">
        <v>627</v>
      </c>
      <c r="D2886" t="s">
        <v>50</v>
      </c>
      <c r="E2886">
        <v>312</v>
      </c>
      <c r="F2886" s="1" t="s">
        <v>10</v>
      </c>
      <c r="G2886" t="s">
        <v>753</v>
      </c>
    </row>
    <row r="2887" spans="1:7" hidden="1" x14ac:dyDescent="0.25">
      <c r="A2887">
        <v>312</v>
      </c>
      <c r="B2887" t="s">
        <v>532</v>
      </c>
      <c r="C2887" t="s">
        <v>627</v>
      </c>
      <c r="D2887" t="s">
        <v>50</v>
      </c>
      <c r="E2887">
        <v>312</v>
      </c>
      <c r="F2887" s="1" t="s">
        <v>10</v>
      </c>
      <c r="G2887" t="s">
        <v>753</v>
      </c>
    </row>
    <row r="2888" spans="1:7" hidden="1" x14ac:dyDescent="0.25">
      <c r="A2888">
        <v>313</v>
      </c>
      <c r="B2888" t="s">
        <v>750</v>
      </c>
      <c r="C2888" t="s">
        <v>627</v>
      </c>
      <c r="D2888" t="s">
        <v>50</v>
      </c>
      <c r="E2888">
        <v>313</v>
      </c>
      <c r="F2888" s="1" t="s">
        <v>11</v>
      </c>
      <c r="G2888" t="s">
        <v>149</v>
      </c>
    </row>
    <row r="2889" spans="1:7" hidden="1" x14ac:dyDescent="0.25">
      <c r="A2889">
        <v>313</v>
      </c>
      <c r="B2889" t="s">
        <v>741</v>
      </c>
      <c r="C2889" t="s">
        <v>627</v>
      </c>
      <c r="D2889" t="s">
        <v>50</v>
      </c>
      <c r="E2889">
        <v>313</v>
      </c>
      <c r="F2889" s="1" t="s">
        <v>11</v>
      </c>
      <c r="G2889" t="s">
        <v>453</v>
      </c>
    </row>
    <row r="2890" spans="1:7" hidden="1" x14ac:dyDescent="0.25">
      <c r="A2890">
        <v>313</v>
      </c>
      <c r="B2890" t="s">
        <v>742</v>
      </c>
      <c r="C2890" t="s">
        <v>627</v>
      </c>
      <c r="D2890">
        <v>0</v>
      </c>
      <c r="E2890">
        <v>313</v>
      </c>
      <c r="F2890" s="1" t="s">
        <v>11</v>
      </c>
      <c r="G2890" t="s">
        <v>153</v>
      </c>
    </row>
    <row r="2891" spans="1:7" hidden="1" x14ac:dyDescent="0.25">
      <c r="A2891">
        <v>313</v>
      </c>
      <c r="B2891" t="s">
        <v>154</v>
      </c>
      <c r="C2891" t="s">
        <v>627</v>
      </c>
      <c r="D2891" t="s">
        <v>50</v>
      </c>
      <c r="E2891">
        <v>313</v>
      </c>
      <c r="F2891" s="1" t="s">
        <v>11</v>
      </c>
      <c r="G2891" t="s">
        <v>154</v>
      </c>
    </row>
    <row r="2892" spans="1:7" hidden="1" x14ac:dyDescent="0.25">
      <c r="A2892">
        <v>313</v>
      </c>
      <c r="B2892" t="s">
        <v>743</v>
      </c>
      <c r="C2892" t="s">
        <v>627</v>
      </c>
      <c r="D2892" t="s">
        <v>44</v>
      </c>
      <c r="E2892">
        <v>313</v>
      </c>
      <c r="F2892" s="1" t="s">
        <v>11</v>
      </c>
      <c r="G2892" t="s">
        <v>443</v>
      </c>
    </row>
    <row r="2893" spans="1:7" hidden="1" x14ac:dyDescent="0.25">
      <c r="A2893">
        <v>313</v>
      </c>
      <c r="B2893" t="s">
        <v>744</v>
      </c>
      <c r="C2893" t="s">
        <v>627</v>
      </c>
      <c r="D2893" t="s">
        <v>50</v>
      </c>
      <c r="E2893">
        <v>313</v>
      </c>
      <c r="F2893" s="1" t="s">
        <v>11</v>
      </c>
      <c r="G2893" t="s">
        <v>443</v>
      </c>
    </row>
    <row r="2894" spans="1:7" hidden="1" x14ac:dyDescent="0.25">
      <c r="A2894">
        <v>313</v>
      </c>
      <c r="B2894" t="s">
        <v>745</v>
      </c>
      <c r="C2894" t="s">
        <v>627</v>
      </c>
      <c r="D2894" t="s">
        <v>50</v>
      </c>
      <c r="E2894">
        <v>313</v>
      </c>
      <c r="F2894" s="1" t="s">
        <v>11</v>
      </c>
      <c r="G2894" t="s">
        <v>737</v>
      </c>
    </row>
    <row r="2895" spans="1:7" hidden="1" x14ac:dyDescent="0.25">
      <c r="A2895">
        <v>313</v>
      </c>
      <c r="B2895" t="s">
        <v>738</v>
      </c>
      <c r="C2895" t="s">
        <v>627</v>
      </c>
      <c r="D2895" t="s">
        <v>44</v>
      </c>
      <c r="E2895">
        <v>313</v>
      </c>
      <c r="F2895" s="1" t="s">
        <v>11</v>
      </c>
      <c r="G2895" t="s">
        <v>738</v>
      </c>
    </row>
    <row r="2896" spans="1:7" hidden="1" x14ac:dyDescent="0.25">
      <c r="A2896">
        <v>313</v>
      </c>
      <c r="B2896" t="s">
        <v>746</v>
      </c>
      <c r="C2896" t="s">
        <v>627</v>
      </c>
      <c r="D2896">
        <v>0</v>
      </c>
      <c r="E2896">
        <v>313</v>
      </c>
      <c r="F2896" s="1" t="s">
        <v>11</v>
      </c>
      <c r="G2896" t="s">
        <v>753</v>
      </c>
    </row>
    <row r="2897" spans="1:7" hidden="1" x14ac:dyDescent="0.25">
      <c r="A2897">
        <v>313</v>
      </c>
      <c r="B2897" t="s">
        <v>747</v>
      </c>
      <c r="C2897" t="s">
        <v>627</v>
      </c>
      <c r="D2897" t="s">
        <v>50</v>
      </c>
      <c r="E2897">
        <v>313</v>
      </c>
      <c r="F2897" s="1" t="s">
        <v>11</v>
      </c>
      <c r="G2897" t="s">
        <v>753</v>
      </c>
    </row>
    <row r="2898" spans="1:7" hidden="1" x14ac:dyDescent="0.25">
      <c r="A2898">
        <v>313</v>
      </c>
      <c r="B2898" t="s">
        <v>748</v>
      </c>
      <c r="C2898" t="s">
        <v>627</v>
      </c>
      <c r="D2898">
        <v>0</v>
      </c>
      <c r="E2898">
        <v>313</v>
      </c>
      <c r="F2898" s="1" t="s">
        <v>11</v>
      </c>
      <c r="G2898" t="s">
        <v>753</v>
      </c>
    </row>
    <row r="2899" spans="1:7" hidden="1" x14ac:dyDescent="0.25">
      <c r="A2899">
        <v>313</v>
      </c>
      <c r="B2899" t="s">
        <v>749</v>
      </c>
      <c r="C2899" t="s">
        <v>627</v>
      </c>
      <c r="D2899">
        <v>0</v>
      </c>
      <c r="E2899">
        <v>313</v>
      </c>
      <c r="F2899" s="1" t="s">
        <v>11</v>
      </c>
      <c r="G2899" t="s">
        <v>753</v>
      </c>
    </row>
    <row r="2900" spans="1:7" hidden="1" x14ac:dyDescent="0.25">
      <c r="A2900">
        <v>313</v>
      </c>
      <c r="B2900" t="s">
        <v>532</v>
      </c>
      <c r="C2900" t="s">
        <v>627</v>
      </c>
      <c r="D2900" t="s">
        <v>50</v>
      </c>
      <c r="E2900">
        <v>313</v>
      </c>
      <c r="F2900" s="1" t="s">
        <v>11</v>
      </c>
      <c r="G2900" t="s">
        <v>753</v>
      </c>
    </row>
    <row r="2901" spans="1:7" hidden="1" x14ac:dyDescent="0.25">
      <c r="A2901">
        <v>314</v>
      </c>
      <c r="B2901" t="s">
        <v>750</v>
      </c>
      <c r="C2901" t="s">
        <v>627</v>
      </c>
      <c r="D2901" t="s">
        <v>50</v>
      </c>
      <c r="E2901">
        <v>314</v>
      </c>
      <c r="F2901" s="1" t="s">
        <v>11</v>
      </c>
      <c r="G2901" t="s">
        <v>149</v>
      </c>
    </row>
    <row r="2902" spans="1:7" hidden="1" x14ac:dyDescent="0.25">
      <c r="A2902">
        <v>314</v>
      </c>
      <c r="B2902" t="s">
        <v>741</v>
      </c>
      <c r="C2902" t="s">
        <v>627</v>
      </c>
      <c r="D2902" t="s">
        <v>50</v>
      </c>
      <c r="E2902">
        <v>314</v>
      </c>
      <c r="F2902" s="1" t="s">
        <v>11</v>
      </c>
      <c r="G2902" t="s">
        <v>453</v>
      </c>
    </row>
    <row r="2903" spans="1:7" hidden="1" x14ac:dyDescent="0.25">
      <c r="A2903">
        <v>314</v>
      </c>
      <c r="B2903" t="s">
        <v>742</v>
      </c>
      <c r="C2903" t="s">
        <v>627</v>
      </c>
      <c r="D2903">
        <v>0</v>
      </c>
      <c r="E2903">
        <v>314</v>
      </c>
      <c r="F2903" s="1" t="s">
        <v>11</v>
      </c>
      <c r="G2903" t="s">
        <v>153</v>
      </c>
    </row>
    <row r="2904" spans="1:7" hidden="1" x14ac:dyDescent="0.25">
      <c r="A2904">
        <v>314</v>
      </c>
      <c r="B2904" t="s">
        <v>154</v>
      </c>
      <c r="C2904" t="s">
        <v>627</v>
      </c>
      <c r="D2904" t="s">
        <v>50</v>
      </c>
      <c r="E2904">
        <v>314</v>
      </c>
      <c r="F2904" s="1" t="s">
        <v>11</v>
      </c>
      <c r="G2904" t="s">
        <v>154</v>
      </c>
    </row>
    <row r="2905" spans="1:7" hidden="1" x14ac:dyDescent="0.25">
      <c r="A2905">
        <v>314</v>
      </c>
      <c r="B2905" t="s">
        <v>743</v>
      </c>
      <c r="C2905" t="s">
        <v>627</v>
      </c>
      <c r="D2905" t="s">
        <v>44</v>
      </c>
      <c r="E2905">
        <v>314</v>
      </c>
      <c r="F2905" s="1" t="s">
        <v>11</v>
      </c>
      <c r="G2905" t="s">
        <v>443</v>
      </c>
    </row>
    <row r="2906" spans="1:7" hidden="1" x14ac:dyDescent="0.25">
      <c r="A2906">
        <v>314</v>
      </c>
      <c r="B2906" t="s">
        <v>744</v>
      </c>
      <c r="C2906" t="s">
        <v>627</v>
      </c>
      <c r="D2906">
        <v>0</v>
      </c>
      <c r="E2906">
        <v>314</v>
      </c>
      <c r="F2906" s="1" t="s">
        <v>11</v>
      </c>
      <c r="G2906" t="s">
        <v>443</v>
      </c>
    </row>
    <row r="2907" spans="1:7" hidden="1" x14ac:dyDescent="0.25">
      <c r="A2907">
        <v>314</v>
      </c>
      <c r="B2907" t="s">
        <v>745</v>
      </c>
      <c r="C2907" t="s">
        <v>627</v>
      </c>
      <c r="D2907" t="s">
        <v>50</v>
      </c>
      <c r="E2907">
        <v>314</v>
      </c>
      <c r="F2907" s="1" t="s">
        <v>11</v>
      </c>
      <c r="G2907" t="s">
        <v>737</v>
      </c>
    </row>
    <row r="2908" spans="1:7" hidden="1" x14ac:dyDescent="0.25">
      <c r="A2908">
        <v>314</v>
      </c>
      <c r="B2908" t="s">
        <v>738</v>
      </c>
      <c r="C2908" t="s">
        <v>627</v>
      </c>
      <c r="D2908" t="s">
        <v>44</v>
      </c>
      <c r="E2908">
        <v>314</v>
      </c>
      <c r="F2908" s="1" t="s">
        <v>11</v>
      </c>
      <c r="G2908" t="s">
        <v>738</v>
      </c>
    </row>
    <row r="2909" spans="1:7" hidden="1" x14ac:dyDescent="0.25">
      <c r="A2909">
        <v>314</v>
      </c>
      <c r="B2909" t="s">
        <v>746</v>
      </c>
      <c r="C2909" t="s">
        <v>627</v>
      </c>
      <c r="D2909" t="s">
        <v>50</v>
      </c>
      <c r="E2909">
        <v>314</v>
      </c>
      <c r="F2909" s="1" t="s">
        <v>11</v>
      </c>
      <c r="G2909" t="s">
        <v>753</v>
      </c>
    </row>
    <row r="2910" spans="1:7" hidden="1" x14ac:dyDescent="0.25">
      <c r="A2910">
        <v>314</v>
      </c>
      <c r="B2910" t="s">
        <v>747</v>
      </c>
      <c r="C2910" t="s">
        <v>627</v>
      </c>
      <c r="D2910" t="s">
        <v>50</v>
      </c>
      <c r="E2910">
        <v>314</v>
      </c>
      <c r="F2910" s="1" t="s">
        <v>11</v>
      </c>
      <c r="G2910" t="s">
        <v>753</v>
      </c>
    </row>
    <row r="2911" spans="1:7" hidden="1" x14ac:dyDescent="0.25">
      <c r="A2911">
        <v>314</v>
      </c>
      <c r="B2911" t="s">
        <v>748</v>
      </c>
      <c r="C2911" t="s">
        <v>627</v>
      </c>
      <c r="D2911" t="s">
        <v>50</v>
      </c>
      <c r="E2911">
        <v>314</v>
      </c>
      <c r="F2911" s="1" t="s">
        <v>11</v>
      </c>
      <c r="G2911" t="s">
        <v>753</v>
      </c>
    </row>
    <row r="2912" spans="1:7" hidden="1" x14ac:dyDescent="0.25">
      <c r="A2912">
        <v>314</v>
      </c>
      <c r="B2912" t="s">
        <v>749</v>
      </c>
      <c r="C2912" t="s">
        <v>627</v>
      </c>
      <c r="D2912">
        <v>0</v>
      </c>
      <c r="E2912">
        <v>314</v>
      </c>
      <c r="F2912" s="1" t="s">
        <v>11</v>
      </c>
      <c r="G2912" t="s">
        <v>753</v>
      </c>
    </row>
    <row r="2913" spans="1:7" hidden="1" x14ac:dyDescent="0.25">
      <c r="A2913">
        <v>314</v>
      </c>
      <c r="B2913" t="s">
        <v>532</v>
      </c>
      <c r="C2913" t="s">
        <v>627</v>
      </c>
      <c r="D2913">
        <v>0</v>
      </c>
      <c r="E2913">
        <v>314</v>
      </c>
      <c r="F2913" s="1" t="s">
        <v>11</v>
      </c>
      <c r="G2913" t="s">
        <v>753</v>
      </c>
    </row>
    <row r="2914" spans="1:7" hidden="1" x14ac:dyDescent="0.25">
      <c r="A2914">
        <v>315</v>
      </c>
      <c r="B2914" t="s">
        <v>750</v>
      </c>
      <c r="C2914" t="s">
        <v>627</v>
      </c>
      <c r="D2914" t="s">
        <v>50</v>
      </c>
      <c r="E2914">
        <v>315</v>
      </c>
      <c r="F2914" s="1" t="s">
        <v>11</v>
      </c>
      <c r="G2914" t="s">
        <v>149</v>
      </c>
    </row>
    <row r="2915" spans="1:7" hidden="1" x14ac:dyDescent="0.25">
      <c r="A2915">
        <v>315</v>
      </c>
      <c r="B2915" t="s">
        <v>741</v>
      </c>
      <c r="C2915" t="s">
        <v>627</v>
      </c>
      <c r="D2915">
        <v>0</v>
      </c>
      <c r="E2915">
        <v>315</v>
      </c>
      <c r="F2915" s="1" t="s">
        <v>11</v>
      </c>
      <c r="G2915" t="s">
        <v>453</v>
      </c>
    </row>
    <row r="2916" spans="1:7" hidden="1" x14ac:dyDescent="0.25">
      <c r="A2916">
        <v>315</v>
      </c>
      <c r="B2916" t="s">
        <v>742</v>
      </c>
      <c r="C2916" t="s">
        <v>627</v>
      </c>
      <c r="D2916">
        <v>0</v>
      </c>
      <c r="E2916">
        <v>315</v>
      </c>
      <c r="F2916" s="1" t="s">
        <v>11</v>
      </c>
      <c r="G2916" t="s">
        <v>153</v>
      </c>
    </row>
    <row r="2917" spans="1:7" hidden="1" x14ac:dyDescent="0.25">
      <c r="A2917">
        <v>315</v>
      </c>
      <c r="B2917" t="s">
        <v>154</v>
      </c>
      <c r="C2917" t="s">
        <v>627</v>
      </c>
      <c r="D2917" t="s">
        <v>50</v>
      </c>
      <c r="E2917">
        <v>315</v>
      </c>
      <c r="F2917" s="1" t="s">
        <v>11</v>
      </c>
      <c r="G2917" t="s">
        <v>154</v>
      </c>
    </row>
    <row r="2918" spans="1:7" hidden="1" x14ac:dyDescent="0.25">
      <c r="A2918">
        <v>315</v>
      </c>
      <c r="B2918" t="s">
        <v>743</v>
      </c>
      <c r="C2918" t="s">
        <v>627</v>
      </c>
      <c r="D2918" t="s">
        <v>44</v>
      </c>
      <c r="E2918">
        <v>315</v>
      </c>
      <c r="F2918" s="1" t="s">
        <v>11</v>
      </c>
      <c r="G2918" t="s">
        <v>443</v>
      </c>
    </row>
    <row r="2919" spans="1:7" hidden="1" x14ac:dyDescent="0.25">
      <c r="A2919">
        <v>315</v>
      </c>
      <c r="B2919" t="s">
        <v>744</v>
      </c>
      <c r="C2919" t="s">
        <v>627</v>
      </c>
      <c r="D2919">
        <v>0</v>
      </c>
      <c r="E2919">
        <v>315</v>
      </c>
      <c r="F2919" s="1" t="s">
        <v>11</v>
      </c>
      <c r="G2919" t="s">
        <v>443</v>
      </c>
    </row>
    <row r="2920" spans="1:7" hidden="1" x14ac:dyDescent="0.25">
      <c r="A2920">
        <v>315</v>
      </c>
      <c r="B2920" t="s">
        <v>745</v>
      </c>
      <c r="C2920" t="s">
        <v>627</v>
      </c>
      <c r="D2920" t="s">
        <v>50</v>
      </c>
      <c r="E2920">
        <v>315</v>
      </c>
      <c r="F2920" s="1" t="s">
        <v>11</v>
      </c>
      <c r="G2920" t="s">
        <v>737</v>
      </c>
    </row>
    <row r="2921" spans="1:7" hidden="1" x14ac:dyDescent="0.25">
      <c r="A2921">
        <v>315</v>
      </c>
      <c r="B2921" t="s">
        <v>738</v>
      </c>
      <c r="C2921" t="s">
        <v>627</v>
      </c>
      <c r="D2921" t="s">
        <v>44</v>
      </c>
      <c r="E2921">
        <v>315</v>
      </c>
      <c r="F2921" s="1" t="s">
        <v>11</v>
      </c>
      <c r="G2921" t="s">
        <v>738</v>
      </c>
    </row>
    <row r="2922" spans="1:7" hidden="1" x14ac:dyDescent="0.25">
      <c r="A2922">
        <v>315</v>
      </c>
      <c r="B2922" t="s">
        <v>746</v>
      </c>
      <c r="C2922" t="s">
        <v>627</v>
      </c>
      <c r="D2922" t="s">
        <v>50</v>
      </c>
      <c r="E2922">
        <v>315</v>
      </c>
      <c r="F2922" s="1" t="s">
        <v>11</v>
      </c>
      <c r="G2922" t="s">
        <v>753</v>
      </c>
    </row>
    <row r="2923" spans="1:7" hidden="1" x14ac:dyDescent="0.25">
      <c r="A2923">
        <v>315</v>
      </c>
      <c r="B2923" t="s">
        <v>747</v>
      </c>
      <c r="C2923" t="s">
        <v>627</v>
      </c>
      <c r="D2923" t="s">
        <v>50</v>
      </c>
      <c r="E2923">
        <v>315</v>
      </c>
      <c r="F2923" s="1" t="s">
        <v>11</v>
      </c>
      <c r="G2923" t="s">
        <v>753</v>
      </c>
    </row>
    <row r="2924" spans="1:7" hidden="1" x14ac:dyDescent="0.25">
      <c r="A2924">
        <v>315</v>
      </c>
      <c r="B2924" t="s">
        <v>748</v>
      </c>
      <c r="C2924" t="s">
        <v>627</v>
      </c>
      <c r="D2924">
        <v>0</v>
      </c>
      <c r="E2924">
        <v>315</v>
      </c>
      <c r="F2924" s="1" t="s">
        <v>11</v>
      </c>
      <c r="G2924" t="s">
        <v>753</v>
      </c>
    </row>
    <row r="2925" spans="1:7" hidden="1" x14ac:dyDescent="0.25">
      <c r="A2925">
        <v>315</v>
      </c>
      <c r="B2925" t="s">
        <v>749</v>
      </c>
      <c r="C2925" t="s">
        <v>627</v>
      </c>
      <c r="D2925">
        <v>0</v>
      </c>
      <c r="E2925">
        <v>315</v>
      </c>
      <c r="F2925" s="1" t="s">
        <v>11</v>
      </c>
      <c r="G2925" t="s">
        <v>753</v>
      </c>
    </row>
    <row r="2926" spans="1:7" hidden="1" x14ac:dyDescent="0.25">
      <c r="A2926">
        <v>315</v>
      </c>
      <c r="B2926" t="s">
        <v>532</v>
      </c>
      <c r="C2926" t="s">
        <v>627</v>
      </c>
      <c r="D2926">
        <v>0</v>
      </c>
      <c r="E2926">
        <v>315</v>
      </c>
      <c r="F2926" s="1" t="s">
        <v>11</v>
      </c>
      <c r="G2926" t="s">
        <v>753</v>
      </c>
    </row>
    <row r="2927" spans="1:7" hidden="1" x14ac:dyDescent="0.25">
      <c r="A2927">
        <v>316</v>
      </c>
      <c r="B2927" t="s">
        <v>750</v>
      </c>
      <c r="C2927" t="s">
        <v>627</v>
      </c>
      <c r="D2927">
        <v>0</v>
      </c>
      <c r="E2927">
        <v>316</v>
      </c>
      <c r="F2927" s="1" t="s">
        <v>11</v>
      </c>
      <c r="G2927" t="s">
        <v>149</v>
      </c>
    </row>
    <row r="2928" spans="1:7" hidden="1" x14ac:dyDescent="0.25">
      <c r="A2928">
        <v>316</v>
      </c>
      <c r="B2928" t="s">
        <v>741</v>
      </c>
      <c r="C2928" t="s">
        <v>627</v>
      </c>
      <c r="D2928" t="s">
        <v>50</v>
      </c>
      <c r="E2928">
        <v>316</v>
      </c>
      <c r="F2928" s="1" t="s">
        <v>11</v>
      </c>
      <c r="G2928" t="s">
        <v>453</v>
      </c>
    </row>
    <row r="2929" spans="1:7" hidden="1" x14ac:dyDescent="0.25">
      <c r="A2929">
        <v>316</v>
      </c>
      <c r="B2929" t="s">
        <v>742</v>
      </c>
      <c r="C2929" t="s">
        <v>627</v>
      </c>
      <c r="D2929" t="s">
        <v>50</v>
      </c>
      <c r="E2929">
        <v>316</v>
      </c>
      <c r="F2929" s="1" t="s">
        <v>11</v>
      </c>
      <c r="G2929" t="s">
        <v>153</v>
      </c>
    </row>
    <row r="2930" spans="1:7" hidden="1" x14ac:dyDescent="0.25">
      <c r="A2930">
        <v>316</v>
      </c>
      <c r="B2930" t="s">
        <v>154</v>
      </c>
      <c r="C2930" t="s">
        <v>627</v>
      </c>
      <c r="D2930" t="s">
        <v>50</v>
      </c>
      <c r="E2930">
        <v>316</v>
      </c>
      <c r="F2930" s="1" t="s">
        <v>11</v>
      </c>
      <c r="G2930" t="s">
        <v>154</v>
      </c>
    </row>
    <row r="2931" spans="1:7" hidden="1" x14ac:dyDescent="0.25">
      <c r="A2931">
        <v>316</v>
      </c>
      <c r="B2931" t="s">
        <v>743</v>
      </c>
      <c r="C2931" t="s">
        <v>627</v>
      </c>
      <c r="D2931" t="s">
        <v>44</v>
      </c>
      <c r="E2931">
        <v>316</v>
      </c>
      <c r="F2931" s="1" t="s">
        <v>11</v>
      </c>
      <c r="G2931" t="s">
        <v>443</v>
      </c>
    </row>
    <row r="2932" spans="1:7" hidden="1" x14ac:dyDescent="0.25">
      <c r="A2932">
        <v>316</v>
      </c>
      <c r="B2932" t="s">
        <v>744</v>
      </c>
      <c r="C2932" t="s">
        <v>627</v>
      </c>
      <c r="D2932" t="s">
        <v>50</v>
      </c>
      <c r="E2932">
        <v>316</v>
      </c>
      <c r="F2932" s="1" t="s">
        <v>11</v>
      </c>
      <c r="G2932" t="s">
        <v>443</v>
      </c>
    </row>
    <row r="2933" spans="1:7" hidden="1" x14ac:dyDescent="0.25">
      <c r="A2933">
        <v>316</v>
      </c>
      <c r="B2933" t="s">
        <v>745</v>
      </c>
      <c r="C2933" t="s">
        <v>627</v>
      </c>
      <c r="D2933" t="s">
        <v>50</v>
      </c>
      <c r="E2933">
        <v>316</v>
      </c>
      <c r="F2933" s="1" t="s">
        <v>11</v>
      </c>
      <c r="G2933" t="s">
        <v>737</v>
      </c>
    </row>
    <row r="2934" spans="1:7" hidden="1" x14ac:dyDescent="0.25">
      <c r="A2934">
        <v>316</v>
      </c>
      <c r="B2934" t="s">
        <v>738</v>
      </c>
      <c r="C2934" t="s">
        <v>627</v>
      </c>
      <c r="D2934" t="s">
        <v>44</v>
      </c>
      <c r="E2934">
        <v>316</v>
      </c>
      <c r="F2934" s="1" t="s">
        <v>11</v>
      </c>
      <c r="G2934" t="s">
        <v>738</v>
      </c>
    </row>
    <row r="2935" spans="1:7" hidden="1" x14ac:dyDescent="0.25">
      <c r="A2935">
        <v>316</v>
      </c>
      <c r="B2935" t="s">
        <v>746</v>
      </c>
      <c r="C2935" t="s">
        <v>627</v>
      </c>
      <c r="D2935" t="s">
        <v>50</v>
      </c>
      <c r="E2935">
        <v>316</v>
      </c>
      <c r="F2935" s="1" t="s">
        <v>11</v>
      </c>
      <c r="G2935" t="s">
        <v>753</v>
      </c>
    </row>
    <row r="2936" spans="1:7" hidden="1" x14ac:dyDescent="0.25">
      <c r="A2936">
        <v>316</v>
      </c>
      <c r="B2936" t="s">
        <v>747</v>
      </c>
      <c r="C2936" t="s">
        <v>627</v>
      </c>
      <c r="D2936" t="s">
        <v>50</v>
      </c>
      <c r="E2936">
        <v>316</v>
      </c>
      <c r="F2936" s="1" t="s">
        <v>11</v>
      </c>
      <c r="G2936" t="s">
        <v>753</v>
      </c>
    </row>
    <row r="2937" spans="1:7" hidden="1" x14ac:dyDescent="0.25">
      <c r="A2937">
        <v>316</v>
      </c>
      <c r="B2937" t="s">
        <v>748</v>
      </c>
      <c r="C2937" t="s">
        <v>627</v>
      </c>
      <c r="D2937" t="s">
        <v>50</v>
      </c>
      <c r="E2937">
        <v>316</v>
      </c>
      <c r="F2937" s="1" t="s">
        <v>11</v>
      </c>
      <c r="G2937" t="s">
        <v>753</v>
      </c>
    </row>
    <row r="2938" spans="1:7" hidden="1" x14ac:dyDescent="0.25">
      <c r="A2938">
        <v>316</v>
      </c>
      <c r="B2938" t="s">
        <v>749</v>
      </c>
      <c r="C2938" t="s">
        <v>627</v>
      </c>
      <c r="D2938">
        <v>0</v>
      </c>
      <c r="E2938">
        <v>316</v>
      </c>
      <c r="F2938" s="1" t="s">
        <v>11</v>
      </c>
      <c r="G2938" t="s">
        <v>753</v>
      </c>
    </row>
    <row r="2939" spans="1:7" hidden="1" x14ac:dyDescent="0.25">
      <c r="A2939">
        <v>316</v>
      </c>
      <c r="B2939" t="s">
        <v>532</v>
      </c>
      <c r="C2939" t="s">
        <v>627</v>
      </c>
      <c r="D2939">
        <v>0</v>
      </c>
      <c r="E2939">
        <v>316</v>
      </c>
      <c r="F2939" s="1" t="s">
        <v>11</v>
      </c>
      <c r="G2939" t="s">
        <v>753</v>
      </c>
    </row>
    <row r="2940" spans="1:7" hidden="1" x14ac:dyDescent="0.25">
      <c r="A2940">
        <v>321</v>
      </c>
      <c r="B2940" t="s">
        <v>750</v>
      </c>
      <c r="C2940" t="s">
        <v>627</v>
      </c>
      <c r="D2940" t="s">
        <v>50</v>
      </c>
      <c r="E2940">
        <v>321</v>
      </c>
      <c r="F2940" s="1" t="s">
        <v>12</v>
      </c>
      <c r="G2940" t="s">
        <v>149</v>
      </c>
    </row>
    <row r="2941" spans="1:7" hidden="1" x14ac:dyDescent="0.25">
      <c r="A2941">
        <v>321</v>
      </c>
      <c r="B2941" t="s">
        <v>741</v>
      </c>
      <c r="C2941" t="s">
        <v>627</v>
      </c>
      <c r="D2941" t="s">
        <v>50</v>
      </c>
      <c r="E2941">
        <v>321</v>
      </c>
      <c r="F2941" s="1" t="s">
        <v>12</v>
      </c>
      <c r="G2941" t="s">
        <v>453</v>
      </c>
    </row>
    <row r="2942" spans="1:7" hidden="1" x14ac:dyDescent="0.25">
      <c r="A2942">
        <v>321</v>
      </c>
      <c r="B2942" t="s">
        <v>742</v>
      </c>
      <c r="C2942" t="s">
        <v>627</v>
      </c>
      <c r="D2942" t="s">
        <v>50</v>
      </c>
      <c r="E2942">
        <v>321</v>
      </c>
      <c r="F2942" s="1" t="s">
        <v>12</v>
      </c>
      <c r="G2942" t="s">
        <v>153</v>
      </c>
    </row>
    <row r="2943" spans="1:7" hidden="1" x14ac:dyDescent="0.25">
      <c r="A2943">
        <v>321</v>
      </c>
      <c r="B2943" t="s">
        <v>154</v>
      </c>
      <c r="C2943" t="s">
        <v>627</v>
      </c>
      <c r="D2943" t="s">
        <v>50</v>
      </c>
      <c r="E2943">
        <v>321</v>
      </c>
      <c r="F2943" s="1" t="s">
        <v>12</v>
      </c>
      <c r="G2943" t="s">
        <v>154</v>
      </c>
    </row>
    <row r="2944" spans="1:7" hidden="1" x14ac:dyDescent="0.25">
      <c r="A2944">
        <v>321</v>
      </c>
      <c r="B2944" t="s">
        <v>743</v>
      </c>
      <c r="C2944" t="s">
        <v>627</v>
      </c>
      <c r="D2944" t="s">
        <v>44</v>
      </c>
      <c r="E2944">
        <v>321</v>
      </c>
      <c r="F2944" s="1" t="s">
        <v>12</v>
      </c>
      <c r="G2944" t="s">
        <v>443</v>
      </c>
    </row>
    <row r="2945" spans="1:7" hidden="1" x14ac:dyDescent="0.25">
      <c r="A2945">
        <v>321</v>
      </c>
      <c r="B2945" t="s">
        <v>744</v>
      </c>
      <c r="C2945" t="s">
        <v>627</v>
      </c>
      <c r="D2945" t="s">
        <v>50</v>
      </c>
      <c r="E2945">
        <v>321</v>
      </c>
      <c r="F2945" s="1" t="s">
        <v>12</v>
      </c>
      <c r="G2945" t="s">
        <v>443</v>
      </c>
    </row>
    <row r="2946" spans="1:7" hidden="1" x14ac:dyDescent="0.25">
      <c r="A2946">
        <v>321</v>
      </c>
      <c r="B2946" t="s">
        <v>745</v>
      </c>
      <c r="C2946" t="s">
        <v>627</v>
      </c>
      <c r="D2946" t="s">
        <v>50</v>
      </c>
      <c r="E2946">
        <v>321</v>
      </c>
      <c r="F2946" s="1" t="s">
        <v>12</v>
      </c>
      <c r="G2946" t="s">
        <v>737</v>
      </c>
    </row>
    <row r="2947" spans="1:7" hidden="1" x14ac:dyDescent="0.25">
      <c r="A2947">
        <v>321</v>
      </c>
      <c r="B2947" t="s">
        <v>738</v>
      </c>
      <c r="C2947" t="s">
        <v>627</v>
      </c>
      <c r="D2947" t="s">
        <v>44</v>
      </c>
      <c r="E2947">
        <v>321</v>
      </c>
      <c r="F2947" s="1" t="s">
        <v>12</v>
      </c>
      <c r="G2947" t="s">
        <v>738</v>
      </c>
    </row>
    <row r="2948" spans="1:7" hidden="1" x14ac:dyDescent="0.25">
      <c r="A2948">
        <v>321</v>
      </c>
      <c r="B2948" t="s">
        <v>746</v>
      </c>
      <c r="C2948" t="s">
        <v>627</v>
      </c>
      <c r="D2948" t="s">
        <v>50</v>
      </c>
      <c r="E2948">
        <v>321</v>
      </c>
      <c r="F2948" s="1" t="s">
        <v>12</v>
      </c>
      <c r="G2948" t="s">
        <v>753</v>
      </c>
    </row>
    <row r="2949" spans="1:7" hidden="1" x14ac:dyDescent="0.25">
      <c r="A2949">
        <v>321</v>
      </c>
      <c r="B2949" t="s">
        <v>747</v>
      </c>
      <c r="C2949" t="s">
        <v>627</v>
      </c>
      <c r="D2949">
        <v>2</v>
      </c>
      <c r="E2949">
        <v>321</v>
      </c>
      <c r="F2949" s="1" t="s">
        <v>12</v>
      </c>
      <c r="G2949" t="s">
        <v>753</v>
      </c>
    </row>
    <row r="2950" spans="1:7" hidden="1" x14ac:dyDescent="0.25">
      <c r="A2950">
        <v>321</v>
      </c>
      <c r="B2950" t="s">
        <v>748</v>
      </c>
      <c r="C2950" t="s">
        <v>627</v>
      </c>
      <c r="D2950" t="s">
        <v>50</v>
      </c>
      <c r="E2950">
        <v>321</v>
      </c>
      <c r="F2950" s="1" t="s">
        <v>12</v>
      </c>
      <c r="G2950" t="s">
        <v>753</v>
      </c>
    </row>
    <row r="2951" spans="1:7" hidden="1" x14ac:dyDescent="0.25">
      <c r="A2951">
        <v>321</v>
      </c>
      <c r="B2951" t="s">
        <v>749</v>
      </c>
      <c r="C2951" t="s">
        <v>627</v>
      </c>
      <c r="D2951" t="s">
        <v>50</v>
      </c>
      <c r="E2951">
        <v>321</v>
      </c>
      <c r="F2951" s="1" t="s">
        <v>12</v>
      </c>
      <c r="G2951" t="s">
        <v>753</v>
      </c>
    </row>
    <row r="2952" spans="1:7" hidden="1" x14ac:dyDescent="0.25">
      <c r="A2952">
        <v>321</v>
      </c>
      <c r="B2952" t="s">
        <v>532</v>
      </c>
      <c r="C2952" t="s">
        <v>627</v>
      </c>
      <c r="D2952" t="s">
        <v>50</v>
      </c>
      <c r="E2952">
        <v>321</v>
      </c>
      <c r="F2952" s="1" t="s">
        <v>12</v>
      </c>
      <c r="G2952" t="s">
        <v>753</v>
      </c>
    </row>
    <row r="2953" spans="1:7" hidden="1" x14ac:dyDescent="0.25">
      <c r="A2953">
        <v>322</v>
      </c>
      <c r="B2953" t="s">
        <v>750</v>
      </c>
      <c r="C2953" t="s">
        <v>627</v>
      </c>
      <c r="D2953" t="s">
        <v>50</v>
      </c>
      <c r="E2953">
        <v>322</v>
      </c>
      <c r="F2953" s="1" t="s">
        <v>13</v>
      </c>
      <c r="G2953" t="s">
        <v>149</v>
      </c>
    </row>
    <row r="2954" spans="1:7" hidden="1" x14ac:dyDescent="0.25">
      <c r="A2954">
        <v>322</v>
      </c>
      <c r="B2954" t="s">
        <v>741</v>
      </c>
      <c r="C2954" t="s">
        <v>627</v>
      </c>
      <c r="D2954" t="s">
        <v>50</v>
      </c>
      <c r="E2954">
        <v>322</v>
      </c>
      <c r="F2954" s="1" t="s">
        <v>13</v>
      </c>
      <c r="G2954" t="s">
        <v>453</v>
      </c>
    </row>
    <row r="2955" spans="1:7" hidden="1" x14ac:dyDescent="0.25">
      <c r="A2955">
        <v>322</v>
      </c>
      <c r="B2955" t="s">
        <v>742</v>
      </c>
      <c r="C2955" t="s">
        <v>627</v>
      </c>
      <c r="D2955">
        <v>0</v>
      </c>
      <c r="E2955">
        <v>322</v>
      </c>
      <c r="F2955" s="1" t="s">
        <v>13</v>
      </c>
      <c r="G2955" t="s">
        <v>153</v>
      </c>
    </row>
    <row r="2956" spans="1:7" hidden="1" x14ac:dyDescent="0.25">
      <c r="A2956">
        <v>322</v>
      </c>
      <c r="B2956" t="s">
        <v>154</v>
      </c>
      <c r="C2956" t="s">
        <v>627</v>
      </c>
      <c r="D2956" t="s">
        <v>50</v>
      </c>
      <c r="E2956">
        <v>322</v>
      </c>
      <c r="F2956" s="1" t="s">
        <v>13</v>
      </c>
      <c r="G2956" t="s">
        <v>154</v>
      </c>
    </row>
    <row r="2957" spans="1:7" hidden="1" x14ac:dyDescent="0.25">
      <c r="A2957">
        <v>322</v>
      </c>
      <c r="B2957" t="s">
        <v>743</v>
      </c>
      <c r="C2957" t="s">
        <v>627</v>
      </c>
      <c r="D2957" t="s">
        <v>44</v>
      </c>
      <c r="E2957">
        <v>322</v>
      </c>
      <c r="F2957" s="1" t="s">
        <v>13</v>
      </c>
      <c r="G2957" t="s">
        <v>443</v>
      </c>
    </row>
    <row r="2958" spans="1:7" hidden="1" x14ac:dyDescent="0.25">
      <c r="A2958">
        <v>322</v>
      </c>
      <c r="B2958" t="s">
        <v>744</v>
      </c>
      <c r="C2958" t="s">
        <v>627</v>
      </c>
      <c r="D2958" t="s">
        <v>50</v>
      </c>
      <c r="E2958">
        <v>322</v>
      </c>
      <c r="F2958" s="1" t="s">
        <v>13</v>
      </c>
      <c r="G2958" t="s">
        <v>443</v>
      </c>
    </row>
    <row r="2959" spans="1:7" hidden="1" x14ac:dyDescent="0.25">
      <c r="A2959">
        <v>322</v>
      </c>
      <c r="B2959" t="s">
        <v>745</v>
      </c>
      <c r="C2959" t="s">
        <v>627</v>
      </c>
      <c r="D2959" t="s">
        <v>50</v>
      </c>
      <c r="E2959">
        <v>322</v>
      </c>
      <c r="F2959" s="1" t="s">
        <v>13</v>
      </c>
      <c r="G2959" t="s">
        <v>737</v>
      </c>
    </row>
    <row r="2960" spans="1:7" hidden="1" x14ac:dyDescent="0.25">
      <c r="A2960">
        <v>322</v>
      </c>
      <c r="B2960" t="s">
        <v>738</v>
      </c>
      <c r="C2960" t="s">
        <v>627</v>
      </c>
      <c r="D2960" t="s">
        <v>44</v>
      </c>
      <c r="E2960">
        <v>322</v>
      </c>
      <c r="F2960" s="1" t="s">
        <v>13</v>
      </c>
      <c r="G2960" t="s">
        <v>738</v>
      </c>
    </row>
    <row r="2961" spans="1:7" hidden="1" x14ac:dyDescent="0.25">
      <c r="A2961">
        <v>322</v>
      </c>
      <c r="B2961" t="s">
        <v>746</v>
      </c>
      <c r="C2961" t="s">
        <v>627</v>
      </c>
      <c r="D2961" t="s">
        <v>50</v>
      </c>
      <c r="E2961">
        <v>322</v>
      </c>
      <c r="F2961" s="1" t="s">
        <v>13</v>
      </c>
      <c r="G2961" t="s">
        <v>753</v>
      </c>
    </row>
    <row r="2962" spans="1:7" hidden="1" x14ac:dyDescent="0.25">
      <c r="A2962">
        <v>322</v>
      </c>
      <c r="B2962" t="s">
        <v>747</v>
      </c>
      <c r="C2962" t="s">
        <v>627</v>
      </c>
      <c r="D2962">
        <v>2</v>
      </c>
      <c r="E2962">
        <v>322</v>
      </c>
      <c r="F2962" s="1" t="s">
        <v>13</v>
      </c>
      <c r="G2962" t="s">
        <v>753</v>
      </c>
    </row>
    <row r="2963" spans="1:7" hidden="1" x14ac:dyDescent="0.25">
      <c r="A2963">
        <v>322</v>
      </c>
      <c r="B2963" t="s">
        <v>748</v>
      </c>
      <c r="C2963" t="s">
        <v>627</v>
      </c>
      <c r="D2963" t="s">
        <v>50</v>
      </c>
      <c r="E2963">
        <v>322</v>
      </c>
      <c r="F2963" s="1" t="s">
        <v>13</v>
      </c>
      <c r="G2963" t="s">
        <v>753</v>
      </c>
    </row>
    <row r="2964" spans="1:7" hidden="1" x14ac:dyDescent="0.25">
      <c r="A2964">
        <v>322</v>
      </c>
      <c r="B2964" t="s">
        <v>749</v>
      </c>
      <c r="C2964" t="s">
        <v>627</v>
      </c>
      <c r="D2964" t="s">
        <v>50</v>
      </c>
      <c r="E2964">
        <v>322</v>
      </c>
      <c r="F2964" s="1" t="s">
        <v>13</v>
      </c>
      <c r="G2964" t="s">
        <v>753</v>
      </c>
    </row>
    <row r="2965" spans="1:7" hidden="1" x14ac:dyDescent="0.25">
      <c r="A2965">
        <v>322</v>
      </c>
      <c r="B2965" t="s">
        <v>532</v>
      </c>
      <c r="C2965" t="s">
        <v>627</v>
      </c>
      <c r="D2965" t="s">
        <v>50</v>
      </c>
      <c r="E2965">
        <v>322</v>
      </c>
      <c r="F2965" s="1" t="s">
        <v>13</v>
      </c>
      <c r="G2965" t="s">
        <v>753</v>
      </c>
    </row>
    <row r="2966" spans="1:7" hidden="1" x14ac:dyDescent="0.25">
      <c r="A2966">
        <v>323</v>
      </c>
      <c r="B2966" t="s">
        <v>750</v>
      </c>
      <c r="C2966" t="s">
        <v>627</v>
      </c>
      <c r="D2966" t="s">
        <v>50</v>
      </c>
      <c r="E2966">
        <v>323</v>
      </c>
      <c r="F2966" s="1" t="s">
        <v>13</v>
      </c>
      <c r="G2966" t="s">
        <v>149</v>
      </c>
    </row>
    <row r="2967" spans="1:7" hidden="1" x14ac:dyDescent="0.25">
      <c r="A2967">
        <v>323</v>
      </c>
      <c r="B2967" t="s">
        <v>741</v>
      </c>
      <c r="C2967" t="s">
        <v>627</v>
      </c>
      <c r="D2967" t="s">
        <v>50</v>
      </c>
      <c r="E2967">
        <v>323</v>
      </c>
      <c r="F2967" s="1" t="s">
        <v>13</v>
      </c>
      <c r="G2967" t="s">
        <v>453</v>
      </c>
    </row>
    <row r="2968" spans="1:7" hidden="1" x14ac:dyDescent="0.25">
      <c r="A2968">
        <v>323</v>
      </c>
      <c r="B2968" t="s">
        <v>742</v>
      </c>
      <c r="C2968" t="s">
        <v>627</v>
      </c>
      <c r="D2968">
        <v>0</v>
      </c>
      <c r="E2968">
        <v>323</v>
      </c>
      <c r="F2968" s="1" t="s">
        <v>13</v>
      </c>
      <c r="G2968" t="s">
        <v>153</v>
      </c>
    </row>
    <row r="2969" spans="1:7" hidden="1" x14ac:dyDescent="0.25">
      <c r="A2969">
        <v>323</v>
      </c>
      <c r="B2969" t="s">
        <v>154</v>
      </c>
      <c r="C2969" t="s">
        <v>627</v>
      </c>
      <c r="D2969">
        <v>0</v>
      </c>
      <c r="E2969">
        <v>323</v>
      </c>
      <c r="F2969" s="1" t="s">
        <v>13</v>
      </c>
      <c r="G2969" t="s">
        <v>154</v>
      </c>
    </row>
    <row r="2970" spans="1:7" hidden="1" x14ac:dyDescent="0.25">
      <c r="A2970">
        <v>323</v>
      </c>
      <c r="B2970" t="s">
        <v>743</v>
      </c>
      <c r="C2970" t="s">
        <v>627</v>
      </c>
      <c r="D2970" t="s">
        <v>44</v>
      </c>
      <c r="E2970">
        <v>323</v>
      </c>
      <c r="F2970" s="1" t="s">
        <v>13</v>
      </c>
      <c r="G2970" t="s">
        <v>443</v>
      </c>
    </row>
    <row r="2971" spans="1:7" hidden="1" x14ac:dyDescent="0.25">
      <c r="A2971">
        <v>323</v>
      </c>
      <c r="B2971" t="s">
        <v>744</v>
      </c>
      <c r="C2971" t="s">
        <v>627</v>
      </c>
      <c r="D2971" t="s">
        <v>50</v>
      </c>
      <c r="E2971">
        <v>323</v>
      </c>
      <c r="F2971" s="1" t="s">
        <v>13</v>
      </c>
      <c r="G2971" t="s">
        <v>443</v>
      </c>
    </row>
    <row r="2972" spans="1:7" hidden="1" x14ac:dyDescent="0.25">
      <c r="A2972">
        <v>323</v>
      </c>
      <c r="B2972" t="s">
        <v>745</v>
      </c>
      <c r="C2972" t="s">
        <v>627</v>
      </c>
      <c r="D2972" t="s">
        <v>50</v>
      </c>
      <c r="E2972">
        <v>323</v>
      </c>
      <c r="F2972" s="1" t="s">
        <v>13</v>
      </c>
      <c r="G2972" t="s">
        <v>737</v>
      </c>
    </row>
    <row r="2973" spans="1:7" hidden="1" x14ac:dyDescent="0.25">
      <c r="A2973">
        <v>323</v>
      </c>
      <c r="B2973" t="s">
        <v>738</v>
      </c>
      <c r="C2973" t="s">
        <v>627</v>
      </c>
      <c r="D2973" t="s">
        <v>44</v>
      </c>
      <c r="E2973">
        <v>323</v>
      </c>
      <c r="F2973" s="1" t="s">
        <v>13</v>
      </c>
      <c r="G2973" t="s">
        <v>738</v>
      </c>
    </row>
    <row r="2974" spans="1:7" hidden="1" x14ac:dyDescent="0.25">
      <c r="A2974">
        <v>323</v>
      </c>
      <c r="B2974" t="s">
        <v>746</v>
      </c>
      <c r="C2974" t="s">
        <v>627</v>
      </c>
      <c r="D2974">
        <v>0</v>
      </c>
      <c r="E2974">
        <v>323</v>
      </c>
      <c r="F2974" s="1" t="s">
        <v>13</v>
      </c>
      <c r="G2974" t="s">
        <v>753</v>
      </c>
    </row>
    <row r="2975" spans="1:7" hidden="1" x14ac:dyDescent="0.25">
      <c r="A2975">
        <v>323</v>
      </c>
      <c r="B2975" t="s">
        <v>747</v>
      </c>
      <c r="C2975" t="s">
        <v>627</v>
      </c>
      <c r="D2975" t="s">
        <v>50</v>
      </c>
      <c r="E2975">
        <v>323</v>
      </c>
      <c r="F2975" s="1" t="s">
        <v>13</v>
      </c>
      <c r="G2975" t="s">
        <v>753</v>
      </c>
    </row>
    <row r="2976" spans="1:7" hidden="1" x14ac:dyDescent="0.25">
      <c r="A2976">
        <v>323</v>
      </c>
      <c r="B2976" t="s">
        <v>748</v>
      </c>
      <c r="C2976" t="s">
        <v>627</v>
      </c>
      <c r="D2976" t="s">
        <v>50</v>
      </c>
      <c r="E2976">
        <v>323</v>
      </c>
      <c r="F2976" s="1" t="s">
        <v>13</v>
      </c>
      <c r="G2976" t="s">
        <v>753</v>
      </c>
    </row>
    <row r="2977" spans="1:7" hidden="1" x14ac:dyDescent="0.25">
      <c r="A2977">
        <v>323</v>
      </c>
      <c r="B2977" t="s">
        <v>749</v>
      </c>
      <c r="C2977" t="s">
        <v>627</v>
      </c>
      <c r="D2977">
        <v>0</v>
      </c>
      <c r="E2977">
        <v>323</v>
      </c>
      <c r="F2977" s="1" t="s">
        <v>13</v>
      </c>
      <c r="G2977" t="s">
        <v>753</v>
      </c>
    </row>
    <row r="2978" spans="1:7" hidden="1" x14ac:dyDescent="0.25">
      <c r="A2978">
        <v>323</v>
      </c>
      <c r="B2978" t="s">
        <v>532</v>
      </c>
      <c r="C2978" t="s">
        <v>627</v>
      </c>
      <c r="D2978" t="s">
        <v>50</v>
      </c>
      <c r="E2978">
        <v>323</v>
      </c>
      <c r="F2978" s="1" t="s">
        <v>13</v>
      </c>
      <c r="G2978" t="s">
        <v>753</v>
      </c>
    </row>
    <row r="2979" spans="1:7" hidden="1" x14ac:dyDescent="0.25">
      <c r="A2979">
        <v>324110</v>
      </c>
      <c r="B2979" t="s">
        <v>750</v>
      </c>
      <c r="C2979" t="s">
        <v>627</v>
      </c>
      <c r="D2979">
        <v>5</v>
      </c>
      <c r="E2979">
        <v>324</v>
      </c>
      <c r="F2979" s="1" t="s">
        <v>14</v>
      </c>
      <c r="G2979" t="s">
        <v>149</v>
      </c>
    </row>
    <row r="2980" spans="1:7" hidden="1" x14ac:dyDescent="0.25">
      <c r="A2980">
        <v>324110</v>
      </c>
      <c r="B2980" t="s">
        <v>741</v>
      </c>
      <c r="C2980" t="s">
        <v>627</v>
      </c>
      <c r="D2980">
        <v>22</v>
      </c>
      <c r="E2980">
        <v>324</v>
      </c>
      <c r="F2980" s="1" t="s">
        <v>14</v>
      </c>
      <c r="G2980" t="s">
        <v>453</v>
      </c>
    </row>
    <row r="2981" spans="1:7" hidden="1" x14ac:dyDescent="0.25">
      <c r="A2981">
        <v>324110</v>
      </c>
      <c r="B2981" t="s">
        <v>742</v>
      </c>
      <c r="C2981" t="s">
        <v>627</v>
      </c>
      <c r="D2981" t="s">
        <v>50</v>
      </c>
      <c r="E2981">
        <v>324</v>
      </c>
      <c r="F2981" s="1" t="s">
        <v>14</v>
      </c>
      <c r="G2981" t="s">
        <v>153</v>
      </c>
    </row>
    <row r="2982" spans="1:7" hidden="1" x14ac:dyDescent="0.25">
      <c r="A2982">
        <v>324110</v>
      </c>
      <c r="B2982" t="s">
        <v>154</v>
      </c>
      <c r="C2982" t="s">
        <v>627</v>
      </c>
      <c r="D2982" t="s">
        <v>50</v>
      </c>
      <c r="E2982">
        <v>324</v>
      </c>
      <c r="F2982" s="1" t="s">
        <v>14</v>
      </c>
      <c r="G2982" t="s">
        <v>154</v>
      </c>
    </row>
    <row r="2983" spans="1:7" hidden="1" x14ac:dyDescent="0.25">
      <c r="A2983">
        <v>324110</v>
      </c>
      <c r="B2983" t="s">
        <v>743</v>
      </c>
      <c r="C2983" t="s">
        <v>627</v>
      </c>
      <c r="D2983" t="s">
        <v>44</v>
      </c>
      <c r="E2983">
        <v>324</v>
      </c>
      <c r="F2983" s="1" t="s">
        <v>14</v>
      </c>
      <c r="G2983" t="s">
        <v>443</v>
      </c>
    </row>
    <row r="2984" spans="1:7" hidden="1" x14ac:dyDescent="0.25">
      <c r="A2984">
        <v>324110</v>
      </c>
      <c r="B2984" t="s">
        <v>744</v>
      </c>
      <c r="C2984" t="s">
        <v>627</v>
      </c>
      <c r="D2984" t="s">
        <v>50</v>
      </c>
      <c r="E2984">
        <v>324</v>
      </c>
      <c r="F2984" s="1" t="s">
        <v>14</v>
      </c>
      <c r="G2984" t="s">
        <v>443</v>
      </c>
    </row>
    <row r="2985" spans="1:7" hidden="1" x14ac:dyDescent="0.25">
      <c r="A2985">
        <v>324110</v>
      </c>
      <c r="B2985" t="s">
        <v>745</v>
      </c>
      <c r="C2985" t="s">
        <v>627</v>
      </c>
      <c r="D2985" t="s">
        <v>50</v>
      </c>
      <c r="E2985">
        <v>324</v>
      </c>
      <c r="F2985" s="1" t="s">
        <v>14</v>
      </c>
      <c r="G2985" t="s">
        <v>737</v>
      </c>
    </row>
    <row r="2986" spans="1:7" hidden="1" x14ac:dyDescent="0.25">
      <c r="A2986">
        <v>324110</v>
      </c>
      <c r="B2986" t="s">
        <v>738</v>
      </c>
      <c r="C2986" t="s">
        <v>627</v>
      </c>
      <c r="D2986" t="s">
        <v>44</v>
      </c>
      <c r="E2986">
        <v>324</v>
      </c>
      <c r="F2986" s="1" t="s">
        <v>14</v>
      </c>
      <c r="G2986" t="s">
        <v>738</v>
      </c>
    </row>
    <row r="2987" spans="1:7" hidden="1" x14ac:dyDescent="0.25">
      <c r="A2987">
        <v>324110</v>
      </c>
      <c r="B2987" t="s">
        <v>746</v>
      </c>
      <c r="C2987" t="s">
        <v>627</v>
      </c>
      <c r="D2987" t="s">
        <v>50</v>
      </c>
      <c r="E2987">
        <v>324</v>
      </c>
      <c r="F2987" s="1" t="s">
        <v>14</v>
      </c>
      <c r="G2987" t="s">
        <v>753</v>
      </c>
    </row>
    <row r="2988" spans="1:7" hidden="1" x14ac:dyDescent="0.25">
      <c r="A2988">
        <v>324110</v>
      </c>
      <c r="B2988" t="s">
        <v>747</v>
      </c>
      <c r="C2988" t="s">
        <v>627</v>
      </c>
      <c r="D2988" t="s">
        <v>50</v>
      </c>
      <c r="E2988">
        <v>324</v>
      </c>
      <c r="F2988" s="1" t="s">
        <v>14</v>
      </c>
      <c r="G2988" t="s">
        <v>753</v>
      </c>
    </row>
    <row r="2989" spans="1:7" hidden="1" x14ac:dyDescent="0.25">
      <c r="A2989">
        <v>324110</v>
      </c>
      <c r="B2989" t="s">
        <v>748</v>
      </c>
      <c r="C2989" t="s">
        <v>627</v>
      </c>
      <c r="D2989" t="s">
        <v>50</v>
      </c>
      <c r="E2989">
        <v>324</v>
      </c>
      <c r="F2989" s="1" t="s">
        <v>14</v>
      </c>
      <c r="G2989" t="s">
        <v>753</v>
      </c>
    </row>
    <row r="2990" spans="1:7" hidden="1" x14ac:dyDescent="0.25">
      <c r="A2990">
        <v>324110</v>
      </c>
      <c r="B2990" t="s">
        <v>749</v>
      </c>
      <c r="C2990" t="s">
        <v>627</v>
      </c>
      <c r="D2990" t="s">
        <v>50</v>
      </c>
      <c r="E2990">
        <v>324</v>
      </c>
      <c r="F2990" s="1" t="s">
        <v>14</v>
      </c>
      <c r="G2990" t="s">
        <v>753</v>
      </c>
    </row>
    <row r="2991" spans="1:7" hidden="1" x14ac:dyDescent="0.25">
      <c r="A2991">
        <v>324110</v>
      </c>
      <c r="B2991" t="s">
        <v>532</v>
      </c>
      <c r="C2991" t="s">
        <v>627</v>
      </c>
      <c r="D2991" t="s">
        <v>50</v>
      </c>
      <c r="E2991">
        <v>324</v>
      </c>
      <c r="F2991" s="1" t="s">
        <v>14</v>
      </c>
      <c r="G2991" t="s">
        <v>753</v>
      </c>
    </row>
    <row r="2992" spans="1:7" hidden="1" x14ac:dyDescent="0.25">
      <c r="A2992">
        <v>324121</v>
      </c>
      <c r="B2992" t="s">
        <v>750</v>
      </c>
      <c r="C2992" t="s">
        <v>627</v>
      </c>
      <c r="D2992" t="s">
        <v>50</v>
      </c>
      <c r="E2992">
        <v>324</v>
      </c>
      <c r="F2992" s="1" t="s">
        <v>14</v>
      </c>
      <c r="G2992" t="s">
        <v>149</v>
      </c>
    </row>
    <row r="2993" spans="1:7" hidden="1" x14ac:dyDescent="0.25">
      <c r="A2993">
        <v>324121</v>
      </c>
      <c r="B2993" t="s">
        <v>741</v>
      </c>
      <c r="C2993" t="s">
        <v>627</v>
      </c>
      <c r="D2993" t="s">
        <v>50</v>
      </c>
      <c r="E2993">
        <v>324</v>
      </c>
      <c r="F2993" s="1" t="s">
        <v>14</v>
      </c>
      <c r="G2993" t="s">
        <v>453</v>
      </c>
    </row>
    <row r="2994" spans="1:7" hidden="1" x14ac:dyDescent="0.25">
      <c r="A2994">
        <v>324121</v>
      </c>
      <c r="B2994" t="s">
        <v>742</v>
      </c>
      <c r="C2994" t="s">
        <v>627</v>
      </c>
      <c r="D2994">
        <v>0</v>
      </c>
      <c r="E2994">
        <v>324</v>
      </c>
      <c r="F2994" s="1" t="s">
        <v>14</v>
      </c>
      <c r="G2994" t="s">
        <v>153</v>
      </c>
    </row>
    <row r="2995" spans="1:7" hidden="1" x14ac:dyDescent="0.25">
      <c r="A2995">
        <v>324121</v>
      </c>
      <c r="B2995" t="s">
        <v>154</v>
      </c>
      <c r="C2995" t="s">
        <v>627</v>
      </c>
      <c r="D2995" t="s">
        <v>50</v>
      </c>
      <c r="E2995">
        <v>324</v>
      </c>
      <c r="F2995" s="1" t="s">
        <v>14</v>
      </c>
      <c r="G2995" t="s">
        <v>154</v>
      </c>
    </row>
    <row r="2996" spans="1:7" hidden="1" x14ac:dyDescent="0.25">
      <c r="A2996">
        <v>324121</v>
      </c>
      <c r="B2996" t="s">
        <v>743</v>
      </c>
      <c r="C2996" t="s">
        <v>627</v>
      </c>
      <c r="D2996" t="s">
        <v>44</v>
      </c>
      <c r="E2996">
        <v>324</v>
      </c>
      <c r="F2996" s="1" t="s">
        <v>14</v>
      </c>
      <c r="G2996" t="s">
        <v>443</v>
      </c>
    </row>
    <row r="2997" spans="1:7" hidden="1" x14ac:dyDescent="0.25">
      <c r="A2997">
        <v>324121</v>
      </c>
      <c r="B2997" t="s">
        <v>744</v>
      </c>
      <c r="C2997" t="s">
        <v>627</v>
      </c>
      <c r="D2997" t="s">
        <v>50</v>
      </c>
      <c r="E2997">
        <v>324</v>
      </c>
      <c r="F2997" s="1" t="s">
        <v>14</v>
      </c>
      <c r="G2997" t="s">
        <v>443</v>
      </c>
    </row>
    <row r="2998" spans="1:7" hidden="1" x14ac:dyDescent="0.25">
      <c r="A2998">
        <v>324121</v>
      </c>
      <c r="B2998" t="s">
        <v>745</v>
      </c>
      <c r="C2998" t="s">
        <v>627</v>
      </c>
      <c r="D2998" t="s">
        <v>50</v>
      </c>
      <c r="E2998">
        <v>324</v>
      </c>
      <c r="F2998" s="1" t="s">
        <v>14</v>
      </c>
      <c r="G2998" t="s">
        <v>737</v>
      </c>
    </row>
    <row r="2999" spans="1:7" hidden="1" x14ac:dyDescent="0.25">
      <c r="A2999">
        <v>324121</v>
      </c>
      <c r="B2999" t="s">
        <v>738</v>
      </c>
      <c r="C2999" t="s">
        <v>627</v>
      </c>
      <c r="D2999" t="s">
        <v>44</v>
      </c>
      <c r="E2999">
        <v>324</v>
      </c>
      <c r="F2999" s="1" t="s">
        <v>14</v>
      </c>
      <c r="G2999" t="s">
        <v>738</v>
      </c>
    </row>
    <row r="3000" spans="1:7" hidden="1" x14ac:dyDescent="0.25">
      <c r="A3000">
        <v>324121</v>
      </c>
      <c r="B3000" t="s">
        <v>746</v>
      </c>
      <c r="C3000" t="s">
        <v>627</v>
      </c>
      <c r="D3000" t="s">
        <v>50</v>
      </c>
      <c r="E3000">
        <v>324</v>
      </c>
      <c r="F3000" s="1" t="s">
        <v>14</v>
      </c>
      <c r="G3000" t="s">
        <v>753</v>
      </c>
    </row>
    <row r="3001" spans="1:7" hidden="1" x14ac:dyDescent="0.25">
      <c r="A3001">
        <v>324121</v>
      </c>
      <c r="B3001" t="s">
        <v>747</v>
      </c>
      <c r="C3001" t="s">
        <v>627</v>
      </c>
      <c r="D3001" t="s">
        <v>50</v>
      </c>
      <c r="E3001">
        <v>324</v>
      </c>
      <c r="F3001" s="1" t="s">
        <v>14</v>
      </c>
      <c r="G3001" t="s">
        <v>753</v>
      </c>
    </row>
    <row r="3002" spans="1:7" hidden="1" x14ac:dyDescent="0.25">
      <c r="A3002">
        <v>324121</v>
      </c>
      <c r="B3002" t="s">
        <v>748</v>
      </c>
      <c r="C3002" t="s">
        <v>627</v>
      </c>
      <c r="D3002">
        <v>0</v>
      </c>
      <c r="E3002">
        <v>324</v>
      </c>
      <c r="F3002" s="1" t="s">
        <v>14</v>
      </c>
      <c r="G3002" t="s">
        <v>753</v>
      </c>
    </row>
    <row r="3003" spans="1:7" hidden="1" x14ac:dyDescent="0.25">
      <c r="A3003">
        <v>324121</v>
      </c>
      <c r="B3003" t="s">
        <v>749</v>
      </c>
      <c r="C3003" t="s">
        <v>627</v>
      </c>
      <c r="D3003">
        <v>0</v>
      </c>
      <c r="E3003">
        <v>324</v>
      </c>
      <c r="F3003" s="1" t="s">
        <v>14</v>
      </c>
      <c r="G3003" t="s">
        <v>753</v>
      </c>
    </row>
    <row r="3004" spans="1:7" hidden="1" x14ac:dyDescent="0.25">
      <c r="A3004">
        <v>324121</v>
      </c>
      <c r="B3004" t="s">
        <v>532</v>
      </c>
      <c r="C3004" t="s">
        <v>627</v>
      </c>
      <c r="D3004" t="s">
        <v>50</v>
      </c>
      <c r="E3004">
        <v>324</v>
      </c>
      <c r="F3004" s="1" t="s">
        <v>14</v>
      </c>
      <c r="G3004" t="s">
        <v>753</v>
      </c>
    </row>
    <row r="3005" spans="1:7" hidden="1" x14ac:dyDescent="0.25">
      <c r="A3005">
        <v>324122</v>
      </c>
      <c r="B3005" t="s">
        <v>750</v>
      </c>
      <c r="C3005" t="s">
        <v>627</v>
      </c>
      <c r="D3005" t="s">
        <v>50</v>
      </c>
      <c r="E3005">
        <v>324</v>
      </c>
      <c r="F3005" s="1" t="s">
        <v>14</v>
      </c>
      <c r="G3005" t="s">
        <v>149</v>
      </c>
    </row>
    <row r="3006" spans="1:7" hidden="1" x14ac:dyDescent="0.25">
      <c r="A3006">
        <v>324122</v>
      </c>
      <c r="B3006" t="s">
        <v>741</v>
      </c>
      <c r="C3006" t="s">
        <v>627</v>
      </c>
      <c r="D3006" t="s">
        <v>50</v>
      </c>
      <c r="E3006">
        <v>324</v>
      </c>
      <c r="F3006" s="1" t="s">
        <v>14</v>
      </c>
      <c r="G3006" t="s">
        <v>453</v>
      </c>
    </row>
    <row r="3007" spans="1:7" hidden="1" x14ac:dyDescent="0.25">
      <c r="A3007">
        <v>324122</v>
      </c>
      <c r="B3007" t="s">
        <v>742</v>
      </c>
      <c r="C3007" t="s">
        <v>627</v>
      </c>
      <c r="D3007">
        <v>0</v>
      </c>
      <c r="E3007">
        <v>324</v>
      </c>
      <c r="F3007" s="1" t="s">
        <v>14</v>
      </c>
      <c r="G3007" t="s">
        <v>153</v>
      </c>
    </row>
    <row r="3008" spans="1:7" hidden="1" x14ac:dyDescent="0.25">
      <c r="A3008">
        <v>324122</v>
      </c>
      <c r="B3008" t="s">
        <v>154</v>
      </c>
      <c r="C3008" t="s">
        <v>627</v>
      </c>
      <c r="D3008" t="s">
        <v>50</v>
      </c>
      <c r="E3008">
        <v>324</v>
      </c>
      <c r="F3008" s="1" t="s">
        <v>14</v>
      </c>
      <c r="G3008" t="s">
        <v>154</v>
      </c>
    </row>
    <row r="3009" spans="1:7" hidden="1" x14ac:dyDescent="0.25">
      <c r="A3009">
        <v>324122</v>
      </c>
      <c r="B3009" t="s">
        <v>743</v>
      </c>
      <c r="C3009" t="s">
        <v>627</v>
      </c>
      <c r="D3009" t="s">
        <v>44</v>
      </c>
      <c r="E3009">
        <v>324</v>
      </c>
      <c r="F3009" s="1" t="s">
        <v>14</v>
      </c>
      <c r="G3009" t="s">
        <v>443</v>
      </c>
    </row>
    <row r="3010" spans="1:7" hidden="1" x14ac:dyDescent="0.25">
      <c r="A3010">
        <v>324122</v>
      </c>
      <c r="B3010" t="s">
        <v>744</v>
      </c>
      <c r="C3010" t="s">
        <v>627</v>
      </c>
      <c r="D3010" t="s">
        <v>50</v>
      </c>
      <c r="E3010">
        <v>324</v>
      </c>
      <c r="F3010" s="1" t="s">
        <v>14</v>
      </c>
      <c r="G3010" t="s">
        <v>443</v>
      </c>
    </row>
    <row r="3011" spans="1:7" hidden="1" x14ac:dyDescent="0.25">
      <c r="A3011">
        <v>324122</v>
      </c>
      <c r="B3011" t="s">
        <v>745</v>
      </c>
      <c r="C3011" t="s">
        <v>627</v>
      </c>
      <c r="D3011" t="s">
        <v>50</v>
      </c>
      <c r="E3011">
        <v>324</v>
      </c>
      <c r="F3011" s="1" t="s">
        <v>14</v>
      </c>
      <c r="G3011" t="s">
        <v>737</v>
      </c>
    </row>
    <row r="3012" spans="1:7" hidden="1" x14ac:dyDescent="0.25">
      <c r="A3012">
        <v>324122</v>
      </c>
      <c r="B3012" t="s">
        <v>738</v>
      </c>
      <c r="C3012" t="s">
        <v>627</v>
      </c>
      <c r="D3012" t="s">
        <v>44</v>
      </c>
      <c r="E3012">
        <v>324</v>
      </c>
      <c r="F3012" s="1" t="s">
        <v>14</v>
      </c>
      <c r="G3012" t="s">
        <v>738</v>
      </c>
    </row>
    <row r="3013" spans="1:7" hidden="1" x14ac:dyDescent="0.25">
      <c r="A3013">
        <v>324122</v>
      </c>
      <c r="B3013" t="s">
        <v>746</v>
      </c>
      <c r="C3013" t="s">
        <v>627</v>
      </c>
      <c r="D3013" t="s">
        <v>50</v>
      </c>
      <c r="E3013">
        <v>324</v>
      </c>
      <c r="F3013" s="1" t="s">
        <v>14</v>
      </c>
      <c r="G3013" t="s">
        <v>753</v>
      </c>
    </row>
    <row r="3014" spans="1:7" hidden="1" x14ac:dyDescent="0.25">
      <c r="A3014">
        <v>324122</v>
      </c>
      <c r="B3014" t="s">
        <v>747</v>
      </c>
      <c r="C3014" t="s">
        <v>627</v>
      </c>
      <c r="D3014" t="s">
        <v>50</v>
      </c>
      <c r="E3014">
        <v>324</v>
      </c>
      <c r="F3014" s="1" t="s">
        <v>14</v>
      </c>
      <c r="G3014" t="s">
        <v>753</v>
      </c>
    </row>
    <row r="3015" spans="1:7" hidden="1" x14ac:dyDescent="0.25">
      <c r="A3015">
        <v>324122</v>
      </c>
      <c r="B3015" t="s">
        <v>748</v>
      </c>
      <c r="C3015" t="s">
        <v>627</v>
      </c>
      <c r="D3015">
        <v>0</v>
      </c>
      <c r="E3015">
        <v>324</v>
      </c>
      <c r="F3015" s="1" t="s">
        <v>14</v>
      </c>
      <c r="G3015" t="s">
        <v>753</v>
      </c>
    </row>
    <row r="3016" spans="1:7" hidden="1" x14ac:dyDescent="0.25">
      <c r="A3016">
        <v>324122</v>
      </c>
      <c r="B3016" t="s">
        <v>749</v>
      </c>
      <c r="C3016" t="s">
        <v>627</v>
      </c>
      <c r="D3016" t="s">
        <v>50</v>
      </c>
      <c r="E3016">
        <v>324</v>
      </c>
      <c r="F3016" s="1" t="s">
        <v>14</v>
      </c>
      <c r="G3016" t="s">
        <v>753</v>
      </c>
    </row>
    <row r="3017" spans="1:7" hidden="1" x14ac:dyDescent="0.25">
      <c r="A3017">
        <v>324122</v>
      </c>
      <c r="B3017" t="s">
        <v>532</v>
      </c>
      <c r="C3017" t="s">
        <v>627</v>
      </c>
      <c r="D3017">
        <v>0</v>
      </c>
      <c r="E3017">
        <v>324</v>
      </c>
      <c r="F3017" s="1" t="s">
        <v>14</v>
      </c>
      <c r="G3017" t="s">
        <v>753</v>
      </c>
    </row>
    <row r="3018" spans="1:7" hidden="1" x14ac:dyDescent="0.25">
      <c r="A3018">
        <v>324191</v>
      </c>
      <c r="B3018" t="s">
        <v>750</v>
      </c>
      <c r="C3018" t="s">
        <v>627</v>
      </c>
      <c r="D3018" t="s">
        <v>50</v>
      </c>
      <c r="E3018">
        <v>324</v>
      </c>
      <c r="F3018" s="1" t="s">
        <v>14</v>
      </c>
      <c r="G3018" t="s">
        <v>149</v>
      </c>
    </row>
    <row r="3019" spans="1:7" hidden="1" x14ac:dyDescent="0.25">
      <c r="A3019">
        <v>324191</v>
      </c>
      <c r="B3019" t="s">
        <v>741</v>
      </c>
      <c r="C3019" t="s">
        <v>627</v>
      </c>
      <c r="D3019">
        <v>0</v>
      </c>
      <c r="E3019">
        <v>324</v>
      </c>
      <c r="F3019" s="1" t="s">
        <v>14</v>
      </c>
      <c r="G3019" t="s">
        <v>453</v>
      </c>
    </row>
    <row r="3020" spans="1:7" hidden="1" x14ac:dyDescent="0.25">
      <c r="A3020">
        <v>324191</v>
      </c>
      <c r="B3020" t="s">
        <v>742</v>
      </c>
      <c r="C3020" t="s">
        <v>627</v>
      </c>
      <c r="D3020" t="s">
        <v>50</v>
      </c>
      <c r="E3020">
        <v>324</v>
      </c>
      <c r="F3020" s="1" t="s">
        <v>14</v>
      </c>
      <c r="G3020" t="s">
        <v>153</v>
      </c>
    </row>
    <row r="3021" spans="1:7" hidden="1" x14ac:dyDescent="0.25">
      <c r="A3021">
        <v>324191</v>
      </c>
      <c r="B3021" t="s">
        <v>154</v>
      </c>
      <c r="C3021" t="s">
        <v>627</v>
      </c>
      <c r="D3021" t="s">
        <v>50</v>
      </c>
      <c r="E3021">
        <v>324</v>
      </c>
      <c r="F3021" s="1" t="s">
        <v>14</v>
      </c>
      <c r="G3021" t="s">
        <v>154</v>
      </c>
    </row>
    <row r="3022" spans="1:7" hidden="1" x14ac:dyDescent="0.25">
      <c r="A3022">
        <v>324191</v>
      </c>
      <c r="B3022" t="s">
        <v>743</v>
      </c>
      <c r="C3022" t="s">
        <v>627</v>
      </c>
      <c r="D3022" t="s">
        <v>44</v>
      </c>
      <c r="E3022">
        <v>324</v>
      </c>
      <c r="F3022" s="1" t="s">
        <v>14</v>
      </c>
      <c r="G3022" t="s">
        <v>443</v>
      </c>
    </row>
    <row r="3023" spans="1:7" hidden="1" x14ac:dyDescent="0.25">
      <c r="A3023">
        <v>324191</v>
      </c>
      <c r="B3023" t="s">
        <v>744</v>
      </c>
      <c r="C3023" t="s">
        <v>627</v>
      </c>
      <c r="D3023">
        <v>0</v>
      </c>
      <c r="E3023">
        <v>324</v>
      </c>
      <c r="F3023" s="1" t="s">
        <v>14</v>
      </c>
      <c r="G3023" t="s">
        <v>443</v>
      </c>
    </row>
    <row r="3024" spans="1:7" hidden="1" x14ac:dyDescent="0.25">
      <c r="A3024">
        <v>324191</v>
      </c>
      <c r="B3024" t="s">
        <v>745</v>
      </c>
      <c r="C3024" t="s">
        <v>627</v>
      </c>
      <c r="D3024" t="s">
        <v>50</v>
      </c>
      <c r="E3024">
        <v>324</v>
      </c>
      <c r="F3024" s="1" t="s">
        <v>14</v>
      </c>
      <c r="G3024" t="s">
        <v>737</v>
      </c>
    </row>
    <row r="3025" spans="1:7" hidden="1" x14ac:dyDescent="0.25">
      <c r="A3025">
        <v>324191</v>
      </c>
      <c r="B3025" t="s">
        <v>738</v>
      </c>
      <c r="C3025" t="s">
        <v>627</v>
      </c>
      <c r="D3025" t="s">
        <v>44</v>
      </c>
      <c r="E3025">
        <v>324</v>
      </c>
      <c r="F3025" s="1" t="s">
        <v>14</v>
      </c>
      <c r="G3025" t="s">
        <v>738</v>
      </c>
    </row>
    <row r="3026" spans="1:7" hidden="1" x14ac:dyDescent="0.25">
      <c r="A3026">
        <v>324191</v>
      </c>
      <c r="B3026" t="s">
        <v>746</v>
      </c>
      <c r="C3026" t="s">
        <v>627</v>
      </c>
      <c r="D3026" t="s">
        <v>50</v>
      </c>
      <c r="E3026">
        <v>324</v>
      </c>
      <c r="F3026" s="1" t="s">
        <v>14</v>
      </c>
      <c r="G3026" t="s">
        <v>753</v>
      </c>
    </row>
    <row r="3027" spans="1:7" hidden="1" x14ac:dyDescent="0.25">
      <c r="A3027">
        <v>324191</v>
      </c>
      <c r="B3027" t="s">
        <v>747</v>
      </c>
      <c r="C3027" t="s">
        <v>627</v>
      </c>
      <c r="D3027" t="s">
        <v>50</v>
      </c>
      <c r="E3027">
        <v>324</v>
      </c>
      <c r="F3027" s="1" t="s">
        <v>14</v>
      </c>
      <c r="G3027" t="s">
        <v>753</v>
      </c>
    </row>
    <row r="3028" spans="1:7" hidden="1" x14ac:dyDescent="0.25">
      <c r="A3028">
        <v>324191</v>
      </c>
      <c r="B3028" t="s">
        <v>748</v>
      </c>
      <c r="C3028" t="s">
        <v>627</v>
      </c>
      <c r="D3028">
        <v>0</v>
      </c>
      <c r="E3028">
        <v>324</v>
      </c>
      <c r="F3028" s="1" t="s">
        <v>14</v>
      </c>
      <c r="G3028" t="s">
        <v>753</v>
      </c>
    </row>
    <row r="3029" spans="1:7" hidden="1" x14ac:dyDescent="0.25">
      <c r="A3029">
        <v>324191</v>
      </c>
      <c r="B3029" t="s">
        <v>749</v>
      </c>
      <c r="C3029" t="s">
        <v>627</v>
      </c>
      <c r="D3029">
        <v>0</v>
      </c>
      <c r="E3029">
        <v>324</v>
      </c>
      <c r="F3029" s="1" t="s">
        <v>14</v>
      </c>
      <c r="G3029" t="s">
        <v>753</v>
      </c>
    </row>
    <row r="3030" spans="1:7" hidden="1" x14ac:dyDescent="0.25">
      <c r="A3030">
        <v>324191</v>
      </c>
      <c r="B3030" t="s">
        <v>532</v>
      </c>
      <c r="C3030" t="s">
        <v>627</v>
      </c>
      <c r="D3030">
        <v>0</v>
      </c>
      <c r="E3030">
        <v>324</v>
      </c>
      <c r="F3030" s="1" t="s">
        <v>14</v>
      </c>
      <c r="G3030" t="s">
        <v>753</v>
      </c>
    </row>
    <row r="3031" spans="1:7" hidden="1" x14ac:dyDescent="0.25">
      <c r="A3031">
        <v>324199</v>
      </c>
      <c r="B3031" t="s">
        <v>750</v>
      </c>
      <c r="C3031" t="s">
        <v>627</v>
      </c>
      <c r="D3031" t="s">
        <v>50</v>
      </c>
      <c r="E3031">
        <v>324</v>
      </c>
      <c r="F3031" s="1" t="s">
        <v>19</v>
      </c>
      <c r="G3031" t="s">
        <v>149</v>
      </c>
    </row>
    <row r="3032" spans="1:7" hidden="1" x14ac:dyDescent="0.25">
      <c r="A3032">
        <v>324199</v>
      </c>
      <c r="B3032" t="s">
        <v>741</v>
      </c>
      <c r="C3032" t="s">
        <v>627</v>
      </c>
      <c r="D3032" t="s">
        <v>50</v>
      </c>
      <c r="E3032">
        <v>324</v>
      </c>
      <c r="F3032" s="1" t="s">
        <v>19</v>
      </c>
      <c r="G3032" t="s">
        <v>453</v>
      </c>
    </row>
    <row r="3033" spans="1:7" hidden="1" x14ac:dyDescent="0.25">
      <c r="A3033">
        <v>324199</v>
      </c>
      <c r="B3033" t="s">
        <v>742</v>
      </c>
      <c r="C3033" t="s">
        <v>627</v>
      </c>
      <c r="D3033">
        <v>0</v>
      </c>
      <c r="E3033">
        <v>324</v>
      </c>
      <c r="F3033" s="1" t="s">
        <v>19</v>
      </c>
      <c r="G3033" t="s">
        <v>153</v>
      </c>
    </row>
    <row r="3034" spans="1:7" hidden="1" x14ac:dyDescent="0.25">
      <c r="A3034">
        <v>324199</v>
      </c>
      <c r="B3034" t="s">
        <v>154</v>
      </c>
      <c r="C3034" t="s">
        <v>627</v>
      </c>
      <c r="D3034">
        <v>0</v>
      </c>
      <c r="E3034">
        <v>324</v>
      </c>
      <c r="F3034" s="1" t="s">
        <v>19</v>
      </c>
      <c r="G3034" t="s">
        <v>154</v>
      </c>
    </row>
    <row r="3035" spans="1:7" hidden="1" x14ac:dyDescent="0.25">
      <c r="A3035">
        <v>324199</v>
      </c>
      <c r="B3035" t="s">
        <v>743</v>
      </c>
      <c r="C3035" t="s">
        <v>627</v>
      </c>
      <c r="D3035" t="s">
        <v>44</v>
      </c>
      <c r="E3035">
        <v>324</v>
      </c>
      <c r="F3035" s="1" t="s">
        <v>19</v>
      </c>
      <c r="G3035" t="s">
        <v>443</v>
      </c>
    </row>
    <row r="3036" spans="1:7" hidden="1" x14ac:dyDescent="0.25">
      <c r="A3036">
        <v>324199</v>
      </c>
      <c r="B3036" t="s">
        <v>744</v>
      </c>
      <c r="C3036" t="s">
        <v>627</v>
      </c>
      <c r="D3036">
        <v>0</v>
      </c>
      <c r="E3036">
        <v>324</v>
      </c>
      <c r="F3036" s="1" t="s">
        <v>19</v>
      </c>
      <c r="G3036" t="s">
        <v>443</v>
      </c>
    </row>
    <row r="3037" spans="1:7" hidden="1" x14ac:dyDescent="0.25">
      <c r="A3037">
        <v>324199</v>
      </c>
      <c r="B3037" t="s">
        <v>745</v>
      </c>
      <c r="C3037" t="s">
        <v>627</v>
      </c>
      <c r="D3037" t="s">
        <v>50</v>
      </c>
      <c r="E3037">
        <v>324</v>
      </c>
      <c r="F3037" s="1" t="s">
        <v>19</v>
      </c>
      <c r="G3037" t="s">
        <v>737</v>
      </c>
    </row>
    <row r="3038" spans="1:7" hidden="1" x14ac:dyDescent="0.25">
      <c r="A3038">
        <v>324199</v>
      </c>
      <c r="B3038" t="s">
        <v>738</v>
      </c>
      <c r="C3038" t="s">
        <v>627</v>
      </c>
      <c r="D3038" t="s">
        <v>44</v>
      </c>
      <c r="E3038">
        <v>324</v>
      </c>
      <c r="F3038" s="1" t="s">
        <v>19</v>
      </c>
      <c r="G3038" t="s">
        <v>738</v>
      </c>
    </row>
    <row r="3039" spans="1:7" hidden="1" x14ac:dyDescent="0.25">
      <c r="A3039">
        <v>324199</v>
      </c>
      <c r="B3039" t="s">
        <v>746</v>
      </c>
      <c r="C3039" t="s">
        <v>627</v>
      </c>
      <c r="D3039" t="s">
        <v>50</v>
      </c>
      <c r="E3039">
        <v>324</v>
      </c>
      <c r="F3039" s="1" t="s">
        <v>19</v>
      </c>
      <c r="G3039" t="s">
        <v>753</v>
      </c>
    </row>
    <row r="3040" spans="1:7" hidden="1" x14ac:dyDescent="0.25">
      <c r="A3040">
        <v>324199</v>
      </c>
      <c r="B3040" t="s">
        <v>747</v>
      </c>
      <c r="C3040" t="s">
        <v>627</v>
      </c>
      <c r="D3040" t="s">
        <v>50</v>
      </c>
      <c r="E3040">
        <v>324</v>
      </c>
      <c r="F3040" s="1" t="s">
        <v>19</v>
      </c>
      <c r="G3040" t="s">
        <v>753</v>
      </c>
    </row>
    <row r="3041" spans="1:7" hidden="1" x14ac:dyDescent="0.25">
      <c r="A3041">
        <v>324199</v>
      </c>
      <c r="B3041" t="s">
        <v>748</v>
      </c>
      <c r="C3041" t="s">
        <v>627</v>
      </c>
      <c r="D3041">
        <v>0</v>
      </c>
      <c r="E3041">
        <v>324</v>
      </c>
      <c r="F3041" s="1" t="s">
        <v>19</v>
      </c>
      <c r="G3041" t="s">
        <v>753</v>
      </c>
    </row>
    <row r="3042" spans="1:7" hidden="1" x14ac:dyDescent="0.25">
      <c r="A3042">
        <v>324199</v>
      </c>
      <c r="B3042" t="s">
        <v>749</v>
      </c>
      <c r="C3042" t="s">
        <v>627</v>
      </c>
      <c r="D3042" t="s">
        <v>50</v>
      </c>
      <c r="E3042">
        <v>324</v>
      </c>
      <c r="F3042" s="1" t="s">
        <v>19</v>
      </c>
      <c r="G3042" t="s">
        <v>753</v>
      </c>
    </row>
    <row r="3043" spans="1:7" hidden="1" x14ac:dyDescent="0.25">
      <c r="A3043">
        <v>324199</v>
      </c>
      <c r="B3043" t="s">
        <v>532</v>
      </c>
      <c r="C3043" t="s">
        <v>627</v>
      </c>
      <c r="D3043">
        <v>0</v>
      </c>
      <c r="E3043">
        <v>324</v>
      </c>
      <c r="F3043" s="1" t="s">
        <v>19</v>
      </c>
      <c r="G3043" t="s">
        <v>753</v>
      </c>
    </row>
    <row r="3044" spans="1:7" hidden="1" x14ac:dyDescent="0.25">
      <c r="A3044">
        <v>325</v>
      </c>
      <c r="B3044" t="s">
        <v>750</v>
      </c>
      <c r="C3044" t="s">
        <v>627</v>
      </c>
      <c r="D3044">
        <v>3</v>
      </c>
      <c r="E3044">
        <v>325</v>
      </c>
      <c r="F3044" s="1" t="s">
        <v>15</v>
      </c>
      <c r="G3044" t="s">
        <v>149</v>
      </c>
    </row>
    <row r="3045" spans="1:7" hidden="1" x14ac:dyDescent="0.25">
      <c r="A3045">
        <v>325</v>
      </c>
      <c r="B3045" t="s">
        <v>741</v>
      </c>
      <c r="C3045" t="s">
        <v>627</v>
      </c>
      <c r="D3045">
        <v>7</v>
      </c>
      <c r="E3045">
        <v>325</v>
      </c>
      <c r="F3045" s="1" t="s">
        <v>15</v>
      </c>
      <c r="G3045" t="s">
        <v>453</v>
      </c>
    </row>
    <row r="3046" spans="1:7" hidden="1" x14ac:dyDescent="0.25">
      <c r="A3046">
        <v>325</v>
      </c>
      <c r="B3046" t="s">
        <v>742</v>
      </c>
      <c r="C3046" t="s">
        <v>627</v>
      </c>
      <c r="D3046" t="s">
        <v>50</v>
      </c>
      <c r="E3046">
        <v>325</v>
      </c>
      <c r="F3046" s="1" t="s">
        <v>15</v>
      </c>
      <c r="G3046" t="s">
        <v>153</v>
      </c>
    </row>
    <row r="3047" spans="1:7" hidden="1" x14ac:dyDescent="0.25">
      <c r="A3047">
        <v>325</v>
      </c>
      <c r="B3047" t="s">
        <v>154</v>
      </c>
      <c r="C3047" t="s">
        <v>627</v>
      </c>
      <c r="D3047" t="s">
        <v>50</v>
      </c>
      <c r="E3047">
        <v>325</v>
      </c>
      <c r="F3047" s="1" t="s">
        <v>15</v>
      </c>
      <c r="G3047" t="s">
        <v>154</v>
      </c>
    </row>
    <row r="3048" spans="1:7" hidden="1" x14ac:dyDescent="0.25">
      <c r="A3048">
        <v>325</v>
      </c>
      <c r="B3048" t="s">
        <v>743</v>
      </c>
      <c r="C3048" t="s">
        <v>627</v>
      </c>
      <c r="D3048" t="s">
        <v>44</v>
      </c>
      <c r="E3048">
        <v>325</v>
      </c>
      <c r="F3048" s="1" t="s">
        <v>15</v>
      </c>
      <c r="G3048" t="s">
        <v>443</v>
      </c>
    </row>
    <row r="3049" spans="1:7" hidden="1" x14ac:dyDescent="0.25">
      <c r="A3049">
        <v>325</v>
      </c>
      <c r="B3049" t="s">
        <v>744</v>
      </c>
      <c r="C3049" t="s">
        <v>627</v>
      </c>
      <c r="D3049">
        <v>3</v>
      </c>
      <c r="E3049">
        <v>325</v>
      </c>
      <c r="F3049" s="1" t="s">
        <v>15</v>
      </c>
      <c r="G3049" t="s">
        <v>443</v>
      </c>
    </row>
    <row r="3050" spans="1:7" hidden="1" x14ac:dyDescent="0.25">
      <c r="A3050">
        <v>325</v>
      </c>
      <c r="B3050" t="s">
        <v>745</v>
      </c>
      <c r="C3050" t="s">
        <v>627</v>
      </c>
      <c r="D3050" t="s">
        <v>50</v>
      </c>
      <c r="E3050">
        <v>325</v>
      </c>
      <c r="F3050" s="1" t="s">
        <v>15</v>
      </c>
      <c r="G3050" t="s">
        <v>737</v>
      </c>
    </row>
    <row r="3051" spans="1:7" hidden="1" x14ac:dyDescent="0.25">
      <c r="A3051">
        <v>325</v>
      </c>
      <c r="B3051" t="s">
        <v>738</v>
      </c>
      <c r="C3051" t="s">
        <v>627</v>
      </c>
      <c r="D3051" t="s">
        <v>44</v>
      </c>
      <c r="E3051">
        <v>325</v>
      </c>
      <c r="F3051" s="1" t="s">
        <v>15</v>
      </c>
      <c r="G3051" t="s">
        <v>738</v>
      </c>
    </row>
    <row r="3052" spans="1:7" hidden="1" x14ac:dyDescent="0.25">
      <c r="A3052">
        <v>325</v>
      </c>
      <c r="B3052" t="s">
        <v>746</v>
      </c>
      <c r="C3052" t="s">
        <v>627</v>
      </c>
      <c r="D3052" t="s">
        <v>50</v>
      </c>
      <c r="E3052">
        <v>325</v>
      </c>
      <c r="F3052" s="1" t="s">
        <v>15</v>
      </c>
      <c r="G3052" t="s">
        <v>753</v>
      </c>
    </row>
    <row r="3053" spans="1:7" hidden="1" x14ac:dyDescent="0.25">
      <c r="A3053">
        <v>325</v>
      </c>
      <c r="B3053" t="s">
        <v>747</v>
      </c>
      <c r="C3053" t="s">
        <v>627</v>
      </c>
      <c r="D3053">
        <v>2</v>
      </c>
      <c r="E3053">
        <v>325</v>
      </c>
      <c r="F3053" s="1" t="s">
        <v>15</v>
      </c>
      <c r="G3053" t="s">
        <v>753</v>
      </c>
    </row>
    <row r="3054" spans="1:7" hidden="1" x14ac:dyDescent="0.25">
      <c r="A3054">
        <v>325</v>
      </c>
      <c r="B3054" t="s">
        <v>748</v>
      </c>
      <c r="C3054" t="s">
        <v>627</v>
      </c>
      <c r="D3054" t="s">
        <v>50</v>
      </c>
      <c r="E3054">
        <v>325</v>
      </c>
      <c r="F3054" s="1" t="s">
        <v>15</v>
      </c>
      <c r="G3054" t="s">
        <v>753</v>
      </c>
    </row>
    <row r="3055" spans="1:7" hidden="1" x14ac:dyDescent="0.25">
      <c r="A3055">
        <v>325</v>
      </c>
      <c r="B3055" t="s">
        <v>749</v>
      </c>
      <c r="C3055" t="s">
        <v>627</v>
      </c>
      <c r="D3055" t="s">
        <v>50</v>
      </c>
      <c r="E3055">
        <v>325</v>
      </c>
      <c r="F3055" s="1" t="s">
        <v>15</v>
      </c>
      <c r="G3055" t="s">
        <v>753</v>
      </c>
    </row>
    <row r="3056" spans="1:7" hidden="1" x14ac:dyDescent="0.25">
      <c r="A3056">
        <v>325</v>
      </c>
      <c r="B3056" t="s">
        <v>532</v>
      </c>
      <c r="C3056" t="s">
        <v>627</v>
      </c>
      <c r="D3056" t="s">
        <v>50</v>
      </c>
      <c r="E3056">
        <v>325</v>
      </c>
      <c r="F3056" s="1" t="s">
        <v>15</v>
      </c>
      <c r="G3056" t="s">
        <v>753</v>
      </c>
    </row>
    <row r="3057" spans="1:7" hidden="1" x14ac:dyDescent="0.25">
      <c r="A3057">
        <v>326</v>
      </c>
      <c r="B3057" t="s">
        <v>750</v>
      </c>
      <c r="C3057" t="s">
        <v>627</v>
      </c>
      <c r="D3057" t="s">
        <v>50</v>
      </c>
      <c r="E3057">
        <v>326</v>
      </c>
      <c r="F3057" s="1" t="s">
        <v>16</v>
      </c>
      <c r="G3057" t="s">
        <v>149</v>
      </c>
    </row>
    <row r="3058" spans="1:7" hidden="1" x14ac:dyDescent="0.25">
      <c r="A3058">
        <v>326</v>
      </c>
      <c r="B3058" t="s">
        <v>741</v>
      </c>
      <c r="C3058" t="s">
        <v>627</v>
      </c>
      <c r="D3058" t="s">
        <v>50</v>
      </c>
      <c r="E3058">
        <v>326</v>
      </c>
      <c r="F3058" s="1" t="s">
        <v>16</v>
      </c>
      <c r="G3058" t="s">
        <v>453</v>
      </c>
    </row>
    <row r="3059" spans="1:7" hidden="1" x14ac:dyDescent="0.25">
      <c r="A3059">
        <v>326</v>
      </c>
      <c r="B3059" t="s">
        <v>742</v>
      </c>
      <c r="C3059" t="s">
        <v>627</v>
      </c>
      <c r="D3059" t="s">
        <v>50</v>
      </c>
      <c r="E3059">
        <v>326</v>
      </c>
      <c r="F3059" s="1" t="s">
        <v>16</v>
      </c>
      <c r="G3059" t="s">
        <v>153</v>
      </c>
    </row>
    <row r="3060" spans="1:7" hidden="1" x14ac:dyDescent="0.25">
      <c r="A3060">
        <v>326</v>
      </c>
      <c r="B3060" t="s">
        <v>154</v>
      </c>
      <c r="C3060" t="s">
        <v>627</v>
      </c>
      <c r="D3060">
        <v>2</v>
      </c>
      <c r="E3060">
        <v>326</v>
      </c>
      <c r="F3060" s="1" t="s">
        <v>16</v>
      </c>
      <c r="G3060" t="s">
        <v>154</v>
      </c>
    </row>
    <row r="3061" spans="1:7" hidden="1" x14ac:dyDescent="0.25">
      <c r="A3061">
        <v>326</v>
      </c>
      <c r="B3061" t="s">
        <v>743</v>
      </c>
      <c r="C3061" t="s">
        <v>627</v>
      </c>
      <c r="D3061" t="s">
        <v>44</v>
      </c>
      <c r="E3061">
        <v>326</v>
      </c>
      <c r="F3061" s="1" t="s">
        <v>16</v>
      </c>
      <c r="G3061" t="s">
        <v>443</v>
      </c>
    </row>
    <row r="3062" spans="1:7" hidden="1" x14ac:dyDescent="0.25">
      <c r="A3062">
        <v>326</v>
      </c>
      <c r="B3062" t="s">
        <v>744</v>
      </c>
      <c r="C3062" t="s">
        <v>627</v>
      </c>
      <c r="D3062" t="s">
        <v>50</v>
      </c>
      <c r="E3062">
        <v>326</v>
      </c>
      <c r="F3062" s="1" t="s">
        <v>16</v>
      </c>
      <c r="G3062" t="s">
        <v>443</v>
      </c>
    </row>
    <row r="3063" spans="1:7" hidden="1" x14ac:dyDescent="0.25">
      <c r="A3063">
        <v>326</v>
      </c>
      <c r="B3063" t="s">
        <v>745</v>
      </c>
      <c r="C3063" t="s">
        <v>627</v>
      </c>
      <c r="D3063" t="s">
        <v>50</v>
      </c>
      <c r="E3063">
        <v>326</v>
      </c>
      <c r="F3063" s="1" t="s">
        <v>16</v>
      </c>
      <c r="G3063" t="s">
        <v>737</v>
      </c>
    </row>
    <row r="3064" spans="1:7" hidden="1" x14ac:dyDescent="0.25">
      <c r="A3064">
        <v>326</v>
      </c>
      <c r="B3064" t="s">
        <v>738</v>
      </c>
      <c r="C3064" t="s">
        <v>627</v>
      </c>
      <c r="D3064" t="s">
        <v>44</v>
      </c>
      <c r="E3064">
        <v>326</v>
      </c>
      <c r="F3064" s="1" t="s">
        <v>16</v>
      </c>
      <c r="G3064" t="s">
        <v>738</v>
      </c>
    </row>
    <row r="3065" spans="1:7" hidden="1" x14ac:dyDescent="0.25">
      <c r="A3065">
        <v>326</v>
      </c>
      <c r="B3065" t="s">
        <v>746</v>
      </c>
      <c r="C3065" t="s">
        <v>627</v>
      </c>
      <c r="D3065" t="s">
        <v>60</v>
      </c>
      <c r="E3065">
        <v>326</v>
      </c>
      <c r="F3065" s="1" t="s">
        <v>16</v>
      </c>
      <c r="G3065" t="s">
        <v>753</v>
      </c>
    </row>
    <row r="3066" spans="1:7" hidden="1" x14ac:dyDescent="0.25">
      <c r="A3066">
        <v>326</v>
      </c>
      <c r="B3066" t="s">
        <v>747</v>
      </c>
      <c r="C3066" t="s">
        <v>627</v>
      </c>
      <c r="D3066">
        <v>2</v>
      </c>
      <c r="E3066">
        <v>326</v>
      </c>
      <c r="F3066" s="1" t="s">
        <v>16</v>
      </c>
      <c r="G3066" t="s">
        <v>753</v>
      </c>
    </row>
    <row r="3067" spans="1:7" hidden="1" x14ac:dyDescent="0.25">
      <c r="A3067">
        <v>326</v>
      </c>
      <c r="B3067" t="s">
        <v>748</v>
      </c>
      <c r="C3067" t="s">
        <v>627</v>
      </c>
      <c r="D3067" t="s">
        <v>50</v>
      </c>
      <c r="E3067">
        <v>326</v>
      </c>
      <c r="F3067" s="1" t="s">
        <v>16</v>
      </c>
      <c r="G3067" t="s">
        <v>753</v>
      </c>
    </row>
    <row r="3068" spans="1:7" hidden="1" x14ac:dyDescent="0.25">
      <c r="A3068">
        <v>326</v>
      </c>
      <c r="B3068" t="s">
        <v>749</v>
      </c>
      <c r="C3068" t="s">
        <v>627</v>
      </c>
      <c r="D3068" t="s">
        <v>50</v>
      </c>
      <c r="E3068">
        <v>326</v>
      </c>
      <c r="F3068" s="1" t="s">
        <v>16</v>
      </c>
      <c r="G3068" t="s">
        <v>753</v>
      </c>
    </row>
    <row r="3069" spans="1:7" hidden="1" x14ac:dyDescent="0.25">
      <c r="A3069">
        <v>326</v>
      </c>
      <c r="B3069" t="s">
        <v>532</v>
      </c>
      <c r="C3069" t="s">
        <v>627</v>
      </c>
      <c r="D3069" t="s">
        <v>50</v>
      </c>
      <c r="E3069">
        <v>326</v>
      </c>
      <c r="F3069" s="1" t="s">
        <v>16</v>
      </c>
      <c r="G3069" t="s">
        <v>753</v>
      </c>
    </row>
    <row r="3070" spans="1:7" hidden="1" x14ac:dyDescent="0.25">
      <c r="A3070">
        <v>327120</v>
      </c>
      <c r="B3070" t="s">
        <v>750</v>
      </c>
      <c r="C3070" t="s">
        <v>627</v>
      </c>
      <c r="D3070" t="s">
        <v>50</v>
      </c>
      <c r="E3070">
        <v>327</v>
      </c>
      <c r="F3070" s="1" t="s">
        <v>18</v>
      </c>
      <c r="G3070" t="s">
        <v>149</v>
      </c>
    </row>
    <row r="3071" spans="1:7" hidden="1" x14ac:dyDescent="0.25">
      <c r="A3071">
        <v>327120</v>
      </c>
      <c r="B3071" t="s">
        <v>741</v>
      </c>
      <c r="C3071" t="s">
        <v>627</v>
      </c>
      <c r="D3071" t="s">
        <v>50</v>
      </c>
      <c r="E3071">
        <v>327</v>
      </c>
      <c r="F3071" s="1" t="s">
        <v>18</v>
      </c>
      <c r="G3071" t="s">
        <v>453</v>
      </c>
    </row>
    <row r="3072" spans="1:7" hidden="1" x14ac:dyDescent="0.25">
      <c r="A3072">
        <v>327120</v>
      </c>
      <c r="B3072" t="s">
        <v>742</v>
      </c>
      <c r="C3072" t="s">
        <v>627</v>
      </c>
      <c r="D3072">
        <v>0</v>
      </c>
      <c r="E3072">
        <v>327</v>
      </c>
      <c r="F3072" s="1" t="s">
        <v>18</v>
      </c>
      <c r="G3072" t="s">
        <v>153</v>
      </c>
    </row>
    <row r="3073" spans="1:7" hidden="1" x14ac:dyDescent="0.25">
      <c r="A3073">
        <v>327120</v>
      </c>
      <c r="B3073" t="s">
        <v>154</v>
      </c>
      <c r="C3073" t="s">
        <v>627</v>
      </c>
      <c r="D3073" t="s">
        <v>50</v>
      </c>
      <c r="E3073">
        <v>327</v>
      </c>
      <c r="F3073" s="1" t="s">
        <v>18</v>
      </c>
      <c r="G3073" t="s">
        <v>154</v>
      </c>
    </row>
    <row r="3074" spans="1:7" hidden="1" x14ac:dyDescent="0.25">
      <c r="A3074">
        <v>327120</v>
      </c>
      <c r="B3074" t="s">
        <v>743</v>
      </c>
      <c r="C3074" t="s">
        <v>627</v>
      </c>
      <c r="D3074" t="s">
        <v>44</v>
      </c>
      <c r="E3074">
        <v>327</v>
      </c>
      <c r="F3074" s="1" t="s">
        <v>18</v>
      </c>
      <c r="G3074" t="s">
        <v>443</v>
      </c>
    </row>
    <row r="3075" spans="1:7" hidden="1" x14ac:dyDescent="0.25">
      <c r="A3075">
        <v>327120</v>
      </c>
      <c r="B3075" t="s">
        <v>744</v>
      </c>
      <c r="C3075" t="s">
        <v>627</v>
      </c>
      <c r="D3075">
        <v>0</v>
      </c>
      <c r="E3075">
        <v>327</v>
      </c>
      <c r="F3075" s="1" t="s">
        <v>18</v>
      </c>
      <c r="G3075" t="s">
        <v>443</v>
      </c>
    </row>
    <row r="3076" spans="1:7" hidden="1" x14ac:dyDescent="0.25">
      <c r="A3076">
        <v>327120</v>
      </c>
      <c r="B3076" t="s">
        <v>745</v>
      </c>
      <c r="C3076" t="s">
        <v>627</v>
      </c>
      <c r="D3076" t="s">
        <v>50</v>
      </c>
      <c r="E3076">
        <v>327</v>
      </c>
      <c r="F3076" s="1" t="s">
        <v>18</v>
      </c>
      <c r="G3076" t="s">
        <v>737</v>
      </c>
    </row>
    <row r="3077" spans="1:7" hidden="1" x14ac:dyDescent="0.25">
      <c r="A3077">
        <v>327120</v>
      </c>
      <c r="B3077" t="s">
        <v>738</v>
      </c>
      <c r="C3077" t="s">
        <v>627</v>
      </c>
      <c r="D3077" t="s">
        <v>44</v>
      </c>
      <c r="E3077">
        <v>327</v>
      </c>
      <c r="F3077" s="1" t="s">
        <v>18</v>
      </c>
      <c r="G3077" t="s">
        <v>738</v>
      </c>
    </row>
    <row r="3078" spans="1:7" hidden="1" x14ac:dyDescent="0.25">
      <c r="A3078">
        <v>327120</v>
      </c>
      <c r="B3078" t="s">
        <v>746</v>
      </c>
      <c r="C3078" t="s">
        <v>627</v>
      </c>
      <c r="D3078" t="s">
        <v>50</v>
      </c>
      <c r="E3078">
        <v>327</v>
      </c>
      <c r="F3078" s="1" t="s">
        <v>18</v>
      </c>
      <c r="G3078" t="s">
        <v>753</v>
      </c>
    </row>
    <row r="3079" spans="1:7" hidden="1" x14ac:dyDescent="0.25">
      <c r="A3079">
        <v>327120</v>
      </c>
      <c r="B3079" t="s">
        <v>747</v>
      </c>
      <c r="C3079" t="s">
        <v>627</v>
      </c>
      <c r="D3079" t="s">
        <v>50</v>
      </c>
      <c r="E3079">
        <v>327</v>
      </c>
      <c r="F3079" s="1" t="s">
        <v>18</v>
      </c>
      <c r="G3079" t="s">
        <v>753</v>
      </c>
    </row>
    <row r="3080" spans="1:7" hidden="1" x14ac:dyDescent="0.25">
      <c r="A3080">
        <v>327120</v>
      </c>
      <c r="B3080" t="s">
        <v>748</v>
      </c>
      <c r="C3080" t="s">
        <v>627</v>
      </c>
      <c r="D3080">
        <v>0</v>
      </c>
      <c r="E3080">
        <v>327</v>
      </c>
      <c r="F3080" s="1" t="s">
        <v>18</v>
      </c>
      <c r="G3080" t="s">
        <v>753</v>
      </c>
    </row>
    <row r="3081" spans="1:7" hidden="1" x14ac:dyDescent="0.25">
      <c r="A3081">
        <v>327120</v>
      </c>
      <c r="B3081" t="s">
        <v>749</v>
      </c>
      <c r="C3081" t="s">
        <v>627</v>
      </c>
      <c r="D3081" t="s">
        <v>50</v>
      </c>
      <c r="E3081">
        <v>327</v>
      </c>
      <c r="F3081" s="1" t="s">
        <v>18</v>
      </c>
      <c r="G3081" t="s">
        <v>753</v>
      </c>
    </row>
    <row r="3082" spans="1:7" hidden="1" x14ac:dyDescent="0.25">
      <c r="A3082">
        <v>327120</v>
      </c>
      <c r="B3082" t="s">
        <v>532</v>
      </c>
      <c r="C3082" t="s">
        <v>627</v>
      </c>
      <c r="D3082" t="s">
        <v>50</v>
      </c>
      <c r="E3082">
        <v>327</v>
      </c>
      <c r="F3082" s="1" t="s">
        <v>18</v>
      </c>
      <c r="G3082" t="s">
        <v>753</v>
      </c>
    </row>
    <row r="3083" spans="1:7" hidden="1" x14ac:dyDescent="0.25">
      <c r="A3083">
        <v>327211</v>
      </c>
      <c r="B3083" t="s">
        <v>750</v>
      </c>
      <c r="C3083" t="s">
        <v>627</v>
      </c>
      <c r="D3083">
        <v>0</v>
      </c>
      <c r="E3083">
        <v>327</v>
      </c>
      <c r="F3083" s="1" t="s">
        <v>17</v>
      </c>
      <c r="G3083" t="s">
        <v>149</v>
      </c>
    </row>
    <row r="3084" spans="1:7" hidden="1" x14ac:dyDescent="0.25">
      <c r="A3084">
        <v>327211</v>
      </c>
      <c r="B3084" t="s">
        <v>741</v>
      </c>
      <c r="C3084" t="s">
        <v>627</v>
      </c>
      <c r="D3084" t="s">
        <v>50</v>
      </c>
      <c r="E3084">
        <v>327</v>
      </c>
      <c r="F3084" s="1" t="s">
        <v>17</v>
      </c>
      <c r="G3084" t="s">
        <v>453</v>
      </c>
    </row>
    <row r="3085" spans="1:7" hidden="1" x14ac:dyDescent="0.25">
      <c r="A3085">
        <v>327211</v>
      </c>
      <c r="B3085" t="s">
        <v>742</v>
      </c>
      <c r="C3085" t="s">
        <v>627</v>
      </c>
      <c r="D3085">
        <v>0</v>
      </c>
      <c r="E3085">
        <v>327</v>
      </c>
      <c r="F3085" s="1" t="s">
        <v>17</v>
      </c>
      <c r="G3085" t="s">
        <v>153</v>
      </c>
    </row>
    <row r="3086" spans="1:7" hidden="1" x14ac:dyDescent="0.25">
      <c r="A3086">
        <v>327211</v>
      </c>
      <c r="B3086" t="s">
        <v>154</v>
      </c>
      <c r="C3086" t="s">
        <v>627</v>
      </c>
      <c r="D3086" t="s">
        <v>50</v>
      </c>
      <c r="E3086">
        <v>327</v>
      </c>
      <c r="F3086" s="1" t="s">
        <v>17</v>
      </c>
      <c r="G3086" t="s">
        <v>154</v>
      </c>
    </row>
    <row r="3087" spans="1:7" hidden="1" x14ac:dyDescent="0.25">
      <c r="A3087">
        <v>327211</v>
      </c>
      <c r="B3087" t="s">
        <v>743</v>
      </c>
      <c r="C3087" t="s">
        <v>627</v>
      </c>
      <c r="D3087" t="s">
        <v>44</v>
      </c>
      <c r="E3087">
        <v>327</v>
      </c>
      <c r="F3087" s="1" t="s">
        <v>17</v>
      </c>
      <c r="G3087" t="s">
        <v>443</v>
      </c>
    </row>
    <row r="3088" spans="1:7" hidden="1" x14ac:dyDescent="0.25">
      <c r="A3088">
        <v>327211</v>
      </c>
      <c r="B3088" t="s">
        <v>744</v>
      </c>
      <c r="C3088" t="s">
        <v>627</v>
      </c>
      <c r="D3088">
        <v>0</v>
      </c>
      <c r="E3088">
        <v>327</v>
      </c>
      <c r="F3088" s="1" t="s">
        <v>17</v>
      </c>
      <c r="G3088" t="s">
        <v>443</v>
      </c>
    </row>
    <row r="3089" spans="1:7" hidden="1" x14ac:dyDescent="0.25">
      <c r="A3089">
        <v>327211</v>
      </c>
      <c r="B3089" t="s">
        <v>745</v>
      </c>
      <c r="C3089" t="s">
        <v>627</v>
      </c>
      <c r="D3089" t="s">
        <v>50</v>
      </c>
      <c r="E3089">
        <v>327</v>
      </c>
      <c r="F3089" s="1" t="s">
        <v>17</v>
      </c>
      <c r="G3089" t="s">
        <v>737</v>
      </c>
    </row>
    <row r="3090" spans="1:7" hidden="1" x14ac:dyDescent="0.25">
      <c r="A3090">
        <v>327211</v>
      </c>
      <c r="B3090" t="s">
        <v>738</v>
      </c>
      <c r="C3090" t="s">
        <v>627</v>
      </c>
      <c r="D3090" t="s">
        <v>44</v>
      </c>
      <c r="E3090">
        <v>327</v>
      </c>
      <c r="F3090" s="1" t="s">
        <v>17</v>
      </c>
      <c r="G3090" t="s">
        <v>738</v>
      </c>
    </row>
    <row r="3091" spans="1:7" hidden="1" x14ac:dyDescent="0.25">
      <c r="A3091">
        <v>327211</v>
      </c>
      <c r="B3091" t="s">
        <v>746</v>
      </c>
      <c r="C3091" t="s">
        <v>627</v>
      </c>
      <c r="D3091" t="s">
        <v>50</v>
      </c>
      <c r="E3091">
        <v>327</v>
      </c>
      <c r="F3091" s="1" t="s">
        <v>17</v>
      </c>
      <c r="G3091" t="s">
        <v>753</v>
      </c>
    </row>
    <row r="3092" spans="1:7" hidden="1" x14ac:dyDescent="0.25">
      <c r="A3092">
        <v>327211</v>
      </c>
      <c r="B3092" t="s">
        <v>747</v>
      </c>
      <c r="C3092" t="s">
        <v>627</v>
      </c>
      <c r="D3092" t="s">
        <v>50</v>
      </c>
      <c r="E3092">
        <v>327</v>
      </c>
      <c r="F3092" s="1" t="s">
        <v>17</v>
      </c>
      <c r="G3092" t="s">
        <v>753</v>
      </c>
    </row>
    <row r="3093" spans="1:7" hidden="1" x14ac:dyDescent="0.25">
      <c r="A3093">
        <v>327211</v>
      </c>
      <c r="B3093" t="s">
        <v>748</v>
      </c>
      <c r="C3093" t="s">
        <v>627</v>
      </c>
      <c r="D3093">
        <v>0</v>
      </c>
      <c r="E3093">
        <v>327</v>
      </c>
      <c r="F3093" s="1" t="s">
        <v>17</v>
      </c>
      <c r="G3093" t="s">
        <v>753</v>
      </c>
    </row>
    <row r="3094" spans="1:7" hidden="1" x14ac:dyDescent="0.25">
      <c r="A3094">
        <v>327211</v>
      </c>
      <c r="B3094" t="s">
        <v>749</v>
      </c>
      <c r="C3094" t="s">
        <v>627</v>
      </c>
      <c r="D3094">
        <v>0</v>
      </c>
      <c r="E3094">
        <v>327</v>
      </c>
      <c r="F3094" s="1" t="s">
        <v>17</v>
      </c>
      <c r="G3094" t="s">
        <v>753</v>
      </c>
    </row>
    <row r="3095" spans="1:7" hidden="1" x14ac:dyDescent="0.25">
      <c r="A3095">
        <v>327211</v>
      </c>
      <c r="B3095" t="s">
        <v>532</v>
      </c>
      <c r="C3095" t="s">
        <v>627</v>
      </c>
      <c r="D3095" t="s">
        <v>50</v>
      </c>
      <c r="E3095">
        <v>327</v>
      </c>
      <c r="F3095" s="1" t="s">
        <v>17</v>
      </c>
      <c r="G3095" t="s">
        <v>753</v>
      </c>
    </row>
    <row r="3096" spans="1:7" hidden="1" x14ac:dyDescent="0.25">
      <c r="A3096">
        <v>327212</v>
      </c>
      <c r="B3096" t="s">
        <v>750</v>
      </c>
      <c r="C3096" t="s">
        <v>627</v>
      </c>
      <c r="D3096" t="s">
        <v>50</v>
      </c>
      <c r="E3096">
        <v>327</v>
      </c>
      <c r="F3096" s="1" t="s">
        <v>17</v>
      </c>
      <c r="G3096" t="s">
        <v>149</v>
      </c>
    </row>
    <row r="3097" spans="1:7" hidden="1" x14ac:dyDescent="0.25">
      <c r="A3097">
        <v>327212</v>
      </c>
      <c r="B3097" t="s">
        <v>741</v>
      </c>
      <c r="C3097" t="s">
        <v>627</v>
      </c>
      <c r="D3097" t="s">
        <v>50</v>
      </c>
      <c r="E3097">
        <v>327</v>
      </c>
      <c r="F3097" s="1" t="s">
        <v>17</v>
      </c>
      <c r="G3097" t="s">
        <v>453</v>
      </c>
    </row>
    <row r="3098" spans="1:7" hidden="1" x14ac:dyDescent="0.25">
      <c r="A3098">
        <v>327212</v>
      </c>
      <c r="B3098" t="s">
        <v>742</v>
      </c>
      <c r="C3098" t="s">
        <v>627</v>
      </c>
      <c r="D3098">
        <v>0</v>
      </c>
      <c r="E3098">
        <v>327</v>
      </c>
      <c r="F3098" s="1" t="s">
        <v>17</v>
      </c>
      <c r="G3098" t="s">
        <v>153</v>
      </c>
    </row>
    <row r="3099" spans="1:7" hidden="1" x14ac:dyDescent="0.25">
      <c r="A3099">
        <v>327212</v>
      </c>
      <c r="B3099" t="s">
        <v>154</v>
      </c>
      <c r="C3099" t="s">
        <v>627</v>
      </c>
      <c r="D3099">
        <v>0</v>
      </c>
      <c r="E3099">
        <v>327</v>
      </c>
      <c r="F3099" s="1" t="s">
        <v>17</v>
      </c>
      <c r="G3099" t="s">
        <v>154</v>
      </c>
    </row>
    <row r="3100" spans="1:7" hidden="1" x14ac:dyDescent="0.25">
      <c r="A3100">
        <v>327212</v>
      </c>
      <c r="B3100" t="s">
        <v>743</v>
      </c>
      <c r="C3100" t="s">
        <v>627</v>
      </c>
      <c r="D3100" t="s">
        <v>44</v>
      </c>
      <c r="E3100">
        <v>327</v>
      </c>
      <c r="F3100" s="1" t="s">
        <v>17</v>
      </c>
      <c r="G3100" t="s">
        <v>443</v>
      </c>
    </row>
    <row r="3101" spans="1:7" hidden="1" x14ac:dyDescent="0.25">
      <c r="A3101">
        <v>327212</v>
      </c>
      <c r="B3101" t="s">
        <v>744</v>
      </c>
      <c r="C3101" t="s">
        <v>627</v>
      </c>
      <c r="D3101" t="s">
        <v>50</v>
      </c>
      <c r="E3101">
        <v>327</v>
      </c>
      <c r="F3101" s="1" t="s">
        <v>17</v>
      </c>
      <c r="G3101" t="s">
        <v>443</v>
      </c>
    </row>
    <row r="3102" spans="1:7" hidden="1" x14ac:dyDescent="0.25">
      <c r="A3102">
        <v>327212</v>
      </c>
      <c r="B3102" t="s">
        <v>745</v>
      </c>
      <c r="C3102" t="s">
        <v>627</v>
      </c>
      <c r="D3102" t="s">
        <v>50</v>
      </c>
      <c r="E3102">
        <v>327</v>
      </c>
      <c r="F3102" s="1" t="s">
        <v>17</v>
      </c>
      <c r="G3102" t="s">
        <v>737</v>
      </c>
    </row>
    <row r="3103" spans="1:7" hidden="1" x14ac:dyDescent="0.25">
      <c r="A3103">
        <v>327212</v>
      </c>
      <c r="B3103" t="s">
        <v>738</v>
      </c>
      <c r="C3103" t="s">
        <v>627</v>
      </c>
      <c r="D3103" t="s">
        <v>44</v>
      </c>
      <c r="E3103">
        <v>327</v>
      </c>
      <c r="F3103" s="1" t="s">
        <v>17</v>
      </c>
      <c r="G3103" t="s">
        <v>738</v>
      </c>
    </row>
    <row r="3104" spans="1:7" hidden="1" x14ac:dyDescent="0.25">
      <c r="A3104">
        <v>327212</v>
      </c>
      <c r="B3104" t="s">
        <v>746</v>
      </c>
      <c r="C3104" t="s">
        <v>627</v>
      </c>
      <c r="D3104" t="s">
        <v>50</v>
      </c>
      <c r="E3104">
        <v>327</v>
      </c>
      <c r="F3104" s="1" t="s">
        <v>17</v>
      </c>
      <c r="G3104" t="s">
        <v>753</v>
      </c>
    </row>
    <row r="3105" spans="1:7" hidden="1" x14ac:dyDescent="0.25">
      <c r="A3105">
        <v>327212</v>
      </c>
      <c r="B3105" t="s">
        <v>747</v>
      </c>
      <c r="C3105" t="s">
        <v>627</v>
      </c>
      <c r="D3105" t="s">
        <v>50</v>
      </c>
      <c r="E3105">
        <v>327</v>
      </c>
      <c r="F3105" s="1" t="s">
        <v>17</v>
      </c>
      <c r="G3105" t="s">
        <v>753</v>
      </c>
    </row>
    <row r="3106" spans="1:7" hidden="1" x14ac:dyDescent="0.25">
      <c r="A3106">
        <v>327212</v>
      </c>
      <c r="B3106" t="s">
        <v>748</v>
      </c>
      <c r="C3106" t="s">
        <v>627</v>
      </c>
      <c r="D3106">
        <v>0</v>
      </c>
      <c r="E3106">
        <v>327</v>
      </c>
      <c r="F3106" s="1" t="s">
        <v>17</v>
      </c>
      <c r="G3106" t="s">
        <v>753</v>
      </c>
    </row>
    <row r="3107" spans="1:7" hidden="1" x14ac:dyDescent="0.25">
      <c r="A3107">
        <v>327212</v>
      </c>
      <c r="B3107" t="s">
        <v>749</v>
      </c>
      <c r="C3107" t="s">
        <v>627</v>
      </c>
      <c r="D3107">
        <v>0</v>
      </c>
      <c r="E3107">
        <v>327</v>
      </c>
      <c r="F3107" s="1" t="s">
        <v>17</v>
      </c>
      <c r="G3107" t="s">
        <v>753</v>
      </c>
    </row>
    <row r="3108" spans="1:7" hidden="1" x14ac:dyDescent="0.25">
      <c r="A3108">
        <v>327212</v>
      </c>
      <c r="B3108" t="s">
        <v>532</v>
      </c>
      <c r="C3108" t="s">
        <v>627</v>
      </c>
      <c r="D3108">
        <v>0</v>
      </c>
      <c r="E3108">
        <v>327</v>
      </c>
      <c r="F3108" s="1" t="s">
        <v>17</v>
      </c>
      <c r="G3108" t="s">
        <v>753</v>
      </c>
    </row>
    <row r="3109" spans="1:7" hidden="1" x14ac:dyDescent="0.25">
      <c r="A3109">
        <v>327213</v>
      </c>
      <c r="B3109" t="s">
        <v>750</v>
      </c>
      <c r="C3109" t="s">
        <v>627</v>
      </c>
      <c r="D3109">
        <v>0</v>
      </c>
      <c r="E3109">
        <v>327</v>
      </c>
      <c r="F3109" s="1" t="s">
        <v>17</v>
      </c>
      <c r="G3109" t="s">
        <v>149</v>
      </c>
    </row>
    <row r="3110" spans="1:7" hidden="1" x14ac:dyDescent="0.25">
      <c r="A3110">
        <v>327213</v>
      </c>
      <c r="B3110" t="s">
        <v>741</v>
      </c>
      <c r="C3110" t="s">
        <v>627</v>
      </c>
      <c r="D3110" t="s">
        <v>50</v>
      </c>
      <c r="E3110">
        <v>327</v>
      </c>
      <c r="F3110" s="1" t="s">
        <v>17</v>
      </c>
      <c r="G3110" t="s">
        <v>453</v>
      </c>
    </row>
    <row r="3111" spans="1:7" hidden="1" x14ac:dyDescent="0.25">
      <c r="A3111">
        <v>327213</v>
      </c>
      <c r="B3111" t="s">
        <v>742</v>
      </c>
      <c r="C3111" t="s">
        <v>627</v>
      </c>
      <c r="D3111">
        <v>0</v>
      </c>
      <c r="E3111">
        <v>327</v>
      </c>
      <c r="F3111" s="1" t="s">
        <v>17</v>
      </c>
      <c r="G3111" t="s">
        <v>153</v>
      </c>
    </row>
    <row r="3112" spans="1:7" hidden="1" x14ac:dyDescent="0.25">
      <c r="A3112">
        <v>327213</v>
      </c>
      <c r="B3112" t="s">
        <v>154</v>
      </c>
      <c r="C3112" t="s">
        <v>627</v>
      </c>
      <c r="D3112">
        <v>0</v>
      </c>
      <c r="E3112">
        <v>327</v>
      </c>
      <c r="F3112" s="1" t="s">
        <v>17</v>
      </c>
      <c r="G3112" t="s">
        <v>154</v>
      </c>
    </row>
    <row r="3113" spans="1:7" hidden="1" x14ac:dyDescent="0.25">
      <c r="A3113">
        <v>327213</v>
      </c>
      <c r="B3113" t="s">
        <v>743</v>
      </c>
      <c r="C3113" t="s">
        <v>627</v>
      </c>
      <c r="D3113" t="s">
        <v>44</v>
      </c>
      <c r="E3113">
        <v>327</v>
      </c>
      <c r="F3113" s="1" t="s">
        <v>17</v>
      </c>
      <c r="G3113" t="s">
        <v>443</v>
      </c>
    </row>
    <row r="3114" spans="1:7" hidden="1" x14ac:dyDescent="0.25">
      <c r="A3114">
        <v>327213</v>
      </c>
      <c r="B3114" t="s">
        <v>744</v>
      </c>
      <c r="C3114" t="s">
        <v>627</v>
      </c>
      <c r="D3114">
        <v>0</v>
      </c>
      <c r="E3114">
        <v>327</v>
      </c>
      <c r="F3114" s="1" t="s">
        <v>17</v>
      </c>
      <c r="G3114" t="s">
        <v>443</v>
      </c>
    </row>
    <row r="3115" spans="1:7" hidden="1" x14ac:dyDescent="0.25">
      <c r="A3115">
        <v>327213</v>
      </c>
      <c r="B3115" t="s">
        <v>745</v>
      </c>
      <c r="C3115" t="s">
        <v>627</v>
      </c>
      <c r="D3115">
        <v>0</v>
      </c>
      <c r="E3115">
        <v>327</v>
      </c>
      <c r="F3115" s="1" t="s">
        <v>17</v>
      </c>
      <c r="G3115" t="s">
        <v>737</v>
      </c>
    </row>
    <row r="3116" spans="1:7" hidden="1" x14ac:dyDescent="0.25">
      <c r="A3116">
        <v>327213</v>
      </c>
      <c r="B3116" t="s">
        <v>738</v>
      </c>
      <c r="C3116" t="s">
        <v>627</v>
      </c>
      <c r="D3116" t="s">
        <v>44</v>
      </c>
      <c r="E3116">
        <v>327</v>
      </c>
      <c r="F3116" s="1" t="s">
        <v>17</v>
      </c>
      <c r="G3116" t="s">
        <v>738</v>
      </c>
    </row>
    <row r="3117" spans="1:7" hidden="1" x14ac:dyDescent="0.25">
      <c r="A3117">
        <v>327213</v>
      </c>
      <c r="B3117" t="s">
        <v>746</v>
      </c>
      <c r="C3117" t="s">
        <v>627</v>
      </c>
      <c r="D3117">
        <v>0</v>
      </c>
      <c r="E3117">
        <v>327</v>
      </c>
      <c r="F3117" s="1" t="s">
        <v>17</v>
      </c>
      <c r="G3117" t="s">
        <v>753</v>
      </c>
    </row>
    <row r="3118" spans="1:7" hidden="1" x14ac:dyDescent="0.25">
      <c r="A3118">
        <v>327213</v>
      </c>
      <c r="B3118" t="s">
        <v>747</v>
      </c>
      <c r="C3118" t="s">
        <v>627</v>
      </c>
      <c r="D3118" t="s">
        <v>50</v>
      </c>
      <c r="E3118">
        <v>327</v>
      </c>
      <c r="F3118" s="1" t="s">
        <v>17</v>
      </c>
      <c r="G3118" t="s">
        <v>753</v>
      </c>
    </row>
    <row r="3119" spans="1:7" hidden="1" x14ac:dyDescent="0.25">
      <c r="A3119">
        <v>327213</v>
      </c>
      <c r="B3119" t="s">
        <v>748</v>
      </c>
      <c r="C3119" t="s">
        <v>627</v>
      </c>
      <c r="D3119">
        <v>0</v>
      </c>
      <c r="E3119">
        <v>327</v>
      </c>
      <c r="F3119" s="1" t="s">
        <v>17</v>
      </c>
      <c r="G3119" t="s">
        <v>753</v>
      </c>
    </row>
    <row r="3120" spans="1:7" hidden="1" x14ac:dyDescent="0.25">
      <c r="A3120">
        <v>327213</v>
      </c>
      <c r="B3120" t="s">
        <v>749</v>
      </c>
      <c r="C3120" t="s">
        <v>627</v>
      </c>
      <c r="D3120">
        <v>0</v>
      </c>
      <c r="E3120">
        <v>327</v>
      </c>
      <c r="F3120" s="1" t="s">
        <v>17</v>
      </c>
      <c r="G3120" t="s">
        <v>753</v>
      </c>
    </row>
    <row r="3121" spans="1:7" hidden="1" x14ac:dyDescent="0.25">
      <c r="A3121">
        <v>327213</v>
      </c>
      <c r="B3121" t="s">
        <v>532</v>
      </c>
      <c r="C3121" t="s">
        <v>627</v>
      </c>
      <c r="D3121">
        <v>0</v>
      </c>
      <c r="E3121">
        <v>327</v>
      </c>
      <c r="F3121" s="1" t="s">
        <v>17</v>
      </c>
      <c r="G3121" t="s">
        <v>753</v>
      </c>
    </row>
    <row r="3122" spans="1:7" hidden="1" x14ac:dyDescent="0.25">
      <c r="A3122">
        <v>327215</v>
      </c>
      <c r="B3122" t="s">
        <v>750</v>
      </c>
      <c r="C3122" t="s">
        <v>627</v>
      </c>
      <c r="D3122">
        <v>0</v>
      </c>
      <c r="E3122">
        <v>327</v>
      </c>
      <c r="F3122" s="1" t="s">
        <v>17</v>
      </c>
      <c r="G3122" t="s">
        <v>149</v>
      </c>
    </row>
    <row r="3123" spans="1:7" hidden="1" x14ac:dyDescent="0.25">
      <c r="A3123">
        <v>327215</v>
      </c>
      <c r="B3123" t="s">
        <v>741</v>
      </c>
      <c r="C3123" t="s">
        <v>627</v>
      </c>
      <c r="D3123" t="s">
        <v>50</v>
      </c>
      <c r="E3123">
        <v>327</v>
      </c>
      <c r="F3123" s="1" t="s">
        <v>17</v>
      </c>
      <c r="G3123" t="s">
        <v>453</v>
      </c>
    </row>
    <row r="3124" spans="1:7" hidden="1" x14ac:dyDescent="0.25">
      <c r="A3124">
        <v>327215</v>
      </c>
      <c r="B3124" t="s">
        <v>742</v>
      </c>
      <c r="C3124" t="s">
        <v>627</v>
      </c>
      <c r="D3124">
        <v>0</v>
      </c>
      <c r="E3124">
        <v>327</v>
      </c>
      <c r="F3124" s="1" t="s">
        <v>17</v>
      </c>
      <c r="G3124" t="s">
        <v>153</v>
      </c>
    </row>
    <row r="3125" spans="1:7" hidden="1" x14ac:dyDescent="0.25">
      <c r="A3125">
        <v>327215</v>
      </c>
      <c r="B3125" t="s">
        <v>154</v>
      </c>
      <c r="C3125" t="s">
        <v>627</v>
      </c>
      <c r="D3125" t="s">
        <v>50</v>
      </c>
      <c r="E3125">
        <v>327</v>
      </c>
      <c r="F3125" s="1" t="s">
        <v>17</v>
      </c>
      <c r="G3125" t="s">
        <v>154</v>
      </c>
    </row>
    <row r="3126" spans="1:7" hidden="1" x14ac:dyDescent="0.25">
      <c r="A3126">
        <v>327215</v>
      </c>
      <c r="B3126" t="s">
        <v>743</v>
      </c>
      <c r="C3126" t="s">
        <v>627</v>
      </c>
      <c r="D3126" t="s">
        <v>44</v>
      </c>
      <c r="E3126">
        <v>327</v>
      </c>
      <c r="F3126" s="1" t="s">
        <v>17</v>
      </c>
      <c r="G3126" t="s">
        <v>443</v>
      </c>
    </row>
    <row r="3127" spans="1:7" hidden="1" x14ac:dyDescent="0.25">
      <c r="A3127">
        <v>327215</v>
      </c>
      <c r="B3127" t="s">
        <v>744</v>
      </c>
      <c r="C3127" t="s">
        <v>627</v>
      </c>
      <c r="D3127" t="s">
        <v>50</v>
      </c>
      <c r="E3127">
        <v>327</v>
      </c>
      <c r="F3127" s="1" t="s">
        <v>17</v>
      </c>
      <c r="G3127" t="s">
        <v>443</v>
      </c>
    </row>
    <row r="3128" spans="1:7" hidden="1" x14ac:dyDescent="0.25">
      <c r="A3128">
        <v>327215</v>
      </c>
      <c r="B3128" t="s">
        <v>745</v>
      </c>
      <c r="C3128" t="s">
        <v>627</v>
      </c>
      <c r="D3128" t="s">
        <v>50</v>
      </c>
      <c r="E3128">
        <v>327</v>
      </c>
      <c r="F3128" s="1" t="s">
        <v>17</v>
      </c>
      <c r="G3128" t="s">
        <v>737</v>
      </c>
    </row>
    <row r="3129" spans="1:7" hidden="1" x14ac:dyDescent="0.25">
      <c r="A3129">
        <v>327215</v>
      </c>
      <c r="B3129" t="s">
        <v>738</v>
      </c>
      <c r="C3129" t="s">
        <v>627</v>
      </c>
      <c r="D3129" t="s">
        <v>44</v>
      </c>
      <c r="E3129">
        <v>327</v>
      </c>
      <c r="F3129" s="1" t="s">
        <v>17</v>
      </c>
      <c r="G3129" t="s">
        <v>738</v>
      </c>
    </row>
    <row r="3130" spans="1:7" hidden="1" x14ac:dyDescent="0.25">
      <c r="A3130">
        <v>327215</v>
      </c>
      <c r="B3130" t="s">
        <v>746</v>
      </c>
      <c r="C3130" t="s">
        <v>627</v>
      </c>
      <c r="D3130">
        <v>0</v>
      </c>
      <c r="E3130">
        <v>327</v>
      </c>
      <c r="F3130" s="1" t="s">
        <v>17</v>
      </c>
      <c r="G3130" t="s">
        <v>753</v>
      </c>
    </row>
    <row r="3131" spans="1:7" hidden="1" x14ac:dyDescent="0.25">
      <c r="A3131">
        <v>327215</v>
      </c>
      <c r="B3131" t="s">
        <v>747</v>
      </c>
      <c r="C3131" t="s">
        <v>627</v>
      </c>
      <c r="D3131" t="s">
        <v>50</v>
      </c>
      <c r="E3131">
        <v>327</v>
      </c>
      <c r="F3131" s="1" t="s">
        <v>17</v>
      </c>
      <c r="G3131" t="s">
        <v>753</v>
      </c>
    </row>
    <row r="3132" spans="1:7" hidden="1" x14ac:dyDescent="0.25">
      <c r="A3132">
        <v>327215</v>
      </c>
      <c r="B3132" t="s">
        <v>748</v>
      </c>
      <c r="C3132" t="s">
        <v>627</v>
      </c>
      <c r="D3132">
        <v>0</v>
      </c>
      <c r="E3132">
        <v>327</v>
      </c>
      <c r="F3132" s="1" t="s">
        <v>17</v>
      </c>
      <c r="G3132" t="s">
        <v>753</v>
      </c>
    </row>
    <row r="3133" spans="1:7" hidden="1" x14ac:dyDescent="0.25">
      <c r="A3133">
        <v>327215</v>
      </c>
      <c r="B3133" t="s">
        <v>749</v>
      </c>
      <c r="C3133" t="s">
        <v>627</v>
      </c>
      <c r="D3133" t="s">
        <v>50</v>
      </c>
      <c r="E3133">
        <v>327</v>
      </c>
      <c r="F3133" s="1" t="s">
        <v>17</v>
      </c>
      <c r="G3133" t="s">
        <v>753</v>
      </c>
    </row>
    <row r="3134" spans="1:7" hidden="1" x14ac:dyDescent="0.25">
      <c r="A3134">
        <v>327215</v>
      </c>
      <c r="B3134" t="s">
        <v>532</v>
      </c>
      <c r="C3134" t="s">
        <v>627</v>
      </c>
      <c r="D3134" t="s">
        <v>50</v>
      </c>
      <c r="E3134">
        <v>327</v>
      </c>
      <c r="F3134" s="1" t="s">
        <v>17</v>
      </c>
      <c r="G3134" t="s">
        <v>753</v>
      </c>
    </row>
    <row r="3135" spans="1:7" hidden="1" x14ac:dyDescent="0.25">
      <c r="A3135">
        <v>327310</v>
      </c>
      <c r="B3135" t="s">
        <v>750</v>
      </c>
      <c r="C3135" t="s">
        <v>627</v>
      </c>
      <c r="D3135" t="s">
        <v>50</v>
      </c>
      <c r="E3135">
        <v>327</v>
      </c>
      <c r="F3135" s="1" t="s">
        <v>18</v>
      </c>
      <c r="G3135" t="s">
        <v>149</v>
      </c>
    </row>
    <row r="3136" spans="1:7" hidden="1" x14ac:dyDescent="0.25">
      <c r="A3136">
        <v>327310</v>
      </c>
      <c r="B3136" t="s">
        <v>741</v>
      </c>
      <c r="C3136" t="s">
        <v>627</v>
      </c>
      <c r="D3136" t="s">
        <v>50</v>
      </c>
      <c r="E3136">
        <v>327</v>
      </c>
      <c r="F3136" s="1" t="s">
        <v>18</v>
      </c>
      <c r="G3136" t="s">
        <v>453</v>
      </c>
    </row>
    <row r="3137" spans="1:7" hidden="1" x14ac:dyDescent="0.25">
      <c r="A3137">
        <v>327310</v>
      </c>
      <c r="B3137" t="s">
        <v>742</v>
      </c>
      <c r="C3137" t="s">
        <v>627</v>
      </c>
      <c r="D3137">
        <v>0</v>
      </c>
      <c r="E3137">
        <v>327</v>
      </c>
      <c r="F3137" s="1" t="s">
        <v>18</v>
      </c>
      <c r="G3137" t="s">
        <v>153</v>
      </c>
    </row>
    <row r="3138" spans="1:7" hidden="1" x14ac:dyDescent="0.25">
      <c r="A3138">
        <v>327310</v>
      </c>
      <c r="B3138" t="s">
        <v>154</v>
      </c>
      <c r="C3138" t="s">
        <v>627</v>
      </c>
      <c r="D3138" t="s">
        <v>50</v>
      </c>
      <c r="E3138">
        <v>327</v>
      </c>
      <c r="F3138" s="1" t="s">
        <v>18</v>
      </c>
      <c r="G3138" t="s">
        <v>154</v>
      </c>
    </row>
    <row r="3139" spans="1:7" hidden="1" x14ac:dyDescent="0.25">
      <c r="A3139">
        <v>327310</v>
      </c>
      <c r="B3139" t="s">
        <v>743</v>
      </c>
      <c r="C3139" t="s">
        <v>627</v>
      </c>
      <c r="D3139" t="s">
        <v>44</v>
      </c>
      <c r="E3139">
        <v>327</v>
      </c>
      <c r="F3139" s="1" t="s">
        <v>18</v>
      </c>
      <c r="G3139" t="s">
        <v>443</v>
      </c>
    </row>
    <row r="3140" spans="1:7" hidden="1" x14ac:dyDescent="0.25">
      <c r="A3140">
        <v>327310</v>
      </c>
      <c r="B3140" t="s">
        <v>744</v>
      </c>
      <c r="C3140" t="s">
        <v>627</v>
      </c>
      <c r="D3140">
        <v>0</v>
      </c>
      <c r="E3140">
        <v>327</v>
      </c>
      <c r="F3140" s="1" t="s">
        <v>18</v>
      </c>
      <c r="G3140" t="s">
        <v>443</v>
      </c>
    </row>
    <row r="3141" spans="1:7" hidden="1" x14ac:dyDescent="0.25">
      <c r="A3141">
        <v>327310</v>
      </c>
      <c r="B3141" t="s">
        <v>745</v>
      </c>
      <c r="C3141" t="s">
        <v>627</v>
      </c>
      <c r="D3141" t="s">
        <v>50</v>
      </c>
      <c r="E3141">
        <v>327</v>
      </c>
      <c r="F3141" s="1" t="s">
        <v>18</v>
      </c>
      <c r="G3141" t="s">
        <v>737</v>
      </c>
    </row>
    <row r="3142" spans="1:7" hidden="1" x14ac:dyDescent="0.25">
      <c r="A3142">
        <v>327310</v>
      </c>
      <c r="B3142" t="s">
        <v>738</v>
      </c>
      <c r="C3142" t="s">
        <v>627</v>
      </c>
      <c r="D3142" t="s">
        <v>44</v>
      </c>
      <c r="E3142">
        <v>327</v>
      </c>
      <c r="F3142" s="1" t="s">
        <v>18</v>
      </c>
      <c r="G3142" t="s">
        <v>738</v>
      </c>
    </row>
    <row r="3143" spans="1:7" hidden="1" x14ac:dyDescent="0.25">
      <c r="A3143">
        <v>327310</v>
      </c>
      <c r="B3143" t="s">
        <v>746</v>
      </c>
      <c r="C3143" t="s">
        <v>627</v>
      </c>
      <c r="D3143" t="s">
        <v>50</v>
      </c>
      <c r="E3143">
        <v>327</v>
      </c>
      <c r="F3143" s="1" t="s">
        <v>18</v>
      </c>
      <c r="G3143" t="s">
        <v>753</v>
      </c>
    </row>
    <row r="3144" spans="1:7" hidden="1" x14ac:dyDescent="0.25">
      <c r="A3144">
        <v>327310</v>
      </c>
      <c r="B3144" t="s">
        <v>747</v>
      </c>
      <c r="C3144" t="s">
        <v>627</v>
      </c>
      <c r="D3144" t="s">
        <v>50</v>
      </c>
      <c r="E3144">
        <v>327</v>
      </c>
      <c r="F3144" s="1" t="s">
        <v>18</v>
      </c>
      <c r="G3144" t="s">
        <v>753</v>
      </c>
    </row>
    <row r="3145" spans="1:7" hidden="1" x14ac:dyDescent="0.25">
      <c r="A3145">
        <v>327310</v>
      </c>
      <c r="B3145" t="s">
        <v>748</v>
      </c>
      <c r="C3145" t="s">
        <v>627</v>
      </c>
      <c r="D3145">
        <v>0</v>
      </c>
      <c r="E3145">
        <v>327</v>
      </c>
      <c r="F3145" s="1" t="s">
        <v>18</v>
      </c>
      <c r="G3145" t="s">
        <v>753</v>
      </c>
    </row>
    <row r="3146" spans="1:7" hidden="1" x14ac:dyDescent="0.25">
      <c r="A3146">
        <v>327310</v>
      </c>
      <c r="B3146" t="s">
        <v>749</v>
      </c>
      <c r="C3146" t="s">
        <v>627</v>
      </c>
      <c r="D3146" t="s">
        <v>50</v>
      </c>
      <c r="E3146">
        <v>327</v>
      </c>
      <c r="F3146" s="1" t="s">
        <v>18</v>
      </c>
      <c r="G3146" t="s">
        <v>753</v>
      </c>
    </row>
    <row r="3147" spans="1:7" hidden="1" x14ac:dyDescent="0.25">
      <c r="A3147">
        <v>327310</v>
      </c>
      <c r="B3147" t="s">
        <v>532</v>
      </c>
      <c r="C3147" t="s">
        <v>627</v>
      </c>
      <c r="D3147" t="s">
        <v>50</v>
      </c>
      <c r="E3147">
        <v>327</v>
      </c>
      <c r="F3147" s="1" t="s">
        <v>18</v>
      </c>
      <c r="G3147" t="s">
        <v>753</v>
      </c>
    </row>
    <row r="3148" spans="1:7" hidden="1" x14ac:dyDescent="0.25">
      <c r="A3148">
        <v>327410</v>
      </c>
      <c r="B3148" t="s">
        <v>750</v>
      </c>
      <c r="C3148" t="s">
        <v>627</v>
      </c>
      <c r="D3148">
        <v>0</v>
      </c>
      <c r="E3148">
        <v>327</v>
      </c>
      <c r="F3148" s="1" t="s">
        <v>18</v>
      </c>
      <c r="G3148" t="s">
        <v>149</v>
      </c>
    </row>
    <row r="3149" spans="1:7" hidden="1" x14ac:dyDescent="0.25">
      <c r="A3149">
        <v>327410</v>
      </c>
      <c r="B3149" t="s">
        <v>741</v>
      </c>
      <c r="C3149" t="s">
        <v>627</v>
      </c>
      <c r="D3149" t="s">
        <v>50</v>
      </c>
      <c r="E3149">
        <v>327</v>
      </c>
      <c r="F3149" s="1" t="s">
        <v>18</v>
      </c>
      <c r="G3149" t="s">
        <v>453</v>
      </c>
    </row>
    <row r="3150" spans="1:7" hidden="1" x14ac:dyDescent="0.25">
      <c r="A3150">
        <v>327410</v>
      </c>
      <c r="B3150" t="s">
        <v>742</v>
      </c>
      <c r="C3150" t="s">
        <v>627</v>
      </c>
      <c r="D3150">
        <v>0</v>
      </c>
      <c r="E3150">
        <v>327</v>
      </c>
      <c r="F3150" s="1" t="s">
        <v>18</v>
      </c>
      <c r="G3150" t="s">
        <v>153</v>
      </c>
    </row>
    <row r="3151" spans="1:7" hidden="1" x14ac:dyDescent="0.25">
      <c r="A3151">
        <v>327410</v>
      </c>
      <c r="B3151" t="s">
        <v>154</v>
      </c>
      <c r="C3151" t="s">
        <v>627</v>
      </c>
      <c r="D3151" t="s">
        <v>50</v>
      </c>
      <c r="E3151">
        <v>327</v>
      </c>
      <c r="F3151" s="1" t="s">
        <v>18</v>
      </c>
      <c r="G3151" t="s">
        <v>154</v>
      </c>
    </row>
    <row r="3152" spans="1:7" hidden="1" x14ac:dyDescent="0.25">
      <c r="A3152">
        <v>327410</v>
      </c>
      <c r="B3152" t="s">
        <v>743</v>
      </c>
      <c r="C3152" t="s">
        <v>627</v>
      </c>
      <c r="D3152" t="s">
        <v>44</v>
      </c>
      <c r="E3152">
        <v>327</v>
      </c>
      <c r="F3152" s="1" t="s">
        <v>18</v>
      </c>
      <c r="G3152" t="s">
        <v>443</v>
      </c>
    </row>
    <row r="3153" spans="1:7" hidden="1" x14ac:dyDescent="0.25">
      <c r="A3153">
        <v>327410</v>
      </c>
      <c r="B3153" t="s">
        <v>744</v>
      </c>
      <c r="C3153" t="s">
        <v>627</v>
      </c>
      <c r="D3153" t="s">
        <v>50</v>
      </c>
      <c r="E3153">
        <v>327</v>
      </c>
      <c r="F3153" s="1" t="s">
        <v>18</v>
      </c>
      <c r="G3153" t="s">
        <v>443</v>
      </c>
    </row>
    <row r="3154" spans="1:7" hidden="1" x14ac:dyDescent="0.25">
      <c r="A3154">
        <v>327410</v>
      </c>
      <c r="B3154" t="s">
        <v>745</v>
      </c>
      <c r="C3154" t="s">
        <v>627</v>
      </c>
      <c r="D3154" t="s">
        <v>50</v>
      </c>
      <c r="E3154">
        <v>327</v>
      </c>
      <c r="F3154" s="1" t="s">
        <v>18</v>
      </c>
      <c r="G3154" t="s">
        <v>737</v>
      </c>
    </row>
    <row r="3155" spans="1:7" hidden="1" x14ac:dyDescent="0.25">
      <c r="A3155">
        <v>327410</v>
      </c>
      <c r="B3155" t="s">
        <v>738</v>
      </c>
      <c r="C3155" t="s">
        <v>627</v>
      </c>
      <c r="D3155" t="s">
        <v>44</v>
      </c>
      <c r="E3155">
        <v>327</v>
      </c>
      <c r="F3155" s="1" t="s">
        <v>18</v>
      </c>
      <c r="G3155" t="s">
        <v>738</v>
      </c>
    </row>
    <row r="3156" spans="1:7" hidden="1" x14ac:dyDescent="0.25">
      <c r="A3156">
        <v>327410</v>
      </c>
      <c r="B3156" t="s">
        <v>746</v>
      </c>
      <c r="C3156" t="s">
        <v>627</v>
      </c>
      <c r="D3156">
        <v>0</v>
      </c>
      <c r="E3156">
        <v>327</v>
      </c>
      <c r="F3156" s="1" t="s">
        <v>18</v>
      </c>
      <c r="G3156" t="s">
        <v>753</v>
      </c>
    </row>
    <row r="3157" spans="1:7" hidden="1" x14ac:dyDescent="0.25">
      <c r="A3157">
        <v>327410</v>
      </c>
      <c r="B3157" t="s">
        <v>747</v>
      </c>
      <c r="C3157" t="s">
        <v>627</v>
      </c>
      <c r="D3157" t="s">
        <v>50</v>
      </c>
      <c r="E3157">
        <v>327</v>
      </c>
      <c r="F3157" s="1" t="s">
        <v>18</v>
      </c>
      <c r="G3157" t="s">
        <v>753</v>
      </c>
    </row>
    <row r="3158" spans="1:7" hidden="1" x14ac:dyDescent="0.25">
      <c r="A3158">
        <v>327410</v>
      </c>
      <c r="B3158" t="s">
        <v>748</v>
      </c>
      <c r="C3158" t="s">
        <v>627</v>
      </c>
      <c r="D3158">
        <v>0</v>
      </c>
      <c r="E3158">
        <v>327</v>
      </c>
      <c r="F3158" s="1" t="s">
        <v>18</v>
      </c>
      <c r="G3158" t="s">
        <v>753</v>
      </c>
    </row>
    <row r="3159" spans="1:7" hidden="1" x14ac:dyDescent="0.25">
      <c r="A3159">
        <v>327410</v>
      </c>
      <c r="B3159" t="s">
        <v>749</v>
      </c>
      <c r="C3159" t="s">
        <v>627</v>
      </c>
      <c r="D3159" t="s">
        <v>50</v>
      </c>
      <c r="E3159">
        <v>327</v>
      </c>
      <c r="F3159" s="1" t="s">
        <v>18</v>
      </c>
      <c r="G3159" t="s">
        <v>753</v>
      </c>
    </row>
    <row r="3160" spans="1:7" hidden="1" x14ac:dyDescent="0.25">
      <c r="A3160">
        <v>327410</v>
      </c>
      <c r="B3160" t="s">
        <v>532</v>
      </c>
      <c r="C3160" t="s">
        <v>627</v>
      </c>
      <c r="D3160" t="s">
        <v>50</v>
      </c>
      <c r="E3160">
        <v>327</v>
      </c>
      <c r="F3160" s="1" t="s">
        <v>18</v>
      </c>
      <c r="G3160" t="s">
        <v>753</v>
      </c>
    </row>
    <row r="3161" spans="1:7" hidden="1" x14ac:dyDescent="0.25">
      <c r="A3161">
        <v>327420</v>
      </c>
      <c r="B3161" t="s">
        <v>750</v>
      </c>
      <c r="C3161" t="s">
        <v>627</v>
      </c>
      <c r="D3161">
        <v>0</v>
      </c>
      <c r="E3161">
        <v>327</v>
      </c>
      <c r="F3161" s="1" t="s">
        <v>18</v>
      </c>
      <c r="G3161" t="s">
        <v>149</v>
      </c>
    </row>
    <row r="3162" spans="1:7" hidden="1" x14ac:dyDescent="0.25">
      <c r="A3162">
        <v>327420</v>
      </c>
      <c r="B3162" t="s">
        <v>741</v>
      </c>
      <c r="C3162" t="s">
        <v>627</v>
      </c>
      <c r="D3162" t="s">
        <v>50</v>
      </c>
      <c r="E3162">
        <v>327</v>
      </c>
      <c r="F3162" s="1" t="s">
        <v>18</v>
      </c>
      <c r="G3162" t="s">
        <v>453</v>
      </c>
    </row>
    <row r="3163" spans="1:7" hidden="1" x14ac:dyDescent="0.25">
      <c r="A3163">
        <v>327420</v>
      </c>
      <c r="B3163" t="s">
        <v>742</v>
      </c>
      <c r="C3163" t="s">
        <v>627</v>
      </c>
      <c r="D3163">
        <v>0</v>
      </c>
      <c r="E3163">
        <v>327</v>
      </c>
      <c r="F3163" s="1" t="s">
        <v>18</v>
      </c>
      <c r="G3163" t="s">
        <v>153</v>
      </c>
    </row>
    <row r="3164" spans="1:7" hidden="1" x14ac:dyDescent="0.25">
      <c r="A3164">
        <v>327420</v>
      </c>
      <c r="B3164" t="s">
        <v>154</v>
      </c>
      <c r="C3164" t="s">
        <v>627</v>
      </c>
      <c r="D3164" t="s">
        <v>50</v>
      </c>
      <c r="E3164">
        <v>327</v>
      </c>
      <c r="F3164" s="1" t="s">
        <v>18</v>
      </c>
      <c r="G3164" t="s">
        <v>154</v>
      </c>
    </row>
    <row r="3165" spans="1:7" hidden="1" x14ac:dyDescent="0.25">
      <c r="A3165">
        <v>327420</v>
      </c>
      <c r="B3165" t="s">
        <v>743</v>
      </c>
      <c r="C3165" t="s">
        <v>627</v>
      </c>
      <c r="D3165" t="s">
        <v>44</v>
      </c>
      <c r="E3165">
        <v>327</v>
      </c>
      <c r="F3165" s="1" t="s">
        <v>18</v>
      </c>
      <c r="G3165" t="s">
        <v>443</v>
      </c>
    </row>
    <row r="3166" spans="1:7" hidden="1" x14ac:dyDescent="0.25">
      <c r="A3166">
        <v>327420</v>
      </c>
      <c r="B3166" t="s">
        <v>744</v>
      </c>
      <c r="C3166" t="s">
        <v>627</v>
      </c>
      <c r="D3166">
        <v>0</v>
      </c>
      <c r="E3166">
        <v>327</v>
      </c>
      <c r="F3166" s="1" t="s">
        <v>18</v>
      </c>
      <c r="G3166" t="s">
        <v>443</v>
      </c>
    </row>
    <row r="3167" spans="1:7" hidden="1" x14ac:dyDescent="0.25">
      <c r="A3167">
        <v>327420</v>
      </c>
      <c r="B3167" t="s">
        <v>745</v>
      </c>
      <c r="C3167" t="s">
        <v>627</v>
      </c>
      <c r="D3167" t="s">
        <v>50</v>
      </c>
      <c r="E3167">
        <v>327</v>
      </c>
      <c r="F3167" s="1" t="s">
        <v>18</v>
      </c>
      <c r="G3167" t="s">
        <v>737</v>
      </c>
    </row>
    <row r="3168" spans="1:7" hidden="1" x14ac:dyDescent="0.25">
      <c r="A3168">
        <v>327420</v>
      </c>
      <c r="B3168" t="s">
        <v>738</v>
      </c>
      <c r="C3168" t="s">
        <v>627</v>
      </c>
      <c r="D3168" t="s">
        <v>44</v>
      </c>
      <c r="E3168">
        <v>327</v>
      </c>
      <c r="F3168" s="1" t="s">
        <v>18</v>
      </c>
      <c r="G3168" t="s">
        <v>738</v>
      </c>
    </row>
    <row r="3169" spans="1:7" hidden="1" x14ac:dyDescent="0.25">
      <c r="A3169">
        <v>327420</v>
      </c>
      <c r="B3169" t="s">
        <v>746</v>
      </c>
      <c r="C3169" t="s">
        <v>627</v>
      </c>
      <c r="D3169">
        <v>0</v>
      </c>
      <c r="E3169">
        <v>327</v>
      </c>
      <c r="F3169" s="1" t="s">
        <v>18</v>
      </c>
      <c r="G3169" t="s">
        <v>753</v>
      </c>
    </row>
    <row r="3170" spans="1:7" hidden="1" x14ac:dyDescent="0.25">
      <c r="A3170">
        <v>327420</v>
      </c>
      <c r="B3170" t="s">
        <v>747</v>
      </c>
      <c r="C3170" t="s">
        <v>627</v>
      </c>
      <c r="D3170" t="s">
        <v>50</v>
      </c>
      <c r="E3170">
        <v>327</v>
      </c>
      <c r="F3170" s="1" t="s">
        <v>18</v>
      </c>
      <c r="G3170" t="s">
        <v>753</v>
      </c>
    </row>
    <row r="3171" spans="1:7" hidden="1" x14ac:dyDescent="0.25">
      <c r="A3171">
        <v>327420</v>
      </c>
      <c r="B3171" t="s">
        <v>748</v>
      </c>
      <c r="C3171" t="s">
        <v>627</v>
      </c>
      <c r="D3171">
        <v>0</v>
      </c>
      <c r="E3171">
        <v>327</v>
      </c>
      <c r="F3171" s="1" t="s">
        <v>18</v>
      </c>
      <c r="G3171" t="s">
        <v>753</v>
      </c>
    </row>
    <row r="3172" spans="1:7" hidden="1" x14ac:dyDescent="0.25">
      <c r="A3172">
        <v>327420</v>
      </c>
      <c r="B3172" t="s">
        <v>749</v>
      </c>
      <c r="C3172" t="s">
        <v>627</v>
      </c>
      <c r="D3172">
        <v>0</v>
      </c>
      <c r="E3172">
        <v>327</v>
      </c>
      <c r="F3172" s="1" t="s">
        <v>18</v>
      </c>
      <c r="G3172" t="s">
        <v>753</v>
      </c>
    </row>
    <row r="3173" spans="1:7" hidden="1" x14ac:dyDescent="0.25">
      <c r="A3173">
        <v>327420</v>
      </c>
      <c r="B3173" t="s">
        <v>532</v>
      </c>
      <c r="C3173" t="s">
        <v>627</v>
      </c>
      <c r="D3173">
        <v>0</v>
      </c>
      <c r="E3173">
        <v>327</v>
      </c>
      <c r="F3173" s="1" t="s">
        <v>18</v>
      </c>
      <c r="G3173" t="s">
        <v>753</v>
      </c>
    </row>
    <row r="3174" spans="1:7" hidden="1" x14ac:dyDescent="0.25">
      <c r="A3174">
        <v>327993</v>
      </c>
      <c r="B3174" t="s">
        <v>750</v>
      </c>
      <c r="C3174" t="s">
        <v>627</v>
      </c>
      <c r="D3174">
        <v>0</v>
      </c>
      <c r="E3174">
        <v>327</v>
      </c>
      <c r="F3174" s="1" t="s">
        <v>17</v>
      </c>
      <c r="G3174" t="s">
        <v>149</v>
      </c>
    </row>
    <row r="3175" spans="1:7" hidden="1" x14ac:dyDescent="0.25">
      <c r="A3175">
        <v>327993</v>
      </c>
      <c r="B3175" t="s">
        <v>741</v>
      </c>
      <c r="C3175" t="s">
        <v>627</v>
      </c>
      <c r="D3175" t="s">
        <v>50</v>
      </c>
      <c r="E3175">
        <v>327</v>
      </c>
      <c r="F3175" s="1" t="s">
        <v>17</v>
      </c>
      <c r="G3175" t="s">
        <v>453</v>
      </c>
    </row>
    <row r="3176" spans="1:7" hidden="1" x14ac:dyDescent="0.25">
      <c r="A3176">
        <v>327993</v>
      </c>
      <c r="B3176" t="s">
        <v>742</v>
      </c>
      <c r="C3176" t="s">
        <v>627</v>
      </c>
      <c r="D3176">
        <v>0</v>
      </c>
      <c r="E3176">
        <v>327</v>
      </c>
      <c r="F3176" s="1" t="s">
        <v>17</v>
      </c>
      <c r="G3176" t="s">
        <v>153</v>
      </c>
    </row>
    <row r="3177" spans="1:7" hidden="1" x14ac:dyDescent="0.25">
      <c r="A3177">
        <v>327993</v>
      </c>
      <c r="B3177" t="s">
        <v>154</v>
      </c>
      <c r="C3177" t="s">
        <v>627</v>
      </c>
      <c r="D3177" t="s">
        <v>50</v>
      </c>
      <c r="E3177">
        <v>327</v>
      </c>
      <c r="F3177" s="1" t="s">
        <v>17</v>
      </c>
      <c r="G3177" t="s">
        <v>154</v>
      </c>
    </row>
    <row r="3178" spans="1:7" hidden="1" x14ac:dyDescent="0.25">
      <c r="A3178">
        <v>327993</v>
      </c>
      <c r="B3178" t="s">
        <v>743</v>
      </c>
      <c r="C3178" t="s">
        <v>627</v>
      </c>
      <c r="D3178" t="s">
        <v>44</v>
      </c>
      <c r="E3178">
        <v>327</v>
      </c>
      <c r="F3178" s="1" t="s">
        <v>17</v>
      </c>
      <c r="G3178" t="s">
        <v>443</v>
      </c>
    </row>
    <row r="3179" spans="1:7" hidden="1" x14ac:dyDescent="0.25">
      <c r="A3179">
        <v>327993</v>
      </c>
      <c r="B3179" t="s">
        <v>744</v>
      </c>
      <c r="C3179" t="s">
        <v>627</v>
      </c>
      <c r="D3179">
        <v>0</v>
      </c>
      <c r="E3179">
        <v>327</v>
      </c>
      <c r="F3179" s="1" t="s">
        <v>17</v>
      </c>
      <c r="G3179" t="s">
        <v>443</v>
      </c>
    </row>
    <row r="3180" spans="1:7" hidden="1" x14ac:dyDescent="0.25">
      <c r="A3180">
        <v>327993</v>
      </c>
      <c r="B3180" t="s">
        <v>745</v>
      </c>
      <c r="C3180" t="s">
        <v>627</v>
      </c>
      <c r="D3180" t="s">
        <v>50</v>
      </c>
      <c r="E3180">
        <v>327</v>
      </c>
      <c r="F3180" s="1" t="s">
        <v>17</v>
      </c>
      <c r="G3180" t="s">
        <v>737</v>
      </c>
    </row>
    <row r="3181" spans="1:7" hidden="1" x14ac:dyDescent="0.25">
      <c r="A3181">
        <v>327993</v>
      </c>
      <c r="B3181" t="s">
        <v>738</v>
      </c>
      <c r="C3181" t="s">
        <v>627</v>
      </c>
      <c r="D3181" t="s">
        <v>44</v>
      </c>
      <c r="E3181">
        <v>327</v>
      </c>
      <c r="F3181" s="1" t="s">
        <v>17</v>
      </c>
      <c r="G3181" t="s">
        <v>738</v>
      </c>
    </row>
    <row r="3182" spans="1:7" hidden="1" x14ac:dyDescent="0.25">
      <c r="A3182">
        <v>327993</v>
      </c>
      <c r="B3182" t="s">
        <v>746</v>
      </c>
      <c r="C3182" t="s">
        <v>627</v>
      </c>
      <c r="D3182" t="s">
        <v>50</v>
      </c>
      <c r="E3182">
        <v>327</v>
      </c>
      <c r="F3182" s="1" t="s">
        <v>17</v>
      </c>
      <c r="G3182" t="s">
        <v>753</v>
      </c>
    </row>
    <row r="3183" spans="1:7" hidden="1" x14ac:dyDescent="0.25">
      <c r="A3183">
        <v>327993</v>
      </c>
      <c r="B3183" t="s">
        <v>747</v>
      </c>
      <c r="C3183" t="s">
        <v>627</v>
      </c>
      <c r="D3183" t="s">
        <v>50</v>
      </c>
      <c r="E3183">
        <v>327</v>
      </c>
      <c r="F3183" s="1" t="s">
        <v>17</v>
      </c>
      <c r="G3183" t="s">
        <v>753</v>
      </c>
    </row>
    <row r="3184" spans="1:7" hidden="1" x14ac:dyDescent="0.25">
      <c r="A3184">
        <v>327993</v>
      </c>
      <c r="B3184" t="s">
        <v>748</v>
      </c>
      <c r="C3184" t="s">
        <v>627</v>
      </c>
      <c r="D3184">
        <v>0</v>
      </c>
      <c r="E3184">
        <v>327</v>
      </c>
      <c r="F3184" s="1" t="s">
        <v>17</v>
      </c>
      <c r="G3184" t="s">
        <v>753</v>
      </c>
    </row>
    <row r="3185" spans="1:7" hidden="1" x14ac:dyDescent="0.25">
      <c r="A3185">
        <v>327993</v>
      </c>
      <c r="B3185" t="s">
        <v>749</v>
      </c>
      <c r="C3185" t="s">
        <v>627</v>
      </c>
      <c r="D3185" t="s">
        <v>50</v>
      </c>
      <c r="E3185">
        <v>327</v>
      </c>
      <c r="F3185" s="1" t="s">
        <v>17</v>
      </c>
      <c r="G3185" t="s">
        <v>753</v>
      </c>
    </row>
    <row r="3186" spans="1:7" hidden="1" x14ac:dyDescent="0.25">
      <c r="A3186">
        <v>327993</v>
      </c>
      <c r="B3186" t="s">
        <v>532</v>
      </c>
      <c r="C3186" t="s">
        <v>627</v>
      </c>
      <c r="D3186">
        <v>0</v>
      </c>
      <c r="E3186">
        <v>327</v>
      </c>
      <c r="F3186" s="1" t="s">
        <v>17</v>
      </c>
      <c r="G3186" t="s">
        <v>753</v>
      </c>
    </row>
    <row r="3187" spans="1:7" hidden="1" x14ac:dyDescent="0.25">
      <c r="A3187">
        <v>331110</v>
      </c>
      <c r="B3187" t="s">
        <v>750</v>
      </c>
      <c r="C3187" t="s">
        <v>627</v>
      </c>
      <c r="D3187" t="s">
        <v>50</v>
      </c>
      <c r="E3187">
        <v>331</v>
      </c>
      <c r="F3187" s="1" t="s">
        <v>19</v>
      </c>
      <c r="G3187" t="s">
        <v>149</v>
      </c>
    </row>
    <row r="3188" spans="1:7" hidden="1" x14ac:dyDescent="0.25">
      <c r="A3188">
        <v>331110</v>
      </c>
      <c r="B3188" t="s">
        <v>741</v>
      </c>
      <c r="C3188" t="s">
        <v>627</v>
      </c>
      <c r="D3188" t="s">
        <v>50</v>
      </c>
      <c r="E3188">
        <v>331</v>
      </c>
      <c r="F3188" s="1" t="s">
        <v>19</v>
      </c>
      <c r="G3188" t="s">
        <v>453</v>
      </c>
    </row>
    <row r="3189" spans="1:7" hidden="1" x14ac:dyDescent="0.25">
      <c r="A3189">
        <v>331110</v>
      </c>
      <c r="B3189" t="s">
        <v>742</v>
      </c>
      <c r="C3189" t="s">
        <v>627</v>
      </c>
      <c r="D3189" t="s">
        <v>50</v>
      </c>
      <c r="E3189">
        <v>331</v>
      </c>
      <c r="F3189" s="1" t="s">
        <v>19</v>
      </c>
      <c r="G3189" t="s">
        <v>153</v>
      </c>
    </row>
    <row r="3190" spans="1:7" hidden="1" x14ac:dyDescent="0.25">
      <c r="A3190">
        <v>331110</v>
      </c>
      <c r="B3190" t="s">
        <v>154</v>
      </c>
      <c r="C3190" t="s">
        <v>627</v>
      </c>
      <c r="D3190" t="s">
        <v>50</v>
      </c>
      <c r="E3190">
        <v>331</v>
      </c>
      <c r="F3190" s="1" t="s">
        <v>19</v>
      </c>
      <c r="G3190" t="s">
        <v>154</v>
      </c>
    </row>
    <row r="3191" spans="1:7" hidden="1" x14ac:dyDescent="0.25">
      <c r="A3191">
        <v>331110</v>
      </c>
      <c r="B3191" t="s">
        <v>743</v>
      </c>
      <c r="C3191" t="s">
        <v>627</v>
      </c>
      <c r="D3191" t="s">
        <v>44</v>
      </c>
      <c r="E3191">
        <v>331</v>
      </c>
      <c r="F3191" s="1" t="s">
        <v>19</v>
      </c>
      <c r="G3191" t="s">
        <v>443</v>
      </c>
    </row>
    <row r="3192" spans="1:7" hidden="1" x14ac:dyDescent="0.25">
      <c r="A3192">
        <v>331110</v>
      </c>
      <c r="B3192" t="s">
        <v>744</v>
      </c>
      <c r="C3192" t="s">
        <v>627</v>
      </c>
      <c r="D3192" t="s">
        <v>50</v>
      </c>
      <c r="E3192">
        <v>331</v>
      </c>
      <c r="F3192" s="1" t="s">
        <v>19</v>
      </c>
      <c r="G3192" t="s">
        <v>443</v>
      </c>
    </row>
    <row r="3193" spans="1:7" hidden="1" x14ac:dyDescent="0.25">
      <c r="A3193">
        <v>331110</v>
      </c>
      <c r="B3193" t="s">
        <v>745</v>
      </c>
      <c r="C3193" t="s">
        <v>627</v>
      </c>
      <c r="D3193" t="s">
        <v>50</v>
      </c>
      <c r="E3193">
        <v>331</v>
      </c>
      <c r="F3193" s="1" t="s">
        <v>19</v>
      </c>
      <c r="G3193" t="s">
        <v>737</v>
      </c>
    </row>
    <row r="3194" spans="1:7" hidden="1" x14ac:dyDescent="0.25">
      <c r="A3194">
        <v>331110</v>
      </c>
      <c r="B3194" t="s">
        <v>738</v>
      </c>
      <c r="C3194" t="s">
        <v>627</v>
      </c>
      <c r="D3194" t="s">
        <v>44</v>
      </c>
      <c r="E3194">
        <v>331</v>
      </c>
      <c r="F3194" s="1" t="s">
        <v>19</v>
      </c>
      <c r="G3194" t="s">
        <v>738</v>
      </c>
    </row>
    <row r="3195" spans="1:7" hidden="1" x14ac:dyDescent="0.25">
      <c r="A3195">
        <v>331110</v>
      </c>
      <c r="B3195" t="s">
        <v>746</v>
      </c>
      <c r="C3195" t="s">
        <v>627</v>
      </c>
      <c r="D3195" t="s">
        <v>50</v>
      </c>
      <c r="E3195">
        <v>331</v>
      </c>
      <c r="F3195" s="1" t="s">
        <v>19</v>
      </c>
      <c r="G3195" t="s">
        <v>753</v>
      </c>
    </row>
    <row r="3196" spans="1:7" hidden="1" x14ac:dyDescent="0.25">
      <c r="A3196">
        <v>331110</v>
      </c>
      <c r="B3196" t="s">
        <v>747</v>
      </c>
      <c r="C3196" t="s">
        <v>627</v>
      </c>
      <c r="D3196" t="s">
        <v>50</v>
      </c>
      <c r="E3196">
        <v>331</v>
      </c>
      <c r="F3196" s="1" t="s">
        <v>19</v>
      </c>
      <c r="G3196" t="s">
        <v>753</v>
      </c>
    </row>
    <row r="3197" spans="1:7" hidden="1" x14ac:dyDescent="0.25">
      <c r="A3197">
        <v>331110</v>
      </c>
      <c r="B3197" t="s">
        <v>748</v>
      </c>
      <c r="C3197" t="s">
        <v>627</v>
      </c>
      <c r="D3197" t="s">
        <v>50</v>
      </c>
      <c r="E3197">
        <v>331</v>
      </c>
      <c r="F3197" s="1" t="s">
        <v>19</v>
      </c>
      <c r="G3197" t="s">
        <v>753</v>
      </c>
    </row>
    <row r="3198" spans="1:7" hidden="1" x14ac:dyDescent="0.25">
      <c r="A3198">
        <v>331110</v>
      </c>
      <c r="B3198" t="s">
        <v>749</v>
      </c>
      <c r="C3198" t="s">
        <v>627</v>
      </c>
      <c r="D3198" t="s">
        <v>50</v>
      </c>
      <c r="E3198">
        <v>331</v>
      </c>
      <c r="F3198" s="1" t="s">
        <v>19</v>
      </c>
      <c r="G3198" t="s">
        <v>753</v>
      </c>
    </row>
    <row r="3199" spans="1:7" hidden="1" x14ac:dyDescent="0.25">
      <c r="A3199">
        <v>331110</v>
      </c>
      <c r="B3199" t="s">
        <v>532</v>
      </c>
      <c r="C3199" t="s">
        <v>627</v>
      </c>
      <c r="D3199" t="s">
        <v>50</v>
      </c>
      <c r="E3199">
        <v>331</v>
      </c>
      <c r="F3199" s="1" t="s">
        <v>19</v>
      </c>
      <c r="G3199" t="s">
        <v>753</v>
      </c>
    </row>
    <row r="3200" spans="1:7" hidden="1" x14ac:dyDescent="0.25">
      <c r="A3200">
        <v>3312</v>
      </c>
      <c r="B3200" t="s">
        <v>750</v>
      </c>
      <c r="C3200" t="s">
        <v>627</v>
      </c>
      <c r="D3200" t="s">
        <v>50</v>
      </c>
      <c r="E3200">
        <v>331</v>
      </c>
      <c r="F3200" s="1" t="s">
        <v>19</v>
      </c>
      <c r="G3200" t="s">
        <v>149</v>
      </c>
    </row>
    <row r="3201" spans="1:7" hidden="1" x14ac:dyDescent="0.25">
      <c r="A3201">
        <v>3312</v>
      </c>
      <c r="B3201" t="s">
        <v>741</v>
      </c>
      <c r="C3201" t="s">
        <v>627</v>
      </c>
      <c r="D3201" t="s">
        <v>50</v>
      </c>
      <c r="E3201">
        <v>331</v>
      </c>
      <c r="F3201" s="1" t="s">
        <v>19</v>
      </c>
      <c r="G3201" t="s">
        <v>453</v>
      </c>
    </row>
    <row r="3202" spans="1:7" hidden="1" x14ac:dyDescent="0.25">
      <c r="A3202">
        <v>3312</v>
      </c>
      <c r="B3202" t="s">
        <v>742</v>
      </c>
      <c r="C3202" t="s">
        <v>627</v>
      </c>
      <c r="D3202" t="s">
        <v>50</v>
      </c>
      <c r="E3202">
        <v>331</v>
      </c>
      <c r="F3202" s="1" t="s">
        <v>19</v>
      </c>
      <c r="G3202" t="s">
        <v>153</v>
      </c>
    </row>
    <row r="3203" spans="1:7" hidden="1" x14ac:dyDescent="0.25">
      <c r="A3203">
        <v>3312</v>
      </c>
      <c r="B3203" t="s">
        <v>154</v>
      </c>
      <c r="C3203" t="s">
        <v>627</v>
      </c>
      <c r="D3203" t="s">
        <v>50</v>
      </c>
      <c r="E3203">
        <v>331</v>
      </c>
      <c r="F3203" s="1" t="s">
        <v>19</v>
      </c>
      <c r="G3203" t="s">
        <v>154</v>
      </c>
    </row>
    <row r="3204" spans="1:7" hidden="1" x14ac:dyDescent="0.25">
      <c r="A3204">
        <v>3312</v>
      </c>
      <c r="B3204" t="s">
        <v>743</v>
      </c>
      <c r="C3204" t="s">
        <v>627</v>
      </c>
      <c r="D3204" t="s">
        <v>44</v>
      </c>
      <c r="E3204">
        <v>331</v>
      </c>
      <c r="F3204" s="1" t="s">
        <v>19</v>
      </c>
      <c r="G3204" t="s">
        <v>443</v>
      </c>
    </row>
    <row r="3205" spans="1:7" hidden="1" x14ac:dyDescent="0.25">
      <c r="A3205">
        <v>3312</v>
      </c>
      <c r="B3205" t="s">
        <v>744</v>
      </c>
      <c r="C3205" t="s">
        <v>627</v>
      </c>
      <c r="D3205" t="s">
        <v>50</v>
      </c>
      <c r="E3205">
        <v>331</v>
      </c>
      <c r="F3205" s="1" t="s">
        <v>19</v>
      </c>
      <c r="G3205" t="s">
        <v>443</v>
      </c>
    </row>
    <row r="3206" spans="1:7" hidden="1" x14ac:dyDescent="0.25">
      <c r="A3206">
        <v>3312</v>
      </c>
      <c r="B3206" t="s">
        <v>745</v>
      </c>
      <c r="C3206" t="s">
        <v>627</v>
      </c>
      <c r="D3206" t="s">
        <v>50</v>
      </c>
      <c r="E3206">
        <v>331</v>
      </c>
      <c r="F3206" s="1" t="s">
        <v>19</v>
      </c>
      <c r="G3206" t="s">
        <v>737</v>
      </c>
    </row>
    <row r="3207" spans="1:7" hidden="1" x14ac:dyDescent="0.25">
      <c r="A3207">
        <v>3312</v>
      </c>
      <c r="B3207" t="s">
        <v>738</v>
      </c>
      <c r="C3207" t="s">
        <v>627</v>
      </c>
      <c r="D3207" t="s">
        <v>44</v>
      </c>
      <c r="E3207">
        <v>331</v>
      </c>
      <c r="F3207" s="1" t="s">
        <v>19</v>
      </c>
      <c r="G3207" t="s">
        <v>738</v>
      </c>
    </row>
    <row r="3208" spans="1:7" hidden="1" x14ac:dyDescent="0.25">
      <c r="A3208">
        <v>3312</v>
      </c>
      <c r="B3208" t="s">
        <v>746</v>
      </c>
      <c r="C3208" t="s">
        <v>627</v>
      </c>
      <c r="D3208" t="s">
        <v>50</v>
      </c>
      <c r="E3208">
        <v>331</v>
      </c>
      <c r="F3208" s="1" t="s">
        <v>19</v>
      </c>
      <c r="G3208" t="s">
        <v>753</v>
      </c>
    </row>
    <row r="3209" spans="1:7" hidden="1" x14ac:dyDescent="0.25">
      <c r="A3209">
        <v>3312</v>
      </c>
      <c r="B3209" t="s">
        <v>747</v>
      </c>
      <c r="C3209" t="s">
        <v>627</v>
      </c>
      <c r="D3209" t="s">
        <v>50</v>
      </c>
      <c r="E3209">
        <v>331</v>
      </c>
      <c r="F3209" s="1" t="s">
        <v>19</v>
      </c>
      <c r="G3209" t="s">
        <v>753</v>
      </c>
    </row>
    <row r="3210" spans="1:7" hidden="1" x14ac:dyDescent="0.25">
      <c r="A3210">
        <v>3312</v>
      </c>
      <c r="B3210" t="s">
        <v>748</v>
      </c>
      <c r="C3210" t="s">
        <v>627</v>
      </c>
      <c r="D3210">
        <v>0</v>
      </c>
      <c r="E3210">
        <v>331</v>
      </c>
      <c r="F3210" s="1" t="s">
        <v>19</v>
      </c>
      <c r="G3210" t="s">
        <v>753</v>
      </c>
    </row>
    <row r="3211" spans="1:7" hidden="1" x14ac:dyDescent="0.25">
      <c r="A3211">
        <v>3312</v>
      </c>
      <c r="B3211" t="s">
        <v>749</v>
      </c>
      <c r="C3211" t="s">
        <v>627</v>
      </c>
      <c r="D3211">
        <v>0</v>
      </c>
      <c r="E3211">
        <v>331</v>
      </c>
      <c r="F3211" s="1" t="s">
        <v>19</v>
      </c>
      <c r="G3211" t="s">
        <v>753</v>
      </c>
    </row>
    <row r="3212" spans="1:7" hidden="1" x14ac:dyDescent="0.25">
      <c r="A3212">
        <v>3312</v>
      </c>
      <c r="B3212" t="s">
        <v>532</v>
      </c>
      <c r="C3212" t="s">
        <v>627</v>
      </c>
      <c r="D3212" t="s">
        <v>50</v>
      </c>
      <c r="E3212">
        <v>331</v>
      </c>
      <c r="F3212" s="1" t="s">
        <v>19</v>
      </c>
      <c r="G3212" t="s">
        <v>753</v>
      </c>
    </row>
    <row r="3213" spans="1:7" hidden="1" x14ac:dyDescent="0.25">
      <c r="A3213">
        <v>3313</v>
      </c>
      <c r="B3213" t="s">
        <v>750</v>
      </c>
      <c r="C3213" t="s">
        <v>627</v>
      </c>
      <c r="D3213" t="s">
        <v>50</v>
      </c>
      <c r="E3213">
        <v>331</v>
      </c>
      <c r="F3213" s="1" t="s">
        <v>20</v>
      </c>
      <c r="G3213" t="s">
        <v>149</v>
      </c>
    </row>
    <row r="3214" spans="1:7" hidden="1" x14ac:dyDescent="0.25">
      <c r="A3214">
        <v>3313</v>
      </c>
      <c r="B3214" t="s">
        <v>741</v>
      </c>
      <c r="C3214" t="s">
        <v>627</v>
      </c>
      <c r="D3214" t="s">
        <v>50</v>
      </c>
      <c r="E3214">
        <v>331</v>
      </c>
      <c r="F3214" s="1" t="s">
        <v>20</v>
      </c>
      <c r="G3214" t="s">
        <v>453</v>
      </c>
    </row>
    <row r="3215" spans="1:7" hidden="1" x14ac:dyDescent="0.25">
      <c r="A3215">
        <v>3313</v>
      </c>
      <c r="B3215" t="s">
        <v>742</v>
      </c>
      <c r="C3215" t="s">
        <v>627</v>
      </c>
      <c r="D3215" t="s">
        <v>50</v>
      </c>
      <c r="E3215">
        <v>331</v>
      </c>
      <c r="F3215" s="1" t="s">
        <v>20</v>
      </c>
      <c r="G3215" t="s">
        <v>153</v>
      </c>
    </row>
    <row r="3216" spans="1:7" hidden="1" x14ac:dyDescent="0.25">
      <c r="A3216">
        <v>3313</v>
      </c>
      <c r="B3216" t="s">
        <v>154</v>
      </c>
      <c r="C3216" t="s">
        <v>627</v>
      </c>
      <c r="D3216" t="s">
        <v>50</v>
      </c>
      <c r="E3216">
        <v>331</v>
      </c>
      <c r="F3216" s="1" t="s">
        <v>20</v>
      </c>
      <c r="G3216" t="s">
        <v>154</v>
      </c>
    </row>
    <row r="3217" spans="1:7" hidden="1" x14ac:dyDescent="0.25">
      <c r="A3217">
        <v>3313</v>
      </c>
      <c r="B3217" t="s">
        <v>743</v>
      </c>
      <c r="C3217" t="s">
        <v>627</v>
      </c>
      <c r="D3217" t="s">
        <v>44</v>
      </c>
      <c r="E3217">
        <v>331</v>
      </c>
      <c r="F3217" s="1" t="s">
        <v>20</v>
      </c>
      <c r="G3217" t="s">
        <v>443</v>
      </c>
    </row>
    <row r="3218" spans="1:7" hidden="1" x14ac:dyDescent="0.25">
      <c r="A3218">
        <v>3313</v>
      </c>
      <c r="B3218" t="s">
        <v>744</v>
      </c>
      <c r="C3218" t="s">
        <v>627</v>
      </c>
      <c r="D3218" t="s">
        <v>50</v>
      </c>
      <c r="E3218">
        <v>331</v>
      </c>
      <c r="F3218" s="1" t="s">
        <v>20</v>
      </c>
      <c r="G3218" t="s">
        <v>443</v>
      </c>
    </row>
    <row r="3219" spans="1:7" hidden="1" x14ac:dyDescent="0.25">
      <c r="A3219">
        <v>3313</v>
      </c>
      <c r="B3219" t="s">
        <v>745</v>
      </c>
      <c r="C3219" t="s">
        <v>627</v>
      </c>
      <c r="D3219" t="s">
        <v>50</v>
      </c>
      <c r="E3219">
        <v>331</v>
      </c>
      <c r="F3219" s="1" t="s">
        <v>20</v>
      </c>
      <c r="G3219" t="s">
        <v>737</v>
      </c>
    </row>
    <row r="3220" spans="1:7" hidden="1" x14ac:dyDescent="0.25">
      <c r="A3220">
        <v>3313</v>
      </c>
      <c r="B3220" t="s">
        <v>738</v>
      </c>
      <c r="C3220" t="s">
        <v>627</v>
      </c>
      <c r="D3220" t="s">
        <v>44</v>
      </c>
      <c r="E3220">
        <v>331</v>
      </c>
      <c r="F3220" s="1" t="s">
        <v>20</v>
      </c>
      <c r="G3220" t="s">
        <v>738</v>
      </c>
    </row>
    <row r="3221" spans="1:7" hidden="1" x14ac:dyDescent="0.25">
      <c r="A3221">
        <v>3313</v>
      </c>
      <c r="B3221" t="s">
        <v>746</v>
      </c>
      <c r="C3221" t="s">
        <v>627</v>
      </c>
      <c r="D3221" t="s">
        <v>50</v>
      </c>
      <c r="E3221">
        <v>331</v>
      </c>
      <c r="F3221" s="1" t="s">
        <v>20</v>
      </c>
      <c r="G3221" t="s">
        <v>753</v>
      </c>
    </row>
    <row r="3222" spans="1:7" hidden="1" x14ac:dyDescent="0.25">
      <c r="A3222">
        <v>3313</v>
      </c>
      <c r="B3222" t="s">
        <v>747</v>
      </c>
      <c r="C3222" t="s">
        <v>627</v>
      </c>
      <c r="D3222">
        <v>1</v>
      </c>
      <c r="E3222">
        <v>331</v>
      </c>
      <c r="F3222" s="1" t="s">
        <v>20</v>
      </c>
      <c r="G3222" t="s">
        <v>753</v>
      </c>
    </row>
    <row r="3223" spans="1:7" hidden="1" x14ac:dyDescent="0.25">
      <c r="A3223">
        <v>3313</v>
      </c>
      <c r="B3223" t="s">
        <v>748</v>
      </c>
      <c r="C3223" t="s">
        <v>627</v>
      </c>
      <c r="D3223">
        <v>0</v>
      </c>
      <c r="E3223">
        <v>331</v>
      </c>
      <c r="F3223" s="1" t="s">
        <v>20</v>
      </c>
      <c r="G3223" t="s">
        <v>753</v>
      </c>
    </row>
    <row r="3224" spans="1:7" hidden="1" x14ac:dyDescent="0.25">
      <c r="A3224">
        <v>3313</v>
      </c>
      <c r="B3224" t="s">
        <v>749</v>
      </c>
      <c r="C3224" t="s">
        <v>627</v>
      </c>
      <c r="D3224" t="s">
        <v>50</v>
      </c>
      <c r="E3224">
        <v>331</v>
      </c>
      <c r="F3224" s="1" t="s">
        <v>20</v>
      </c>
      <c r="G3224" t="s">
        <v>753</v>
      </c>
    </row>
    <row r="3225" spans="1:7" hidden="1" x14ac:dyDescent="0.25">
      <c r="A3225">
        <v>3313</v>
      </c>
      <c r="B3225" t="s">
        <v>532</v>
      </c>
      <c r="C3225" t="s">
        <v>627</v>
      </c>
      <c r="D3225" t="s">
        <v>50</v>
      </c>
      <c r="E3225">
        <v>331</v>
      </c>
      <c r="F3225" s="1" t="s">
        <v>20</v>
      </c>
      <c r="G3225" t="s">
        <v>753</v>
      </c>
    </row>
    <row r="3226" spans="1:7" hidden="1" x14ac:dyDescent="0.25">
      <c r="A3226">
        <v>331314</v>
      </c>
      <c r="B3226" t="s">
        <v>750</v>
      </c>
      <c r="C3226" t="s">
        <v>627</v>
      </c>
      <c r="D3226">
        <v>0</v>
      </c>
      <c r="E3226">
        <v>331</v>
      </c>
      <c r="F3226" s="1" t="s">
        <v>20</v>
      </c>
      <c r="G3226" t="s">
        <v>149</v>
      </c>
    </row>
    <row r="3227" spans="1:7" hidden="1" x14ac:dyDescent="0.25">
      <c r="A3227">
        <v>331314</v>
      </c>
      <c r="B3227" t="s">
        <v>741</v>
      </c>
      <c r="C3227" t="s">
        <v>627</v>
      </c>
      <c r="D3227" t="s">
        <v>50</v>
      </c>
      <c r="E3227">
        <v>331</v>
      </c>
      <c r="F3227" s="1" t="s">
        <v>20</v>
      </c>
      <c r="G3227" t="s">
        <v>453</v>
      </c>
    </row>
    <row r="3228" spans="1:7" hidden="1" x14ac:dyDescent="0.25">
      <c r="A3228">
        <v>331314</v>
      </c>
      <c r="B3228" t="s">
        <v>742</v>
      </c>
      <c r="C3228" t="s">
        <v>627</v>
      </c>
      <c r="D3228">
        <v>0</v>
      </c>
      <c r="E3228">
        <v>331</v>
      </c>
      <c r="F3228" s="1" t="s">
        <v>20</v>
      </c>
      <c r="G3228" t="s">
        <v>153</v>
      </c>
    </row>
    <row r="3229" spans="1:7" hidden="1" x14ac:dyDescent="0.25">
      <c r="A3229">
        <v>331314</v>
      </c>
      <c r="B3229" t="s">
        <v>154</v>
      </c>
      <c r="C3229" t="s">
        <v>627</v>
      </c>
      <c r="D3229" t="s">
        <v>50</v>
      </c>
      <c r="E3229">
        <v>331</v>
      </c>
      <c r="F3229" s="1" t="s">
        <v>20</v>
      </c>
      <c r="G3229" t="s">
        <v>154</v>
      </c>
    </row>
    <row r="3230" spans="1:7" hidden="1" x14ac:dyDescent="0.25">
      <c r="A3230">
        <v>331314</v>
      </c>
      <c r="B3230" t="s">
        <v>743</v>
      </c>
      <c r="C3230" t="s">
        <v>627</v>
      </c>
      <c r="D3230" t="s">
        <v>44</v>
      </c>
      <c r="E3230">
        <v>331</v>
      </c>
      <c r="F3230" s="1" t="s">
        <v>20</v>
      </c>
      <c r="G3230" t="s">
        <v>443</v>
      </c>
    </row>
    <row r="3231" spans="1:7" hidden="1" x14ac:dyDescent="0.25">
      <c r="A3231">
        <v>331314</v>
      </c>
      <c r="B3231" t="s">
        <v>744</v>
      </c>
      <c r="C3231" t="s">
        <v>627</v>
      </c>
      <c r="D3231" t="s">
        <v>50</v>
      </c>
      <c r="E3231">
        <v>331</v>
      </c>
      <c r="F3231" s="1" t="s">
        <v>20</v>
      </c>
      <c r="G3231" t="s">
        <v>443</v>
      </c>
    </row>
    <row r="3232" spans="1:7" hidden="1" x14ac:dyDescent="0.25">
      <c r="A3232">
        <v>331314</v>
      </c>
      <c r="B3232" t="s">
        <v>745</v>
      </c>
      <c r="C3232" t="s">
        <v>627</v>
      </c>
      <c r="D3232" t="s">
        <v>50</v>
      </c>
      <c r="E3232">
        <v>331</v>
      </c>
      <c r="F3232" s="1" t="s">
        <v>20</v>
      </c>
      <c r="G3232" t="s">
        <v>737</v>
      </c>
    </row>
    <row r="3233" spans="1:7" hidden="1" x14ac:dyDescent="0.25">
      <c r="A3233">
        <v>331314</v>
      </c>
      <c r="B3233" t="s">
        <v>738</v>
      </c>
      <c r="C3233" t="s">
        <v>627</v>
      </c>
      <c r="D3233" t="s">
        <v>44</v>
      </c>
      <c r="E3233">
        <v>331</v>
      </c>
      <c r="F3233" s="1" t="s">
        <v>20</v>
      </c>
      <c r="G3233" t="s">
        <v>738</v>
      </c>
    </row>
    <row r="3234" spans="1:7" hidden="1" x14ac:dyDescent="0.25">
      <c r="A3234">
        <v>331314</v>
      </c>
      <c r="B3234" t="s">
        <v>746</v>
      </c>
      <c r="C3234" t="s">
        <v>627</v>
      </c>
      <c r="D3234">
        <v>0</v>
      </c>
      <c r="E3234">
        <v>331</v>
      </c>
      <c r="F3234" s="1" t="s">
        <v>20</v>
      </c>
      <c r="G3234" t="s">
        <v>753</v>
      </c>
    </row>
    <row r="3235" spans="1:7" hidden="1" x14ac:dyDescent="0.25">
      <c r="A3235">
        <v>331314</v>
      </c>
      <c r="B3235" t="s">
        <v>747</v>
      </c>
      <c r="C3235" t="s">
        <v>627</v>
      </c>
      <c r="D3235" t="s">
        <v>50</v>
      </c>
      <c r="E3235">
        <v>331</v>
      </c>
      <c r="F3235" s="1" t="s">
        <v>20</v>
      </c>
      <c r="G3235" t="s">
        <v>753</v>
      </c>
    </row>
    <row r="3236" spans="1:7" hidden="1" x14ac:dyDescent="0.25">
      <c r="A3236">
        <v>331314</v>
      </c>
      <c r="B3236" t="s">
        <v>748</v>
      </c>
      <c r="C3236" t="s">
        <v>627</v>
      </c>
      <c r="D3236">
        <v>0</v>
      </c>
      <c r="E3236">
        <v>331</v>
      </c>
      <c r="F3236" s="1" t="s">
        <v>20</v>
      </c>
      <c r="G3236" t="s">
        <v>753</v>
      </c>
    </row>
    <row r="3237" spans="1:7" hidden="1" x14ac:dyDescent="0.25">
      <c r="A3237">
        <v>331314</v>
      </c>
      <c r="B3237" t="s">
        <v>749</v>
      </c>
      <c r="C3237" t="s">
        <v>627</v>
      </c>
      <c r="D3237">
        <v>0</v>
      </c>
      <c r="E3237">
        <v>331</v>
      </c>
      <c r="F3237" s="1" t="s">
        <v>20</v>
      </c>
      <c r="G3237" t="s">
        <v>753</v>
      </c>
    </row>
    <row r="3238" spans="1:7" hidden="1" x14ac:dyDescent="0.25">
      <c r="A3238">
        <v>331314</v>
      </c>
      <c r="B3238" t="s">
        <v>532</v>
      </c>
      <c r="C3238" t="s">
        <v>627</v>
      </c>
      <c r="D3238">
        <v>0</v>
      </c>
      <c r="E3238">
        <v>331</v>
      </c>
      <c r="F3238" s="1" t="s">
        <v>20</v>
      </c>
      <c r="G3238" t="s">
        <v>753</v>
      </c>
    </row>
    <row r="3239" spans="1:7" hidden="1" x14ac:dyDescent="0.25">
      <c r="A3239">
        <v>331315</v>
      </c>
      <c r="B3239" t="s">
        <v>750</v>
      </c>
      <c r="C3239" t="s">
        <v>627</v>
      </c>
      <c r="D3239" t="s">
        <v>50</v>
      </c>
      <c r="E3239">
        <v>331</v>
      </c>
      <c r="F3239" s="1" t="s">
        <v>20</v>
      </c>
      <c r="G3239" t="s">
        <v>149</v>
      </c>
    </row>
    <row r="3240" spans="1:7" hidden="1" x14ac:dyDescent="0.25">
      <c r="A3240">
        <v>331315</v>
      </c>
      <c r="B3240" t="s">
        <v>741</v>
      </c>
      <c r="C3240" t="s">
        <v>627</v>
      </c>
      <c r="D3240" t="s">
        <v>50</v>
      </c>
      <c r="E3240">
        <v>331</v>
      </c>
      <c r="F3240" s="1" t="s">
        <v>20</v>
      </c>
      <c r="G3240" t="s">
        <v>453</v>
      </c>
    </row>
    <row r="3241" spans="1:7" hidden="1" x14ac:dyDescent="0.25">
      <c r="A3241">
        <v>331315</v>
      </c>
      <c r="B3241" t="s">
        <v>742</v>
      </c>
      <c r="C3241" t="s">
        <v>627</v>
      </c>
      <c r="D3241">
        <v>0</v>
      </c>
      <c r="E3241">
        <v>331</v>
      </c>
      <c r="F3241" s="1" t="s">
        <v>20</v>
      </c>
      <c r="G3241" t="s">
        <v>153</v>
      </c>
    </row>
    <row r="3242" spans="1:7" hidden="1" x14ac:dyDescent="0.25">
      <c r="A3242">
        <v>331315</v>
      </c>
      <c r="B3242" t="s">
        <v>154</v>
      </c>
      <c r="C3242" t="s">
        <v>627</v>
      </c>
      <c r="D3242">
        <v>0</v>
      </c>
      <c r="E3242">
        <v>331</v>
      </c>
      <c r="F3242" s="1" t="s">
        <v>20</v>
      </c>
      <c r="G3242" t="s">
        <v>154</v>
      </c>
    </row>
    <row r="3243" spans="1:7" hidden="1" x14ac:dyDescent="0.25">
      <c r="A3243">
        <v>331315</v>
      </c>
      <c r="B3243" t="s">
        <v>743</v>
      </c>
      <c r="C3243" t="s">
        <v>627</v>
      </c>
      <c r="D3243" t="s">
        <v>44</v>
      </c>
      <c r="E3243">
        <v>331</v>
      </c>
      <c r="F3243" s="1" t="s">
        <v>20</v>
      </c>
      <c r="G3243" t="s">
        <v>443</v>
      </c>
    </row>
    <row r="3244" spans="1:7" hidden="1" x14ac:dyDescent="0.25">
      <c r="A3244">
        <v>331315</v>
      </c>
      <c r="B3244" t="s">
        <v>744</v>
      </c>
      <c r="C3244" t="s">
        <v>627</v>
      </c>
      <c r="D3244" t="s">
        <v>50</v>
      </c>
      <c r="E3244">
        <v>331</v>
      </c>
      <c r="F3244" s="1" t="s">
        <v>20</v>
      </c>
      <c r="G3244" t="s">
        <v>443</v>
      </c>
    </row>
    <row r="3245" spans="1:7" hidden="1" x14ac:dyDescent="0.25">
      <c r="A3245">
        <v>331315</v>
      </c>
      <c r="B3245" t="s">
        <v>745</v>
      </c>
      <c r="C3245" t="s">
        <v>627</v>
      </c>
      <c r="D3245" t="s">
        <v>50</v>
      </c>
      <c r="E3245">
        <v>331</v>
      </c>
      <c r="F3245" s="1" t="s">
        <v>20</v>
      </c>
      <c r="G3245" t="s">
        <v>737</v>
      </c>
    </row>
    <row r="3246" spans="1:7" hidden="1" x14ac:dyDescent="0.25">
      <c r="A3246">
        <v>331315</v>
      </c>
      <c r="B3246" t="s">
        <v>738</v>
      </c>
      <c r="C3246" t="s">
        <v>627</v>
      </c>
      <c r="D3246" t="s">
        <v>44</v>
      </c>
      <c r="E3246">
        <v>331</v>
      </c>
      <c r="F3246" s="1" t="s">
        <v>20</v>
      </c>
      <c r="G3246" t="s">
        <v>738</v>
      </c>
    </row>
    <row r="3247" spans="1:7" hidden="1" x14ac:dyDescent="0.25">
      <c r="A3247">
        <v>331315</v>
      </c>
      <c r="B3247" t="s">
        <v>746</v>
      </c>
      <c r="C3247" t="s">
        <v>627</v>
      </c>
      <c r="D3247">
        <v>0</v>
      </c>
      <c r="E3247">
        <v>331</v>
      </c>
      <c r="F3247" s="1" t="s">
        <v>20</v>
      </c>
      <c r="G3247" t="s">
        <v>753</v>
      </c>
    </row>
    <row r="3248" spans="1:7" hidden="1" x14ac:dyDescent="0.25">
      <c r="A3248">
        <v>331315</v>
      </c>
      <c r="B3248" t="s">
        <v>747</v>
      </c>
      <c r="C3248" t="s">
        <v>627</v>
      </c>
      <c r="D3248" t="s">
        <v>50</v>
      </c>
      <c r="E3248">
        <v>331</v>
      </c>
      <c r="F3248" s="1" t="s">
        <v>20</v>
      </c>
      <c r="G3248" t="s">
        <v>753</v>
      </c>
    </row>
    <row r="3249" spans="1:7" hidden="1" x14ac:dyDescent="0.25">
      <c r="A3249">
        <v>331315</v>
      </c>
      <c r="B3249" t="s">
        <v>748</v>
      </c>
      <c r="C3249" t="s">
        <v>627</v>
      </c>
      <c r="D3249">
        <v>0</v>
      </c>
      <c r="E3249">
        <v>331</v>
      </c>
      <c r="F3249" s="1" t="s">
        <v>20</v>
      </c>
      <c r="G3249" t="s">
        <v>753</v>
      </c>
    </row>
    <row r="3250" spans="1:7" hidden="1" x14ac:dyDescent="0.25">
      <c r="A3250">
        <v>331315</v>
      </c>
      <c r="B3250" t="s">
        <v>749</v>
      </c>
      <c r="C3250" t="s">
        <v>627</v>
      </c>
      <c r="D3250" t="s">
        <v>50</v>
      </c>
      <c r="E3250">
        <v>331</v>
      </c>
      <c r="F3250" s="1" t="s">
        <v>20</v>
      </c>
      <c r="G3250" t="s">
        <v>753</v>
      </c>
    </row>
    <row r="3251" spans="1:7" hidden="1" x14ac:dyDescent="0.25">
      <c r="A3251">
        <v>331315</v>
      </c>
      <c r="B3251" t="s">
        <v>532</v>
      </c>
      <c r="C3251" t="s">
        <v>627</v>
      </c>
      <c r="D3251">
        <v>0</v>
      </c>
      <c r="E3251">
        <v>331</v>
      </c>
      <c r="F3251" s="1" t="s">
        <v>20</v>
      </c>
      <c r="G3251" t="s">
        <v>753</v>
      </c>
    </row>
    <row r="3252" spans="1:7" hidden="1" x14ac:dyDescent="0.25">
      <c r="A3252">
        <v>331318</v>
      </c>
      <c r="B3252" t="s">
        <v>750</v>
      </c>
      <c r="C3252" t="s">
        <v>627</v>
      </c>
      <c r="D3252" t="s">
        <v>50</v>
      </c>
      <c r="E3252">
        <v>331</v>
      </c>
      <c r="F3252" s="1" t="s">
        <v>20</v>
      </c>
      <c r="G3252" t="s">
        <v>149</v>
      </c>
    </row>
    <row r="3253" spans="1:7" hidden="1" x14ac:dyDescent="0.25">
      <c r="A3253">
        <v>331318</v>
      </c>
      <c r="B3253" t="s">
        <v>741</v>
      </c>
      <c r="C3253" t="s">
        <v>627</v>
      </c>
      <c r="D3253" t="s">
        <v>50</v>
      </c>
      <c r="E3253">
        <v>331</v>
      </c>
      <c r="F3253" s="1" t="s">
        <v>20</v>
      </c>
      <c r="G3253" t="s">
        <v>453</v>
      </c>
    </row>
    <row r="3254" spans="1:7" hidden="1" x14ac:dyDescent="0.25">
      <c r="A3254">
        <v>331318</v>
      </c>
      <c r="B3254" t="s">
        <v>742</v>
      </c>
      <c r="C3254" t="s">
        <v>627</v>
      </c>
      <c r="D3254" t="s">
        <v>50</v>
      </c>
      <c r="E3254">
        <v>331</v>
      </c>
      <c r="F3254" s="1" t="s">
        <v>20</v>
      </c>
      <c r="G3254" t="s">
        <v>153</v>
      </c>
    </row>
    <row r="3255" spans="1:7" hidden="1" x14ac:dyDescent="0.25">
      <c r="A3255">
        <v>331318</v>
      </c>
      <c r="B3255" t="s">
        <v>154</v>
      </c>
      <c r="C3255" t="s">
        <v>627</v>
      </c>
      <c r="D3255" t="s">
        <v>50</v>
      </c>
      <c r="E3255">
        <v>331</v>
      </c>
      <c r="F3255" s="1" t="s">
        <v>20</v>
      </c>
      <c r="G3255" t="s">
        <v>154</v>
      </c>
    </row>
    <row r="3256" spans="1:7" hidden="1" x14ac:dyDescent="0.25">
      <c r="A3256">
        <v>331318</v>
      </c>
      <c r="B3256" t="s">
        <v>743</v>
      </c>
      <c r="C3256" t="s">
        <v>627</v>
      </c>
      <c r="D3256" t="s">
        <v>44</v>
      </c>
      <c r="E3256">
        <v>331</v>
      </c>
      <c r="F3256" s="1" t="s">
        <v>20</v>
      </c>
      <c r="G3256" t="s">
        <v>443</v>
      </c>
    </row>
    <row r="3257" spans="1:7" hidden="1" x14ac:dyDescent="0.25">
      <c r="A3257">
        <v>331318</v>
      </c>
      <c r="B3257" t="s">
        <v>744</v>
      </c>
      <c r="C3257" t="s">
        <v>627</v>
      </c>
      <c r="D3257" t="s">
        <v>50</v>
      </c>
      <c r="E3257">
        <v>331</v>
      </c>
      <c r="F3257" s="1" t="s">
        <v>20</v>
      </c>
      <c r="G3257" t="s">
        <v>443</v>
      </c>
    </row>
    <row r="3258" spans="1:7" hidden="1" x14ac:dyDescent="0.25">
      <c r="A3258">
        <v>331318</v>
      </c>
      <c r="B3258" t="s">
        <v>745</v>
      </c>
      <c r="C3258" t="s">
        <v>627</v>
      </c>
      <c r="D3258" t="s">
        <v>50</v>
      </c>
      <c r="E3258">
        <v>331</v>
      </c>
      <c r="F3258" s="1" t="s">
        <v>20</v>
      </c>
      <c r="G3258" t="s">
        <v>737</v>
      </c>
    </row>
    <row r="3259" spans="1:7" hidden="1" x14ac:dyDescent="0.25">
      <c r="A3259">
        <v>331318</v>
      </c>
      <c r="B3259" t="s">
        <v>738</v>
      </c>
      <c r="C3259" t="s">
        <v>627</v>
      </c>
      <c r="D3259" t="s">
        <v>44</v>
      </c>
      <c r="E3259">
        <v>331</v>
      </c>
      <c r="F3259" s="1" t="s">
        <v>20</v>
      </c>
      <c r="G3259" t="s">
        <v>738</v>
      </c>
    </row>
    <row r="3260" spans="1:7" hidden="1" x14ac:dyDescent="0.25">
      <c r="A3260">
        <v>331318</v>
      </c>
      <c r="B3260" t="s">
        <v>746</v>
      </c>
      <c r="C3260" t="s">
        <v>627</v>
      </c>
      <c r="D3260" t="s">
        <v>50</v>
      </c>
      <c r="E3260">
        <v>331</v>
      </c>
      <c r="F3260" s="1" t="s">
        <v>20</v>
      </c>
      <c r="G3260" t="s">
        <v>753</v>
      </c>
    </row>
    <row r="3261" spans="1:7" hidden="1" x14ac:dyDescent="0.25">
      <c r="A3261">
        <v>331318</v>
      </c>
      <c r="B3261" t="s">
        <v>747</v>
      </c>
      <c r="C3261" t="s">
        <v>627</v>
      </c>
      <c r="D3261" t="s">
        <v>50</v>
      </c>
      <c r="E3261">
        <v>331</v>
      </c>
      <c r="F3261" s="1" t="s">
        <v>20</v>
      </c>
      <c r="G3261" t="s">
        <v>753</v>
      </c>
    </row>
    <row r="3262" spans="1:7" hidden="1" x14ac:dyDescent="0.25">
      <c r="A3262">
        <v>331318</v>
      </c>
      <c r="B3262" t="s">
        <v>748</v>
      </c>
      <c r="C3262" t="s">
        <v>627</v>
      </c>
      <c r="D3262">
        <v>0</v>
      </c>
      <c r="E3262">
        <v>331</v>
      </c>
      <c r="F3262" s="1" t="s">
        <v>20</v>
      </c>
      <c r="G3262" t="s">
        <v>753</v>
      </c>
    </row>
    <row r="3263" spans="1:7" hidden="1" x14ac:dyDescent="0.25">
      <c r="A3263">
        <v>331318</v>
      </c>
      <c r="B3263" t="s">
        <v>749</v>
      </c>
      <c r="C3263" t="s">
        <v>627</v>
      </c>
      <c r="D3263" t="s">
        <v>50</v>
      </c>
      <c r="E3263">
        <v>331</v>
      </c>
      <c r="F3263" s="1" t="s">
        <v>20</v>
      </c>
      <c r="G3263" t="s">
        <v>753</v>
      </c>
    </row>
    <row r="3264" spans="1:7" hidden="1" x14ac:dyDescent="0.25">
      <c r="A3264">
        <v>331318</v>
      </c>
      <c r="B3264" t="s">
        <v>532</v>
      </c>
      <c r="C3264" t="s">
        <v>627</v>
      </c>
      <c r="D3264" t="s">
        <v>50</v>
      </c>
      <c r="E3264">
        <v>331</v>
      </c>
      <c r="F3264" s="1" t="s">
        <v>20</v>
      </c>
      <c r="G3264" t="s">
        <v>753</v>
      </c>
    </row>
    <row r="3265" spans="1:7" hidden="1" x14ac:dyDescent="0.25">
      <c r="A3265">
        <v>3314</v>
      </c>
      <c r="B3265" t="s">
        <v>750</v>
      </c>
      <c r="C3265" t="s">
        <v>627</v>
      </c>
      <c r="D3265">
        <v>1</v>
      </c>
      <c r="E3265">
        <v>331</v>
      </c>
      <c r="F3265" s="1" t="s">
        <v>20</v>
      </c>
      <c r="G3265" t="s">
        <v>149</v>
      </c>
    </row>
    <row r="3266" spans="1:7" hidden="1" x14ac:dyDescent="0.25">
      <c r="A3266">
        <v>3314</v>
      </c>
      <c r="B3266" t="s">
        <v>741</v>
      </c>
      <c r="C3266" t="s">
        <v>627</v>
      </c>
      <c r="D3266">
        <v>1</v>
      </c>
      <c r="E3266">
        <v>331</v>
      </c>
      <c r="F3266" s="1" t="s">
        <v>20</v>
      </c>
      <c r="G3266" t="s">
        <v>453</v>
      </c>
    </row>
    <row r="3267" spans="1:7" hidden="1" x14ac:dyDescent="0.25">
      <c r="A3267">
        <v>3314</v>
      </c>
      <c r="B3267" t="s">
        <v>742</v>
      </c>
      <c r="C3267" t="s">
        <v>627</v>
      </c>
      <c r="D3267">
        <v>0</v>
      </c>
      <c r="E3267">
        <v>331</v>
      </c>
      <c r="F3267" s="1" t="s">
        <v>20</v>
      </c>
      <c r="G3267" t="s">
        <v>153</v>
      </c>
    </row>
    <row r="3268" spans="1:7" hidden="1" x14ac:dyDescent="0.25">
      <c r="A3268">
        <v>3314</v>
      </c>
      <c r="B3268" t="s">
        <v>154</v>
      </c>
      <c r="C3268" t="s">
        <v>627</v>
      </c>
      <c r="D3268" t="s">
        <v>50</v>
      </c>
      <c r="E3268">
        <v>331</v>
      </c>
      <c r="F3268" s="1" t="s">
        <v>20</v>
      </c>
      <c r="G3268" t="s">
        <v>154</v>
      </c>
    </row>
    <row r="3269" spans="1:7" hidden="1" x14ac:dyDescent="0.25">
      <c r="A3269">
        <v>3314</v>
      </c>
      <c r="B3269" t="s">
        <v>743</v>
      </c>
      <c r="C3269" t="s">
        <v>627</v>
      </c>
      <c r="D3269" t="s">
        <v>44</v>
      </c>
      <c r="E3269">
        <v>331</v>
      </c>
      <c r="F3269" s="1" t="s">
        <v>20</v>
      </c>
      <c r="G3269" t="s">
        <v>443</v>
      </c>
    </row>
    <row r="3270" spans="1:7" hidden="1" x14ac:dyDescent="0.25">
      <c r="A3270">
        <v>3314</v>
      </c>
      <c r="B3270" t="s">
        <v>744</v>
      </c>
      <c r="C3270" t="s">
        <v>627</v>
      </c>
      <c r="D3270" t="s">
        <v>50</v>
      </c>
      <c r="E3270">
        <v>331</v>
      </c>
      <c r="F3270" s="1" t="s">
        <v>20</v>
      </c>
      <c r="G3270" t="s">
        <v>443</v>
      </c>
    </row>
    <row r="3271" spans="1:7" hidden="1" x14ac:dyDescent="0.25">
      <c r="A3271">
        <v>3314</v>
      </c>
      <c r="B3271" t="s">
        <v>745</v>
      </c>
      <c r="C3271" t="s">
        <v>627</v>
      </c>
      <c r="D3271" t="s">
        <v>50</v>
      </c>
      <c r="E3271">
        <v>331</v>
      </c>
      <c r="F3271" s="1" t="s">
        <v>20</v>
      </c>
      <c r="G3271" t="s">
        <v>737</v>
      </c>
    </row>
    <row r="3272" spans="1:7" hidden="1" x14ac:dyDescent="0.25">
      <c r="A3272">
        <v>3314</v>
      </c>
      <c r="B3272" t="s">
        <v>738</v>
      </c>
      <c r="C3272" t="s">
        <v>627</v>
      </c>
      <c r="D3272" t="s">
        <v>44</v>
      </c>
      <c r="E3272">
        <v>331</v>
      </c>
      <c r="F3272" s="1" t="s">
        <v>20</v>
      </c>
      <c r="G3272" t="s">
        <v>738</v>
      </c>
    </row>
    <row r="3273" spans="1:7" hidden="1" x14ac:dyDescent="0.25">
      <c r="A3273">
        <v>3314</v>
      </c>
      <c r="B3273" t="s">
        <v>746</v>
      </c>
      <c r="C3273" t="s">
        <v>627</v>
      </c>
      <c r="D3273" t="s">
        <v>50</v>
      </c>
      <c r="E3273">
        <v>331</v>
      </c>
      <c r="F3273" s="1" t="s">
        <v>20</v>
      </c>
      <c r="G3273" t="s">
        <v>753</v>
      </c>
    </row>
    <row r="3274" spans="1:7" hidden="1" x14ac:dyDescent="0.25">
      <c r="A3274">
        <v>3314</v>
      </c>
      <c r="B3274" t="s">
        <v>747</v>
      </c>
      <c r="C3274" t="s">
        <v>627</v>
      </c>
      <c r="D3274" t="s">
        <v>50</v>
      </c>
      <c r="E3274">
        <v>331</v>
      </c>
      <c r="F3274" s="1" t="s">
        <v>20</v>
      </c>
      <c r="G3274" t="s">
        <v>753</v>
      </c>
    </row>
    <row r="3275" spans="1:7" hidden="1" x14ac:dyDescent="0.25">
      <c r="A3275">
        <v>3314</v>
      </c>
      <c r="B3275" t="s">
        <v>748</v>
      </c>
      <c r="C3275" t="s">
        <v>627</v>
      </c>
      <c r="D3275" t="s">
        <v>50</v>
      </c>
      <c r="E3275">
        <v>331</v>
      </c>
      <c r="F3275" s="1" t="s">
        <v>20</v>
      </c>
      <c r="G3275" t="s">
        <v>753</v>
      </c>
    </row>
    <row r="3276" spans="1:7" hidden="1" x14ac:dyDescent="0.25">
      <c r="A3276">
        <v>3314</v>
      </c>
      <c r="B3276" t="s">
        <v>749</v>
      </c>
      <c r="C3276" t="s">
        <v>627</v>
      </c>
      <c r="D3276" t="s">
        <v>50</v>
      </c>
      <c r="E3276">
        <v>331</v>
      </c>
      <c r="F3276" s="1" t="s">
        <v>20</v>
      </c>
      <c r="G3276" t="s">
        <v>753</v>
      </c>
    </row>
    <row r="3277" spans="1:7" hidden="1" x14ac:dyDescent="0.25">
      <c r="A3277">
        <v>3314</v>
      </c>
      <c r="B3277" t="s">
        <v>532</v>
      </c>
      <c r="C3277" t="s">
        <v>627</v>
      </c>
      <c r="D3277" t="s">
        <v>50</v>
      </c>
      <c r="E3277">
        <v>331</v>
      </c>
      <c r="F3277" s="1" t="s">
        <v>20</v>
      </c>
      <c r="G3277" t="s">
        <v>753</v>
      </c>
    </row>
    <row r="3278" spans="1:7" hidden="1" x14ac:dyDescent="0.25">
      <c r="A3278">
        <v>331410</v>
      </c>
      <c r="B3278" t="s">
        <v>750</v>
      </c>
      <c r="C3278" t="s">
        <v>627</v>
      </c>
      <c r="D3278" t="s">
        <v>50</v>
      </c>
      <c r="E3278">
        <v>331</v>
      </c>
      <c r="F3278" s="1" t="s">
        <v>20</v>
      </c>
      <c r="G3278" t="s">
        <v>149</v>
      </c>
    </row>
    <row r="3279" spans="1:7" hidden="1" x14ac:dyDescent="0.25">
      <c r="A3279">
        <v>331410</v>
      </c>
      <c r="B3279" t="s">
        <v>741</v>
      </c>
      <c r="C3279" t="s">
        <v>627</v>
      </c>
      <c r="D3279" t="s">
        <v>50</v>
      </c>
      <c r="E3279">
        <v>331</v>
      </c>
      <c r="F3279" s="1" t="s">
        <v>20</v>
      </c>
      <c r="G3279" t="s">
        <v>453</v>
      </c>
    </row>
    <row r="3280" spans="1:7" hidden="1" x14ac:dyDescent="0.25">
      <c r="A3280">
        <v>331410</v>
      </c>
      <c r="B3280" t="s">
        <v>742</v>
      </c>
      <c r="C3280" t="s">
        <v>627</v>
      </c>
      <c r="D3280">
        <v>0</v>
      </c>
      <c r="E3280">
        <v>331</v>
      </c>
      <c r="F3280" s="1" t="s">
        <v>20</v>
      </c>
      <c r="G3280" t="s">
        <v>153</v>
      </c>
    </row>
    <row r="3281" spans="1:7" hidden="1" x14ac:dyDescent="0.25">
      <c r="A3281">
        <v>331410</v>
      </c>
      <c r="B3281" t="s">
        <v>154</v>
      </c>
      <c r="C3281" t="s">
        <v>627</v>
      </c>
      <c r="D3281" t="s">
        <v>50</v>
      </c>
      <c r="E3281">
        <v>331</v>
      </c>
      <c r="F3281" s="1" t="s">
        <v>20</v>
      </c>
      <c r="G3281" t="s">
        <v>154</v>
      </c>
    </row>
    <row r="3282" spans="1:7" hidden="1" x14ac:dyDescent="0.25">
      <c r="A3282">
        <v>331410</v>
      </c>
      <c r="B3282" t="s">
        <v>743</v>
      </c>
      <c r="C3282" t="s">
        <v>627</v>
      </c>
      <c r="D3282" t="s">
        <v>44</v>
      </c>
      <c r="E3282">
        <v>331</v>
      </c>
      <c r="F3282" s="1" t="s">
        <v>20</v>
      </c>
      <c r="G3282" t="s">
        <v>443</v>
      </c>
    </row>
    <row r="3283" spans="1:7" hidden="1" x14ac:dyDescent="0.25">
      <c r="A3283">
        <v>331410</v>
      </c>
      <c r="B3283" t="s">
        <v>744</v>
      </c>
      <c r="C3283" t="s">
        <v>627</v>
      </c>
      <c r="D3283" t="s">
        <v>50</v>
      </c>
      <c r="E3283">
        <v>331</v>
      </c>
      <c r="F3283" s="1" t="s">
        <v>20</v>
      </c>
      <c r="G3283" t="s">
        <v>443</v>
      </c>
    </row>
    <row r="3284" spans="1:7" hidden="1" x14ac:dyDescent="0.25">
      <c r="A3284">
        <v>331410</v>
      </c>
      <c r="B3284" t="s">
        <v>745</v>
      </c>
      <c r="C3284" t="s">
        <v>627</v>
      </c>
      <c r="D3284" t="s">
        <v>50</v>
      </c>
      <c r="E3284">
        <v>331</v>
      </c>
      <c r="F3284" s="1" t="s">
        <v>20</v>
      </c>
      <c r="G3284" t="s">
        <v>737</v>
      </c>
    </row>
    <row r="3285" spans="1:7" hidden="1" x14ac:dyDescent="0.25">
      <c r="A3285">
        <v>331410</v>
      </c>
      <c r="B3285" t="s">
        <v>738</v>
      </c>
      <c r="C3285" t="s">
        <v>627</v>
      </c>
      <c r="D3285" t="s">
        <v>44</v>
      </c>
      <c r="E3285">
        <v>331</v>
      </c>
      <c r="F3285" s="1" t="s">
        <v>20</v>
      </c>
      <c r="G3285" t="s">
        <v>738</v>
      </c>
    </row>
    <row r="3286" spans="1:7" hidden="1" x14ac:dyDescent="0.25">
      <c r="A3286">
        <v>331410</v>
      </c>
      <c r="B3286" t="s">
        <v>746</v>
      </c>
      <c r="C3286" t="s">
        <v>627</v>
      </c>
      <c r="D3286" t="s">
        <v>50</v>
      </c>
      <c r="E3286">
        <v>331</v>
      </c>
      <c r="F3286" s="1" t="s">
        <v>20</v>
      </c>
      <c r="G3286" t="s">
        <v>753</v>
      </c>
    </row>
    <row r="3287" spans="1:7" hidden="1" x14ac:dyDescent="0.25">
      <c r="A3287">
        <v>331410</v>
      </c>
      <c r="B3287" t="s">
        <v>747</v>
      </c>
      <c r="C3287" t="s">
        <v>627</v>
      </c>
      <c r="D3287" t="s">
        <v>50</v>
      </c>
      <c r="E3287">
        <v>331</v>
      </c>
      <c r="F3287" s="1" t="s">
        <v>20</v>
      </c>
      <c r="G3287" t="s">
        <v>753</v>
      </c>
    </row>
    <row r="3288" spans="1:7" hidden="1" x14ac:dyDescent="0.25">
      <c r="A3288">
        <v>331410</v>
      </c>
      <c r="B3288" t="s">
        <v>748</v>
      </c>
      <c r="C3288" t="s">
        <v>627</v>
      </c>
      <c r="D3288" t="s">
        <v>50</v>
      </c>
      <c r="E3288">
        <v>331</v>
      </c>
      <c r="F3288" s="1" t="s">
        <v>20</v>
      </c>
      <c r="G3288" t="s">
        <v>753</v>
      </c>
    </row>
    <row r="3289" spans="1:7" hidden="1" x14ac:dyDescent="0.25">
      <c r="A3289">
        <v>331410</v>
      </c>
      <c r="B3289" t="s">
        <v>749</v>
      </c>
      <c r="C3289" t="s">
        <v>627</v>
      </c>
      <c r="D3289">
        <v>0</v>
      </c>
      <c r="E3289">
        <v>331</v>
      </c>
      <c r="F3289" s="1" t="s">
        <v>20</v>
      </c>
      <c r="G3289" t="s">
        <v>753</v>
      </c>
    </row>
    <row r="3290" spans="1:7" hidden="1" x14ac:dyDescent="0.25">
      <c r="A3290">
        <v>331410</v>
      </c>
      <c r="B3290" t="s">
        <v>532</v>
      </c>
      <c r="C3290" t="s">
        <v>627</v>
      </c>
      <c r="D3290" t="s">
        <v>50</v>
      </c>
      <c r="E3290">
        <v>331</v>
      </c>
      <c r="F3290" s="1" t="s">
        <v>20</v>
      </c>
      <c r="G3290" t="s">
        <v>753</v>
      </c>
    </row>
    <row r="3291" spans="1:7" hidden="1" x14ac:dyDescent="0.25">
      <c r="A3291">
        <v>331511</v>
      </c>
      <c r="B3291" t="s">
        <v>750</v>
      </c>
      <c r="C3291" t="s">
        <v>627</v>
      </c>
      <c r="D3291" t="s">
        <v>50</v>
      </c>
      <c r="E3291">
        <v>331</v>
      </c>
      <c r="F3291" s="1" t="s">
        <v>19</v>
      </c>
      <c r="G3291" t="s">
        <v>149</v>
      </c>
    </row>
    <row r="3292" spans="1:7" hidden="1" x14ac:dyDescent="0.25">
      <c r="A3292">
        <v>331511</v>
      </c>
      <c r="B3292" t="s">
        <v>741</v>
      </c>
      <c r="C3292" t="s">
        <v>627</v>
      </c>
      <c r="D3292" t="s">
        <v>50</v>
      </c>
      <c r="E3292">
        <v>331</v>
      </c>
      <c r="F3292" s="1" t="s">
        <v>19</v>
      </c>
      <c r="G3292" t="s">
        <v>453</v>
      </c>
    </row>
    <row r="3293" spans="1:7" hidden="1" x14ac:dyDescent="0.25">
      <c r="A3293">
        <v>331511</v>
      </c>
      <c r="B3293" t="s">
        <v>742</v>
      </c>
      <c r="C3293" t="s">
        <v>627</v>
      </c>
      <c r="D3293" t="s">
        <v>50</v>
      </c>
      <c r="E3293">
        <v>331</v>
      </c>
      <c r="F3293" s="1" t="s">
        <v>19</v>
      </c>
      <c r="G3293" t="s">
        <v>153</v>
      </c>
    </row>
    <row r="3294" spans="1:7" hidden="1" x14ac:dyDescent="0.25">
      <c r="A3294">
        <v>331511</v>
      </c>
      <c r="B3294" t="s">
        <v>154</v>
      </c>
      <c r="C3294" t="s">
        <v>627</v>
      </c>
      <c r="D3294" t="s">
        <v>50</v>
      </c>
      <c r="E3294">
        <v>331</v>
      </c>
      <c r="F3294" s="1" t="s">
        <v>19</v>
      </c>
      <c r="G3294" t="s">
        <v>154</v>
      </c>
    </row>
    <row r="3295" spans="1:7" hidden="1" x14ac:dyDescent="0.25">
      <c r="A3295">
        <v>331511</v>
      </c>
      <c r="B3295" t="s">
        <v>743</v>
      </c>
      <c r="C3295" t="s">
        <v>627</v>
      </c>
      <c r="D3295" t="s">
        <v>44</v>
      </c>
      <c r="E3295">
        <v>331</v>
      </c>
      <c r="F3295" s="1" t="s">
        <v>19</v>
      </c>
      <c r="G3295" t="s">
        <v>443</v>
      </c>
    </row>
    <row r="3296" spans="1:7" hidden="1" x14ac:dyDescent="0.25">
      <c r="A3296">
        <v>331511</v>
      </c>
      <c r="B3296" t="s">
        <v>744</v>
      </c>
      <c r="C3296" t="s">
        <v>627</v>
      </c>
      <c r="D3296" t="s">
        <v>50</v>
      </c>
      <c r="E3296">
        <v>331</v>
      </c>
      <c r="F3296" s="1" t="s">
        <v>19</v>
      </c>
      <c r="G3296" t="s">
        <v>443</v>
      </c>
    </row>
    <row r="3297" spans="1:7" hidden="1" x14ac:dyDescent="0.25">
      <c r="A3297">
        <v>331511</v>
      </c>
      <c r="B3297" t="s">
        <v>745</v>
      </c>
      <c r="C3297" t="s">
        <v>627</v>
      </c>
      <c r="D3297" t="s">
        <v>50</v>
      </c>
      <c r="E3297">
        <v>331</v>
      </c>
      <c r="F3297" s="1" t="s">
        <v>19</v>
      </c>
      <c r="G3297" t="s">
        <v>737</v>
      </c>
    </row>
    <row r="3298" spans="1:7" hidden="1" x14ac:dyDescent="0.25">
      <c r="A3298">
        <v>331511</v>
      </c>
      <c r="B3298" t="s">
        <v>738</v>
      </c>
      <c r="C3298" t="s">
        <v>627</v>
      </c>
      <c r="D3298" t="s">
        <v>44</v>
      </c>
      <c r="E3298">
        <v>331</v>
      </c>
      <c r="F3298" s="1" t="s">
        <v>19</v>
      </c>
      <c r="G3298" t="s">
        <v>738</v>
      </c>
    </row>
    <row r="3299" spans="1:7" hidden="1" x14ac:dyDescent="0.25">
      <c r="A3299">
        <v>331511</v>
      </c>
      <c r="B3299" t="s">
        <v>746</v>
      </c>
      <c r="C3299" t="s">
        <v>627</v>
      </c>
      <c r="D3299" t="s">
        <v>50</v>
      </c>
      <c r="E3299">
        <v>331</v>
      </c>
      <c r="F3299" s="1" t="s">
        <v>19</v>
      </c>
      <c r="G3299" t="s">
        <v>753</v>
      </c>
    </row>
    <row r="3300" spans="1:7" hidden="1" x14ac:dyDescent="0.25">
      <c r="A3300">
        <v>331511</v>
      </c>
      <c r="B3300" t="s">
        <v>747</v>
      </c>
      <c r="C3300" t="s">
        <v>627</v>
      </c>
      <c r="D3300" t="s">
        <v>50</v>
      </c>
      <c r="E3300">
        <v>331</v>
      </c>
      <c r="F3300" s="1" t="s">
        <v>19</v>
      </c>
      <c r="G3300" t="s">
        <v>753</v>
      </c>
    </row>
    <row r="3301" spans="1:7" hidden="1" x14ac:dyDescent="0.25">
      <c r="A3301">
        <v>331511</v>
      </c>
      <c r="B3301" t="s">
        <v>748</v>
      </c>
      <c r="C3301" t="s">
        <v>627</v>
      </c>
      <c r="D3301" t="s">
        <v>50</v>
      </c>
      <c r="E3301">
        <v>331</v>
      </c>
      <c r="F3301" s="1" t="s">
        <v>19</v>
      </c>
      <c r="G3301" t="s">
        <v>753</v>
      </c>
    </row>
    <row r="3302" spans="1:7" hidden="1" x14ac:dyDescent="0.25">
      <c r="A3302">
        <v>331511</v>
      </c>
      <c r="B3302" t="s">
        <v>749</v>
      </c>
      <c r="C3302" t="s">
        <v>627</v>
      </c>
      <c r="D3302" t="s">
        <v>50</v>
      </c>
      <c r="E3302">
        <v>331</v>
      </c>
      <c r="F3302" s="1" t="s">
        <v>19</v>
      </c>
      <c r="G3302" t="s">
        <v>753</v>
      </c>
    </row>
    <row r="3303" spans="1:7" hidden="1" x14ac:dyDescent="0.25">
      <c r="A3303">
        <v>331511</v>
      </c>
      <c r="B3303" t="s">
        <v>532</v>
      </c>
      <c r="C3303" t="s">
        <v>627</v>
      </c>
      <c r="D3303" t="s">
        <v>50</v>
      </c>
      <c r="E3303">
        <v>331</v>
      </c>
      <c r="F3303" s="1" t="s">
        <v>19</v>
      </c>
      <c r="G3303" t="s">
        <v>753</v>
      </c>
    </row>
    <row r="3304" spans="1:7" hidden="1" x14ac:dyDescent="0.25">
      <c r="A3304">
        <v>331523</v>
      </c>
      <c r="B3304" t="s">
        <v>750</v>
      </c>
      <c r="C3304" t="s">
        <v>627</v>
      </c>
      <c r="D3304" t="s">
        <v>50</v>
      </c>
      <c r="E3304">
        <v>331</v>
      </c>
      <c r="F3304" s="1" t="s">
        <v>20</v>
      </c>
      <c r="G3304" t="s">
        <v>149</v>
      </c>
    </row>
    <row r="3305" spans="1:7" hidden="1" x14ac:dyDescent="0.25">
      <c r="A3305">
        <v>331523</v>
      </c>
      <c r="B3305" t="s">
        <v>741</v>
      </c>
      <c r="C3305" t="s">
        <v>627</v>
      </c>
      <c r="D3305" t="s">
        <v>50</v>
      </c>
      <c r="E3305">
        <v>331</v>
      </c>
      <c r="F3305" s="1" t="s">
        <v>20</v>
      </c>
      <c r="G3305" t="s">
        <v>453</v>
      </c>
    </row>
    <row r="3306" spans="1:7" hidden="1" x14ac:dyDescent="0.25">
      <c r="A3306">
        <v>331523</v>
      </c>
      <c r="B3306" t="s">
        <v>742</v>
      </c>
      <c r="C3306" t="s">
        <v>627</v>
      </c>
      <c r="D3306" t="s">
        <v>50</v>
      </c>
      <c r="E3306">
        <v>331</v>
      </c>
      <c r="F3306" s="1" t="s">
        <v>20</v>
      </c>
      <c r="G3306" t="s">
        <v>153</v>
      </c>
    </row>
    <row r="3307" spans="1:7" hidden="1" x14ac:dyDescent="0.25">
      <c r="A3307">
        <v>331523</v>
      </c>
      <c r="B3307" t="s">
        <v>154</v>
      </c>
      <c r="C3307" t="s">
        <v>627</v>
      </c>
      <c r="D3307" t="s">
        <v>50</v>
      </c>
      <c r="E3307">
        <v>331</v>
      </c>
      <c r="F3307" s="1" t="s">
        <v>20</v>
      </c>
      <c r="G3307" t="s">
        <v>154</v>
      </c>
    </row>
    <row r="3308" spans="1:7" hidden="1" x14ac:dyDescent="0.25">
      <c r="A3308">
        <v>331523</v>
      </c>
      <c r="B3308" t="s">
        <v>743</v>
      </c>
      <c r="C3308" t="s">
        <v>627</v>
      </c>
      <c r="D3308" t="s">
        <v>44</v>
      </c>
      <c r="E3308">
        <v>331</v>
      </c>
      <c r="F3308" s="1" t="s">
        <v>20</v>
      </c>
      <c r="G3308" t="s">
        <v>443</v>
      </c>
    </row>
    <row r="3309" spans="1:7" hidden="1" x14ac:dyDescent="0.25">
      <c r="A3309">
        <v>331523</v>
      </c>
      <c r="B3309" t="s">
        <v>744</v>
      </c>
      <c r="C3309" t="s">
        <v>627</v>
      </c>
      <c r="D3309" t="s">
        <v>50</v>
      </c>
      <c r="E3309">
        <v>331</v>
      </c>
      <c r="F3309" s="1" t="s">
        <v>20</v>
      </c>
      <c r="G3309" t="s">
        <v>443</v>
      </c>
    </row>
    <row r="3310" spans="1:7" hidden="1" x14ac:dyDescent="0.25">
      <c r="A3310">
        <v>331523</v>
      </c>
      <c r="B3310" t="s">
        <v>745</v>
      </c>
      <c r="C3310" t="s">
        <v>627</v>
      </c>
      <c r="D3310" t="s">
        <v>50</v>
      </c>
      <c r="E3310">
        <v>331</v>
      </c>
      <c r="F3310" s="1" t="s">
        <v>20</v>
      </c>
      <c r="G3310" t="s">
        <v>737</v>
      </c>
    </row>
    <row r="3311" spans="1:7" hidden="1" x14ac:dyDescent="0.25">
      <c r="A3311">
        <v>331523</v>
      </c>
      <c r="B3311" t="s">
        <v>738</v>
      </c>
      <c r="C3311" t="s">
        <v>627</v>
      </c>
      <c r="D3311" t="s">
        <v>44</v>
      </c>
      <c r="E3311">
        <v>331</v>
      </c>
      <c r="F3311" s="1" t="s">
        <v>20</v>
      </c>
      <c r="G3311" t="s">
        <v>738</v>
      </c>
    </row>
    <row r="3312" spans="1:7" hidden="1" x14ac:dyDescent="0.25">
      <c r="A3312">
        <v>331523</v>
      </c>
      <c r="B3312" t="s">
        <v>746</v>
      </c>
      <c r="C3312" t="s">
        <v>627</v>
      </c>
      <c r="D3312" t="s">
        <v>50</v>
      </c>
      <c r="E3312">
        <v>331</v>
      </c>
      <c r="F3312" s="1" t="s">
        <v>20</v>
      </c>
      <c r="G3312" t="s">
        <v>753</v>
      </c>
    </row>
    <row r="3313" spans="1:7" hidden="1" x14ac:dyDescent="0.25">
      <c r="A3313">
        <v>331523</v>
      </c>
      <c r="B3313" t="s">
        <v>747</v>
      </c>
      <c r="C3313" t="s">
        <v>627</v>
      </c>
      <c r="D3313" t="s">
        <v>50</v>
      </c>
      <c r="E3313">
        <v>331</v>
      </c>
      <c r="F3313" s="1" t="s">
        <v>20</v>
      </c>
      <c r="G3313" t="s">
        <v>753</v>
      </c>
    </row>
    <row r="3314" spans="1:7" hidden="1" x14ac:dyDescent="0.25">
      <c r="A3314">
        <v>331523</v>
      </c>
      <c r="B3314" t="s">
        <v>748</v>
      </c>
      <c r="C3314" t="s">
        <v>627</v>
      </c>
      <c r="D3314">
        <v>0</v>
      </c>
      <c r="E3314">
        <v>331</v>
      </c>
      <c r="F3314" s="1" t="s">
        <v>20</v>
      </c>
      <c r="G3314" t="s">
        <v>753</v>
      </c>
    </row>
    <row r="3315" spans="1:7" hidden="1" x14ac:dyDescent="0.25">
      <c r="A3315">
        <v>331523</v>
      </c>
      <c r="B3315" t="s">
        <v>749</v>
      </c>
      <c r="C3315" t="s">
        <v>627</v>
      </c>
      <c r="D3315" t="s">
        <v>50</v>
      </c>
      <c r="E3315">
        <v>331</v>
      </c>
      <c r="F3315" s="1" t="s">
        <v>20</v>
      </c>
      <c r="G3315" t="s">
        <v>753</v>
      </c>
    </row>
    <row r="3316" spans="1:7" hidden="1" x14ac:dyDescent="0.25">
      <c r="A3316">
        <v>331523</v>
      </c>
      <c r="B3316" t="s">
        <v>532</v>
      </c>
      <c r="C3316" t="s">
        <v>627</v>
      </c>
      <c r="D3316" t="s">
        <v>50</v>
      </c>
      <c r="E3316">
        <v>331</v>
      </c>
      <c r="F3316" s="1" t="s">
        <v>20</v>
      </c>
      <c r="G3316" t="s">
        <v>753</v>
      </c>
    </row>
    <row r="3317" spans="1:7" hidden="1" x14ac:dyDescent="0.25">
      <c r="A3317">
        <v>331524</v>
      </c>
      <c r="B3317" t="s">
        <v>750</v>
      </c>
      <c r="C3317" t="s">
        <v>627</v>
      </c>
      <c r="D3317" t="s">
        <v>50</v>
      </c>
      <c r="E3317">
        <v>331</v>
      </c>
      <c r="F3317" s="1" t="s">
        <v>20</v>
      </c>
      <c r="G3317" t="s">
        <v>149</v>
      </c>
    </row>
    <row r="3318" spans="1:7" hidden="1" x14ac:dyDescent="0.25">
      <c r="A3318">
        <v>331524</v>
      </c>
      <c r="B3318" t="s">
        <v>741</v>
      </c>
      <c r="C3318" t="s">
        <v>627</v>
      </c>
      <c r="D3318" t="s">
        <v>50</v>
      </c>
      <c r="E3318">
        <v>331</v>
      </c>
      <c r="F3318" s="1" t="s">
        <v>20</v>
      </c>
      <c r="G3318" t="s">
        <v>453</v>
      </c>
    </row>
    <row r="3319" spans="1:7" hidden="1" x14ac:dyDescent="0.25">
      <c r="A3319">
        <v>331524</v>
      </c>
      <c r="B3319" t="s">
        <v>742</v>
      </c>
      <c r="C3319" t="s">
        <v>627</v>
      </c>
      <c r="D3319">
        <v>0</v>
      </c>
      <c r="E3319">
        <v>331</v>
      </c>
      <c r="F3319" s="1" t="s">
        <v>20</v>
      </c>
      <c r="G3319" t="s">
        <v>153</v>
      </c>
    </row>
    <row r="3320" spans="1:7" hidden="1" x14ac:dyDescent="0.25">
      <c r="A3320">
        <v>331524</v>
      </c>
      <c r="B3320" t="s">
        <v>154</v>
      </c>
      <c r="C3320" t="s">
        <v>627</v>
      </c>
      <c r="D3320" t="s">
        <v>50</v>
      </c>
      <c r="E3320">
        <v>331</v>
      </c>
      <c r="F3320" s="1" t="s">
        <v>20</v>
      </c>
      <c r="G3320" t="s">
        <v>154</v>
      </c>
    </row>
    <row r="3321" spans="1:7" hidden="1" x14ac:dyDescent="0.25">
      <c r="A3321">
        <v>331524</v>
      </c>
      <c r="B3321" t="s">
        <v>743</v>
      </c>
      <c r="C3321" t="s">
        <v>627</v>
      </c>
      <c r="D3321" t="s">
        <v>44</v>
      </c>
      <c r="E3321">
        <v>331</v>
      </c>
      <c r="F3321" s="1" t="s">
        <v>20</v>
      </c>
      <c r="G3321" t="s">
        <v>443</v>
      </c>
    </row>
    <row r="3322" spans="1:7" hidden="1" x14ac:dyDescent="0.25">
      <c r="A3322">
        <v>331524</v>
      </c>
      <c r="B3322" t="s">
        <v>744</v>
      </c>
      <c r="C3322" t="s">
        <v>627</v>
      </c>
      <c r="D3322" t="s">
        <v>50</v>
      </c>
      <c r="E3322">
        <v>331</v>
      </c>
      <c r="F3322" s="1" t="s">
        <v>20</v>
      </c>
      <c r="G3322" t="s">
        <v>443</v>
      </c>
    </row>
    <row r="3323" spans="1:7" hidden="1" x14ac:dyDescent="0.25">
      <c r="A3323">
        <v>331524</v>
      </c>
      <c r="B3323" t="s">
        <v>745</v>
      </c>
      <c r="C3323" t="s">
        <v>627</v>
      </c>
      <c r="D3323" t="s">
        <v>50</v>
      </c>
      <c r="E3323">
        <v>331</v>
      </c>
      <c r="F3323" s="1" t="s">
        <v>20</v>
      </c>
      <c r="G3323" t="s">
        <v>737</v>
      </c>
    </row>
    <row r="3324" spans="1:7" hidden="1" x14ac:dyDescent="0.25">
      <c r="A3324">
        <v>331524</v>
      </c>
      <c r="B3324" t="s">
        <v>738</v>
      </c>
      <c r="C3324" t="s">
        <v>627</v>
      </c>
      <c r="D3324" t="s">
        <v>44</v>
      </c>
      <c r="E3324">
        <v>331</v>
      </c>
      <c r="F3324" s="1" t="s">
        <v>20</v>
      </c>
      <c r="G3324" t="s">
        <v>738</v>
      </c>
    </row>
    <row r="3325" spans="1:7" hidden="1" x14ac:dyDescent="0.25">
      <c r="A3325">
        <v>331524</v>
      </c>
      <c r="B3325" t="s">
        <v>746</v>
      </c>
      <c r="C3325" t="s">
        <v>627</v>
      </c>
      <c r="D3325">
        <v>0</v>
      </c>
      <c r="E3325">
        <v>331</v>
      </c>
      <c r="F3325" s="1" t="s">
        <v>20</v>
      </c>
      <c r="G3325" t="s">
        <v>753</v>
      </c>
    </row>
    <row r="3326" spans="1:7" hidden="1" x14ac:dyDescent="0.25">
      <c r="A3326">
        <v>331524</v>
      </c>
      <c r="B3326" t="s">
        <v>747</v>
      </c>
      <c r="C3326" t="s">
        <v>627</v>
      </c>
      <c r="D3326" t="s">
        <v>50</v>
      </c>
      <c r="E3326">
        <v>331</v>
      </c>
      <c r="F3326" s="1" t="s">
        <v>20</v>
      </c>
      <c r="G3326" t="s">
        <v>753</v>
      </c>
    </row>
    <row r="3327" spans="1:7" hidden="1" x14ac:dyDescent="0.25">
      <c r="A3327">
        <v>331524</v>
      </c>
      <c r="B3327" t="s">
        <v>748</v>
      </c>
      <c r="C3327" t="s">
        <v>627</v>
      </c>
      <c r="D3327">
        <v>0</v>
      </c>
      <c r="E3327">
        <v>331</v>
      </c>
      <c r="F3327" s="1" t="s">
        <v>20</v>
      </c>
      <c r="G3327" t="s">
        <v>753</v>
      </c>
    </row>
    <row r="3328" spans="1:7" hidden="1" x14ac:dyDescent="0.25">
      <c r="A3328">
        <v>331524</v>
      </c>
      <c r="B3328" t="s">
        <v>749</v>
      </c>
      <c r="C3328" t="s">
        <v>627</v>
      </c>
      <c r="D3328">
        <v>0</v>
      </c>
      <c r="E3328">
        <v>331</v>
      </c>
      <c r="F3328" s="1" t="s">
        <v>20</v>
      </c>
      <c r="G3328" t="s">
        <v>753</v>
      </c>
    </row>
    <row r="3329" spans="1:7" hidden="1" x14ac:dyDescent="0.25">
      <c r="A3329">
        <v>331524</v>
      </c>
      <c r="B3329" t="s">
        <v>532</v>
      </c>
      <c r="C3329" t="s">
        <v>627</v>
      </c>
      <c r="D3329" t="s">
        <v>50</v>
      </c>
      <c r="E3329">
        <v>331</v>
      </c>
      <c r="F3329" s="1" t="s">
        <v>20</v>
      </c>
      <c r="G3329" t="s">
        <v>753</v>
      </c>
    </row>
    <row r="3330" spans="1:7" hidden="1" x14ac:dyDescent="0.25">
      <c r="A3330">
        <v>332</v>
      </c>
      <c r="B3330" t="s">
        <v>750</v>
      </c>
      <c r="C3330" t="s">
        <v>627</v>
      </c>
      <c r="D3330" t="s">
        <v>50</v>
      </c>
      <c r="E3330">
        <v>332</v>
      </c>
      <c r="F3330" s="1" t="s">
        <v>21</v>
      </c>
      <c r="G3330" t="s">
        <v>149</v>
      </c>
    </row>
    <row r="3331" spans="1:7" hidden="1" x14ac:dyDescent="0.25">
      <c r="A3331">
        <v>332</v>
      </c>
      <c r="B3331" t="s">
        <v>741</v>
      </c>
      <c r="C3331" t="s">
        <v>627</v>
      </c>
      <c r="D3331" t="s">
        <v>50</v>
      </c>
      <c r="E3331">
        <v>332</v>
      </c>
      <c r="F3331" s="1" t="s">
        <v>21</v>
      </c>
      <c r="G3331" t="s">
        <v>453</v>
      </c>
    </row>
    <row r="3332" spans="1:7" hidden="1" x14ac:dyDescent="0.25">
      <c r="A3332">
        <v>332</v>
      </c>
      <c r="B3332" t="s">
        <v>742</v>
      </c>
      <c r="C3332" t="s">
        <v>627</v>
      </c>
      <c r="D3332">
        <v>0</v>
      </c>
      <c r="E3332">
        <v>332</v>
      </c>
      <c r="F3332" s="1" t="s">
        <v>21</v>
      </c>
      <c r="G3332" t="s">
        <v>153</v>
      </c>
    </row>
    <row r="3333" spans="1:7" hidden="1" x14ac:dyDescent="0.25">
      <c r="A3333">
        <v>332</v>
      </c>
      <c r="B3333" t="s">
        <v>154</v>
      </c>
      <c r="C3333" t="s">
        <v>627</v>
      </c>
      <c r="D3333">
        <v>1</v>
      </c>
      <c r="E3333">
        <v>332</v>
      </c>
      <c r="F3333" s="1" t="s">
        <v>21</v>
      </c>
      <c r="G3333" t="s">
        <v>154</v>
      </c>
    </row>
    <row r="3334" spans="1:7" hidden="1" x14ac:dyDescent="0.25">
      <c r="A3334">
        <v>332</v>
      </c>
      <c r="B3334" t="s">
        <v>743</v>
      </c>
      <c r="C3334" t="s">
        <v>627</v>
      </c>
      <c r="D3334" t="s">
        <v>44</v>
      </c>
      <c r="E3334">
        <v>332</v>
      </c>
      <c r="F3334" s="1" t="s">
        <v>21</v>
      </c>
      <c r="G3334" t="s">
        <v>443</v>
      </c>
    </row>
    <row r="3335" spans="1:7" hidden="1" x14ac:dyDescent="0.25">
      <c r="A3335">
        <v>332</v>
      </c>
      <c r="B3335" t="s">
        <v>744</v>
      </c>
      <c r="C3335" t="s">
        <v>627</v>
      </c>
      <c r="D3335" t="s">
        <v>50</v>
      </c>
      <c r="E3335">
        <v>332</v>
      </c>
      <c r="F3335" s="1" t="s">
        <v>21</v>
      </c>
      <c r="G3335" t="s">
        <v>443</v>
      </c>
    </row>
    <row r="3336" spans="1:7" hidden="1" x14ac:dyDescent="0.25">
      <c r="A3336">
        <v>332</v>
      </c>
      <c r="B3336" t="s">
        <v>745</v>
      </c>
      <c r="C3336" t="s">
        <v>627</v>
      </c>
      <c r="D3336">
        <v>1</v>
      </c>
      <c r="E3336">
        <v>332</v>
      </c>
      <c r="F3336" s="1" t="s">
        <v>21</v>
      </c>
      <c r="G3336" t="s">
        <v>737</v>
      </c>
    </row>
    <row r="3337" spans="1:7" hidden="1" x14ac:dyDescent="0.25">
      <c r="A3337">
        <v>332</v>
      </c>
      <c r="B3337" t="s">
        <v>738</v>
      </c>
      <c r="C3337" t="s">
        <v>627</v>
      </c>
      <c r="D3337" t="s">
        <v>44</v>
      </c>
      <c r="E3337">
        <v>332</v>
      </c>
      <c r="F3337" s="1" t="s">
        <v>21</v>
      </c>
      <c r="G3337" t="s">
        <v>738</v>
      </c>
    </row>
    <row r="3338" spans="1:7" hidden="1" x14ac:dyDescent="0.25">
      <c r="A3338">
        <v>332</v>
      </c>
      <c r="B3338" t="s">
        <v>746</v>
      </c>
      <c r="C3338" t="s">
        <v>627</v>
      </c>
      <c r="D3338" t="s">
        <v>50</v>
      </c>
      <c r="E3338">
        <v>332</v>
      </c>
      <c r="F3338" s="1" t="s">
        <v>21</v>
      </c>
      <c r="G3338" t="s">
        <v>753</v>
      </c>
    </row>
    <row r="3339" spans="1:7" hidden="1" x14ac:dyDescent="0.25">
      <c r="A3339">
        <v>332</v>
      </c>
      <c r="B3339" t="s">
        <v>747</v>
      </c>
      <c r="C3339" t="s">
        <v>627</v>
      </c>
      <c r="D3339">
        <v>2</v>
      </c>
      <c r="E3339">
        <v>332</v>
      </c>
      <c r="F3339" s="1" t="s">
        <v>21</v>
      </c>
      <c r="G3339" t="s">
        <v>753</v>
      </c>
    </row>
    <row r="3340" spans="1:7" hidden="1" x14ac:dyDescent="0.25">
      <c r="A3340">
        <v>332</v>
      </c>
      <c r="B3340" t="s">
        <v>748</v>
      </c>
      <c r="C3340" t="s">
        <v>627</v>
      </c>
      <c r="D3340" t="s">
        <v>50</v>
      </c>
      <c r="E3340">
        <v>332</v>
      </c>
      <c r="F3340" s="1" t="s">
        <v>21</v>
      </c>
      <c r="G3340" t="s">
        <v>753</v>
      </c>
    </row>
    <row r="3341" spans="1:7" hidden="1" x14ac:dyDescent="0.25">
      <c r="A3341">
        <v>332</v>
      </c>
      <c r="B3341" t="s">
        <v>749</v>
      </c>
      <c r="C3341" t="s">
        <v>627</v>
      </c>
      <c r="D3341" t="s">
        <v>50</v>
      </c>
      <c r="E3341">
        <v>332</v>
      </c>
      <c r="F3341" s="1" t="s">
        <v>21</v>
      </c>
      <c r="G3341" t="s">
        <v>753</v>
      </c>
    </row>
    <row r="3342" spans="1:7" hidden="1" x14ac:dyDescent="0.25">
      <c r="A3342">
        <v>332</v>
      </c>
      <c r="B3342" t="s">
        <v>532</v>
      </c>
      <c r="C3342" t="s">
        <v>627</v>
      </c>
      <c r="D3342" t="s">
        <v>50</v>
      </c>
      <c r="E3342">
        <v>332</v>
      </c>
      <c r="F3342" s="1" t="s">
        <v>21</v>
      </c>
      <c r="G3342" t="s">
        <v>753</v>
      </c>
    </row>
    <row r="3343" spans="1:7" hidden="1" x14ac:dyDescent="0.25">
      <c r="A3343">
        <v>333</v>
      </c>
      <c r="B3343" t="s">
        <v>750</v>
      </c>
      <c r="C3343" t="s">
        <v>627</v>
      </c>
      <c r="D3343" t="s">
        <v>50</v>
      </c>
      <c r="E3343">
        <v>333</v>
      </c>
      <c r="F3343" s="1" t="s">
        <v>24</v>
      </c>
      <c r="G3343" t="s">
        <v>149</v>
      </c>
    </row>
    <row r="3344" spans="1:7" hidden="1" x14ac:dyDescent="0.25">
      <c r="A3344">
        <v>333</v>
      </c>
      <c r="B3344" t="s">
        <v>741</v>
      </c>
      <c r="C3344" t="s">
        <v>627</v>
      </c>
      <c r="D3344">
        <v>2</v>
      </c>
      <c r="E3344">
        <v>333</v>
      </c>
      <c r="F3344" s="1" t="s">
        <v>24</v>
      </c>
      <c r="G3344" t="s">
        <v>453</v>
      </c>
    </row>
    <row r="3345" spans="1:7" hidden="1" x14ac:dyDescent="0.25">
      <c r="A3345">
        <v>333</v>
      </c>
      <c r="B3345" t="s">
        <v>742</v>
      </c>
      <c r="C3345" t="s">
        <v>627</v>
      </c>
      <c r="D3345">
        <v>0</v>
      </c>
      <c r="E3345">
        <v>333</v>
      </c>
      <c r="F3345" s="1" t="s">
        <v>24</v>
      </c>
      <c r="G3345" t="s">
        <v>153</v>
      </c>
    </row>
    <row r="3346" spans="1:7" hidden="1" x14ac:dyDescent="0.25">
      <c r="A3346">
        <v>333</v>
      </c>
      <c r="B3346" t="s">
        <v>154</v>
      </c>
      <c r="C3346" t="s">
        <v>627</v>
      </c>
      <c r="D3346" t="s">
        <v>50</v>
      </c>
      <c r="E3346">
        <v>333</v>
      </c>
      <c r="F3346" s="1" t="s">
        <v>24</v>
      </c>
      <c r="G3346" t="s">
        <v>154</v>
      </c>
    </row>
    <row r="3347" spans="1:7" hidden="1" x14ac:dyDescent="0.25">
      <c r="A3347">
        <v>333</v>
      </c>
      <c r="B3347" t="s">
        <v>743</v>
      </c>
      <c r="C3347" t="s">
        <v>627</v>
      </c>
      <c r="D3347" t="s">
        <v>44</v>
      </c>
      <c r="E3347">
        <v>333</v>
      </c>
      <c r="F3347" s="1" t="s">
        <v>24</v>
      </c>
      <c r="G3347" t="s">
        <v>443</v>
      </c>
    </row>
    <row r="3348" spans="1:7" hidden="1" x14ac:dyDescent="0.25">
      <c r="A3348">
        <v>333</v>
      </c>
      <c r="B3348" t="s">
        <v>744</v>
      </c>
      <c r="C3348" t="s">
        <v>627</v>
      </c>
      <c r="D3348" t="s">
        <v>50</v>
      </c>
      <c r="E3348">
        <v>333</v>
      </c>
      <c r="F3348" s="1" t="s">
        <v>24</v>
      </c>
      <c r="G3348" t="s">
        <v>443</v>
      </c>
    </row>
    <row r="3349" spans="1:7" hidden="1" x14ac:dyDescent="0.25">
      <c r="A3349">
        <v>333</v>
      </c>
      <c r="B3349" t="s">
        <v>745</v>
      </c>
      <c r="C3349" t="s">
        <v>627</v>
      </c>
      <c r="D3349">
        <v>1</v>
      </c>
      <c r="E3349">
        <v>333</v>
      </c>
      <c r="F3349" s="1" t="s">
        <v>24</v>
      </c>
      <c r="G3349" t="s">
        <v>737</v>
      </c>
    </row>
    <row r="3350" spans="1:7" hidden="1" x14ac:dyDescent="0.25">
      <c r="A3350">
        <v>333</v>
      </c>
      <c r="B3350" t="s">
        <v>738</v>
      </c>
      <c r="C3350" t="s">
        <v>627</v>
      </c>
      <c r="D3350" t="s">
        <v>44</v>
      </c>
      <c r="E3350">
        <v>333</v>
      </c>
      <c r="F3350" s="1" t="s">
        <v>24</v>
      </c>
      <c r="G3350" t="s">
        <v>738</v>
      </c>
    </row>
    <row r="3351" spans="1:7" hidden="1" x14ac:dyDescent="0.25">
      <c r="A3351">
        <v>333</v>
      </c>
      <c r="B3351" t="s">
        <v>746</v>
      </c>
      <c r="C3351" t="s">
        <v>627</v>
      </c>
      <c r="D3351" t="s">
        <v>50</v>
      </c>
      <c r="E3351">
        <v>333</v>
      </c>
      <c r="F3351" s="1" t="s">
        <v>24</v>
      </c>
      <c r="G3351" t="s">
        <v>753</v>
      </c>
    </row>
    <row r="3352" spans="1:7" hidden="1" x14ac:dyDescent="0.25">
      <c r="A3352">
        <v>333</v>
      </c>
      <c r="B3352" t="s">
        <v>747</v>
      </c>
      <c r="C3352" t="s">
        <v>627</v>
      </c>
      <c r="D3352">
        <v>1</v>
      </c>
      <c r="E3352">
        <v>333</v>
      </c>
      <c r="F3352" s="1" t="s">
        <v>24</v>
      </c>
      <c r="G3352" t="s">
        <v>753</v>
      </c>
    </row>
    <row r="3353" spans="1:7" hidden="1" x14ac:dyDescent="0.25">
      <c r="A3353">
        <v>333</v>
      </c>
      <c r="B3353" t="s">
        <v>748</v>
      </c>
      <c r="C3353" t="s">
        <v>627</v>
      </c>
      <c r="D3353" t="s">
        <v>50</v>
      </c>
      <c r="E3353">
        <v>333</v>
      </c>
      <c r="F3353" s="1" t="s">
        <v>24</v>
      </c>
      <c r="G3353" t="s">
        <v>753</v>
      </c>
    </row>
    <row r="3354" spans="1:7" hidden="1" x14ac:dyDescent="0.25">
      <c r="A3354">
        <v>333</v>
      </c>
      <c r="B3354" t="s">
        <v>749</v>
      </c>
      <c r="C3354" t="s">
        <v>627</v>
      </c>
      <c r="D3354" t="s">
        <v>50</v>
      </c>
      <c r="E3354">
        <v>333</v>
      </c>
      <c r="F3354" s="1" t="s">
        <v>24</v>
      </c>
      <c r="G3354" t="s">
        <v>753</v>
      </c>
    </row>
    <row r="3355" spans="1:7" hidden="1" x14ac:dyDescent="0.25">
      <c r="A3355">
        <v>333</v>
      </c>
      <c r="B3355" t="s">
        <v>532</v>
      </c>
      <c r="C3355" t="s">
        <v>627</v>
      </c>
      <c r="D3355" t="s">
        <v>50</v>
      </c>
      <c r="E3355">
        <v>333</v>
      </c>
      <c r="F3355" s="1" t="s">
        <v>24</v>
      </c>
      <c r="G3355" t="s">
        <v>753</v>
      </c>
    </row>
    <row r="3356" spans="1:7" hidden="1" x14ac:dyDescent="0.25">
      <c r="A3356">
        <v>334</v>
      </c>
      <c r="B3356" t="s">
        <v>750</v>
      </c>
      <c r="C3356" t="s">
        <v>627</v>
      </c>
      <c r="D3356" t="s">
        <v>50</v>
      </c>
      <c r="E3356">
        <v>334</v>
      </c>
      <c r="F3356" s="1" t="s">
        <v>22</v>
      </c>
      <c r="G3356" t="s">
        <v>149</v>
      </c>
    </row>
    <row r="3357" spans="1:7" hidden="1" x14ac:dyDescent="0.25">
      <c r="A3357">
        <v>334</v>
      </c>
      <c r="B3357" t="s">
        <v>741</v>
      </c>
      <c r="C3357" t="s">
        <v>627</v>
      </c>
      <c r="D3357" t="s">
        <v>50</v>
      </c>
      <c r="E3357">
        <v>334</v>
      </c>
      <c r="F3357" s="1" t="s">
        <v>22</v>
      </c>
      <c r="G3357" t="s">
        <v>453</v>
      </c>
    </row>
    <row r="3358" spans="1:7" hidden="1" x14ac:dyDescent="0.25">
      <c r="A3358">
        <v>334</v>
      </c>
      <c r="B3358" t="s">
        <v>742</v>
      </c>
      <c r="C3358" t="s">
        <v>627</v>
      </c>
      <c r="D3358">
        <v>0</v>
      </c>
      <c r="E3358">
        <v>334</v>
      </c>
      <c r="F3358" s="1" t="s">
        <v>22</v>
      </c>
      <c r="G3358" t="s">
        <v>153</v>
      </c>
    </row>
    <row r="3359" spans="1:7" hidden="1" x14ac:dyDescent="0.25">
      <c r="A3359">
        <v>334</v>
      </c>
      <c r="B3359" t="s">
        <v>154</v>
      </c>
      <c r="C3359" t="s">
        <v>627</v>
      </c>
      <c r="D3359">
        <v>0</v>
      </c>
      <c r="E3359">
        <v>334</v>
      </c>
      <c r="F3359" s="1" t="s">
        <v>22</v>
      </c>
      <c r="G3359" t="s">
        <v>154</v>
      </c>
    </row>
    <row r="3360" spans="1:7" hidden="1" x14ac:dyDescent="0.25">
      <c r="A3360">
        <v>334</v>
      </c>
      <c r="B3360" t="s">
        <v>743</v>
      </c>
      <c r="C3360" t="s">
        <v>627</v>
      </c>
      <c r="D3360" t="s">
        <v>44</v>
      </c>
      <c r="E3360">
        <v>334</v>
      </c>
      <c r="F3360" s="1" t="s">
        <v>22</v>
      </c>
      <c r="G3360" t="s">
        <v>443</v>
      </c>
    </row>
    <row r="3361" spans="1:7" hidden="1" x14ac:dyDescent="0.25">
      <c r="A3361">
        <v>334</v>
      </c>
      <c r="B3361" t="s">
        <v>744</v>
      </c>
      <c r="C3361" t="s">
        <v>627</v>
      </c>
      <c r="D3361" t="s">
        <v>50</v>
      </c>
      <c r="E3361">
        <v>334</v>
      </c>
      <c r="F3361" s="1" t="s">
        <v>22</v>
      </c>
      <c r="G3361" t="s">
        <v>443</v>
      </c>
    </row>
    <row r="3362" spans="1:7" hidden="1" x14ac:dyDescent="0.25">
      <c r="A3362">
        <v>334</v>
      </c>
      <c r="B3362" t="s">
        <v>745</v>
      </c>
      <c r="C3362" t="s">
        <v>627</v>
      </c>
      <c r="D3362" t="s">
        <v>50</v>
      </c>
      <c r="E3362">
        <v>334</v>
      </c>
      <c r="F3362" s="1" t="s">
        <v>22</v>
      </c>
      <c r="G3362" t="s">
        <v>737</v>
      </c>
    </row>
    <row r="3363" spans="1:7" hidden="1" x14ac:dyDescent="0.25">
      <c r="A3363">
        <v>334</v>
      </c>
      <c r="B3363" t="s">
        <v>738</v>
      </c>
      <c r="C3363" t="s">
        <v>627</v>
      </c>
      <c r="D3363" t="s">
        <v>44</v>
      </c>
      <c r="E3363">
        <v>334</v>
      </c>
      <c r="F3363" s="1" t="s">
        <v>22</v>
      </c>
      <c r="G3363" t="s">
        <v>738</v>
      </c>
    </row>
    <row r="3364" spans="1:7" hidden="1" x14ac:dyDescent="0.25">
      <c r="A3364">
        <v>334</v>
      </c>
      <c r="B3364" t="s">
        <v>746</v>
      </c>
      <c r="C3364" t="s">
        <v>627</v>
      </c>
      <c r="D3364" t="s">
        <v>50</v>
      </c>
      <c r="E3364">
        <v>334</v>
      </c>
      <c r="F3364" s="1" t="s">
        <v>22</v>
      </c>
      <c r="G3364" t="s">
        <v>753</v>
      </c>
    </row>
    <row r="3365" spans="1:7" hidden="1" x14ac:dyDescent="0.25">
      <c r="A3365">
        <v>334</v>
      </c>
      <c r="B3365" t="s">
        <v>747</v>
      </c>
      <c r="C3365" t="s">
        <v>627</v>
      </c>
      <c r="D3365" t="s">
        <v>50</v>
      </c>
      <c r="E3365">
        <v>334</v>
      </c>
      <c r="F3365" s="1" t="s">
        <v>22</v>
      </c>
      <c r="G3365" t="s">
        <v>753</v>
      </c>
    </row>
    <row r="3366" spans="1:7" hidden="1" x14ac:dyDescent="0.25">
      <c r="A3366">
        <v>334</v>
      </c>
      <c r="B3366" t="s">
        <v>748</v>
      </c>
      <c r="C3366" t="s">
        <v>627</v>
      </c>
      <c r="D3366">
        <v>0</v>
      </c>
      <c r="E3366">
        <v>334</v>
      </c>
      <c r="F3366" s="1" t="s">
        <v>22</v>
      </c>
      <c r="G3366" t="s">
        <v>753</v>
      </c>
    </row>
    <row r="3367" spans="1:7" hidden="1" x14ac:dyDescent="0.25">
      <c r="A3367">
        <v>334</v>
      </c>
      <c r="B3367" t="s">
        <v>749</v>
      </c>
      <c r="C3367" t="s">
        <v>627</v>
      </c>
      <c r="D3367" t="s">
        <v>50</v>
      </c>
      <c r="E3367">
        <v>334</v>
      </c>
      <c r="F3367" s="1" t="s">
        <v>22</v>
      </c>
      <c r="G3367" t="s">
        <v>753</v>
      </c>
    </row>
    <row r="3368" spans="1:7" hidden="1" x14ac:dyDescent="0.25">
      <c r="A3368">
        <v>334</v>
      </c>
      <c r="B3368" t="s">
        <v>532</v>
      </c>
      <c r="C3368" t="s">
        <v>627</v>
      </c>
      <c r="D3368" t="s">
        <v>50</v>
      </c>
      <c r="E3368">
        <v>334</v>
      </c>
      <c r="F3368" s="1" t="s">
        <v>22</v>
      </c>
      <c r="G3368" t="s">
        <v>753</v>
      </c>
    </row>
    <row r="3369" spans="1:7" hidden="1" x14ac:dyDescent="0.25">
      <c r="A3369">
        <v>335</v>
      </c>
      <c r="B3369" t="s">
        <v>750</v>
      </c>
      <c r="C3369" t="s">
        <v>627</v>
      </c>
      <c r="D3369">
        <v>0</v>
      </c>
      <c r="E3369">
        <v>335</v>
      </c>
      <c r="F3369" s="1" t="s">
        <v>23</v>
      </c>
      <c r="G3369" t="s">
        <v>149</v>
      </c>
    </row>
    <row r="3370" spans="1:7" hidden="1" x14ac:dyDescent="0.25">
      <c r="A3370">
        <v>335</v>
      </c>
      <c r="B3370" t="s">
        <v>741</v>
      </c>
      <c r="C3370" t="s">
        <v>627</v>
      </c>
      <c r="D3370" t="s">
        <v>50</v>
      </c>
      <c r="E3370">
        <v>335</v>
      </c>
      <c r="F3370" s="1" t="s">
        <v>23</v>
      </c>
      <c r="G3370" t="s">
        <v>453</v>
      </c>
    </row>
    <row r="3371" spans="1:7" hidden="1" x14ac:dyDescent="0.25">
      <c r="A3371">
        <v>335</v>
      </c>
      <c r="B3371" t="s">
        <v>742</v>
      </c>
      <c r="C3371" t="s">
        <v>627</v>
      </c>
      <c r="D3371">
        <v>0</v>
      </c>
      <c r="E3371">
        <v>335</v>
      </c>
      <c r="F3371" s="1" t="s">
        <v>23</v>
      </c>
      <c r="G3371" t="s">
        <v>153</v>
      </c>
    </row>
    <row r="3372" spans="1:7" hidden="1" x14ac:dyDescent="0.25">
      <c r="A3372">
        <v>335</v>
      </c>
      <c r="B3372" t="s">
        <v>154</v>
      </c>
      <c r="C3372" t="s">
        <v>627</v>
      </c>
      <c r="D3372" t="s">
        <v>50</v>
      </c>
      <c r="E3372">
        <v>335</v>
      </c>
      <c r="F3372" s="1" t="s">
        <v>23</v>
      </c>
      <c r="G3372" t="s">
        <v>154</v>
      </c>
    </row>
    <row r="3373" spans="1:7" hidden="1" x14ac:dyDescent="0.25">
      <c r="A3373">
        <v>335</v>
      </c>
      <c r="B3373" t="s">
        <v>743</v>
      </c>
      <c r="C3373" t="s">
        <v>627</v>
      </c>
      <c r="D3373" t="s">
        <v>44</v>
      </c>
      <c r="E3373">
        <v>335</v>
      </c>
      <c r="F3373" s="1" t="s">
        <v>23</v>
      </c>
      <c r="G3373" t="s">
        <v>443</v>
      </c>
    </row>
    <row r="3374" spans="1:7" hidden="1" x14ac:dyDescent="0.25">
      <c r="A3374">
        <v>335</v>
      </c>
      <c r="B3374" t="s">
        <v>744</v>
      </c>
      <c r="C3374" t="s">
        <v>627</v>
      </c>
      <c r="D3374">
        <v>0</v>
      </c>
      <c r="E3374">
        <v>335</v>
      </c>
      <c r="F3374" s="1" t="s">
        <v>23</v>
      </c>
      <c r="G3374" t="s">
        <v>443</v>
      </c>
    </row>
    <row r="3375" spans="1:7" hidden="1" x14ac:dyDescent="0.25">
      <c r="A3375">
        <v>335</v>
      </c>
      <c r="B3375" t="s">
        <v>745</v>
      </c>
      <c r="C3375" t="s">
        <v>627</v>
      </c>
      <c r="D3375" t="s">
        <v>50</v>
      </c>
      <c r="E3375">
        <v>335</v>
      </c>
      <c r="F3375" s="1" t="s">
        <v>23</v>
      </c>
      <c r="G3375" t="s">
        <v>737</v>
      </c>
    </row>
    <row r="3376" spans="1:7" hidden="1" x14ac:dyDescent="0.25">
      <c r="A3376">
        <v>335</v>
      </c>
      <c r="B3376" t="s">
        <v>738</v>
      </c>
      <c r="C3376" t="s">
        <v>627</v>
      </c>
      <c r="D3376" t="s">
        <v>44</v>
      </c>
      <c r="E3376">
        <v>335</v>
      </c>
      <c r="F3376" s="1" t="s">
        <v>23</v>
      </c>
      <c r="G3376" t="s">
        <v>738</v>
      </c>
    </row>
    <row r="3377" spans="1:7" hidden="1" x14ac:dyDescent="0.25">
      <c r="A3377">
        <v>335</v>
      </c>
      <c r="B3377" t="s">
        <v>746</v>
      </c>
      <c r="C3377" t="s">
        <v>627</v>
      </c>
      <c r="D3377" t="s">
        <v>50</v>
      </c>
      <c r="E3377">
        <v>335</v>
      </c>
      <c r="F3377" s="1" t="s">
        <v>23</v>
      </c>
      <c r="G3377" t="s">
        <v>753</v>
      </c>
    </row>
    <row r="3378" spans="1:7" hidden="1" x14ac:dyDescent="0.25">
      <c r="A3378">
        <v>335</v>
      </c>
      <c r="B3378" t="s">
        <v>747</v>
      </c>
      <c r="C3378" t="s">
        <v>627</v>
      </c>
      <c r="D3378" t="s">
        <v>50</v>
      </c>
      <c r="E3378">
        <v>335</v>
      </c>
      <c r="F3378" s="1" t="s">
        <v>23</v>
      </c>
      <c r="G3378" t="s">
        <v>753</v>
      </c>
    </row>
    <row r="3379" spans="1:7" hidden="1" x14ac:dyDescent="0.25">
      <c r="A3379">
        <v>335</v>
      </c>
      <c r="B3379" t="s">
        <v>748</v>
      </c>
      <c r="C3379" t="s">
        <v>627</v>
      </c>
      <c r="D3379" t="s">
        <v>50</v>
      </c>
      <c r="E3379">
        <v>335</v>
      </c>
      <c r="F3379" s="1" t="s">
        <v>23</v>
      </c>
      <c r="G3379" t="s">
        <v>753</v>
      </c>
    </row>
    <row r="3380" spans="1:7" hidden="1" x14ac:dyDescent="0.25">
      <c r="A3380">
        <v>335</v>
      </c>
      <c r="B3380" t="s">
        <v>749</v>
      </c>
      <c r="C3380" t="s">
        <v>627</v>
      </c>
      <c r="D3380" t="s">
        <v>50</v>
      </c>
      <c r="E3380">
        <v>335</v>
      </c>
      <c r="F3380" s="1" t="s">
        <v>23</v>
      </c>
      <c r="G3380" t="s">
        <v>753</v>
      </c>
    </row>
    <row r="3381" spans="1:7" hidden="1" x14ac:dyDescent="0.25">
      <c r="A3381">
        <v>335</v>
      </c>
      <c r="B3381" t="s">
        <v>532</v>
      </c>
      <c r="C3381" t="s">
        <v>627</v>
      </c>
      <c r="D3381" t="s">
        <v>50</v>
      </c>
      <c r="E3381">
        <v>335</v>
      </c>
      <c r="F3381" s="1" t="s">
        <v>23</v>
      </c>
      <c r="G3381" t="s">
        <v>753</v>
      </c>
    </row>
    <row r="3382" spans="1:7" hidden="1" x14ac:dyDescent="0.25">
      <c r="A3382">
        <v>336110</v>
      </c>
      <c r="B3382" t="s">
        <v>750</v>
      </c>
      <c r="C3382" t="s">
        <v>627</v>
      </c>
      <c r="D3382">
        <v>0</v>
      </c>
      <c r="E3382">
        <v>336</v>
      </c>
      <c r="F3382" s="1" t="s">
        <v>25</v>
      </c>
      <c r="G3382" t="s">
        <v>149</v>
      </c>
    </row>
    <row r="3383" spans="1:7" hidden="1" x14ac:dyDescent="0.25">
      <c r="A3383">
        <v>336110</v>
      </c>
      <c r="B3383" t="s">
        <v>741</v>
      </c>
      <c r="C3383" t="s">
        <v>627</v>
      </c>
      <c r="D3383" t="s">
        <v>50</v>
      </c>
      <c r="E3383">
        <v>336</v>
      </c>
      <c r="F3383" s="1" t="s">
        <v>25</v>
      </c>
      <c r="G3383" t="s">
        <v>453</v>
      </c>
    </row>
    <row r="3384" spans="1:7" hidden="1" x14ac:dyDescent="0.25">
      <c r="A3384">
        <v>336110</v>
      </c>
      <c r="B3384" t="s">
        <v>742</v>
      </c>
      <c r="C3384" t="s">
        <v>627</v>
      </c>
      <c r="D3384">
        <v>0</v>
      </c>
      <c r="E3384">
        <v>336</v>
      </c>
      <c r="F3384" s="1" t="s">
        <v>25</v>
      </c>
      <c r="G3384" t="s">
        <v>153</v>
      </c>
    </row>
    <row r="3385" spans="1:7" hidden="1" x14ac:dyDescent="0.25">
      <c r="A3385">
        <v>336110</v>
      </c>
      <c r="B3385" t="s">
        <v>154</v>
      </c>
      <c r="C3385" t="s">
        <v>627</v>
      </c>
      <c r="D3385">
        <v>0</v>
      </c>
      <c r="E3385">
        <v>336</v>
      </c>
      <c r="F3385" s="1" t="s">
        <v>25</v>
      </c>
      <c r="G3385" t="s">
        <v>154</v>
      </c>
    </row>
    <row r="3386" spans="1:7" hidden="1" x14ac:dyDescent="0.25">
      <c r="A3386">
        <v>336110</v>
      </c>
      <c r="B3386" t="s">
        <v>743</v>
      </c>
      <c r="C3386" t="s">
        <v>627</v>
      </c>
      <c r="D3386" t="s">
        <v>44</v>
      </c>
      <c r="E3386">
        <v>336</v>
      </c>
      <c r="F3386" s="1" t="s">
        <v>25</v>
      </c>
      <c r="G3386" t="s">
        <v>443</v>
      </c>
    </row>
    <row r="3387" spans="1:7" hidden="1" x14ac:dyDescent="0.25">
      <c r="A3387">
        <v>336110</v>
      </c>
      <c r="B3387" t="s">
        <v>744</v>
      </c>
      <c r="C3387" t="s">
        <v>627</v>
      </c>
      <c r="D3387" t="s">
        <v>50</v>
      </c>
      <c r="E3387">
        <v>336</v>
      </c>
      <c r="F3387" s="1" t="s">
        <v>25</v>
      </c>
      <c r="G3387" t="s">
        <v>443</v>
      </c>
    </row>
    <row r="3388" spans="1:7" hidden="1" x14ac:dyDescent="0.25">
      <c r="A3388">
        <v>336110</v>
      </c>
      <c r="B3388" t="s">
        <v>745</v>
      </c>
      <c r="C3388" t="s">
        <v>627</v>
      </c>
      <c r="D3388" t="s">
        <v>50</v>
      </c>
      <c r="E3388">
        <v>336</v>
      </c>
      <c r="F3388" s="1" t="s">
        <v>25</v>
      </c>
      <c r="G3388" t="s">
        <v>737</v>
      </c>
    </row>
    <row r="3389" spans="1:7" hidden="1" x14ac:dyDescent="0.25">
      <c r="A3389">
        <v>336110</v>
      </c>
      <c r="B3389" t="s">
        <v>738</v>
      </c>
      <c r="C3389" t="s">
        <v>627</v>
      </c>
      <c r="D3389" t="s">
        <v>44</v>
      </c>
      <c r="E3389">
        <v>336</v>
      </c>
      <c r="F3389" s="1" t="s">
        <v>25</v>
      </c>
      <c r="G3389" t="s">
        <v>738</v>
      </c>
    </row>
    <row r="3390" spans="1:7" hidden="1" x14ac:dyDescent="0.25">
      <c r="A3390">
        <v>336110</v>
      </c>
      <c r="B3390" t="s">
        <v>746</v>
      </c>
      <c r="C3390" t="s">
        <v>627</v>
      </c>
      <c r="D3390">
        <v>0</v>
      </c>
      <c r="E3390">
        <v>336</v>
      </c>
      <c r="F3390" s="1" t="s">
        <v>25</v>
      </c>
      <c r="G3390" t="s">
        <v>753</v>
      </c>
    </row>
    <row r="3391" spans="1:7" hidden="1" x14ac:dyDescent="0.25">
      <c r="A3391">
        <v>336110</v>
      </c>
      <c r="B3391" t="s">
        <v>747</v>
      </c>
      <c r="C3391" t="s">
        <v>627</v>
      </c>
      <c r="D3391" t="s">
        <v>50</v>
      </c>
      <c r="E3391">
        <v>336</v>
      </c>
      <c r="F3391" s="1" t="s">
        <v>25</v>
      </c>
      <c r="G3391" t="s">
        <v>753</v>
      </c>
    </row>
    <row r="3392" spans="1:7" hidden="1" x14ac:dyDescent="0.25">
      <c r="A3392">
        <v>336110</v>
      </c>
      <c r="B3392" t="s">
        <v>748</v>
      </c>
      <c r="C3392" t="s">
        <v>627</v>
      </c>
      <c r="D3392">
        <v>0</v>
      </c>
      <c r="E3392">
        <v>336</v>
      </c>
      <c r="F3392" s="1" t="s">
        <v>25</v>
      </c>
      <c r="G3392" t="s">
        <v>753</v>
      </c>
    </row>
    <row r="3393" spans="1:7" hidden="1" x14ac:dyDescent="0.25">
      <c r="A3393">
        <v>336110</v>
      </c>
      <c r="B3393" t="s">
        <v>749</v>
      </c>
      <c r="C3393" t="s">
        <v>627</v>
      </c>
      <c r="D3393" t="s">
        <v>50</v>
      </c>
      <c r="E3393">
        <v>336</v>
      </c>
      <c r="F3393" s="1" t="s">
        <v>25</v>
      </c>
      <c r="G3393" t="s">
        <v>753</v>
      </c>
    </row>
    <row r="3394" spans="1:7" hidden="1" x14ac:dyDescent="0.25">
      <c r="A3394">
        <v>336110</v>
      </c>
      <c r="B3394" t="s">
        <v>532</v>
      </c>
      <c r="C3394" t="s">
        <v>627</v>
      </c>
      <c r="D3394">
        <v>0</v>
      </c>
      <c r="E3394">
        <v>336</v>
      </c>
      <c r="F3394" s="1" t="s">
        <v>25</v>
      </c>
      <c r="G3394" t="s">
        <v>753</v>
      </c>
    </row>
    <row r="3395" spans="1:7" hidden="1" x14ac:dyDescent="0.25">
      <c r="A3395">
        <v>3364</v>
      </c>
      <c r="B3395" t="s">
        <v>750</v>
      </c>
      <c r="C3395" t="s">
        <v>627</v>
      </c>
      <c r="D3395" t="s">
        <v>50</v>
      </c>
      <c r="E3395">
        <v>336</v>
      </c>
      <c r="F3395" s="1" t="s">
        <v>26</v>
      </c>
      <c r="G3395" t="s">
        <v>149</v>
      </c>
    </row>
    <row r="3396" spans="1:7" hidden="1" x14ac:dyDescent="0.25">
      <c r="A3396">
        <v>3364</v>
      </c>
      <c r="B3396" t="s">
        <v>741</v>
      </c>
      <c r="C3396" t="s">
        <v>627</v>
      </c>
      <c r="D3396" t="s">
        <v>50</v>
      </c>
      <c r="E3396">
        <v>336</v>
      </c>
      <c r="F3396" s="1" t="s">
        <v>26</v>
      </c>
      <c r="G3396" t="s">
        <v>453</v>
      </c>
    </row>
    <row r="3397" spans="1:7" hidden="1" x14ac:dyDescent="0.25">
      <c r="A3397">
        <v>3364</v>
      </c>
      <c r="B3397" t="s">
        <v>742</v>
      </c>
      <c r="C3397" t="s">
        <v>627</v>
      </c>
      <c r="D3397" t="s">
        <v>50</v>
      </c>
      <c r="E3397">
        <v>336</v>
      </c>
      <c r="F3397" s="1" t="s">
        <v>26</v>
      </c>
      <c r="G3397" t="s">
        <v>153</v>
      </c>
    </row>
    <row r="3398" spans="1:7" hidden="1" x14ac:dyDescent="0.25">
      <c r="A3398">
        <v>3364</v>
      </c>
      <c r="B3398" t="s">
        <v>154</v>
      </c>
      <c r="C3398" t="s">
        <v>627</v>
      </c>
      <c r="D3398" t="s">
        <v>50</v>
      </c>
      <c r="E3398">
        <v>336</v>
      </c>
      <c r="F3398" s="1" t="s">
        <v>26</v>
      </c>
      <c r="G3398" t="s">
        <v>154</v>
      </c>
    </row>
    <row r="3399" spans="1:7" hidden="1" x14ac:dyDescent="0.25">
      <c r="A3399">
        <v>3364</v>
      </c>
      <c r="B3399" t="s">
        <v>743</v>
      </c>
      <c r="C3399" t="s">
        <v>627</v>
      </c>
      <c r="D3399" t="s">
        <v>44</v>
      </c>
      <c r="E3399">
        <v>336</v>
      </c>
      <c r="F3399" s="1" t="s">
        <v>26</v>
      </c>
      <c r="G3399" t="s">
        <v>443</v>
      </c>
    </row>
    <row r="3400" spans="1:7" hidden="1" x14ac:dyDescent="0.25">
      <c r="A3400">
        <v>3364</v>
      </c>
      <c r="B3400" t="s">
        <v>744</v>
      </c>
      <c r="C3400" t="s">
        <v>627</v>
      </c>
      <c r="D3400" t="s">
        <v>50</v>
      </c>
      <c r="E3400">
        <v>336</v>
      </c>
      <c r="F3400" s="1" t="s">
        <v>26</v>
      </c>
      <c r="G3400" t="s">
        <v>443</v>
      </c>
    </row>
    <row r="3401" spans="1:7" hidden="1" x14ac:dyDescent="0.25">
      <c r="A3401">
        <v>3364</v>
      </c>
      <c r="B3401" t="s">
        <v>745</v>
      </c>
      <c r="C3401" t="s">
        <v>627</v>
      </c>
      <c r="D3401" t="s">
        <v>50</v>
      </c>
      <c r="E3401">
        <v>336</v>
      </c>
      <c r="F3401" s="1" t="s">
        <v>26</v>
      </c>
      <c r="G3401" t="s">
        <v>737</v>
      </c>
    </row>
    <row r="3402" spans="1:7" hidden="1" x14ac:dyDescent="0.25">
      <c r="A3402">
        <v>3364</v>
      </c>
      <c r="B3402" t="s">
        <v>738</v>
      </c>
      <c r="C3402" t="s">
        <v>627</v>
      </c>
      <c r="D3402" t="s">
        <v>44</v>
      </c>
      <c r="E3402">
        <v>336</v>
      </c>
      <c r="F3402" s="1" t="s">
        <v>26</v>
      </c>
      <c r="G3402" t="s">
        <v>738</v>
      </c>
    </row>
    <row r="3403" spans="1:7" hidden="1" x14ac:dyDescent="0.25">
      <c r="A3403">
        <v>3364</v>
      </c>
      <c r="B3403" t="s">
        <v>746</v>
      </c>
      <c r="C3403" t="s">
        <v>627</v>
      </c>
      <c r="D3403" t="s">
        <v>50</v>
      </c>
      <c r="E3403">
        <v>336</v>
      </c>
      <c r="F3403" s="1" t="s">
        <v>26</v>
      </c>
      <c r="G3403" t="s">
        <v>753</v>
      </c>
    </row>
    <row r="3404" spans="1:7" hidden="1" x14ac:dyDescent="0.25">
      <c r="A3404">
        <v>3364</v>
      </c>
      <c r="B3404" t="s">
        <v>747</v>
      </c>
      <c r="C3404" t="s">
        <v>627</v>
      </c>
      <c r="D3404" t="s">
        <v>50</v>
      </c>
      <c r="E3404">
        <v>336</v>
      </c>
      <c r="F3404" s="1" t="s">
        <v>26</v>
      </c>
      <c r="G3404" t="s">
        <v>753</v>
      </c>
    </row>
    <row r="3405" spans="1:7" hidden="1" x14ac:dyDescent="0.25">
      <c r="A3405">
        <v>3364</v>
      </c>
      <c r="B3405" t="s">
        <v>748</v>
      </c>
      <c r="C3405" t="s">
        <v>627</v>
      </c>
      <c r="D3405" t="s">
        <v>50</v>
      </c>
      <c r="E3405">
        <v>336</v>
      </c>
      <c r="F3405" s="1" t="s">
        <v>26</v>
      </c>
      <c r="G3405" t="s">
        <v>753</v>
      </c>
    </row>
    <row r="3406" spans="1:7" hidden="1" x14ac:dyDescent="0.25">
      <c r="A3406">
        <v>3364</v>
      </c>
      <c r="B3406" t="s">
        <v>749</v>
      </c>
      <c r="C3406" t="s">
        <v>627</v>
      </c>
      <c r="D3406" t="s">
        <v>50</v>
      </c>
      <c r="E3406">
        <v>336</v>
      </c>
      <c r="F3406" s="1" t="s">
        <v>26</v>
      </c>
      <c r="G3406" t="s">
        <v>753</v>
      </c>
    </row>
    <row r="3407" spans="1:7" hidden="1" x14ac:dyDescent="0.25">
      <c r="A3407">
        <v>3364</v>
      </c>
      <c r="B3407" t="s">
        <v>532</v>
      </c>
      <c r="C3407" t="s">
        <v>627</v>
      </c>
      <c r="D3407" t="s">
        <v>50</v>
      </c>
      <c r="E3407">
        <v>336</v>
      </c>
      <c r="F3407" s="1" t="s">
        <v>26</v>
      </c>
      <c r="G3407" t="s">
        <v>753</v>
      </c>
    </row>
    <row r="3408" spans="1:7" hidden="1" x14ac:dyDescent="0.25">
      <c r="A3408">
        <v>337</v>
      </c>
      <c r="B3408" t="s">
        <v>750</v>
      </c>
      <c r="C3408" t="s">
        <v>627</v>
      </c>
      <c r="D3408" t="s">
        <v>50</v>
      </c>
      <c r="E3408">
        <v>337</v>
      </c>
      <c r="F3408" s="1" t="s">
        <v>27</v>
      </c>
      <c r="G3408" t="s">
        <v>149</v>
      </c>
    </row>
    <row r="3409" spans="1:7" hidden="1" x14ac:dyDescent="0.25">
      <c r="A3409">
        <v>337</v>
      </c>
      <c r="B3409" t="s">
        <v>741</v>
      </c>
      <c r="C3409" t="s">
        <v>627</v>
      </c>
      <c r="D3409" t="s">
        <v>50</v>
      </c>
      <c r="E3409">
        <v>337</v>
      </c>
      <c r="F3409" s="1" t="s">
        <v>27</v>
      </c>
      <c r="G3409" t="s">
        <v>453</v>
      </c>
    </row>
    <row r="3410" spans="1:7" hidden="1" x14ac:dyDescent="0.25">
      <c r="A3410">
        <v>337</v>
      </c>
      <c r="B3410" t="s">
        <v>742</v>
      </c>
      <c r="C3410" t="s">
        <v>627</v>
      </c>
      <c r="D3410">
        <v>0</v>
      </c>
      <c r="E3410">
        <v>337</v>
      </c>
      <c r="F3410" s="1" t="s">
        <v>27</v>
      </c>
      <c r="G3410" t="s">
        <v>153</v>
      </c>
    </row>
    <row r="3411" spans="1:7" hidden="1" x14ac:dyDescent="0.25">
      <c r="A3411">
        <v>337</v>
      </c>
      <c r="B3411" t="s">
        <v>154</v>
      </c>
      <c r="C3411" t="s">
        <v>627</v>
      </c>
      <c r="D3411" t="s">
        <v>50</v>
      </c>
      <c r="E3411">
        <v>337</v>
      </c>
      <c r="F3411" s="1" t="s">
        <v>27</v>
      </c>
      <c r="G3411" t="s">
        <v>154</v>
      </c>
    </row>
    <row r="3412" spans="1:7" hidden="1" x14ac:dyDescent="0.25">
      <c r="A3412">
        <v>337</v>
      </c>
      <c r="B3412" t="s">
        <v>743</v>
      </c>
      <c r="C3412" t="s">
        <v>627</v>
      </c>
      <c r="D3412" t="s">
        <v>44</v>
      </c>
      <c r="E3412">
        <v>337</v>
      </c>
      <c r="F3412" s="1" t="s">
        <v>27</v>
      </c>
      <c r="G3412" t="s">
        <v>443</v>
      </c>
    </row>
    <row r="3413" spans="1:7" hidden="1" x14ac:dyDescent="0.25">
      <c r="A3413">
        <v>337</v>
      </c>
      <c r="B3413" t="s">
        <v>744</v>
      </c>
      <c r="C3413" t="s">
        <v>627</v>
      </c>
      <c r="D3413" t="s">
        <v>50</v>
      </c>
      <c r="E3413">
        <v>337</v>
      </c>
      <c r="F3413" s="1" t="s">
        <v>27</v>
      </c>
      <c r="G3413" t="s">
        <v>443</v>
      </c>
    </row>
    <row r="3414" spans="1:7" hidden="1" x14ac:dyDescent="0.25">
      <c r="A3414">
        <v>337</v>
      </c>
      <c r="B3414" t="s">
        <v>745</v>
      </c>
      <c r="C3414" t="s">
        <v>627</v>
      </c>
      <c r="D3414" t="s">
        <v>50</v>
      </c>
      <c r="E3414">
        <v>337</v>
      </c>
      <c r="F3414" s="1" t="s">
        <v>27</v>
      </c>
      <c r="G3414" t="s">
        <v>737</v>
      </c>
    </row>
    <row r="3415" spans="1:7" hidden="1" x14ac:dyDescent="0.25">
      <c r="A3415">
        <v>337</v>
      </c>
      <c r="B3415" t="s">
        <v>738</v>
      </c>
      <c r="C3415" t="s">
        <v>627</v>
      </c>
      <c r="D3415" t="s">
        <v>44</v>
      </c>
      <c r="E3415">
        <v>337</v>
      </c>
      <c r="F3415" s="1" t="s">
        <v>27</v>
      </c>
      <c r="G3415" t="s">
        <v>738</v>
      </c>
    </row>
    <row r="3416" spans="1:7" hidden="1" x14ac:dyDescent="0.25">
      <c r="A3416">
        <v>337</v>
      </c>
      <c r="B3416" t="s">
        <v>746</v>
      </c>
      <c r="C3416" t="s">
        <v>627</v>
      </c>
      <c r="D3416" t="s">
        <v>50</v>
      </c>
      <c r="E3416">
        <v>337</v>
      </c>
      <c r="F3416" s="1" t="s">
        <v>27</v>
      </c>
      <c r="G3416" t="s">
        <v>753</v>
      </c>
    </row>
    <row r="3417" spans="1:7" hidden="1" x14ac:dyDescent="0.25">
      <c r="A3417">
        <v>337</v>
      </c>
      <c r="B3417" t="s">
        <v>747</v>
      </c>
      <c r="C3417" t="s">
        <v>627</v>
      </c>
      <c r="D3417" t="s">
        <v>50</v>
      </c>
      <c r="E3417">
        <v>337</v>
      </c>
      <c r="F3417" s="1" t="s">
        <v>27</v>
      </c>
      <c r="G3417" t="s">
        <v>753</v>
      </c>
    </row>
    <row r="3418" spans="1:7" hidden="1" x14ac:dyDescent="0.25">
      <c r="A3418">
        <v>337</v>
      </c>
      <c r="B3418" t="s">
        <v>748</v>
      </c>
      <c r="C3418" t="s">
        <v>627</v>
      </c>
      <c r="D3418" t="s">
        <v>50</v>
      </c>
      <c r="E3418">
        <v>337</v>
      </c>
      <c r="F3418" s="1" t="s">
        <v>27</v>
      </c>
      <c r="G3418" t="s">
        <v>753</v>
      </c>
    </row>
    <row r="3419" spans="1:7" hidden="1" x14ac:dyDescent="0.25">
      <c r="A3419">
        <v>337</v>
      </c>
      <c r="B3419" t="s">
        <v>749</v>
      </c>
      <c r="C3419" t="s">
        <v>627</v>
      </c>
      <c r="D3419">
        <v>0</v>
      </c>
      <c r="E3419">
        <v>337</v>
      </c>
      <c r="F3419" s="1" t="s">
        <v>27</v>
      </c>
      <c r="G3419" t="s">
        <v>753</v>
      </c>
    </row>
    <row r="3420" spans="1:7" hidden="1" x14ac:dyDescent="0.25">
      <c r="A3420">
        <v>337</v>
      </c>
      <c r="B3420" t="s">
        <v>532</v>
      </c>
      <c r="C3420" t="s">
        <v>627</v>
      </c>
      <c r="D3420" t="s">
        <v>50</v>
      </c>
      <c r="E3420">
        <v>337</v>
      </c>
      <c r="F3420" s="1" t="s">
        <v>27</v>
      </c>
      <c r="G3420" t="s">
        <v>753</v>
      </c>
    </row>
    <row r="3421" spans="1:7" hidden="1" x14ac:dyDescent="0.25">
      <c r="A3421">
        <v>339</v>
      </c>
      <c r="B3421" t="s">
        <v>750</v>
      </c>
      <c r="C3421" t="s">
        <v>627</v>
      </c>
      <c r="D3421">
        <v>0</v>
      </c>
      <c r="E3421">
        <v>339</v>
      </c>
      <c r="F3421" s="1" t="s">
        <v>27</v>
      </c>
      <c r="G3421" t="s">
        <v>149</v>
      </c>
    </row>
    <row r="3422" spans="1:7" hidden="1" x14ac:dyDescent="0.25">
      <c r="A3422">
        <v>339</v>
      </c>
      <c r="B3422" t="s">
        <v>741</v>
      </c>
      <c r="C3422" t="s">
        <v>627</v>
      </c>
      <c r="D3422" t="s">
        <v>50</v>
      </c>
      <c r="E3422">
        <v>339</v>
      </c>
      <c r="F3422" s="1" t="s">
        <v>27</v>
      </c>
      <c r="G3422" t="s">
        <v>453</v>
      </c>
    </row>
    <row r="3423" spans="1:7" hidden="1" x14ac:dyDescent="0.25">
      <c r="A3423">
        <v>339</v>
      </c>
      <c r="B3423" t="s">
        <v>742</v>
      </c>
      <c r="C3423" t="s">
        <v>627</v>
      </c>
      <c r="D3423" t="s">
        <v>50</v>
      </c>
      <c r="E3423">
        <v>339</v>
      </c>
      <c r="F3423" s="1" t="s">
        <v>27</v>
      </c>
      <c r="G3423" t="s">
        <v>153</v>
      </c>
    </row>
    <row r="3424" spans="1:7" hidden="1" x14ac:dyDescent="0.25">
      <c r="A3424">
        <v>339</v>
      </c>
      <c r="B3424" t="s">
        <v>154</v>
      </c>
      <c r="C3424" t="s">
        <v>627</v>
      </c>
      <c r="D3424" t="s">
        <v>50</v>
      </c>
      <c r="E3424">
        <v>339</v>
      </c>
      <c r="F3424" s="1" t="s">
        <v>27</v>
      </c>
      <c r="G3424" t="s">
        <v>154</v>
      </c>
    </row>
    <row r="3425" spans="1:7" hidden="1" x14ac:dyDescent="0.25">
      <c r="A3425">
        <v>339</v>
      </c>
      <c r="B3425" t="s">
        <v>743</v>
      </c>
      <c r="C3425" t="s">
        <v>627</v>
      </c>
      <c r="D3425" t="s">
        <v>44</v>
      </c>
      <c r="E3425">
        <v>339</v>
      </c>
      <c r="F3425" s="1" t="s">
        <v>27</v>
      </c>
      <c r="G3425" t="s">
        <v>443</v>
      </c>
    </row>
    <row r="3426" spans="1:7" hidden="1" x14ac:dyDescent="0.25">
      <c r="A3426">
        <v>339</v>
      </c>
      <c r="B3426" t="s">
        <v>744</v>
      </c>
      <c r="C3426" t="s">
        <v>627</v>
      </c>
      <c r="D3426" t="s">
        <v>50</v>
      </c>
      <c r="E3426">
        <v>339</v>
      </c>
      <c r="F3426" s="1" t="s">
        <v>27</v>
      </c>
      <c r="G3426" t="s">
        <v>443</v>
      </c>
    </row>
    <row r="3427" spans="1:7" hidden="1" x14ac:dyDescent="0.25">
      <c r="A3427">
        <v>339</v>
      </c>
      <c r="B3427" t="s">
        <v>745</v>
      </c>
      <c r="C3427" t="s">
        <v>627</v>
      </c>
      <c r="D3427" t="s">
        <v>50</v>
      </c>
      <c r="E3427">
        <v>339</v>
      </c>
      <c r="F3427" s="1" t="s">
        <v>27</v>
      </c>
      <c r="G3427" t="s">
        <v>737</v>
      </c>
    </row>
    <row r="3428" spans="1:7" hidden="1" x14ac:dyDescent="0.25">
      <c r="A3428">
        <v>339</v>
      </c>
      <c r="B3428" t="s">
        <v>738</v>
      </c>
      <c r="C3428" t="s">
        <v>627</v>
      </c>
      <c r="D3428" t="s">
        <v>44</v>
      </c>
      <c r="E3428">
        <v>339</v>
      </c>
      <c r="F3428" s="1" t="s">
        <v>27</v>
      </c>
      <c r="G3428" t="s">
        <v>738</v>
      </c>
    </row>
    <row r="3429" spans="1:7" hidden="1" x14ac:dyDescent="0.25">
      <c r="A3429">
        <v>339</v>
      </c>
      <c r="B3429" t="s">
        <v>746</v>
      </c>
      <c r="C3429" t="s">
        <v>627</v>
      </c>
      <c r="D3429" t="s">
        <v>50</v>
      </c>
      <c r="E3429">
        <v>339</v>
      </c>
      <c r="F3429" s="1" t="s">
        <v>27</v>
      </c>
      <c r="G3429" t="s">
        <v>753</v>
      </c>
    </row>
    <row r="3430" spans="1:7" hidden="1" x14ac:dyDescent="0.25">
      <c r="A3430">
        <v>339</v>
      </c>
      <c r="B3430" t="s">
        <v>747</v>
      </c>
      <c r="C3430" t="s">
        <v>627</v>
      </c>
      <c r="D3430" t="s">
        <v>50</v>
      </c>
      <c r="E3430">
        <v>339</v>
      </c>
      <c r="F3430" s="1" t="s">
        <v>27</v>
      </c>
      <c r="G3430" t="s">
        <v>753</v>
      </c>
    </row>
    <row r="3431" spans="1:7" hidden="1" x14ac:dyDescent="0.25">
      <c r="A3431">
        <v>339</v>
      </c>
      <c r="B3431" t="s">
        <v>748</v>
      </c>
      <c r="C3431" t="s">
        <v>627</v>
      </c>
      <c r="D3431">
        <v>0</v>
      </c>
      <c r="E3431">
        <v>339</v>
      </c>
      <c r="F3431" s="1" t="s">
        <v>27</v>
      </c>
      <c r="G3431" t="s">
        <v>753</v>
      </c>
    </row>
    <row r="3432" spans="1:7" hidden="1" x14ac:dyDescent="0.25">
      <c r="A3432">
        <v>339</v>
      </c>
      <c r="B3432" t="s">
        <v>749</v>
      </c>
      <c r="C3432" t="s">
        <v>627</v>
      </c>
      <c r="D3432">
        <v>0</v>
      </c>
      <c r="E3432">
        <v>339</v>
      </c>
      <c r="F3432" s="1" t="s">
        <v>27</v>
      </c>
      <c r="G3432" t="s">
        <v>753</v>
      </c>
    </row>
    <row r="3433" spans="1:7" hidden="1" x14ac:dyDescent="0.25">
      <c r="A3433">
        <v>339</v>
      </c>
      <c r="B3433" t="s">
        <v>532</v>
      </c>
      <c r="C3433" t="s">
        <v>627</v>
      </c>
      <c r="D3433" t="s">
        <v>50</v>
      </c>
      <c r="E3433">
        <v>339</v>
      </c>
      <c r="F3433" s="1" t="s">
        <v>27</v>
      </c>
      <c r="G3433" t="s">
        <v>753</v>
      </c>
    </row>
    <row r="3434" spans="1:7" hidden="1" x14ac:dyDescent="0.25">
      <c r="A3434">
        <v>311</v>
      </c>
      <c r="B3434" t="s">
        <v>750</v>
      </c>
      <c r="C3434" t="s">
        <v>33</v>
      </c>
      <c r="D3434">
        <v>46</v>
      </c>
      <c r="E3434">
        <v>311</v>
      </c>
      <c r="F3434" s="1" t="s">
        <v>10</v>
      </c>
      <c r="G3434" t="s">
        <v>149</v>
      </c>
    </row>
    <row r="3435" spans="1:7" hidden="1" x14ac:dyDescent="0.25">
      <c r="A3435">
        <v>311</v>
      </c>
      <c r="B3435" t="s">
        <v>741</v>
      </c>
      <c r="C3435" t="s">
        <v>33</v>
      </c>
      <c r="D3435">
        <v>6</v>
      </c>
      <c r="E3435">
        <v>311</v>
      </c>
      <c r="F3435" s="1" t="s">
        <v>10</v>
      </c>
      <c r="G3435" t="s">
        <v>453</v>
      </c>
    </row>
    <row r="3436" spans="1:7" hidden="1" x14ac:dyDescent="0.25">
      <c r="A3436">
        <v>311</v>
      </c>
      <c r="B3436" t="s">
        <v>742</v>
      </c>
      <c r="C3436" t="s">
        <v>33</v>
      </c>
      <c r="D3436">
        <v>0</v>
      </c>
      <c r="E3436">
        <v>311</v>
      </c>
      <c r="F3436" s="1" t="s">
        <v>10</v>
      </c>
      <c r="G3436" t="s">
        <v>153</v>
      </c>
    </row>
    <row r="3437" spans="1:7" hidden="1" x14ac:dyDescent="0.25">
      <c r="A3437">
        <v>311</v>
      </c>
      <c r="B3437" t="s">
        <v>154</v>
      </c>
      <c r="C3437" t="s">
        <v>33</v>
      </c>
      <c r="D3437">
        <v>1</v>
      </c>
      <c r="E3437">
        <v>311</v>
      </c>
      <c r="F3437" s="1" t="s">
        <v>10</v>
      </c>
      <c r="G3437" t="s">
        <v>154</v>
      </c>
    </row>
    <row r="3438" spans="1:7" hidden="1" x14ac:dyDescent="0.25">
      <c r="A3438">
        <v>311</v>
      </c>
      <c r="B3438" t="s">
        <v>743</v>
      </c>
      <c r="C3438" t="s">
        <v>33</v>
      </c>
      <c r="D3438" t="s">
        <v>44</v>
      </c>
      <c r="E3438">
        <v>311</v>
      </c>
      <c r="F3438" s="1" t="s">
        <v>10</v>
      </c>
      <c r="G3438" t="s">
        <v>443</v>
      </c>
    </row>
    <row r="3439" spans="1:7" hidden="1" x14ac:dyDescent="0.25">
      <c r="A3439">
        <v>311</v>
      </c>
      <c r="B3439" t="s">
        <v>744</v>
      </c>
      <c r="C3439" t="s">
        <v>33</v>
      </c>
      <c r="D3439">
        <v>0</v>
      </c>
      <c r="E3439">
        <v>311</v>
      </c>
      <c r="F3439" s="1" t="s">
        <v>10</v>
      </c>
      <c r="G3439" t="s">
        <v>443</v>
      </c>
    </row>
    <row r="3440" spans="1:7" hidden="1" x14ac:dyDescent="0.25">
      <c r="A3440">
        <v>311</v>
      </c>
      <c r="B3440" t="s">
        <v>745</v>
      </c>
      <c r="C3440" t="s">
        <v>33</v>
      </c>
      <c r="D3440">
        <v>0</v>
      </c>
      <c r="E3440">
        <v>311</v>
      </c>
      <c r="F3440" s="1" t="s">
        <v>10</v>
      </c>
      <c r="G3440" t="s">
        <v>737</v>
      </c>
    </row>
    <row r="3441" spans="1:7" hidden="1" x14ac:dyDescent="0.25">
      <c r="A3441">
        <v>311</v>
      </c>
      <c r="B3441" t="s">
        <v>738</v>
      </c>
      <c r="C3441" t="s">
        <v>33</v>
      </c>
      <c r="D3441" t="s">
        <v>44</v>
      </c>
      <c r="E3441">
        <v>311</v>
      </c>
      <c r="F3441" s="1" t="s">
        <v>10</v>
      </c>
      <c r="G3441" t="s">
        <v>738</v>
      </c>
    </row>
    <row r="3442" spans="1:7" hidden="1" x14ac:dyDescent="0.25">
      <c r="A3442">
        <v>311</v>
      </c>
      <c r="B3442" t="s">
        <v>746</v>
      </c>
      <c r="C3442" t="s">
        <v>33</v>
      </c>
      <c r="D3442">
        <v>0</v>
      </c>
      <c r="E3442">
        <v>311</v>
      </c>
      <c r="F3442" s="1" t="s">
        <v>10</v>
      </c>
      <c r="G3442" t="s">
        <v>753</v>
      </c>
    </row>
    <row r="3443" spans="1:7" hidden="1" x14ac:dyDescent="0.25">
      <c r="A3443">
        <v>311</v>
      </c>
      <c r="B3443" t="s">
        <v>747</v>
      </c>
      <c r="C3443" t="s">
        <v>33</v>
      </c>
      <c r="D3443" t="s">
        <v>44</v>
      </c>
      <c r="E3443">
        <v>311</v>
      </c>
      <c r="F3443" s="1" t="s">
        <v>10</v>
      </c>
      <c r="G3443" t="s">
        <v>753</v>
      </c>
    </row>
    <row r="3444" spans="1:7" hidden="1" x14ac:dyDescent="0.25">
      <c r="A3444">
        <v>311</v>
      </c>
      <c r="B3444" t="s">
        <v>748</v>
      </c>
      <c r="C3444" t="s">
        <v>33</v>
      </c>
      <c r="D3444">
        <v>0</v>
      </c>
      <c r="E3444">
        <v>311</v>
      </c>
      <c r="F3444" s="1" t="s">
        <v>10</v>
      </c>
      <c r="G3444" t="s">
        <v>753</v>
      </c>
    </row>
    <row r="3445" spans="1:7" hidden="1" x14ac:dyDescent="0.25">
      <c r="A3445">
        <v>311</v>
      </c>
      <c r="B3445" t="s">
        <v>749</v>
      </c>
      <c r="C3445" t="s">
        <v>33</v>
      </c>
      <c r="D3445">
        <v>0</v>
      </c>
      <c r="E3445">
        <v>311</v>
      </c>
      <c r="F3445" s="1" t="s">
        <v>10</v>
      </c>
      <c r="G3445" t="s">
        <v>753</v>
      </c>
    </row>
    <row r="3446" spans="1:7" hidden="1" x14ac:dyDescent="0.25">
      <c r="A3446">
        <v>311</v>
      </c>
      <c r="B3446" t="s">
        <v>532</v>
      </c>
      <c r="C3446" t="s">
        <v>33</v>
      </c>
      <c r="D3446">
        <v>40</v>
      </c>
      <c r="E3446">
        <v>311</v>
      </c>
      <c r="F3446" s="1" t="s">
        <v>10</v>
      </c>
      <c r="G3446" t="s">
        <v>753</v>
      </c>
    </row>
    <row r="3447" spans="1:7" hidden="1" x14ac:dyDescent="0.25">
      <c r="A3447">
        <v>312</v>
      </c>
      <c r="B3447" t="s">
        <v>750</v>
      </c>
      <c r="C3447" t="s">
        <v>33</v>
      </c>
      <c r="D3447">
        <v>1</v>
      </c>
      <c r="E3447">
        <v>312</v>
      </c>
      <c r="F3447" s="1" t="s">
        <v>10</v>
      </c>
      <c r="G3447" t="s">
        <v>149</v>
      </c>
    </row>
    <row r="3448" spans="1:7" hidden="1" x14ac:dyDescent="0.25">
      <c r="A3448">
        <v>312</v>
      </c>
      <c r="B3448" t="s">
        <v>741</v>
      </c>
      <c r="C3448" t="s">
        <v>33</v>
      </c>
      <c r="D3448">
        <v>0</v>
      </c>
      <c r="E3448">
        <v>312</v>
      </c>
      <c r="F3448" s="1" t="s">
        <v>10</v>
      </c>
      <c r="G3448" t="s">
        <v>453</v>
      </c>
    </row>
    <row r="3449" spans="1:7" hidden="1" x14ac:dyDescent="0.25">
      <c r="A3449">
        <v>312</v>
      </c>
      <c r="B3449" t="s">
        <v>742</v>
      </c>
      <c r="C3449" t="s">
        <v>33</v>
      </c>
      <c r="D3449">
        <v>0</v>
      </c>
      <c r="E3449">
        <v>312</v>
      </c>
      <c r="F3449" s="1" t="s">
        <v>10</v>
      </c>
      <c r="G3449" t="s">
        <v>153</v>
      </c>
    </row>
    <row r="3450" spans="1:7" hidden="1" x14ac:dyDescent="0.25">
      <c r="A3450">
        <v>312</v>
      </c>
      <c r="B3450" t="s">
        <v>154</v>
      </c>
      <c r="C3450" t="s">
        <v>33</v>
      </c>
      <c r="D3450">
        <v>0</v>
      </c>
      <c r="E3450">
        <v>312</v>
      </c>
      <c r="F3450" s="1" t="s">
        <v>10</v>
      </c>
      <c r="G3450" t="s">
        <v>154</v>
      </c>
    </row>
    <row r="3451" spans="1:7" hidden="1" x14ac:dyDescent="0.25">
      <c r="A3451">
        <v>312</v>
      </c>
      <c r="B3451" t="s">
        <v>743</v>
      </c>
      <c r="C3451" t="s">
        <v>33</v>
      </c>
      <c r="D3451" t="s">
        <v>44</v>
      </c>
      <c r="E3451">
        <v>312</v>
      </c>
      <c r="F3451" s="1" t="s">
        <v>10</v>
      </c>
      <c r="G3451" t="s">
        <v>443</v>
      </c>
    </row>
    <row r="3452" spans="1:7" hidden="1" x14ac:dyDescent="0.25">
      <c r="A3452">
        <v>312</v>
      </c>
      <c r="B3452" t="s">
        <v>744</v>
      </c>
      <c r="C3452" t="s">
        <v>33</v>
      </c>
      <c r="D3452">
        <v>0</v>
      </c>
      <c r="E3452">
        <v>312</v>
      </c>
      <c r="F3452" s="1" t="s">
        <v>10</v>
      </c>
      <c r="G3452" t="s">
        <v>443</v>
      </c>
    </row>
    <row r="3453" spans="1:7" hidden="1" x14ac:dyDescent="0.25">
      <c r="A3453">
        <v>312</v>
      </c>
      <c r="B3453" t="s">
        <v>745</v>
      </c>
      <c r="C3453" t="s">
        <v>33</v>
      </c>
      <c r="D3453">
        <v>0</v>
      </c>
      <c r="E3453">
        <v>312</v>
      </c>
      <c r="F3453" s="1" t="s">
        <v>10</v>
      </c>
      <c r="G3453" t="s">
        <v>737</v>
      </c>
    </row>
    <row r="3454" spans="1:7" hidden="1" x14ac:dyDescent="0.25">
      <c r="A3454">
        <v>312</v>
      </c>
      <c r="B3454" t="s">
        <v>738</v>
      </c>
      <c r="C3454" t="s">
        <v>33</v>
      </c>
      <c r="D3454" t="s">
        <v>44</v>
      </c>
      <c r="E3454">
        <v>312</v>
      </c>
      <c r="F3454" s="1" t="s">
        <v>10</v>
      </c>
      <c r="G3454" t="s">
        <v>738</v>
      </c>
    </row>
    <row r="3455" spans="1:7" hidden="1" x14ac:dyDescent="0.25">
      <c r="A3455">
        <v>312</v>
      </c>
      <c r="B3455" t="s">
        <v>746</v>
      </c>
      <c r="C3455" t="s">
        <v>33</v>
      </c>
      <c r="D3455">
        <v>0</v>
      </c>
      <c r="E3455">
        <v>312</v>
      </c>
      <c r="F3455" s="1" t="s">
        <v>10</v>
      </c>
      <c r="G3455" t="s">
        <v>753</v>
      </c>
    </row>
    <row r="3456" spans="1:7" hidden="1" x14ac:dyDescent="0.25">
      <c r="A3456">
        <v>312</v>
      </c>
      <c r="B3456" t="s">
        <v>747</v>
      </c>
      <c r="C3456" t="s">
        <v>33</v>
      </c>
      <c r="D3456" t="s">
        <v>44</v>
      </c>
      <c r="E3456">
        <v>312</v>
      </c>
      <c r="F3456" s="1" t="s">
        <v>10</v>
      </c>
      <c r="G3456" t="s">
        <v>753</v>
      </c>
    </row>
    <row r="3457" spans="1:7" hidden="1" x14ac:dyDescent="0.25">
      <c r="A3457">
        <v>312</v>
      </c>
      <c r="B3457" t="s">
        <v>748</v>
      </c>
      <c r="C3457" t="s">
        <v>33</v>
      </c>
      <c r="D3457">
        <v>0</v>
      </c>
      <c r="E3457">
        <v>312</v>
      </c>
      <c r="F3457" s="1" t="s">
        <v>10</v>
      </c>
      <c r="G3457" t="s">
        <v>753</v>
      </c>
    </row>
    <row r="3458" spans="1:7" hidden="1" x14ac:dyDescent="0.25">
      <c r="A3458">
        <v>312</v>
      </c>
      <c r="B3458" t="s">
        <v>749</v>
      </c>
      <c r="C3458" t="s">
        <v>33</v>
      </c>
      <c r="D3458">
        <v>0</v>
      </c>
      <c r="E3458">
        <v>312</v>
      </c>
      <c r="F3458" s="1" t="s">
        <v>10</v>
      </c>
      <c r="G3458" t="s">
        <v>753</v>
      </c>
    </row>
    <row r="3459" spans="1:7" hidden="1" x14ac:dyDescent="0.25">
      <c r="A3459">
        <v>312</v>
      </c>
      <c r="B3459" t="s">
        <v>532</v>
      </c>
      <c r="C3459" t="s">
        <v>33</v>
      </c>
      <c r="D3459">
        <v>0</v>
      </c>
      <c r="E3459">
        <v>312</v>
      </c>
      <c r="F3459" s="1" t="s">
        <v>10</v>
      </c>
      <c r="G3459" t="s">
        <v>753</v>
      </c>
    </row>
    <row r="3460" spans="1:7" hidden="1" x14ac:dyDescent="0.25">
      <c r="A3460">
        <v>313</v>
      </c>
      <c r="B3460" t="s">
        <v>750</v>
      </c>
      <c r="C3460" t="s">
        <v>33</v>
      </c>
      <c r="D3460" t="s">
        <v>50</v>
      </c>
      <c r="E3460">
        <v>313</v>
      </c>
      <c r="F3460" s="1" t="s">
        <v>11</v>
      </c>
      <c r="G3460" t="s">
        <v>149</v>
      </c>
    </row>
    <row r="3461" spans="1:7" hidden="1" x14ac:dyDescent="0.25">
      <c r="A3461">
        <v>313</v>
      </c>
      <c r="B3461" t="s">
        <v>741</v>
      </c>
      <c r="C3461" t="s">
        <v>33</v>
      </c>
      <c r="D3461" t="s">
        <v>50</v>
      </c>
      <c r="E3461">
        <v>313</v>
      </c>
      <c r="F3461" s="1" t="s">
        <v>11</v>
      </c>
      <c r="G3461" t="s">
        <v>453</v>
      </c>
    </row>
    <row r="3462" spans="1:7" hidden="1" x14ac:dyDescent="0.25">
      <c r="A3462">
        <v>313</v>
      </c>
      <c r="B3462" t="s">
        <v>742</v>
      </c>
      <c r="C3462" t="s">
        <v>33</v>
      </c>
      <c r="D3462" t="s">
        <v>50</v>
      </c>
      <c r="E3462">
        <v>313</v>
      </c>
      <c r="F3462" s="1" t="s">
        <v>11</v>
      </c>
      <c r="G3462" t="s">
        <v>153</v>
      </c>
    </row>
    <row r="3463" spans="1:7" hidden="1" x14ac:dyDescent="0.25">
      <c r="A3463">
        <v>313</v>
      </c>
      <c r="B3463" t="s">
        <v>154</v>
      </c>
      <c r="C3463" t="s">
        <v>33</v>
      </c>
      <c r="D3463" t="s">
        <v>50</v>
      </c>
      <c r="E3463">
        <v>313</v>
      </c>
      <c r="F3463" s="1" t="s">
        <v>11</v>
      </c>
      <c r="G3463" t="s">
        <v>154</v>
      </c>
    </row>
    <row r="3464" spans="1:7" hidden="1" x14ac:dyDescent="0.25">
      <c r="A3464">
        <v>313</v>
      </c>
      <c r="B3464" t="s">
        <v>743</v>
      </c>
      <c r="C3464" t="s">
        <v>33</v>
      </c>
      <c r="D3464" t="s">
        <v>44</v>
      </c>
      <c r="E3464">
        <v>313</v>
      </c>
      <c r="F3464" s="1" t="s">
        <v>11</v>
      </c>
      <c r="G3464" t="s">
        <v>443</v>
      </c>
    </row>
    <row r="3465" spans="1:7" hidden="1" x14ac:dyDescent="0.25">
      <c r="A3465">
        <v>313</v>
      </c>
      <c r="B3465" t="s">
        <v>744</v>
      </c>
      <c r="C3465" t="s">
        <v>33</v>
      </c>
      <c r="D3465">
        <v>0</v>
      </c>
      <c r="E3465">
        <v>313</v>
      </c>
      <c r="F3465" s="1" t="s">
        <v>11</v>
      </c>
      <c r="G3465" t="s">
        <v>443</v>
      </c>
    </row>
    <row r="3466" spans="1:7" hidden="1" x14ac:dyDescent="0.25">
      <c r="A3466">
        <v>313</v>
      </c>
      <c r="B3466" t="s">
        <v>745</v>
      </c>
      <c r="C3466" t="s">
        <v>33</v>
      </c>
      <c r="D3466">
        <v>0</v>
      </c>
      <c r="E3466">
        <v>313</v>
      </c>
      <c r="F3466" s="1" t="s">
        <v>11</v>
      </c>
      <c r="G3466" t="s">
        <v>737</v>
      </c>
    </row>
    <row r="3467" spans="1:7" hidden="1" x14ac:dyDescent="0.25">
      <c r="A3467">
        <v>313</v>
      </c>
      <c r="B3467" t="s">
        <v>738</v>
      </c>
      <c r="C3467" t="s">
        <v>33</v>
      </c>
      <c r="D3467" t="s">
        <v>44</v>
      </c>
      <c r="E3467">
        <v>313</v>
      </c>
      <c r="F3467" s="1" t="s">
        <v>11</v>
      </c>
      <c r="G3467" t="s">
        <v>738</v>
      </c>
    </row>
    <row r="3468" spans="1:7" hidden="1" x14ac:dyDescent="0.25">
      <c r="A3468">
        <v>313</v>
      </c>
      <c r="B3468" t="s">
        <v>746</v>
      </c>
      <c r="C3468" t="s">
        <v>33</v>
      </c>
      <c r="D3468">
        <v>0</v>
      </c>
      <c r="E3468">
        <v>313</v>
      </c>
      <c r="F3468" s="1" t="s">
        <v>11</v>
      </c>
      <c r="G3468" t="s">
        <v>753</v>
      </c>
    </row>
    <row r="3469" spans="1:7" hidden="1" x14ac:dyDescent="0.25">
      <c r="A3469">
        <v>313</v>
      </c>
      <c r="B3469" t="s">
        <v>747</v>
      </c>
      <c r="C3469" t="s">
        <v>33</v>
      </c>
      <c r="D3469" t="s">
        <v>44</v>
      </c>
      <c r="E3469">
        <v>313</v>
      </c>
      <c r="F3469" s="1" t="s">
        <v>11</v>
      </c>
      <c r="G3469" t="s">
        <v>753</v>
      </c>
    </row>
    <row r="3470" spans="1:7" hidden="1" x14ac:dyDescent="0.25">
      <c r="A3470">
        <v>313</v>
      </c>
      <c r="B3470" t="s">
        <v>748</v>
      </c>
      <c r="C3470" t="s">
        <v>33</v>
      </c>
      <c r="D3470">
        <v>0</v>
      </c>
      <c r="E3470">
        <v>313</v>
      </c>
      <c r="F3470" s="1" t="s">
        <v>11</v>
      </c>
      <c r="G3470" t="s">
        <v>753</v>
      </c>
    </row>
    <row r="3471" spans="1:7" hidden="1" x14ac:dyDescent="0.25">
      <c r="A3471">
        <v>313</v>
      </c>
      <c r="B3471" t="s">
        <v>749</v>
      </c>
      <c r="C3471" t="s">
        <v>33</v>
      </c>
      <c r="D3471">
        <v>0</v>
      </c>
      <c r="E3471">
        <v>313</v>
      </c>
      <c r="F3471" s="1" t="s">
        <v>11</v>
      </c>
      <c r="G3471" t="s">
        <v>753</v>
      </c>
    </row>
    <row r="3472" spans="1:7" hidden="1" x14ac:dyDescent="0.25">
      <c r="A3472">
        <v>313</v>
      </c>
      <c r="B3472" t="s">
        <v>532</v>
      </c>
      <c r="C3472" t="s">
        <v>33</v>
      </c>
      <c r="D3472">
        <v>0</v>
      </c>
      <c r="E3472">
        <v>313</v>
      </c>
      <c r="F3472" s="1" t="s">
        <v>11</v>
      </c>
      <c r="G3472" t="s">
        <v>753</v>
      </c>
    </row>
    <row r="3473" spans="1:7" hidden="1" x14ac:dyDescent="0.25">
      <c r="A3473">
        <v>314</v>
      </c>
      <c r="B3473" t="s">
        <v>750</v>
      </c>
      <c r="C3473" t="s">
        <v>33</v>
      </c>
      <c r="D3473">
        <v>0</v>
      </c>
      <c r="E3473">
        <v>314</v>
      </c>
      <c r="F3473" s="1" t="s">
        <v>11</v>
      </c>
      <c r="G3473" t="s">
        <v>149</v>
      </c>
    </row>
    <row r="3474" spans="1:7" hidden="1" x14ac:dyDescent="0.25">
      <c r="A3474">
        <v>314</v>
      </c>
      <c r="B3474" t="s">
        <v>741</v>
      </c>
      <c r="C3474" t="s">
        <v>33</v>
      </c>
      <c r="D3474">
        <v>0</v>
      </c>
      <c r="E3474">
        <v>314</v>
      </c>
      <c r="F3474" s="1" t="s">
        <v>11</v>
      </c>
      <c r="G3474" t="s">
        <v>453</v>
      </c>
    </row>
    <row r="3475" spans="1:7" hidden="1" x14ac:dyDescent="0.25">
      <c r="A3475">
        <v>314</v>
      </c>
      <c r="B3475" t="s">
        <v>742</v>
      </c>
      <c r="C3475" t="s">
        <v>33</v>
      </c>
      <c r="D3475">
        <v>0</v>
      </c>
      <c r="E3475">
        <v>314</v>
      </c>
      <c r="F3475" s="1" t="s">
        <v>11</v>
      </c>
      <c r="G3475" t="s">
        <v>153</v>
      </c>
    </row>
    <row r="3476" spans="1:7" hidden="1" x14ac:dyDescent="0.25">
      <c r="A3476">
        <v>314</v>
      </c>
      <c r="B3476" t="s">
        <v>154</v>
      </c>
      <c r="C3476" t="s">
        <v>33</v>
      </c>
      <c r="D3476">
        <v>0</v>
      </c>
      <c r="E3476">
        <v>314</v>
      </c>
      <c r="F3476" s="1" t="s">
        <v>11</v>
      </c>
      <c r="G3476" t="s">
        <v>154</v>
      </c>
    </row>
    <row r="3477" spans="1:7" hidden="1" x14ac:dyDescent="0.25">
      <c r="A3477">
        <v>314</v>
      </c>
      <c r="B3477" t="s">
        <v>743</v>
      </c>
      <c r="C3477" t="s">
        <v>33</v>
      </c>
      <c r="D3477" t="s">
        <v>44</v>
      </c>
      <c r="E3477">
        <v>314</v>
      </c>
      <c r="F3477" s="1" t="s">
        <v>11</v>
      </c>
      <c r="G3477" t="s">
        <v>443</v>
      </c>
    </row>
    <row r="3478" spans="1:7" hidden="1" x14ac:dyDescent="0.25">
      <c r="A3478">
        <v>314</v>
      </c>
      <c r="B3478" t="s">
        <v>744</v>
      </c>
      <c r="C3478" t="s">
        <v>33</v>
      </c>
      <c r="D3478">
        <v>0</v>
      </c>
      <c r="E3478">
        <v>314</v>
      </c>
      <c r="F3478" s="1" t="s">
        <v>11</v>
      </c>
      <c r="G3478" t="s">
        <v>443</v>
      </c>
    </row>
    <row r="3479" spans="1:7" hidden="1" x14ac:dyDescent="0.25">
      <c r="A3479">
        <v>314</v>
      </c>
      <c r="B3479" t="s">
        <v>745</v>
      </c>
      <c r="C3479" t="s">
        <v>33</v>
      </c>
      <c r="D3479">
        <v>0</v>
      </c>
      <c r="E3479">
        <v>314</v>
      </c>
      <c r="F3479" s="1" t="s">
        <v>11</v>
      </c>
      <c r="G3479" t="s">
        <v>737</v>
      </c>
    </row>
    <row r="3480" spans="1:7" hidden="1" x14ac:dyDescent="0.25">
      <c r="A3480">
        <v>314</v>
      </c>
      <c r="B3480" t="s">
        <v>738</v>
      </c>
      <c r="C3480" t="s">
        <v>33</v>
      </c>
      <c r="D3480" t="s">
        <v>44</v>
      </c>
      <c r="E3480">
        <v>314</v>
      </c>
      <c r="F3480" s="1" t="s">
        <v>11</v>
      </c>
      <c r="G3480" t="s">
        <v>738</v>
      </c>
    </row>
    <row r="3481" spans="1:7" hidden="1" x14ac:dyDescent="0.25">
      <c r="A3481">
        <v>314</v>
      </c>
      <c r="B3481" t="s">
        <v>746</v>
      </c>
      <c r="C3481" t="s">
        <v>33</v>
      </c>
      <c r="D3481">
        <v>0</v>
      </c>
      <c r="E3481">
        <v>314</v>
      </c>
      <c r="F3481" s="1" t="s">
        <v>11</v>
      </c>
      <c r="G3481" t="s">
        <v>753</v>
      </c>
    </row>
    <row r="3482" spans="1:7" hidden="1" x14ac:dyDescent="0.25">
      <c r="A3482">
        <v>314</v>
      </c>
      <c r="B3482" t="s">
        <v>747</v>
      </c>
      <c r="C3482" t="s">
        <v>33</v>
      </c>
      <c r="D3482" t="s">
        <v>44</v>
      </c>
      <c r="E3482">
        <v>314</v>
      </c>
      <c r="F3482" s="1" t="s">
        <v>11</v>
      </c>
      <c r="G3482" t="s">
        <v>753</v>
      </c>
    </row>
    <row r="3483" spans="1:7" hidden="1" x14ac:dyDescent="0.25">
      <c r="A3483">
        <v>314</v>
      </c>
      <c r="B3483" t="s">
        <v>748</v>
      </c>
      <c r="C3483" t="s">
        <v>33</v>
      </c>
      <c r="D3483">
        <v>0</v>
      </c>
      <c r="E3483">
        <v>314</v>
      </c>
      <c r="F3483" s="1" t="s">
        <v>11</v>
      </c>
      <c r="G3483" t="s">
        <v>753</v>
      </c>
    </row>
    <row r="3484" spans="1:7" hidden="1" x14ac:dyDescent="0.25">
      <c r="A3484">
        <v>314</v>
      </c>
      <c r="B3484" t="s">
        <v>749</v>
      </c>
      <c r="C3484" t="s">
        <v>33</v>
      </c>
      <c r="D3484">
        <v>0</v>
      </c>
      <c r="E3484">
        <v>314</v>
      </c>
      <c r="F3484" s="1" t="s">
        <v>11</v>
      </c>
      <c r="G3484" t="s">
        <v>753</v>
      </c>
    </row>
    <row r="3485" spans="1:7" hidden="1" x14ac:dyDescent="0.25">
      <c r="A3485">
        <v>314</v>
      </c>
      <c r="B3485" t="s">
        <v>532</v>
      </c>
      <c r="C3485" t="s">
        <v>33</v>
      </c>
      <c r="D3485">
        <v>0</v>
      </c>
      <c r="E3485">
        <v>314</v>
      </c>
      <c r="F3485" s="1" t="s">
        <v>11</v>
      </c>
      <c r="G3485" t="s">
        <v>753</v>
      </c>
    </row>
    <row r="3486" spans="1:7" hidden="1" x14ac:dyDescent="0.25">
      <c r="A3486">
        <v>315</v>
      </c>
      <c r="B3486" t="s">
        <v>750</v>
      </c>
      <c r="C3486" t="s">
        <v>33</v>
      </c>
      <c r="D3486">
        <v>0</v>
      </c>
      <c r="E3486">
        <v>315</v>
      </c>
      <c r="F3486" s="1" t="s">
        <v>11</v>
      </c>
      <c r="G3486" t="s">
        <v>149</v>
      </c>
    </row>
    <row r="3487" spans="1:7" hidden="1" x14ac:dyDescent="0.25">
      <c r="A3487">
        <v>315</v>
      </c>
      <c r="B3487" t="s">
        <v>741</v>
      </c>
      <c r="C3487" t="s">
        <v>33</v>
      </c>
      <c r="D3487">
        <v>0</v>
      </c>
      <c r="E3487">
        <v>315</v>
      </c>
      <c r="F3487" s="1" t="s">
        <v>11</v>
      </c>
      <c r="G3487" t="s">
        <v>453</v>
      </c>
    </row>
    <row r="3488" spans="1:7" hidden="1" x14ac:dyDescent="0.25">
      <c r="A3488">
        <v>315</v>
      </c>
      <c r="B3488" t="s">
        <v>742</v>
      </c>
      <c r="C3488" t="s">
        <v>33</v>
      </c>
      <c r="D3488">
        <v>0</v>
      </c>
      <c r="E3488">
        <v>315</v>
      </c>
      <c r="F3488" s="1" t="s">
        <v>11</v>
      </c>
      <c r="G3488" t="s">
        <v>153</v>
      </c>
    </row>
    <row r="3489" spans="1:7" hidden="1" x14ac:dyDescent="0.25">
      <c r="A3489">
        <v>315</v>
      </c>
      <c r="B3489" t="s">
        <v>154</v>
      </c>
      <c r="C3489" t="s">
        <v>33</v>
      </c>
      <c r="D3489">
        <v>0</v>
      </c>
      <c r="E3489">
        <v>315</v>
      </c>
      <c r="F3489" s="1" t="s">
        <v>11</v>
      </c>
      <c r="G3489" t="s">
        <v>154</v>
      </c>
    </row>
    <row r="3490" spans="1:7" hidden="1" x14ac:dyDescent="0.25">
      <c r="A3490">
        <v>315</v>
      </c>
      <c r="B3490" t="s">
        <v>743</v>
      </c>
      <c r="C3490" t="s">
        <v>33</v>
      </c>
      <c r="D3490" t="s">
        <v>44</v>
      </c>
      <c r="E3490">
        <v>315</v>
      </c>
      <c r="F3490" s="1" t="s">
        <v>11</v>
      </c>
      <c r="G3490" t="s">
        <v>443</v>
      </c>
    </row>
    <row r="3491" spans="1:7" hidden="1" x14ac:dyDescent="0.25">
      <c r="A3491">
        <v>315</v>
      </c>
      <c r="B3491" t="s">
        <v>744</v>
      </c>
      <c r="C3491" t="s">
        <v>33</v>
      </c>
      <c r="D3491">
        <v>0</v>
      </c>
      <c r="E3491">
        <v>315</v>
      </c>
      <c r="F3491" s="1" t="s">
        <v>11</v>
      </c>
      <c r="G3491" t="s">
        <v>443</v>
      </c>
    </row>
    <row r="3492" spans="1:7" hidden="1" x14ac:dyDescent="0.25">
      <c r="A3492">
        <v>315</v>
      </c>
      <c r="B3492" t="s">
        <v>745</v>
      </c>
      <c r="C3492" t="s">
        <v>33</v>
      </c>
      <c r="D3492">
        <v>0</v>
      </c>
      <c r="E3492">
        <v>315</v>
      </c>
      <c r="F3492" s="1" t="s">
        <v>11</v>
      </c>
      <c r="G3492" t="s">
        <v>737</v>
      </c>
    </row>
    <row r="3493" spans="1:7" hidden="1" x14ac:dyDescent="0.25">
      <c r="A3493">
        <v>315</v>
      </c>
      <c r="B3493" t="s">
        <v>738</v>
      </c>
      <c r="C3493" t="s">
        <v>33</v>
      </c>
      <c r="D3493" t="s">
        <v>44</v>
      </c>
      <c r="E3493">
        <v>315</v>
      </c>
      <c r="F3493" s="1" t="s">
        <v>11</v>
      </c>
      <c r="G3493" t="s">
        <v>738</v>
      </c>
    </row>
    <row r="3494" spans="1:7" hidden="1" x14ac:dyDescent="0.25">
      <c r="A3494">
        <v>315</v>
      </c>
      <c r="B3494" t="s">
        <v>746</v>
      </c>
      <c r="C3494" t="s">
        <v>33</v>
      </c>
      <c r="D3494">
        <v>0</v>
      </c>
      <c r="E3494">
        <v>315</v>
      </c>
      <c r="F3494" s="1" t="s">
        <v>11</v>
      </c>
      <c r="G3494" t="s">
        <v>753</v>
      </c>
    </row>
    <row r="3495" spans="1:7" hidden="1" x14ac:dyDescent="0.25">
      <c r="A3495">
        <v>315</v>
      </c>
      <c r="B3495" t="s">
        <v>747</v>
      </c>
      <c r="C3495" t="s">
        <v>33</v>
      </c>
      <c r="D3495" t="s">
        <v>44</v>
      </c>
      <c r="E3495">
        <v>315</v>
      </c>
      <c r="F3495" s="1" t="s">
        <v>11</v>
      </c>
      <c r="G3495" t="s">
        <v>753</v>
      </c>
    </row>
    <row r="3496" spans="1:7" hidden="1" x14ac:dyDescent="0.25">
      <c r="A3496">
        <v>315</v>
      </c>
      <c r="B3496" t="s">
        <v>748</v>
      </c>
      <c r="C3496" t="s">
        <v>33</v>
      </c>
      <c r="D3496">
        <v>0</v>
      </c>
      <c r="E3496">
        <v>315</v>
      </c>
      <c r="F3496" s="1" t="s">
        <v>11</v>
      </c>
      <c r="G3496" t="s">
        <v>753</v>
      </c>
    </row>
    <row r="3497" spans="1:7" hidden="1" x14ac:dyDescent="0.25">
      <c r="A3497">
        <v>315</v>
      </c>
      <c r="B3497" t="s">
        <v>749</v>
      </c>
      <c r="C3497" t="s">
        <v>33</v>
      </c>
      <c r="D3497">
        <v>0</v>
      </c>
      <c r="E3497">
        <v>315</v>
      </c>
      <c r="F3497" s="1" t="s">
        <v>11</v>
      </c>
      <c r="G3497" t="s">
        <v>753</v>
      </c>
    </row>
    <row r="3498" spans="1:7" hidden="1" x14ac:dyDescent="0.25">
      <c r="A3498">
        <v>315</v>
      </c>
      <c r="B3498" t="s">
        <v>532</v>
      </c>
      <c r="C3498" t="s">
        <v>33</v>
      </c>
      <c r="D3498">
        <v>0</v>
      </c>
      <c r="E3498">
        <v>315</v>
      </c>
      <c r="F3498" s="1" t="s">
        <v>11</v>
      </c>
      <c r="G3498" t="s">
        <v>753</v>
      </c>
    </row>
    <row r="3499" spans="1:7" hidden="1" x14ac:dyDescent="0.25">
      <c r="A3499">
        <v>316</v>
      </c>
      <c r="B3499" t="s">
        <v>750</v>
      </c>
      <c r="C3499" t="s">
        <v>33</v>
      </c>
      <c r="D3499">
        <v>0</v>
      </c>
      <c r="E3499">
        <v>316</v>
      </c>
      <c r="F3499" s="1" t="s">
        <v>11</v>
      </c>
      <c r="G3499" t="s">
        <v>149</v>
      </c>
    </row>
    <row r="3500" spans="1:7" hidden="1" x14ac:dyDescent="0.25">
      <c r="A3500">
        <v>316</v>
      </c>
      <c r="B3500" t="s">
        <v>741</v>
      </c>
      <c r="C3500" t="s">
        <v>33</v>
      </c>
      <c r="D3500">
        <v>0</v>
      </c>
      <c r="E3500">
        <v>316</v>
      </c>
      <c r="F3500" s="1" t="s">
        <v>11</v>
      </c>
      <c r="G3500" t="s">
        <v>453</v>
      </c>
    </row>
    <row r="3501" spans="1:7" hidden="1" x14ac:dyDescent="0.25">
      <c r="A3501">
        <v>316</v>
      </c>
      <c r="B3501" t="s">
        <v>742</v>
      </c>
      <c r="C3501" t="s">
        <v>33</v>
      </c>
      <c r="D3501">
        <v>0</v>
      </c>
      <c r="E3501">
        <v>316</v>
      </c>
      <c r="F3501" s="1" t="s">
        <v>11</v>
      </c>
      <c r="G3501" t="s">
        <v>153</v>
      </c>
    </row>
    <row r="3502" spans="1:7" hidden="1" x14ac:dyDescent="0.25">
      <c r="A3502">
        <v>316</v>
      </c>
      <c r="B3502" t="s">
        <v>154</v>
      </c>
      <c r="C3502" t="s">
        <v>33</v>
      </c>
      <c r="D3502">
        <v>0</v>
      </c>
      <c r="E3502">
        <v>316</v>
      </c>
      <c r="F3502" s="1" t="s">
        <v>11</v>
      </c>
      <c r="G3502" t="s">
        <v>154</v>
      </c>
    </row>
    <row r="3503" spans="1:7" hidden="1" x14ac:dyDescent="0.25">
      <c r="A3503">
        <v>316</v>
      </c>
      <c r="B3503" t="s">
        <v>743</v>
      </c>
      <c r="C3503" t="s">
        <v>33</v>
      </c>
      <c r="D3503" t="s">
        <v>44</v>
      </c>
      <c r="E3503">
        <v>316</v>
      </c>
      <c r="F3503" s="1" t="s">
        <v>11</v>
      </c>
      <c r="G3503" t="s">
        <v>443</v>
      </c>
    </row>
    <row r="3504" spans="1:7" hidden="1" x14ac:dyDescent="0.25">
      <c r="A3504">
        <v>316</v>
      </c>
      <c r="B3504" t="s">
        <v>744</v>
      </c>
      <c r="C3504" t="s">
        <v>33</v>
      </c>
      <c r="D3504">
        <v>0</v>
      </c>
      <c r="E3504">
        <v>316</v>
      </c>
      <c r="F3504" s="1" t="s">
        <v>11</v>
      </c>
      <c r="G3504" t="s">
        <v>443</v>
      </c>
    </row>
    <row r="3505" spans="1:7" hidden="1" x14ac:dyDescent="0.25">
      <c r="A3505">
        <v>316</v>
      </c>
      <c r="B3505" t="s">
        <v>745</v>
      </c>
      <c r="C3505" t="s">
        <v>33</v>
      </c>
      <c r="D3505">
        <v>0</v>
      </c>
      <c r="E3505">
        <v>316</v>
      </c>
      <c r="F3505" s="1" t="s">
        <v>11</v>
      </c>
      <c r="G3505" t="s">
        <v>737</v>
      </c>
    </row>
    <row r="3506" spans="1:7" hidden="1" x14ac:dyDescent="0.25">
      <c r="A3506">
        <v>316</v>
      </c>
      <c r="B3506" t="s">
        <v>738</v>
      </c>
      <c r="C3506" t="s">
        <v>33</v>
      </c>
      <c r="D3506" t="s">
        <v>44</v>
      </c>
      <c r="E3506">
        <v>316</v>
      </c>
      <c r="F3506" s="1" t="s">
        <v>11</v>
      </c>
      <c r="G3506" t="s">
        <v>738</v>
      </c>
    </row>
    <row r="3507" spans="1:7" hidden="1" x14ac:dyDescent="0.25">
      <c r="A3507">
        <v>316</v>
      </c>
      <c r="B3507" t="s">
        <v>746</v>
      </c>
      <c r="C3507" t="s">
        <v>33</v>
      </c>
      <c r="D3507">
        <v>0</v>
      </c>
      <c r="E3507">
        <v>316</v>
      </c>
      <c r="F3507" s="1" t="s">
        <v>11</v>
      </c>
      <c r="G3507" t="s">
        <v>753</v>
      </c>
    </row>
    <row r="3508" spans="1:7" hidden="1" x14ac:dyDescent="0.25">
      <c r="A3508">
        <v>316</v>
      </c>
      <c r="B3508" t="s">
        <v>747</v>
      </c>
      <c r="C3508" t="s">
        <v>33</v>
      </c>
      <c r="D3508" t="s">
        <v>44</v>
      </c>
      <c r="E3508">
        <v>316</v>
      </c>
      <c r="F3508" s="1" t="s">
        <v>11</v>
      </c>
      <c r="G3508" t="s">
        <v>753</v>
      </c>
    </row>
    <row r="3509" spans="1:7" hidden="1" x14ac:dyDescent="0.25">
      <c r="A3509">
        <v>316</v>
      </c>
      <c r="B3509" t="s">
        <v>748</v>
      </c>
      <c r="C3509" t="s">
        <v>33</v>
      </c>
      <c r="D3509">
        <v>0</v>
      </c>
      <c r="E3509">
        <v>316</v>
      </c>
      <c r="F3509" s="1" t="s">
        <v>11</v>
      </c>
      <c r="G3509" t="s">
        <v>753</v>
      </c>
    </row>
    <row r="3510" spans="1:7" hidden="1" x14ac:dyDescent="0.25">
      <c r="A3510">
        <v>316</v>
      </c>
      <c r="B3510" t="s">
        <v>749</v>
      </c>
      <c r="C3510" t="s">
        <v>33</v>
      </c>
      <c r="D3510">
        <v>0</v>
      </c>
      <c r="E3510">
        <v>316</v>
      </c>
      <c r="F3510" s="1" t="s">
        <v>11</v>
      </c>
      <c r="G3510" t="s">
        <v>753</v>
      </c>
    </row>
    <row r="3511" spans="1:7" hidden="1" x14ac:dyDescent="0.25">
      <c r="A3511">
        <v>316</v>
      </c>
      <c r="B3511" t="s">
        <v>532</v>
      </c>
      <c r="C3511" t="s">
        <v>33</v>
      </c>
      <c r="D3511">
        <v>0</v>
      </c>
      <c r="E3511">
        <v>316</v>
      </c>
      <c r="F3511" s="1" t="s">
        <v>11</v>
      </c>
      <c r="G3511" t="s">
        <v>753</v>
      </c>
    </row>
    <row r="3512" spans="1:7" hidden="1" x14ac:dyDescent="0.25">
      <c r="A3512">
        <v>321</v>
      </c>
      <c r="B3512" t="s">
        <v>750</v>
      </c>
      <c r="C3512" t="s">
        <v>33</v>
      </c>
      <c r="D3512">
        <v>0</v>
      </c>
      <c r="E3512">
        <v>321</v>
      </c>
      <c r="F3512" s="1" t="s">
        <v>12</v>
      </c>
      <c r="G3512" t="s">
        <v>149</v>
      </c>
    </row>
    <row r="3513" spans="1:7" hidden="1" x14ac:dyDescent="0.25">
      <c r="A3513">
        <v>321</v>
      </c>
      <c r="B3513" t="s">
        <v>741</v>
      </c>
      <c r="C3513" t="s">
        <v>33</v>
      </c>
      <c r="D3513" t="s">
        <v>50</v>
      </c>
      <c r="E3513">
        <v>321</v>
      </c>
      <c r="F3513" s="1" t="s">
        <v>12</v>
      </c>
      <c r="G3513" t="s">
        <v>453</v>
      </c>
    </row>
    <row r="3514" spans="1:7" hidden="1" x14ac:dyDescent="0.25">
      <c r="A3514">
        <v>321</v>
      </c>
      <c r="B3514" t="s">
        <v>742</v>
      </c>
      <c r="C3514" t="s">
        <v>33</v>
      </c>
      <c r="D3514">
        <v>0</v>
      </c>
      <c r="E3514">
        <v>321</v>
      </c>
      <c r="F3514" s="1" t="s">
        <v>12</v>
      </c>
      <c r="G3514" t="s">
        <v>153</v>
      </c>
    </row>
    <row r="3515" spans="1:7" hidden="1" x14ac:dyDescent="0.25">
      <c r="A3515">
        <v>321</v>
      </c>
      <c r="B3515" t="s">
        <v>154</v>
      </c>
      <c r="C3515" t="s">
        <v>33</v>
      </c>
      <c r="D3515">
        <v>0</v>
      </c>
      <c r="E3515">
        <v>321</v>
      </c>
      <c r="F3515" s="1" t="s">
        <v>12</v>
      </c>
      <c r="G3515" t="s">
        <v>154</v>
      </c>
    </row>
    <row r="3516" spans="1:7" hidden="1" x14ac:dyDescent="0.25">
      <c r="A3516">
        <v>321</v>
      </c>
      <c r="B3516" t="s">
        <v>743</v>
      </c>
      <c r="C3516" t="s">
        <v>33</v>
      </c>
      <c r="D3516" t="s">
        <v>44</v>
      </c>
      <c r="E3516">
        <v>321</v>
      </c>
      <c r="F3516" s="1" t="s">
        <v>12</v>
      </c>
      <c r="G3516" t="s">
        <v>443</v>
      </c>
    </row>
    <row r="3517" spans="1:7" hidden="1" x14ac:dyDescent="0.25">
      <c r="A3517">
        <v>321</v>
      </c>
      <c r="B3517" t="s">
        <v>744</v>
      </c>
      <c r="C3517" t="s">
        <v>33</v>
      </c>
      <c r="D3517">
        <v>0</v>
      </c>
      <c r="E3517">
        <v>321</v>
      </c>
      <c r="F3517" s="1" t="s">
        <v>12</v>
      </c>
      <c r="G3517" t="s">
        <v>443</v>
      </c>
    </row>
    <row r="3518" spans="1:7" hidden="1" x14ac:dyDescent="0.25">
      <c r="A3518">
        <v>321</v>
      </c>
      <c r="B3518" t="s">
        <v>745</v>
      </c>
      <c r="C3518" t="s">
        <v>33</v>
      </c>
      <c r="D3518">
        <v>0</v>
      </c>
      <c r="E3518">
        <v>321</v>
      </c>
      <c r="F3518" s="1" t="s">
        <v>12</v>
      </c>
      <c r="G3518" t="s">
        <v>737</v>
      </c>
    </row>
    <row r="3519" spans="1:7" hidden="1" x14ac:dyDescent="0.25">
      <c r="A3519">
        <v>321</v>
      </c>
      <c r="B3519" t="s">
        <v>738</v>
      </c>
      <c r="C3519" t="s">
        <v>33</v>
      </c>
      <c r="D3519" t="s">
        <v>44</v>
      </c>
      <c r="E3519">
        <v>321</v>
      </c>
      <c r="F3519" s="1" t="s">
        <v>12</v>
      </c>
      <c r="G3519" t="s">
        <v>738</v>
      </c>
    </row>
    <row r="3520" spans="1:7" hidden="1" x14ac:dyDescent="0.25">
      <c r="A3520">
        <v>321</v>
      </c>
      <c r="B3520" t="s">
        <v>746</v>
      </c>
      <c r="C3520" t="s">
        <v>33</v>
      </c>
      <c r="D3520">
        <v>0</v>
      </c>
      <c r="E3520">
        <v>321</v>
      </c>
      <c r="F3520" s="1" t="s">
        <v>12</v>
      </c>
      <c r="G3520" t="s">
        <v>753</v>
      </c>
    </row>
    <row r="3521" spans="1:7" hidden="1" x14ac:dyDescent="0.25">
      <c r="A3521">
        <v>321</v>
      </c>
      <c r="B3521" t="s">
        <v>747</v>
      </c>
      <c r="C3521" t="s">
        <v>33</v>
      </c>
      <c r="D3521" t="s">
        <v>44</v>
      </c>
      <c r="E3521">
        <v>321</v>
      </c>
      <c r="F3521" s="1" t="s">
        <v>12</v>
      </c>
      <c r="G3521" t="s">
        <v>753</v>
      </c>
    </row>
    <row r="3522" spans="1:7" hidden="1" x14ac:dyDescent="0.25">
      <c r="A3522">
        <v>321</v>
      </c>
      <c r="B3522" t="s">
        <v>748</v>
      </c>
      <c r="C3522" t="s">
        <v>33</v>
      </c>
      <c r="D3522">
        <v>0</v>
      </c>
      <c r="E3522">
        <v>321</v>
      </c>
      <c r="F3522" s="1" t="s">
        <v>12</v>
      </c>
      <c r="G3522" t="s">
        <v>753</v>
      </c>
    </row>
    <row r="3523" spans="1:7" hidden="1" x14ac:dyDescent="0.25">
      <c r="A3523">
        <v>321</v>
      </c>
      <c r="B3523" t="s">
        <v>749</v>
      </c>
      <c r="C3523" t="s">
        <v>33</v>
      </c>
      <c r="D3523">
        <v>0</v>
      </c>
      <c r="E3523">
        <v>321</v>
      </c>
      <c r="F3523" s="1" t="s">
        <v>12</v>
      </c>
      <c r="G3523" t="s">
        <v>753</v>
      </c>
    </row>
    <row r="3524" spans="1:7" hidden="1" x14ac:dyDescent="0.25">
      <c r="A3524">
        <v>321</v>
      </c>
      <c r="B3524" t="s">
        <v>532</v>
      </c>
      <c r="C3524" t="s">
        <v>33</v>
      </c>
      <c r="D3524">
        <v>0</v>
      </c>
      <c r="E3524">
        <v>321</v>
      </c>
      <c r="F3524" s="1" t="s">
        <v>12</v>
      </c>
      <c r="G3524" t="s">
        <v>753</v>
      </c>
    </row>
    <row r="3525" spans="1:7" hidden="1" x14ac:dyDescent="0.25">
      <c r="A3525">
        <v>322</v>
      </c>
      <c r="B3525" t="s">
        <v>750</v>
      </c>
      <c r="C3525" t="s">
        <v>33</v>
      </c>
      <c r="D3525">
        <v>32</v>
      </c>
      <c r="E3525">
        <v>322</v>
      </c>
      <c r="F3525" s="1" t="s">
        <v>13</v>
      </c>
      <c r="G3525" t="s">
        <v>149</v>
      </c>
    </row>
    <row r="3526" spans="1:7" hidden="1" x14ac:dyDescent="0.25">
      <c r="A3526">
        <v>322</v>
      </c>
      <c r="B3526" t="s">
        <v>741</v>
      </c>
      <c r="C3526" t="s">
        <v>33</v>
      </c>
      <c r="D3526">
        <v>0</v>
      </c>
      <c r="E3526">
        <v>322</v>
      </c>
      <c r="F3526" s="1" t="s">
        <v>13</v>
      </c>
      <c r="G3526" t="s">
        <v>453</v>
      </c>
    </row>
    <row r="3527" spans="1:7" hidden="1" x14ac:dyDescent="0.25">
      <c r="A3527">
        <v>322</v>
      </c>
      <c r="B3527" t="s">
        <v>742</v>
      </c>
      <c r="C3527" t="s">
        <v>33</v>
      </c>
      <c r="D3527">
        <v>0</v>
      </c>
      <c r="E3527">
        <v>322</v>
      </c>
      <c r="F3527" s="1" t="s">
        <v>13</v>
      </c>
      <c r="G3527" t="s">
        <v>153</v>
      </c>
    </row>
    <row r="3528" spans="1:7" hidden="1" x14ac:dyDescent="0.25">
      <c r="A3528">
        <v>322</v>
      </c>
      <c r="B3528" t="s">
        <v>154</v>
      </c>
      <c r="C3528" t="s">
        <v>33</v>
      </c>
      <c r="D3528" t="s">
        <v>50</v>
      </c>
      <c r="E3528">
        <v>322</v>
      </c>
      <c r="F3528" s="1" t="s">
        <v>13</v>
      </c>
      <c r="G3528" t="s">
        <v>154</v>
      </c>
    </row>
    <row r="3529" spans="1:7" hidden="1" x14ac:dyDescent="0.25">
      <c r="A3529">
        <v>322</v>
      </c>
      <c r="B3529" t="s">
        <v>743</v>
      </c>
      <c r="C3529" t="s">
        <v>33</v>
      </c>
      <c r="D3529" t="s">
        <v>44</v>
      </c>
      <c r="E3529">
        <v>322</v>
      </c>
      <c r="F3529" s="1" t="s">
        <v>13</v>
      </c>
      <c r="G3529" t="s">
        <v>443</v>
      </c>
    </row>
    <row r="3530" spans="1:7" hidden="1" x14ac:dyDescent="0.25">
      <c r="A3530">
        <v>322</v>
      </c>
      <c r="B3530" t="s">
        <v>744</v>
      </c>
      <c r="C3530" t="s">
        <v>33</v>
      </c>
      <c r="D3530">
        <v>0</v>
      </c>
      <c r="E3530">
        <v>322</v>
      </c>
      <c r="F3530" s="1" t="s">
        <v>13</v>
      </c>
      <c r="G3530" t="s">
        <v>443</v>
      </c>
    </row>
    <row r="3531" spans="1:7" hidden="1" x14ac:dyDescent="0.25">
      <c r="A3531">
        <v>322</v>
      </c>
      <c r="B3531" t="s">
        <v>745</v>
      </c>
      <c r="C3531" t="s">
        <v>33</v>
      </c>
      <c r="D3531">
        <v>0</v>
      </c>
      <c r="E3531">
        <v>322</v>
      </c>
      <c r="F3531" s="1" t="s">
        <v>13</v>
      </c>
      <c r="G3531" t="s">
        <v>737</v>
      </c>
    </row>
    <row r="3532" spans="1:7" hidden="1" x14ac:dyDescent="0.25">
      <c r="A3532">
        <v>322</v>
      </c>
      <c r="B3532" t="s">
        <v>738</v>
      </c>
      <c r="C3532" t="s">
        <v>33</v>
      </c>
      <c r="D3532" t="s">
        <v>44</v>
      </c>
      <c r="E3532">
        <v>322</v>
      </c>
      <c r="F3532" s="1" t="s">
        <v>13</v>
      </c>
      <c r="G3532" t="s">
        <v>738</v>
      </c>
    </row>
    <row r="3533" spans="1:7" hidden="1" x14ac:dyDescent="0.25">
      <c r="A3533">
        <v>322</v>
      </c>
      <c r="B3533" t="s">
        <v>746</v>
      </c>
      <c r="C3533" t="s">
        <v>33</v>
      </c>
      <c r="D3533">
        <v>0</v>
      </c>
      <c r="E3533">
        <v>322</v>
      </c>
      <c r="F3533" s="1" t="s">
        <v>13</v>
      </c>
      <c r="G3533" t="s">
        <v>753</v>
      </c>
    </row>
    <row r="3534" spans="1:7" hidden="1" x14ac:dyDescent="0.25">
      <c r="A3534">
        <v>322</v>
      </c>
      <c r="B3534" t="s">
        <v>747</v>
      </c>
      <c r="C3534" t="s">
        <v>33</v>
      </c>
      <c r="D3534" t="s">
        <v>44</v>
      </c>
      <c r="E3534">
        <v>322</v>
      </c>
      <c r="F3534" s="1" t="s">
        <v>13</v>
      </c>
      <c r="G3534" t="s">
        <v>753</v>
      </c>
    </row>
    <row r="3535" spans="1:7" hidden="1" x14ac:dyDescent="0.25">
      <c r="A3535">
        <v>322</v>
      </c>
      <c r="B3535" t="s">
        <v>748</v>
      </c>
      <c r="C3535" t="s">
        <v>33</v>
      </c>
      <c r="D3535" t="s">
        <v>50</v>
      </c>
      <c r="E3535">
        <v>322</v>
      </c>
      <c r="F3535" s="1" t="s">
        <v>13</v>
      </c>
      <c r="G3535" t="s">
        <v>753</v>
      </c>
    </row>
    <row r="3536" spans="1:7" hidden="1" x14ac:dyDescent="0.25">
      <c r="A3536">
        <v>322</v>
      </c>
      <c r="B3536" t="s">
        <v>749</v>
      </c>
      <c r="C3536" t="s">
        <v>33</v>
      </c>
      <c r="D3536">
        <v>0</v>
      </c>
      <c r="E3536">
        <v>322</v>
      </c>
      <c r="F3536" s="1" t="s">
        <v>13</v>
      </c>
      <c r="G3536" t="s">
        <v>753</v>
      </c>
    </row>
    <row r="3537" spans="1:7" hidden="1" x14ac:dyDescent="0.25">
      <c r="A3537">
        <v>322</v>
      </c>
      <c r="B3537" t="s">
        <v>532</v>
      </c>
      <c r="C3537" t="s">
        <v>33</v>
      </c>
      <c r="D3537">
        <v>0</v>
      </c>
      <c r="E3537">
        <v>322</v>
      </c>
      <c r="F3537" s="1" t="s">
        <v>13</v>
      </c>
      <c r="G3537" t="s">
        <v>753</v>
      </c>
    </row>
    <row r="3538" spans="1:7" hidden="1" x14ac:dyDescent="0.25">
      <c r="A3538">
        <v>323</v>
      </c>
      <c r="B3538" t="s">
        <v>750</v>
      </c>
      <c r="C3538" t="s">
        <v>33</v>
      </c>
      <c r="D3538">
        <v>0</v>
      </c>
      <c r="E3538">
        <v>323</v>
      </c>
      <c r="F3538" s="1" t="s">
        <v>13</v>
      </c>
      <c r="G3538" t="s">
        <v>149</v>
      </c>
    </row>
    <row r="3539" spans="1:7" hidden="1" x14ac:dyDescent="0.25">
      <c r="A3539">
        <v>323</v>
      </c>
      <c r="B3539" t="s">
        <v>741</v>
      </c>
      <c r="C3539" t="s">
        <v>33</v>
      </c>
      <c r="D3539">
        <v>0</v>
      </c>
      <c r="E3539">
        <v>323</v>
      </c>
      <c r="F3539" s="1" t="s">
        <v>13</v>
      </c>
      <c r="G3539" t="s">
        <v>453</v>
      </c>
    </row>
    <row r="3540" spans="1:7" hidden="1" x14ac:dyDescent="0.25">
      <c r="A3540">
        <v>323</v>
      </c>
      <c r="B3540" t="s">
        <v>742</v>
      </c>
      <c r="C3540" t="s">
        <v>33</v>
      </c>
      <c r="D3540">
        <v>0</v>
      </c>
      <c r="E3540">
        <v>323</v>
      </c>
      <c r="F3540" s="1" t="s">
        <v>13</v>
      </c>
      <c r="G3540" t="s">
        <v>153</v>
      </c>
    </row>
    <row r="3541" spans="1:7" hidden="1" x14ac:dyDescent="0.25">
      <c r="A3541">
        <v>323</v>
      </c>
      <c r="B3541" t="s">
        <v>154</v>
      </c>
      <c r="C3541" t="s">
        <v>33</v>
      </c>
      <c r="D3541">
        <v>0</v>
      </c>
      <c r="E3541">
        <v>323</v>
      </c>
      <c r="F3541" s="1" t="s">
        <v>13</v>
      </c>
      <c r="G3541" t="s">
        <v>154</v>
      </c>
    </row>
    <row r="3542" spans="1:7" hidden="1" x14ac:dyDescent="0.25">
      <c r="A3542">
        <v>323</v>
      </c>
      <c r="B3542" t="s">
        <v>743</v>
      </c>
      <c r="C3542" t="s">
        <v>33</v>
      </c>
      <c r="D3542" t="s">
        <v>44</v>
      </c>
      <c r="E3542">
        <v>323</v>
      </c>
      <c r="F3542" s="1" t="s">
        <v>13</v>
      </c>
      <c r="G3542" t="s">
        <v>443</v>
      </c>
    </row>
    <row r="3543" spans="1:7" hidden="1" x14ac:dyDescent="0.25">
      <c r="A3543">
        <v>323</v>
      </c>
      <c r="B3543" t="s">
        <v>744</v>
      </c>
      <c r="C3543" t="s">
        <v>33</v>
      </c>
      <c r="D3543">
        <v>0</v>
      </c>
      <c r="E3543">
        <v>323</v>
      </c>
      <c r="F3543" s="1" t="s">
        <v>13</v>
      </c>
      <c r="G3543" t="s">
        <v>443</v>
      </c>
    </row>
    <row r="3544" spans="1:7" hidden="1" x14ac:dyDescent="0.25">
      <c r="A3544">
        <v>323</v>
      </c>
      <c r="B3544" t="s">
        <v>745</v>
      </c>
      <c r="C3544" t="s">
        <v>33</v>
      </c>
      <c r="D3544">
        <v>0</v>
      </c>
      <c r="E3544">
        <v>323</v>
      </c>
      <c r="F3544" s="1" t="s">
        <v>13</v>
      </c>
      <c r="G3544" t="s">
        <v>737</v>
      </c>
    </row>
    <row r="3545" spans="1:7" hidden="1" x14ac:dyDescent="0.25">
      <c r="A3545">
        <v>323</v>
      </c>
      <c r="B3545" t="s">
        <v>738</v>
      </c>
      <c r="C3545" t="s">
        <v>33</v>
      </c>
      <c r="D3545" t="s">
        <v>44</v>
      </c>
      <c r="E3545">
        <v>323</v>
      </c>
      <c r="F3545" s="1" t="s">
        <v>13</v>
      </c>
      <c r="G3545" t="s">
        <v>738</v>
      </c>
    </row>
    <row r="3546" spans="1:7" hidden="1" x14ac:dyDescent="0.25">
      <c r="A3546">
        <v>323</v>
      </c>
      <c r="B3546" t="s">
        <v>746</v>
      </c>
      <c r="C3546" t="s">
        <v>33</v>
      </c>
      <c r="D3546">
        <v>0</v>
      </c>
      <c r="E3546">
        <v>323</v>
      </c>
      <c r="F3546" s="1" t="s">
        <v>13</v>
      </c>
      <c r="G3546" t="s">
        <v>753</v>
      </c>
    </row>
    <row r="3547" spans="1:7" hidden="1" x14ac:dyDescent="0.25">
      <c r="A3547">
        <v>323</v>
      </c>
      <c r="B3547" t="s">
        <v>747</v>
      </c>
      <c r="C3547" t="s">
        <v>33</v>
      </c>
      <c r="D3547" t="s">
        <v>44</v>
      </c>
      <c r="E3547">
        <v>323</v>
      </c>
      <c r="F3547" s="1" t="s">
        <v>13</v>
      </c>
      <c r="G3547" t="s">
        <v>753</v>
      </c>
    </row>
    <row r="3548" spans="1:7" hidden="1" x14ac:dyDescent="0.25">
      <c r="A3548">
        <v>323</v>
      </c>
      <c r="B3548" t="s">
        <v>748</v>
      </c>
      <c r="C3548" t="s">
        <v>33</v>
      </c>
      <c r="D3548">
        <v>0</v>
      </c>
      <c r="E3548">
        <v>323</v>
      </c>
      <c r="F3548" s="1" t="s">
        <v>13</v>
      </c>
      <c r="G3548" t="s">
        <v>753</v>
      </c>
    </row>
    <row r="3549" spans="1:7" hidden="1" x14ac:dyDescent="0.25">
      <c r="A3549">
        <v>323</v>
      </c>
      <c r="B3549" t="s">
        <v>749</v>
      </c>
      <c r="C3549" t="s">
        <v>33</v>
      </c>
      <c r="D3549">
        <v>0</v>
      </c>
      <c r="E3549">
        <v>323</v>
      </c>
      <c r="F3549" s="1" t="s">
        <v>13</v>
      </c>
      <c r="G3549" t="s">
        <v>753</v>
      </c>
    </row>
    <row r="3550" spans="1:7" hidden="1" x14ac:dyDescent="0.25">
      <c r="A3550">
        <v>323</v>
      </c>
      <c r="B3550" t="s">
        <v>532</v>
      </c>
      <c r="C3550" t="s">
        <v>33</v>
      </c>
      <c r="D3550">
        <v>0</v>
      </c>
      <c r="E3550">
        <v>323</v>
      </c>
      <c r="F3550" s="1" t="s">
        <v>13</v>
      </c>
      <c r="G3550" t="s">
        <v>753</v>
      </c>
    </row>
    <row r="3551" spans="1:7" hidden="1" x14ac:dyDescent="0.25">
      <c r="A3551">
        <v>324110</v>
      </c>
      <c r="B3551" t="s">
        <v>750</v>
      </c>
      <c r="C3551" t="s">
        <v>33</v>
      </c>
      <c r="D3551">
        <v>0</v>
      </c>
      <c r="E3551">
        <v>324</v>
      </c>
      <c r="F3551" s="1" t="s">
        <v>14</v>
      </c>
      <c r="G3551" t="s">
        <v>149</v>
      </c>
    </row>
    <row r="3552" spans="1:7" hidden="1" x14ac:dyDescent="0.25">
      <c r="A3552">
        <v>324110</v>
      </c>
      <c r="B3552" t="s">
        <v>741</v>
      </c>
      <c r="C3552" t="s">
        <v>33</v>
      </c>
      <c r="D3552">
        <v>0</v>
      </c>
      <c r="E3552">
        <v>324</v>
      </c>
      <c r="F3552" s="1" t="s">
        <v>14</v>
      </c>
      <c r="G3552" t="s">
        <v>453</v>
      </c>
    </row>
    <row r="3553" spans="1:7" hidden="1" x14ac:dyDescent="0.25">
      <c r="A3553">
        <v>324110</v>
      </c>
      <c r="B3553" t="s">
        <v>742</v>
      </c>
      <c r="C3553" t="s">
        <v>33</v>
      </c>
      <c r="D3553">
        <v>0</v>
      </c>
      <c r="E3553">
        <v>324</v>
      </c>
      <c r="F3553" s="1" t="s">
        <v>14</v>
      </c>
      <c r="G3553" t="s">
        <v>153</v>
      </c>
    </row>
    <row r="3554" spans="1:7" hidden="1" x14ac:dyDescent="0.25">
      <c r="A3554">
        <v>324110</v>
      </c>
      <c r="B3554" t="s">
        <v>154</v>
      </c>
      <c r="C3554" t="s">
        <v>33</v>
      </c>
      <c r="D3554">
        <v>0</v>
      </c>
      <c r="E3554">
        <v>324</v>
      </c>
      <c r="F3554" s="1" t="s">
        <v>14</v>
      </c>
      <c r="G3554" t="s">
        <v>154</v>
      </c>
    </row>
    <row r="3555" spans="1:7" hidden="1" x14ac:dyDescent="0.25">
      <c r="A3555">
        <v>324110</v>
      </c>
      <c r="B3555" t="s">
        <v>743</v>
      </c>
      <c r="C3555" t="s">
        <v>33</v>
      </c>
      <c r="D3555" t="s">
        <v>44</v>
      </c>
      <c r="E3555">
        <v>324</v>
      </c>
      <c r="F3555" s="1" t="s">
        <v>14</v>
      </c>
      <c r="G3555" t="s">
        <v>443</v>
      </c>
    </row>
    <row r="3556" spans="1:7" hidden="1" x14ac:dyDescent="0.25">
      <c r="A3556">
        <v>324110</v>
      </c>
      <c r="B3556" t="s">
        <v>744</v>
      </c>
      <c r="C3556" t="s">
        <v>33</v>
      </c>
      <c r="D3556">
        <v>0</v>
      </c>
      <c r="E3556">
        <v>324</v>
      </c>
      <c r="F3556" s="1" t="s">
        <v>14</v>
      </c>
      <c r="G3556" t="s">
        <v>443</v>
      </c>
    </row>
    <row r="3557" spans="1:7" hidden="1" x14ac:dyDescent="0.25">
      <c r="A3557">
        <v>324110</v>
      </c>
      <c r="B3557" t="s">
        <v>745</v>
      </c>
      <c r="C3557" t="s">
        <v>33</v>
      </c>
      <c r="D3557">
        <v>0</v>
      </c>
      <c r="E3557">
        <v>324</v>
      </c>
      <c r="F3557" s="1" t="s">
        <v>14</v>
      </c>
      <c r="G3557" t="s">
        <v>737</v>
      </c>
    </row>
    <row r="3558" spans="1:7" hidden="1" x14ac:dyDescent="0.25">
      <c r="A3558">
        <v>324110</v>
      </c>
      <c r="B3558" t="s">
        <v>738</v>
      </c>
      <c r="C3558" t="s">
        <v>33</v>
      </c>
      <c r="D3558" t="s">
        <v>44</v>
      </c>
      <c r="E3558">
        <v>324</v>
      </c>
      <c r="F3558" s="1" t="s">
        <v>14</v>
      </c>
      <c r="G3558" t="s">
        <v>738</v>
      </c>
    </row>
    <row r="3559" spans="1:7" hidden="1" x14ac:dyDescent="0.25">
      <c r="A3559">
        <v>324110</v>
      </c>
      <c r="B3559" t="s">
        <v>746</v>
      </c>
      <c r="C3559" t="s">
        <v>33</v>
      </c>
      <c r="D3559">
        <v>0</v>
      </c>
      <c r="E3559">
        <v>324</v>
      </c>
      <c r="F3559" s="1" t="s">
        <v>14</v>
      </c>
      <c r="G3559" t="s">
        <v>753</v>
      </c>
    </row>
    <row r="3560" spans="1:7" hidden="1" x14ac:dyDescent="0.25">
      <c r="A3560">
        <v>324110</v>
      </c>
      <c r="B3560" t="s">
        <v>747</v>
      </c>
      <c r="C3560" t="s">
        <v>33</v>
      </c>
      <c r="D3560" t="s">
        <v>44</v>
      </c>
      <c r="E3560">
        <v>324</v>
      </c>
      <c r="F3560" s="1" t="s">
        <v>14</v>
      </c>
      <c r="G3560" t="s">
        <v>753</v>
      </c>
    </row>
    <row r="3561" spans="1:7" hidden="1" x14ac:dyDescent="0.25">
      <c r="A3561">
        <v>324110</v>
      </c>
      <c r="B3561" t="s">
        <v>748</v>
      </c>
      <c r="C3561" t="s">
        <v>33</v>
      </c>
      <c r="D3561">
        <v>0</v>
      </c>
      <c r="E3561">
        <v>324</v>
      </c>
      <c r="F3561" s="1" t="s">
        <v>14</v>
      </c>
      <c r="G3561" t="s">
        <v>753</v>
      </c>
    </row>
    <row r="3562" spans="1:7" hidden="1" x14ac:dyDescent="0.25">
      <c r="A3562">
        <v>324110</v>
      </c>
      <c r="B3562" t="s">
        <v>749</v>
      </c>
      <c r="C3562" t="s">
        <v>33</v>
      </c>
      <c r="D3562">
        <v>0</v>
      </c>
      <c r="E3562">
        <v>324</v>
      </c>
      <c r="F3562" s="1" t="s">
        <v>14</v>
      </c>
      <c r="G3562" t="s">
        <v>753</v>
      </c>
    </row>
    <row r="3563" spans="1:7" hidden="1" x14ac:dyDescent="0.25">
      <c r="A3563">
        <v>324110</v>
      </c>
      <c r="B3563" t="s">
        <v>532</v>
      </c>
      <c r="C3563" t="s">
        <v>33</v>
      </c>
      <c r="D3563">
        <v>0</v>
      </c>
      <c r="E3563">
        <v>324</v>
      </c>
      <c r="F3563" s="1" t="s">
        <v>14</v>
      </c>
      <c r="G3563" t="s">
        <v>753</v>
      </c>
    </row>
    <row r="3564" spans="1:7" hidden="1" x14ac:dyDescent="0.25">
      <c r="A3564">
        <v>324121</v>
      </c>
      <c r="B3564" t="s">
        <v>750</v>
      </c>
      <c r="C3564" t="s">
        <v>33</v>
      </c>
      <c r="D3564">
        <v>0</v>
      </c>
      <c r="E3564">
        <v>324</v>
      </c>
      <c r="F3564" s="1" t="s">
        <v>14</v>
      </c>
      <c r="G3564" t="s">
        <v>149</v>
      </c>
    </row>
    <row r="3565" spans="1:7" hidden="1" x14ac:dyDescent="0.25">
      <c r="A3565">
        <v>324121</v>
      </c>
      <c r="B3565" t="s">
        <v>741</v>
      </c>
      <c r="C3565" t="s">
        <v>33</v>
      </c>
      <c r="D3565">
        <v>0</v>
      </c>
      <c r="E3565">
        <v>324</v>
      </c>
      <c r="F3565" s="1" t="s">
        <v>14</v>
      </c>
      <c r="G3565" t="s">
        <v>453</v>
      </c>
    </row>
    <row r="3566" spans="1:7" hidden="1" x14ac:dyDescent="0.25">
      <c r="A3566">
        <v>324121</v>
      </c>
      <c r="B3566" t="s">
        <v>742</v>
      </c>
      <c r="C3566" t="s">
        <v>33</v>
      </c>
      <c r="D3566">
        <v>0</v>
      </c>
      <c r="E3566">
        <v>324</v>
      </c>
      <c r="F3566" s="1" t="s">
        <v>14</v>
      </c>
      <c r="G3566" t="s">
        <v>153</v>
      </c>
    </row>
    <row r="3567" spans="1:7" hidden="1" x14ac:dyDescent="0.25">
      <c r="A3567">
        <v>324121</v>
      </c>
      <c r="B3567" t="s">
        <v>154</v>
      </c>
      <c r="C3567" t="s">
        <v>33</v>
      </c>
      <c r="D3567">
        <v>0</v>
      </c>
      <c r="E3567">
        <v>324</v>
      </c>
      <c r="F3567" s="1" t="s">
        <v>14</v>
      </c>
      <c r="G3567" t="s">
        <v>154</v>
      </c>
    </row>
    <row r="3568" spans="1:7" hidden="1" x14ac:dyDescent="0.25">
      <c r="A3568">
        <v>324121</v>
      </c>
      <c r="B3568" t="s">
        <v>743</v>
      </c>
      <c r="C3568" t="s">
        <v>33</v>
      </c>
      <c r="D3568" t="s">
        <v>44</v>
      </c>
      <c r="E3568">
        <v>324</v>
      </c>
      <c r="F3568" s="1" t="s">
        <v>14</v>
      </c>
      <c r="G3568" t="s">
        <v>443</v>
      </c>
    </row>
    <row r="3569" spans="1:7" hidden="1" x14ac:dyDescent="0.25">
      <c r="A3569">
        <v>324121</v>
      </c>
      <c r="B3569" t="s">
        <v>744</v>
      </c>
      <c r="C3569" t="s">
        <v>33</v>
      </c>
      <c r="D3569">
        <v>0</v>
      </c>
      <c r="E3569">
        <v>324</v>
      </c>
      <c r="F3569" s="1" t="s">
        <v>14</v>
      </c>
      <c r="G3569" t="s">
        <v>443</v>
      </c>
    </row>
    <row r="3570" spans="1:7" hidden="1" x14ac:dyDescent="0.25">
      <c r="A3570">
        <v>324121</v>
      </c>
      <c r="B3570" t="s">
        <v>745</v>
      </c>
      <c r="C3570" t="s">
        <v>33</v>
      </c>
      <c r="D3570">
        <v>0</v>
      </c>
      <c r="E3570">
        <v>324</v>
      </c>
      <c r="F3570" s="1" t="s">
        <v>14</v>
      </c>
      <c r="G3570" t="s">
        <v>737</v>
      </c>
    </row>
    <row r="3571" spans="1:7" hidden="1" x14ac:dyDescent="0.25">
      <c r="A3571">
        <v>324121</v>
      </c>
      <c r="B3571" t="s">
        <v>738</v>
      </c>
      <c r="C3571" t="s">
        <v>33</v>
      </c>
      <c r="D3571" t="s">
        <v>44</v>
      </c>
      <c r="E3571">
        <v>324</v>
      </c>
      <c r="F3571" s="1" t="s">
        <v>14</v>
      </c>
      <c r="G3571" t="s">
        <v>738</v>
      </c>
    </row>
    <row r="3572" spans="1:7" hidden="1" x14ac:dyDescent="0.25">
      <c r="A3572">
        <v>324121</v>
      </c>
      <c r="B3572" t="s">
        <v>746</v>
      </c>
      <c r="C3572" t="s">
        <v>33</v>
      </c>
      <c r="D3572">
        <v>0</v>
      </c>
      <c r="E3572">
        <v>324</v>
      </c>
      <c r="F3572" s="1" t="s">
        <v>14</v>
      </c>
      <c r="G3572" t="s">
        <v>753</v>
      </c>
    </row>
    <row r="3573" spans="1:7" hidden="1" x14ac:dyDescent="0.25">
      <c r="A3573">
        <v>324121</v>
      </c>
      <c r="B3573" t="s">
        <v>747</v>
      </c>
      <c r="C3573" t="s">
        <v>33</v>
      </c>
      <c r="D3573" t="s">
        <v>44</v>
      </c>
      <c r="E3573">
        <v>324</v>
      </c>
      <c r="F3573" s="1" t="s">
        <v>14</v>
      </c>
      <c r="G3573" t="s">
        <v>753</v>
      </c>
    </row>
    <row r="3574" spans="1:7" hidden="1" x14ac:dyDescent="0.25">
      <c r="A3574">
        <v>324121</v>
      </c>
      <c r="B3574" t="s">
        <v>748</v>
      </c>
      <c r="C3574" t="s">
        <v>33</v>
      </c>
      <c r="D3574">
        <v>0</v>
      </c>
      <c r="E3574">
        <v>324</v>
      </c>
      <c r="F3574" s="1" t="s">
        <v>14</v>
      </c>
      <c r="G3574" t="s">
        <v>753</v>
      </c>
    </row>
    <row r="3575" spans="1:7" hidden="1" x14ac:dyDescent="0.25">
      <c r="A3575">
        <v>324121</v>
      </c>
      <c r="B3575" t="s">
        <v>749</v>
      </c>
      <c r="C3575" t="s">
        <v>33</v>
      </c>
      <c r="D3575">
        <v>0</v>
      </c>
      <c r="E3575">
        <v>324</v>
      </c>
      <c r="F3575" s="1" t="s">
        <v>14</v>
      </c>
      <c r="G3575" t="s">
        <v>753</v>
      </c>
    </row>
    <row r="3576" spans="1:7" hidden="1" x14ac:dyDescent="0.25">
      <c r="A3576">
        <v>324121</v>
      </c>
      <c r="B3576" t="s">
        <v>532</v>
      </c>
      <c r="C3576" t="s">
        <v>33</v>
      </c>
      <c r="D3576">
        <v>0</v>
      </c>
      <c r="E3576">
        <v>324</v>
      </c>
      <c r="F3576" s="1" t="s">
        <v>14</v>
      </c>
      <c r="G3576" t="s">
        <v>753</v>
      </c>
    </row>
    <row r="3577" spans="1:7" hidden="1" x14ac:dyDescent="0.25">
      <c r="A3577">
        <v>324122</v>
      </c>
      <c r="B3577" t="s">
        <v>750</v>
      </c>
      <c r="C3577" t="s">
        <v>33</v>
      </c>
      <c r="D3577">
        <v>0</v>
      </c>
      <c r="E3577">
        <v>324</v>
      </c>
      <c r="F3577" s="1" t="s">
        <v>14</v>
      </c>
      <c r="G3577" t="s">
        <v>149</v>
      </c>
    </row>
    <row r="3578" spans="1:7" hidden="1" x14ac:dyDescent="0.25">
      <c r="A3578">
        <v>324122</v>
      </c>
      <c r="B3578" t="s">
        <v>741</v>
      </c>
      <c r="C3578" t="s">
        <v>33</v>
      </c>
      <c r="D3578">
        <v>0</v>
      </c>
      <c r="E3578">
        <v>324</v>
      </c>
      <c r="F3578" s="1" t="s">
        <v>14</v>
      </c>
      <c r="G3578" t="s">
        <v>453</v>
      </c>
    </row>
    <row r="3579" spans="1:7" hidden="1" x14ac:dyDescent="0.25">
      <c r="A3579">
        <v>324122</v>
      </c>
      <c r="B3579" t="s">
        <v>742</v>
      </c>
      <c r="C3579" t="s">
        <v>33</v>
      </c>
      <c r="D3579">
        <v>0</v>
      </c>
      <c r="E3579">
        <v>324</v>
      </c>
      <c r="F3579" s="1" t="s">
        <v>14</v>
      </c>
      <c r="G3579" t="s">
        <v>153</v>
      </c>
    </row>
    <row r="3580" spans="1:7" hidden="1" x14ac:dyDescent="0.25">
      <c r="A3580">
        <v>324122</v>
      </c>
      <c r="B3580" t="s">
        <v>154</v>
      </c>
      <c r="C3580" t="s">
        <v>33</v>
      </c>
      <c r="D3580">
        <v>0</v>
      </c>
      <c r="E3580">
        <v>324</v>
      </c>
      <c r="F3580" s="1" t="s">
        <v>14</v>
      </c>
      <c r="G3580" t="s">
        <v>154</v>
      </c>
    </row>
    <row r="3581" spans="1:7" hidden="1" x14ac:dyDescent="0.25">
      <c r="A3581">
        <v>324122</v>
      </c>
      <c r="B3581" t="s">
        <v>743</v>
      </c>
      <c r="C3581" t="s">
        <v>33</v>
      </c>
      <c r="D3581" t="s">
        <v>44</v>
      </c>
      <c r="E3581">
        <v>324</v>
      </c>
      <c r="F3581" s="1" t="s">
        <v>14</v>
      </c>
      <c r="G3581" t="s">
        <v>443</v>
      </c>
    </row>
    <row r="3582" spans="1:7" hidden="1" x14ac:dyDescent="0.25">
      <c r="A3582">
        <v>324122</v>
      </c>
      <c r="B3582" t="s">
        <v>744</v>
      </c>
      <c r="C3582" t="s">
        <v>33</v>
      </c>
      <c r="D3582">
        <v>0</v>
      </c>
      <c r="E3582">
        <v>324</v>
      </c>
      <c r="F3582" s="1" t="s">
        <v>14</v>
      </c>
      <c r="G3582" t="s">
        <v>443</v>
      </c>
    </row>
    <row r="3583" spans="1:7" hidden="1" x14ac:dyDescent="0.25">
      <c r="A3583">
        <v>324122</v>
      </c>
      <c r="B3583" t="s">
        <v>745</v>
      </c>
      <c r="C3583" t="s">
        <v>33</v>
      </c>
      <c r="D3583">
        <v>0</v>
      </c>
      <c r="E3583">
        <v>324</v>
      </c>
      <c r="F3583" s="1" t="s">
        <v>14</v>
      </c>
      <c r="G3583" t="s">
        <v>737</v>
      </c>
    </row>
    <row r="3584" spans="1:7" hidden="1" x14ac:dyDescent="0.25">
      <c r="A3584">
        <v>324122</v>
      </c>
      <c r="B3584" t="s">
        <v>738</v>
      </c>
      <c r="C3584" t="s">
        <v>33</v>
      </c>
      <c r="D3584" t="s">
        <v>44</v>
      </c>
      <c r="E3584">
        <v>324</v>
      </c>
      <c r="F3584" s="1" t="s">
        <v>14</v>
      </c>
      <c r="G3584" t="s">
        <v>738</v>
      </c>
    </row>
    <row r="3585" spans="1:7" hidden="1" x14ac:dyDescent="0.25">
      <c r="A3585">
        <v>324122</v>
      </c>
      <c r="B3585" t="s">
        <v>746</v>
      </c>
      <c r="C3585" t="s">
        <v>33</v>
      </c>
      <c r="D3585">
        <v>0</v>
      </c>
      <c r="E3585">
        <v>324</v>
      </c>
      <c r="F3585" s="1" t="s">
        <v>14</v>
      </c>
      <c r="G3585" t="s">
        <v>753</v>
      </c>
    </row>
    <row r="3586" spans="1:7" hidden="1" x14ac:dyDescent="0.25">
      <c r="A3586">
        <v>324122</v>
      </c>
      <c r="B3586" t="s">
        <v>747</v>
      </c>
      <c r="C3586" t="s">
        <v>33</v>
      </c>
      <c r="D3586" t="s">
        <v>44</v>
      </c>
      <c r="E3586">
        <v>324</v>
      </c>
      <c r="F3586" s="1" t="s">
        <v>14</v>
      </c>
      <c r="G3586" t="s">
        <v>753</v>
      </c>
    </row>
    <row r="3587" spans="1:7" hidden="1" x14ac:dyDescent="0.25">
      <c r="A3587">
        <v>324122</v>
      </c>
      <c r="B3587" t="s">
        <v>748</v>
      </c>
      <c r="C3587" t="s">
        <v>33</v>
      </c>
      <c r="D3587">
        <v>0</v>
      </c>
      <c r="E3587">
        <v>324</v>
      </c>
      <c r="F3587" s="1" t="s">
        <v>14</v>
      </c>
      <c r="G3587" t="s">
        <v>753</v>
      </c>
    </row>
    <row r="3588" spans="1:7" hidden="1" x14ac:dyDescent="0.25">
      <c r="A3588">
        <v>324122</v>
      </c>
      <c r="B3588" t="s">
        <v>749</v>
      </c>
      <c r="C3588" t="s">
        <v>33</v>
      </c>
      <c r="D3588">
        <v>0</v>
      </c>
      <c r="E3588">
        <v>324</v>
      </c>
      <c r="F3588" s="1" t="s">
        <v>14</v>
      </c>
      <c r="G3588" t="s">
        <v>753</v>
      </c>
    </row>
    <row r="3589" spans="1:7" hidden="1" x14ac:dyDescent="0.25">
      <c r="A3589">
        <v>324122</v>
      </c>
      <c r="B3589" t="s">
        <v>532</v>
      </c>
      <c r="C3589" t="s">
        <v>33</v>
      </c>
      <c r="D3589">
        <v>0</v>
      </c>
      <c r="E3589">
        <v>324</v>
      </c>
      <c r="F3589" s="1" t="s">
        <v>14</v>
      </c>
      <c r="G3589" t="s">
        <v>753</v>
      </c>
    </row>
    <row r="3590" spans="1:7" hidden="1" x14ac:dyDescent="0.25">
      <c r="A3590">
        <v>324191</v>
      </c>
      <c r="B3590" t="s">
        <v>750</v>
      </c>
      <c r="C3590" t="s">
        <v>33</v>
      </c>
      <c r="D3590">
        <v>0</v>
      </c>
      <c r="E3590">
        <v>324</v>
      </c>
      <c r="F3590" s="1" t="s">
        <v>14</v>
      </c>
      <c r="G3590" t="s">
        <v>149</v>
      </c>
    </row>
    <row r="3591" spans="1:7" hidden="1" x14ac:dyDescent="0.25">
      <c r="A3591">
        <v>324191</v>
      </c>
      <c r="B3591" t="s">
        <v>741</v>
      </c>
      <c r="C3591" t="s">
        <v>33</v>
      </c>
      <c r="D3591">
        <v>0</v>
      </c>
      <c r="E3591">
        <v>324</v>
      </c>
      <c r="F3591" s="1" t="s">
        <v>14</v>
      </c>
      <c r="G3591" t="s">
        <v>453</v>
      </c>
    </row>
    <row r="3592" spans="1:7" hidden="1" x14ac:dyDescent="0.25">
      <c r="A3592">
        <v>324191</v>
      </c>
      <c r="B3592" t="s">
        <v>742</v>
      </c>
      <c r="C3592" t="s">
        <v>33</v>
      </c>
      <c r="D3592">
        <v>0</v>
      </c>
      <c r="E3592">
        <v>324</v>
      </c>
      <c r="F3592" s="1" t="s">
        <v>14</v>
      </c>
      <c r="G3592" t="s">
        <v>153</v>
      </c>
    </row>
    <row r="3593" spans="1:7" hidden="1" x14ac:dyDescent="0.25">
      <c r="A3593">
        <v>324191</v>
      </c>
      <c r="B3593" t="s">
        <v>154</v>
      </c>
      <c r="C3593" t="s">
        <v>33</v>
      </c>
      <c r="D3593">
        <v>0</v>
      </c>
      <c r="E3593">
        <v>324</v>
      </c>
      <c r="F3593" s="1" t="s">
        <v>14</v>
      </c>
      <c r="G3593" t="s">
        <v>154</v>
      </c>
    </row>
    <row r="3594" spans="1:7" hidden="1" x14ac:dyDescent="0.25">
      <c r="A3594">
        <v>324191</v>
      </c>
      <c r="B3594" t="s">
        <v>743</v>
      </c>
      <c r="C3594" t="s">
        <v>33</v>
      </c>
      <c r="D3594" t="s">
        <v>44</v>
      </c>
      <c r="E3594">
        <v>324</v>
      </c>
      <c r="F3594" s="1" t="s">
        <v>14</v>
      </c>
      <c r="G3594" t="s">
        <v>443</v>
      </c>
    </row>
    <row r="3595" spans="1:7" hidden="1" x14ac:dyDescent="0.25">
      <c r="A3595">
        <v>324191</v>
      </c>
      <c r="B3595" t="s">
        <v>744</v>
      </c>
      <c r="C3595" t="s">
        <v>33</v>
      </c>
      <c r="D3595">
        <v>0</v>
      </c>
      <c r="E3595">
        <v>324</v>
      </c>
      <c r="F3595" s="1" t="s">
        <v>14</v>
      </c>
      <c r="G3595" t="s">
        <v>443</v>
      </c>
    </row>
    <row r="3596" spans="1:7" hidden="1" x14ac:dyDescent="0.25">
      <c r="A3596">
        <v>324191</v>
      </c>
      <c r="B3596" t="s">
        <v>745</v>
      </c>
      <c r="C3596" t="s">
        <v>33</v>
      </c>
      <c r="D3596">
        <v>0</v>
      </c>
      <c r="E3596">
        <v>324</v>
      </c>
      <c r="F3596" s="1" t="s">
        <v>14</v>
      </c>
      <c r="G3596" t="s">
        <v>737</v>
      </c>
    </row>
    <row r="3597" spans="1:7" hidden="1" x14ac:dyDescent="0.25">
      <c r="A3597">
        <v>324191</v>
      </c>
      <c r="B3597" t="s">
        <v>738</v>
      </c>
      <c r="C3597" t="s">
        <v>33</v>
      </c>
      <c r="D3597" t="s">
        <v>44</v>
      </c>
      <c r="E3597">
        <v>324</v>
      </c>
      <c r="F3597" s="1" t="s">
        <v>14</v>
      </c>
      <c r="G3597" t="s">
        <v>738</v>
      </c>
    </row>
    <row r="3598" spans="1:7" hidden="1" x14ac:dyDescent="0.25">
      <c r="A3598">
        <v>324191</v>
      </c>
      <c r="B3598" t="s">
        <v>746</v>
      </c>
      <c r="C3598" t="s">
        <v>33</v>
      </c>
      <c r="D3598">
        <v>0</v>
      </c>
      <c r="E3598">
        <v>324</v>
      </c>
      <c r="F3598" s="1" t="s">
        <v>14</v>
      </c>
      <c r="G3598" t="s">
        <v>753</v>
      </c>
    </row>
    <row r="3599" spans="1:7" hidden="1" x14ac:dyDescent="0.25">
      <c r="A3599">
        <v>324191</v>
      </c>
      <c r="B3599" t="s">
        <v>747</v>
      </c>
      <c r="C3599" t="s">
        <v>33</v>
      </c>
      <c r="D3599" t="s">
        <v>44</v>
      </c>
      <c r="E3599">
        <v>324</v>
      </c>
      <c r="F3599" s="1" t="s">
        <v>14</v>
      </c>
      <c r="G3599" t="s">
        <v>753</v>
      </c>
    </row>
    <row r="3600" spans="1:7" hidden="1" x14ac:dyDescent="0.25">
      <c r="A3600">
        <v>324191</v>
      </c>
      <c r="B3600" t="s">
        <v>748</v>
      </c>
      <c r="C3600" t="s">
        <v>33</v>
      </c>
      <c r="D3600">
        <v>0</v>
      </c>
      <c r="E3600">
        <v>324</v>
      </c>
      <c r="F3600" s="1" t="s">
        <v>14</v>
      </c>
      <c r="G3600" t="s">
        <v>753</v>
      </c>
    </row>
    <row r="3601" spans="1:7" hidden="1" x14ac:dyDescent="0.25">
      <c r="A3601">
        <v>324191</v>
      </c>
      <c r="B3601" t="s">
        <v>749</v>
      </c>
      <c r="C3601" t="s">
        <v>33</v>
      </c>
      <c r="D3601">
        <v>0</v>
      </c>
      <c r="E3601">
        <v>324</v>
      </c>
      <c r="F3601" s="1" t="s">
        <v>14</v>
      </c>
      <c r="G3601" t="s">
        <v>753</v>
      </c>
    </row>
    <row r="3602" spans="1:7" hidden="1" x14ac:dyDescent="0.25">
      <c r="A3602">
        <v>324191</v>
      </c>
      <c r="B3602" t="s">
        <v>532</v>
      </c>
      <c r="C3602" t="s">
        <v>33</v>
      </c>
      <c r="D3602">
        <v>0</v>
      </c>
      <c r="E3602">
        <v>324</v>
      </c>
      <c r="F3602" s="1" t="s">
        <v>14</v>
      </c>
      <c r="G3602" t="s">
        <v>753</v>
      </c>
    </row>
    <row r="3603" spans="1:7" hidden="1" x14ac:dyDescent="0.25">
      <c r="A3603">
        <v>324199</v>
      </c>
      <c r="B3603" t="s">
        <v>750</v>
      </c>
      <c r="C3603" t="s">
        <v>33</v>
      </c>
      <c r="D3603">
        <v>0</v>
      </c>
      <c r="E3603">
        <v>324</v>
      </c>
      <c r="F3603" s="1" t="s">
        <v>19</v>
      </c>
      <c r="G3603" t="s">
        <v>149</v>
      </c>
    </row>
    <row r="3604" spans="1:7" hidden="1" x14ac:dyDescent="0.25">
      <c r="A3604">
        <v>324199</v>
      </c>
      <c r="B3604" t="s">
        <v>741</v>
      </c>
      <c r="C3604" t="s">
        <v>33</v>
      </c>
      <c r="D3604">
        <v>0</v>
      </c>
      <c r="E3604">
        <v>324</v>
      </c>
      <c r="F3604" s="1" t="s">
        <v>19</v>
      </c>
      <c r="G3604" t="s">
        <v>453</v>
      </c>
    </row>
    <row r="3605" spans="1:7" hidden="1" x14ac:dyDescent="0.25">
      <c r="A3605">
        <v>324199</v>
      </c>
      <c r="B3605" t="s">
        <v>742</v>
      </c>
      <c r="C3605" t="s">
        <v>33</v>
      </c>
      <c r="D3605">
        <v>0</v>
      </c>
      <c r="E3605">
        <v>324</v>
      </c>
      <c r="F3605" s="1" t="s">
        <v>19</v>
      </c>
      <c r="G3605" t="s">
        <v>153</v>
      </c>
    </row>
    <row r="3606" spans="1:7" hidden="1" x14ac:dyDescent="0.25">
      <c r="A3606">
        <v>324199</v>
      </c>
      <c r="B3606" t="s">
        <v>154</v>
      </c>
      <c r="C3606" t="s">
        <v>33</v>
      </c>
      <c r="D3606">
        <v>0</v>
      </c>
      <c r="E3606">
        <v>324</v>
      </c>
      <c r="F3606" s="1" t="s">
        <v>19</v>
      </c>
      <c r="G3606" t="s">
        <v>154</v>
      </c>
    </row>
    <row r="3607" spans="1:7" hidden="1" x14ac:dyDescent="0.25">
      <c r="A3607">
        <v>324199</v>
      </c>
      <c r="B3607" t="s">
        <v>743</v>
      </c>
      <c r="C3607" t="s">
        <v>33</v>
      </c>
      <c r="D3607" t="s">
        <v>44</v>
      </c>
      <c r="E3607">
        <v>324</v>
      </c>
      <c r="F3607" s="1" t="s">
        <v>19</v>
      </c>
      <c r="G3607" t="s">
        <v>443</v>
      </c>
    </row>
    <row r="3608" spans="1:7" hidden="1" x14ac:dyDescent="0.25">
      <c r="A3608">
        <v>324199</v>
      </c>
      <c r="B3608" t="s">
        <v>744</v>
      </c>
      <c r="C3608" t="s">
        <v>33</v>
      </c>
      <c r="D3608">
        <v>7</v>
      </c>
      <c r="E3608">
        <v>324</v>
      </c>
      <c r="F3608" s="1" t="s">
        <v>19</v>
      </c>
      <c r="G3608" t="s">
        <v>443</v>
      </c>
    </row>
    <row r="3609" spans="1:7" hidden="1" x14ac:dyDescent="0.25">
      <c r="A3609">
        <v>324199</v>
      </c>
      <c r="B3609" t="s">
        <v>745</v>
      </c>
      <c r="C3609" t="s">
        <v>33</v>
      </c>
      <c r="D3609">
        <v>0</v>
      </c>
      <c r="E3609">
        <v>324</v>
      </c>
      <c r="F3609" s="1" t="s">
        <v>19</v>
      </c>
      <c r="G3609" t="s">
        <v>737</v>
      </c>
    </row>
    <row r="3610" spans="1:7" hidden="1" x14ac:dyDescent="0.25">
      <c r="A3610">
        <v>324199</v>
      </c>
      <c r="B3610" t="s">
        <v>738</v>
      </c>
      <c r="C3610" t="s">
        <v>33</v>
      </c>
      <c r="D3610" t="s">
        <v>44</v>
      </c>
      <c r="E3610">
        <v>324</v>
      </c>
      <c r="F3610" s="1" t="s">
        <v>19</v>
      </c>
      <c r="G3610" t="s">
        <v>738</v>
      </c>
    </row>
    <row r="3611" spans="1:7" hidden="1" x14ac:dyDescent="0.25">
      <c r="A3611">
        <v>324199</v>
      </c>
      <c r="B3611" t="s">
        <v>746</v>
      </c>
      <c r="C3611" t="s">
        <v>33</v>
      </c>
      <c r="D3611">
        <v>0</v>
      </c>
      <c r="E3611">
        <v>324</v>
      </c>
      <c r="F3611" s="1" t="s">
        <v>19</v>
      </c>
      <c r="G3611" t="s">
        <v>753</v>
      </c>
    </row>
    <row r="3612" spans="1:7" hidden="1" x14ac:dyDescent="0.25">
      <c r="A3612">
        <v>324199</v>
      </c>
      <c r="B3612" t="s">
        <v>747</v>
      </c>
      <c r="C3612" t="s">
        <v>33</v>
      </c>
      <c r="D3612" t="s">
        <v>44</v>
      </c>
      <c r="E3612">
        <v>324</v>
      </c>
      <c r="F3612" s="1" t="s">
        <v>19</v>
      </c>
      <c r="G3612" t="s">
        <v>753</v>
      </c>
    </row>
    <row r="3613" spans="1:7" hidden="1" x14ac:dyDescent="0.25">
      <c r="A3613">
        <v>324199</v>
      </c>
      <c r="B3613" t="s">
        <v>748</v>
      </c>
      <c r="C3613" t="s">
        <v>33</v>
      </c>
      <c r="D3613">
        <v>0</v>
      </c>
      <c r="E3613">
        <v>324</v>
      </c>
      <c r="F3613" s="1" t="s">
        <v>19</v>
      </c>
      <c r="G3613" t="s">
        <v>753</v>
      </c>
    </row>
    <row r="3614" spans="1:7" hidden="1" x14ac:dyDescent="0.25">
      <c r="A3614">
        <v>324199</v>
      </c>
      <c r="B3614" t="s">
        <v>749</v>
      </c>
      <c r="C3614" t="s">
        <v>33</v>
      </c>
      <c r="D3614">
        <v>0</v>
      </c>
      <c r="E3614">
        <v>324</v>
      </c>
      <c r="F3614" s="1" t="s">
        <v>19</v>
      </c>
      <c r="G3614" t="s">
        <v>753</v>
      </c>
    </row>
    <row r="3615" spans="1:7" hidden="1" x14ac:dyDescent="0.25">
      <c r="A3615">
        <v>324199</v>
      </c>
      <c r="B3615" t="s">
        <v>532</v>
      </c>
      <c r="C3615" t="s">
        <v>33</v>
      </c>
      <c r="D3615">
        <v>0</v>
      </c>
      <c r="E3615">
        <v>324</v>
      </c>
      <c r="F3615" s="1" t="s">
        <v>19</v>
      </c>
      <c r="G3615" t="s">
        <v>753</v>
      </c>
    </row>
    <row r="3616" spans="1:7" hidden="1" x14ac:dyDescent="0.25">
      <c r="A3616">
        <v>325</v>
      </c>
      <c r="B3616" t="s">
        <v>750</v>
      </c>
      <c r="C3616" t="s">
        <v>33</v>
      </c>
      <c r="D3616">
        <v>17</v>
      </c>
      <c r="E3616">
        <v>325</v>
      </c>
      <c r="F3616" s="1" t="s">
        <v>15</v>
      </c>
      <c r="G3616" t="s">
        <v>149</v>
      </c>
    </row>
    <row r="3617" spans="1:7" hidden="1" x14ac:dyDescent="0.25">
      <c r="A3617">
        <v>325</v>
      </c>
      <c r="B3617" t="s">
        <v>741</v>
      </c>
      <c r="C3617" t="s">
        <v>33</v>
      </c>
      <c r="D3617">
        <v>2</v>
      </c>
      <c r="E3617">
        <v>325</v>
      </c>
      <c r="F3617" s="1" t="s">
        <v>15</v>
      </c>
      <c r="G3617" t="s">
        <v>453</v>
      </c>
    </row>
    <row r="3618" spans="1:7" hidden="1" x14ac:dyDescent="0.25">
      <c r="A3618">
        <v>325</v>
      </c>
      <c r="B3618" t="s">
        <v>742</v>
      </c>
      <c r="C3618" t="s">
        <v>33</v>
      </c>
      <c r="D3618" t="s">
        <v>50</v>
      </c>
      <c r="E3618">
        <v>325</v>
      </c>
      <c r="F3618" s="1" t="s">
        <v>15</v>
      </c>
      <c r="G3618" t="s">
        <v>153</v>
      </c>
    </row>
    <row r="3619" spans="1:7" hidden="1" x14ac:dyDescent="0.25">
      <c r="A3619">
        <v>325</v>
      </c>
      <c r="B3619" t="s">
        <v>154</v>
      </c>
      <c r="C3619" t="s">
        <v>33</v>
      </c>
      <c r="D3619" t="s">
        <v>50</v>
      </c>
      <c r="E3619">
        <v>325</v>
      </c>
      <c r="F3619" s="1" t="s">
        <v>15</v>
      </c>
      <c r="G3619" t="s">
        <v>154</v>
      </c>
    </row>
    <row r="3620" spans="1:7" hidden="1" x14ac:dyDescent="0.25">
      <c r="A3620">
        <v>325</v>
      </c>
      <c r="B3620" t="s">
        <v>743</v>
      </c>
      <c r="C3620" t="s">
        <v>33</v>
      </c>
      <c r="D3620" t="s">
        <v>44</v>
      </c>
      <c r="E3620">
        <v>325</v>
      </c>
      <c r="F3620" s="1" t="s">
        <v>15</v>
      </c>
      <c r="G3620" t="s">
        <v>443</v>
      </c>
    </row>
    <row r="3621" spans="1:7" hidden="1" x14ac:dyDescent="0.25">
      <c r="A3621">
        <v>325</v>
      </c>
      <c r="B3621" t="s">
        <v>744</v>
      </c>
      <c r="C3621" t="s">
        <v>33</v>
      </c>
      <c r="D3621">
        <v>7</v>
      </c>
      <c r="E3621">
        <v>325</v>
      </c>
      <c r="F3621" s="1" t="s">
        <v>15</v>
      </c>
      <c r="G3621" t="s">
        <v>443</v>
      </c>
    </row>
    <row r="3622" spans="1:7" hidden="1" x14ac:dyDescent="0.25">
      <c r="A3622">
        <v>325</v>
      </c>
      <c r="B3622" t="s">
        <v>745</v>
      </c>
      <c r="C3622" t="s">
        <v>33</v>
      </c>
      <c r="D3622" t="s">
        <v>50</v>
      </c>
      <c r="E3622">
        <v>325</v>
      </c>
      <c r="F3622" s="1" t="s">
        <v>15</v>
      </c>
      <c r="G3622" t="s">
        <v>737</v>
      </c>
    </row>
    <row r="3623" spans="1:7" hidden="1" x14ac:dyDescent="0.25">
      <c r="A3623">
        <v>325</v>
      </c>
      <c r="B3623" t="s">
        <v>738</v>
      </c>
      <c r="C3623" t="s">
        <v>33</v>
      </c>
      <c r="D3623" t="s">
        <v>44</v>
      </c>
      <c r="E3623">
        <v>325</v>
      </c>
      <c r="F3623" s="1" t="s">
        <v>15</v>
      </c>
      <c r="G3623" t="s">
        <v>738</v>
      </c>
    </row>
    <row r="3624" spans="1:7" hidden="1" x14ac:dyDescent="0.25">
      <c r="A3624">
        <v>325</v>
      </c>
      <c r="B3624" t="s">
        <v>746</v>
      </c>
      <c r="C3624" t="s">
        <v>33</v>
      </c>
      <c r="D3624" t="s">
        <v>50</v>
      </c>
      <c r="E3624">
        <v>325</v>
      </c>
      <c r="F3624" s="1" t="s">
        <v>15</v>
      </c>
      <c r="G3624" t="s">
        <v>753</v>
      </c>
    </row>
    <row r="3625" spans="1:7" hidden="1" x14ac:dyDescent="0.25">
      <c r="A3625">
        <v>325</v>
      </c>
      <c r="B3625" t="s">
        <v>747</v>
      </c>
      <c r="C3625" t="s">
        <v>33</v>
      </c>
      <c r="D3625" t="s">
        <v>44</v>
      </c>
      <c r="E3625">
        <v>325</v>
      </c>
      <c r="F3625" s="1" t="s">
        <v>15</v>
      </c>
      <c r="G3625" t="s">
        <v>753</v>
      </c>
    </row>
    <row r="3626" spans="1:7" hidden="1" x14ac:dyDescent="0.25">
      <c r="A3626">
        <v>325</v>
      </c>
      <c r="B3626" t="s">
        <v>748</v>
      </c>
      <c r="C3626" t="s">
        <v>33</v>
      </c>
      <c r="D3626" t="s">
        <v>50</v>
      </c>
      <c r="E3626">
        <v>325</v>
      </c>
      <c r="F3626" s="1" t="s">
        <v>15</v>
      </c>
      <c r="G3626" t="s">
        <v>753</v>
      </c>
    </row>
    <row r="3627" spans="1:7" hidden="1" x14ac:dyDescent="0.25">
      <c r="A3627">
        <v>325</v>
      </c>
      <c r="B3627" t="s">
        <v>749</v>
      </c>
      <c r="C3627" t="s">
        <v>33</v>
      </c>
      <c r="D3627" t="s">
        <v>50</v>
      </c>
      <c r="E3627">
        <v>325</v>
      </c>
      <c r="F3627" s="1" t="s">
        <v>15</v>
      </c>
      <c r="G3627" t="s">
        <v>753</v>
      </c>
    </row>
    <row r="3628" spans="1:7" hidden="1" x14ac:dyDescent="0.25">
      <c r="A3628">
        <v>325</v>
      </c>
      <c r="B3628" t="s">
        <v>532</v>
      </c>
      <c r="C3628" t="s">
        <v>33</v>
      </c>
      <c r="D3628">
        <v>36</v>
      </c>
      <c r="E3628">
        <v>325</v>
      </c>
      <c r="F3628" s="1" t="s">
        <v>15</v>
      </c>
      <c r="G3628" t="s">
        <v>753</v>
      </c>
    </row>
    <row r="3629" spans="1:7" hidden="1" x14ac:dyDescent="0.25">
      <c r="A3629">
        <v>326</v>
      </c>
      <c r="B3629" t="s">
        <v>750</v>
      </c>
      <c r="C3629" t="s">
        <v>33</v>
      </c>
      <c r="D3629">
        <v>0</v>
      </c>
      <c r="E3629">
        <v>326</v>
      </c>
      <c r="F3629" s="1" t="s">
        <v>16</v>
      </c>
      <c r="G3629" t="s">
        <v>149</v>
      </c>
    </row>
    <row r="3630" spans="1:7" hidden="1" x14ac:dyDescent="0.25">
      <c r="A3630">
        <v>326</v>
      </c>
      <c r="B3630" t="s">
        <v>741</v>
      </c>
      <c r="C3630" t="s">
        <v>33</v>
      </c>
      <c r="D3630">
        <v>0</v>
      </c>
      <c r="E3630">
        <v>326</v>
      </c>
      <c r="F3630" s="1" t="s">
        <v>16</v>
      </c>
      <c r="G3630" t="s">
        <v>453</v>
      </c>
    </row>
    <row r="3631" spans="1:7" hidden="1" x14ac:dyDescent="0.25">
      <c r="A3631">
        <v>326</v>
      </c>
      <c r="B3631" t="s">
        <v>742</v>
      </c>
      <c r="C3631" t="s">
        <v>33</v>
      </c>
      <c r="D3631">
        <v>0</v>
      </c>
      <c r="E3631">
        <v>326</v>
      </c>
      <c r="F3631" s="1" t="s">
        <v>16</v>
      </c>
      <c r="G3631" t="s">
        <v>153</v>
      </c>
    </row>
    <row r="3632" spans="1:7" hidden="1" x14ac:dyDescent="0.25">
      <c r="A3632">
        <v>326</v>
      </c>
      <c r="B3632" t="s">
        <v>154</v>
      </c>
      <c r="C3632" t="s">
        <v>33</v>
      </c>
      <c r="D3632">
        <v>0</v>
      </c>
      <c r="E3632">
        <v>326</v>
      </c>
      <c r="F3632" s="1" t="s">
        <v>16</v>
      </c>
      <c r="G3632" t="s">
        <v>154</v>
      </c>
    </row>
    <row r="3633" spans="1:7" hidden="1" x14ac:dyDescent="0.25">
      <c r="A3633">
        <v>326</v>
      </c>
      <c r="B3633" t="s">
        <v>743</v>
      </c>
      <c r="C3633" t="s">
        <v>33</v>
      </c>
      <c r="D3633" t="s">
        <v>44</v>
      </c>
      <c r="E3633">
        <v>326</v>
      </c>
      <c r="F3633" s="1" t="s">
        <v>16</v>
      </c>
      <c r="G3633" t="s">
        <v>443</v>
      </c>
    </row>
    <row r="3634" spans="1:7" hidden="1" x14ac:dyDescent="0.25">
      <c r="A3634">
        <v>326</v>
      </c>
      <c r="B3634" t="s">
        <v>744</v>
      </c>
      <c r="C3634" t="s">
        <v>33</v>
      </c>
      <c r="D3634">
        <v>0</v>
      </c>
      <c r="E3634">
        <v>326</v>
      </c>
      <c r="F3634" s="1" t="s">
        <v>16</v>
      </c>
      <c r="G3634" t="s">
        <v>443</v>
      </c>
    </row>
    <row r="3635" spans="1:7" hidden="1" x14ac:dyDescent="0.25">
      <c r="A3635">
        <v>326</v>
      </c>
      <c r="B3635" t="s">
        <v>745</v>
      </c>
      <c r="C3635" t="s">
        <v>33</v>
      </c>
      <c r="D3635">
        <v>0</v>
      </c>
      <c r="E3635">
        <v>326</v>
      </c>
      <c r="F3635" s="1" t="s">
        <v>16</v>
      </c>
      <c r="G3635" t="s">
        <v>737</v>
      </c>
    </row>
    <row r="3636" spans="1:7" hidden="1" x14ac:dyDescent="0.25">
      <c r="A3636">
        <v>326</v>
      </c>
      <c r="B3636" t="s">
        <v>738</v>
      </c>
      <c r="C3636" t="s">
        <v>33</v>
      </c>
      <c r="D3636" t="s">
        <v>44</v>
      </c>
      <c r="E3636">
        <v>326</v>
      </c>
      <c r="F3636" s="1" t="s">
        <v>16</v>
      </c>
      <c r="G3636" t="s">
        <v>738</v>
      </c>
    </row>
    <row r="3637" spans="1:7" hidden="1" x14ac:dyDescent="0.25">
      <c r="A3637">
        <v>326</v>
      </c>
      <c r="B3637" t="s">
        <v>746</v>
      </c>
      <c r="C3637" t="s">
        <v>33</v>
      </c>
      <c r="D3637">
        <v>0</v>
      </c>
      <c r="E3637">
        <v>326</v>
      </c>
      <c r="F3637" s="1" t="s">
        <v>16</v>
      </c>
      <c r="G3637" t="s">
        <v>753</v>
      </c>
    </row>
    <row r="3638" spans="1:7" hidden="1" x14ac:dyDescent="0.25">
      <c r="A3638">
        <v>326</v>
      </c>
      <c r="B3638" t="s">
        <v>747</v>
      </c>
      <c r="C3638" t="s">
        <v>33</v>
      </c>
      <c r="D3638" t="s">
        <v>44</v>
      </c>
      <c r="E3638">
        <v>326</v>
      </c>
      <c r="F3638" s="1" t="s">
        <v>16</v>
      </c>
      <c r="G3638" t="s">
        <v>753</v>
      </c>
    </row>
    <row r="3639" spans="1:7" hidden="1" x14ac:dyDescent="0.25">
      <c r="A3639">
        <v>326</v>
      </c>
      <c r="B3639" t="s">
        <v>748</v>
      </c>
      <c r="C3639" t="s">
        <v>33</v>
      </c>
      <c r="D3639">
        <v>0</v>
      </c>
      <c r="E3639">
        <v>326</v>
      </c>
      <c r="F3639" s="1" t="s">
        <v>16</v>
      </c>
      <c r="G3639" t="s">
        <v>753</v>
      </c>
    </row>
    <row r="3640" spans="1:7" hidden="1" x14ac:dyDescent="0.25">
      <c r="A3640">
        <v>326</v>
      </c>
      <c r="B3640" t="s">
        <v>749</v>
      </c>
      <c r="C3640" t="s">
        <v>33</v>
      </c>
      <c r="D3640">
        <v>0</v>
      </c>
      <c r="E3640">
        <v>326</v>
      </c>
      <c r="F3640" s="1" t="s">
        <v>16</v>
      </c>
      <c r="G3640" t="s">
        <v>753</v>
      </c>
    </row>
    <row r="3641" spans="1:7" hidden="1" x14ac:dyDescent="0.25">
      <c r="A3641">
        <v>326</v>
      </c>
      <c r="B3641" t="s">
        <v>532</v>
      </c>
      <c r="C3641" t="s">
        <v>33</v>
      </c>
      <c r="D3641">
        <v>0</v>
      </c>
      <c r="E3641">
        <v>326</v>
      </c>
      <c r="F3641" s="1" t="s">
        <v>16</v>
      </c>
      <c r="G3641" t="s">
        <v>753</v>
      </c>
    </row>
    <row r="3642" spans="1:7" hidden="1" x14ac:dyDescent="0.25">
      <c r="A3642">
        <v>327120</v>
      </c>
      <c r="B3642" t="s">
        <v>750</v>
      </c>
      <c r="C3642" t="s">
        <v>33</v>
      </c>
      <c r="D3642">
        <v>0</v>
      </c>
      <c r="E3642">
        <v>327</v>
      </c>
      <c r="F3642" s="1" t="s">
        <v>18</v>
      </c>
      <c r="G3642" t="s">
        <v>149</v>
      </c>
    </row>
    <row r="3643" spans="1:7" hidden="1" x14ac:dyDescent="0.25">
      <c r="A3643">
        <v>327120</v>
      </c>
      <c r="B3643" t="s">
        <v>741</v>
      </c>
      <c r="C3643" t="s">
        <v>33</v>
      </c>
      <c r="D3643">
        <v>1</v>
      </c>
      <c r="E3643">
        <v>327</v>
      </c>
      <c r="F3643" s="1" t="s">
        <v>18</v>
      </c>
      <c r="G3643" t="s">
        <v>453</v>
      </c>
    </row>
    <row r="3644" spans="1:7" hidden="1" x14ac:dyDescent="0.25">
      <c r="A3644">
        <v>327120</v>
      </c>
      <c r="B3644" t="s">
        <v>742</v>
      </c>
      <c r="C3644" t="s">
        <v>33</v>
      </c>
      <c r="D3644">
        <v>0</v>
      </c>
      <c r="E3644">
        <v>327</v>
      </c>
      <c r="F3644" s="1" t="s">
        <v>18</v>
      </c>
      <c r="G3644" t="s">
        <v>153</v>
      </c>
    </row>
    <row r="3645" spans="1:7" hidden="1" x14ac:dyDescent="0.25">
      <c r="A3645">
        <v>327120</v>
      </c>
      <c r="B3645" t="s">
        <v>154</v>
      </c>
      <c r="C3645" t="s">
        <v>33</v>
      </c>
      <c r="D3645">
        <v>0</v>
      </c>
      <c r="E3645">
        <v>327</v>
      </c>
      <c r="F3645" s="1" t="s">
        <v>18</v>
      </c>
      <c r="G3645" t="s">
        <v>154</v>
      </c>
    </row>
    <row r="3646" spans="1:7" hidden="1" x14ac:dyDescent="0.25">
      <c r="A3646">
        <v>327120</v>
      </c>
      <c r="B3646" t="s">
        <v>743</v>
      </c>
      <c r="C3646" t="s">
        <v>33</v>
      </c>
      <c r="D3646" t="s">
        <v>44</v>
      </c>
      <c r="E3646">
        <v>327</v>
      </c>
      <c r="F3646" s="1" t="s">
        <v>18</v>
      </c>
      <c r="G3646" t="s">
        <v>443</v>
      </c>
    </row>
    <row r="3647" spans="1:7" hidden="1" x14ac:dyDescent="0.25">
      <c r="A3647">
        <v>327120</v>
      </c>
      <c r="B3647" t="s">
        <v>744</v>
      </c>
      <c r="C3647" t="s">
        <v>33</v>
      </c>
      <c r="D3647">
        <v>0</v>
      </c>
      <c r="E3647">
        <v>327</v>
      </c>
      <c r="F3647" s="1" t="s">
        <v>18</v>
      </c>
      <c r="G3647" t="s">
        <v>443</v>
      </c>
    </row>
    <row r="3648" spans="1:7" hidden="1" x14ac:dyDescent="0.25">
      <c r="A3648">
        <v>327120</v>
      </c>
      <c r="B3648" t="s">
        <v>745</v>
      </c>
      <c r="C3648" t="s">
        <v>33</v>
      </c>
      <c r="D3648">
        <v>0</v>
      </c>
      <c r="E3648">
        <v>327</v>
      </c>
      <c r="F3648" s="1" t="s">
        <v>18</v>
      </c>
      <c r="G3648" t="s">
        <v>737</v>
      </c>
    </row>
    <row r="3649" spans="1:7" hidden="1" x14ac:dyDescent="0.25">
      <c r="A3649">
        <v>327120</v>
      </c>
      <c r="B3649" t="s">
        <v>738</v>
      </c>
      <c r="C3649" t="s">
        <v>33</v>
      </c>
      <c r="D3649" t="s">
        <v>44</v>
      </c>
      <c r="E3649">
        <v>327</v>
      </c>
      <c r="F3649" s="1" t="s">
        <v>18</v>
      </c>
      <c r="G3649" t="s">
        <v>738</v>
      </c>
    </row>
    <row r="3650" spans="1:7" hidden="1" x14ac:dyDescent="0.25">
      <c r="A3650">
        <v>327120</v>
      </c>
      <c r="B3650" t="s">
        <v>746</v>
      </c>
      <c r="C3650" t="s">
        <v>33</v>
      </c>
      <c r="D3650">
        <v>0</v>
      </c>
      <c r="E3650">
        <v>327</v>
      </c>
      <c r="F3650" s="1" t="s">
        <v>18</v>
      </c>
      <c r="G3650" t="s">
        <v>753</v>
      </c>
    </row>
    <row r="3651" spans="1:7" hidden="1" x14ac:dyDescent="0.25">
      <c r="A3651">
        <v>327120</v>
      </c>
      <c r="B3651" t="s">
        <v>747</v>
      </c>
      <c r="C3651" t="s">
        <v>33</v>
      </c>
      <c r="D3651" t="s">
        <v>44</v>
      </c>
      <c r="E3651">
        <v>327</v>
      </c>
      <c r="F3651" s="1" t="s">
        <v>18</v>
      </c>
      <c r="G3651" t="s">
        <v>753</v>
      </c>
    </row>
    <row r="3652" spans="1:7" hidden="1" x14ac:dyDescent="0.25">
      <c r="A3652">
        <v>327120</v>
      </c>
      <c r="B3652" t="s">
        <v>748</v>
      </c>
      <c r="C3652" t="s">
        <v>33</v>
      </c>
      <c r="D3652">
        <v>0</v>
      </c>
      <c r="E3652">
        <v>327</v>
      </c>
      <c r="F3652" s="1" t="s">
        <v>18</v>
      </c>
      <c r="G3652" t="s">
        <v>753</v>
      </c>
    </row>
    <row r="3653" spans="1:7" hidden="1" x14ac:dyDescent="0.25">
      <c r="A3653">
        <v>327120</v>
      </c>
      <c r="B3653" t="s">
        <v>749</v>
      </c>
      <c r="C3653" t="s">
        <v>33</v>
      </c>
      <c r="D3653">
        <v>0</v>
      </c>
      <c r="E3653">
        <v>327</v>
      </c>
      <c r="F3653" s="1" t="s">
        <v>18</v>
      </c>
      <c r="G3653" t="s">
        <v>753</v>
      </c>
    </row>
    <row r="3654" spans="1:7" hidden="1" x14ac:dyDescent="0.25">
      <c r="A3654">
        <v>327120</v>
      </c>
      <c r="B3654" t="s">
        <v>532</v>
      </c>
      <c r="C3654" t="s">
        <v>33</v>
      </c>
      <c r="D3654">
        <v>0</v>
      </c>
      <c r="E3654">
        <v>327</v>
      </c>
      <c r="F3654" s="1" t="s">
        <v>18</v>
      </c>
      <c r="G3654" t="s">
        <v>753</v>
      </c>
    </row>
    <row r="3655" spans="1:7" hidden="1" x14ac:dyDescent="0.25">
      <c r="A3655">
        <v>327211</v>
      </c>
      <c r="B3655" t="s">
        <v>750</v>
      </c>
      <c r="C3655" t="s">
        <v>33</v>
      </c>
      <c r="D3655">
        <v>0</v>
      </c>
      <c r="E3655">
        <v>327</v>
      </c>
      <c r="F3655" s="1" t="s">
        <v>17</v>
      </c>
      <c r="G3655" t="s">
        <v>149</v>
      </c>
    </row>
    <row r="3656" spans="1:7" hidden="1" x14ac:dyDescent="0.25">
      <c r="A3656">
        <v>327211</v>
      </c>
      <c r="B3656" t="s">
        <v>741</v>
      </c>
      <c r="C3656" t="s">
        <v>33</v>
      </c>
      <c r="D3656">
        <v>0</v>
      </c>
      <c r="E3656">
        <v>327</v>
      </c>
      <c r="F3656" s="1" t="s">
        <v>17</v>
      </c>
      <c r="G3656" t="s">
        <v>453</v>
      </c>
    </row>
    <row r="3657" spans="1:7" hidden="1" x14ac:dyDescent="0.25">
      <c r="A3657">
        <v>327211</v>
      </c>
      <c r="B3657" t="s">
        <v>742</v>
      </c>
      <c r="C3657" t="s">
        <v>33</v>
      </c>
      <c r="D3657">
        <v>0</v>
      </c>
      <c r="E3657">
        <v>327</v>
      </c>
      <c r="F3657" s="1" t="s">
        <v>17</v>
      </c>
      <c r="G3657" t="s">
        <v>153</v>
      </c>
    </row>
    <row r="3658" spans="1:7" hidden="1" x14ac:dyDescent="0.25">
      <c r="A3658">
        <v>327211</v>
      </c>
      <c r="B3658" t="s">
        <v>154</v>
      </c>
      <c r="C3658" t="s">
        <v>33</v>
      </c>
      <c r="D3658">
        <v>0</v>
      </c>
      <c r="E3658">
        <v>327</v>
      </c>
      <c r="F3658" s="1" t="s">
        <v>17</v>
      </c>
      <c r="G3658" t="s">
        <v>154</v>
      </c>
    </row>
    <row r="3659" spans="1:7" hidden="1" x14ac:dyDescent="0.25">
      <c r="A3659">
        <v>327211</v>
      </c>
      <c r="B3659" t="s">
        <v>743</v>
      </c>
      <c r="C3659" t="s">
        <v>33</v>
      </c>
      <c r="D3659" t="s">
        <v>44</v>
      </c>
      <c r="E3659">
        <v>327</v>
      </c>
      <c r="F3659" s="1" t="s">
        <v>17</v>
      </c>
      <c r="G3659" t="s">
        <v>443</v>
      </c>
    </row>
    <row r="3660" spans="1:7" hidden="1" x14ac:dyDescent="0.25">
      <c r="A3660">
        <v>327211</v>
      </c>
      <c r="B3660" t="s">
        <v>744</v>
      </c>
      <c r="C3660" t="s">
        <v>33</v>
      </c>
      <c r="D3660">
        <v>0</v>
      </c>
      <c r="E3660">
        <v>327</v>
      </c>
      <c r="F3660" s="1" t="s">
        <v>17</v>
      </c>
      <c r="G3660" t="s">
        <v>443</v>
      </c>
    </row>
    <row r="3661" spans="1:7" hidden="1" x14ac:dyDescent="0.25">
      <c r="A3661">
        <v>327211</v>
      </c>
      <c r="B3661" t="s">
        <v>745</v>
      </c>
      <c r="C3661" t="s">
        <v>33</v>
      </c>
      <c r="D3661">
        <v>0</v>
      </c>
      <c r="E3661">
        <v>327</v>
      </c>
      <c r="F3661" s="1" t="s">
        <v>17</v>
      </c>
      <c r="G3661" t="s">
        <v>737</v>
      </c>
    </row>
    <row r="3662" spans="1:7" hidden="1" x14ac:dyDescent="0.25">
      <c r="A3662">
        <v>327211</v>
      </c>
      <c r="B3662" t="s">
        <v>738</v>
      </c>
      <c r="C3662" t="s">
        <v>33</v>
      </c>
      <c r="D3662" t="s">
        <v>44</v>
      </c>
      <c r="E3662">
        <v>327</v>
      </c>
      <c r="F3662" s="1" t="s">
        <v>17</v>
      </c>
      <c r="G3662" t="s">
        <v>738</v>
      </c>
    </row>
    <row r="3663" spans="1:7" hidden="1" x14ac:dyDescent="0.25">
      <c r="A3663">
        <v>327211</v>
      </c>
      <c r="B3663" t="s">
        <v>746</v>
      </c>
      <c r="C3663" t="s">
        <v>33</v>
      </c>
      <c r="D3663">
        <v>0</v>
      </c>
      <c r="E3663">
        <v>327</v>
      </c>
      <c r="F3663" s="1" t="s">
        <v>17</v>
      </c>
      <c r="G3663" t="s">
        <v>753</v>
      </c>
    </row>
    <row r="3664" spans="1:7" hidden="1" x14ac:dyDescent="0.25">
      <c r="A3664">
        <v>327211</v>
      </c>
      <c r="B3664" t="s">
        <v>747</v>
      </c>
      <c r="C3664" t="s">
        <v>33</v>
      </c>
      <c r="D3664" t="s">
        <v>44</v>
      </c>
      <c r="E3664">
        <v>327</v>
      </c>
      <c r="F3664" s="1" t="s">
        <v>17</v>
      </c>
      <c r="G3664" t="s">
        <v>753</v>
      </c>
    </row>
    <row r="3665" spans="1:7" hidden="1" x14ac:dyDescent="0.25">
      <c r="A3665">
        <v>327211</v>
      </c>
      <c r="B3665" t="s">
        <v>748</v>
      </c>
      <c r="C3665" t="s">
        <v>33</v>
      </c>
      <c r="D3665">
        <v>0</v>
      </c>
      <c r="E3665">
        <v>327</v>
      </c>
      <c r="F3665" s="1" t="s">
        <v>17</v>
      </c>
      <c r="G3665" t="s">
        <v>753</v>
      </c>
    </row>
    <row r="3666" spans="1:7" hidden="1" x14ac:dyDescent="0.25">
      <c r="A3666">
        <v>327211</v>
      </c>
      <c r="B3666" t="s">
        <v>749</v>
      </c>
      <c r="C3666" t="s">
        <v>33</v>
      </c>
      <c r="D3666">
        <v>0</v>
      </c>
      <c r="E3666">
        <v>327</v>
      </c>
      <c r="F3666" s="1" t="s">
        <v>17</v>
      </c>
      <c r="G3666" t="s">
        <v>753</v>
      </c>
    </row>
    <row r="3667" spans="1:7" hidden="1" x14ac:dyDescent="0.25">
      <c r="A3667">
        <v>327211</v>
      </c>
      <c r="B3667" t="s">
        <v>532</v>
      </c>
      <c r="C3667" t="s">
        <v>33</v>
      </c>
      <c r="D3667">
        <v>0</v>
      </c>
      <c r="E3667">
        <v>327</v>
      </c>
      <c r="F3667" s="1" t="s">
        <v>17</v>
      </c>
      <c r="G3667" t="s">
        <v>753</v>
      </c>
    </row>
    <row r="3668" spans="1:7" hidden="1" x14ac:dyDescent="0.25">
      <c r="A3668">
        <v>327212</v>
      </c>
      <c r="B3668" t="s">
        <v>750</v>
      </c>
      <c r="C3668" t="s">
        <v>33</v>
      </c>
      <c r="D3668">
        <v>0</v>
      </c>
      <c r="E3668">
        <v>327</v>
      </c>
      <c r="F3668" s="1" t="s">
        <v>17</v>
      </c>
      <c r="G3668" t="s">
        <v>149</v>
      </c>
    </row>
    <row r="3669" spans="1:7" hidden="1" x14ac:dyDescent="0.25">
      <c r="A3669">
        <v>327212</v>
      </c>
      <c r="B3669" t="s">
        <v>741</v>
      </c>
      <c r="C3669" t="s">
        <v>33</v>
      </c>
      <c r="D3669">
        <v>0</v>
      </c>
      <c r="E3669">
        <v>327</v>
      </c>
      <c r="F3669" s="1" t="s">
        <v>17</v>
      </c>
      <c r="G3669" t="s">
        <v>453</v>
      </c>
    </row>
    <row r="3670" spans="1:7" hidden="1" x14ac:dyDescent="0.25">
      <c r="A3670">
        <v>327212</v>
      </c>
      <c r="B3670" t="s">
        <v>742</v>
      </c>
      <c r="C3670" t="s">
        <v>33</v>
      </c>
      <c r="D3670">
        <v>0</v>
      </c>
      <c r="E3670">
        <v>327</v>
      </c>
      <c r="F3670" s="1" t="s">
        <v>17</v>
      </c>
      <c r="G3670" t="s">
        <v>153</v>
      </c>
    </row>
    <row r="3671" spans="1:7" hidden="1" x14ac:dyDescent="0.25">
      <c r="A3671">
        <v>327212</v>
      </c>
      <c r="B3671" t="s">
        <v>154</v>
      </c>
      <c r="C3671" t="s">
        <v>33</v>
      </c>
      <c r="D3671">
        <v>0</v>
      </c>
      <c r="E3671">
        <v>327</v>
      </c>
      <c r="F3671" s="1" t="s">
        <v>17</v>
      </c>
      <c r="G3671" t="s">
        <v>154</v>
      </c>
    </row>
    <row r="3672" spans="1:7" hidden="1" x14ac:dyDescent="0.25">
      <c r="A3672">
        <v>327212</v>
      </c>
      <c r="B3672" t="s">
        <v>743</v>
      </c>
      <c r="C3672" t="s">
        <v>33</v>
      </c>
      <c r="D3672" t="s">
        <v>44</v>
      </c>
      <c r="E3672">
        <v>327</v>
      </c>
      <c r="F3672" s="1" t="s">
        <v>17</v>
      </c>
      <c r="G3672" t="s">
        <v>443</v>
      </c>
    </row>
    <row r="3673" spans="1:7" hidden="1" x14ac:dyDescent="0.25">
      <c r="A3673">
        <v>327212</v>
      </c>
      <c r="B3673" t="s">
        <v>744</v>
      </c>
      <c r="C3673" t="s">
        <v>33</v>
      </c>
      <c r="D3673">
        <v>0</v>
      </c>
      <c r="E3673">
        <v>327</v>
      </c>
      <c r="F3673" s="1" t="s">
        <v>17</v>
      </c>
      <c r="G3673" t="s">
        <v>443</v>
      </c>
    </row>
    <row r="3674" spans="1:7" hidden="1" x14ac:dyDescent="0.25">
      <c r="A3674">
        <v>327212</v>
      </c>
      <c r="B3674" t="s">
        <v>745</v>
      </c>
      <c r="C3674" t="s">
        <v>33</v>
      </c>
      <c r="D3674">
        <v>0</v>
      </c>
      <c r="E3674">
        <v>327</v>
      </c>
      <c r="F3674" s="1" t="s">
        <v>17</v>
      </c>
      <c r="G3674" t="s">
        <v>737</v>
      </c>
    </row>
    <row r="3675" spans="1:7" hidden="1" x14ac:dyDescent="0.25">
      <c r="A3675">
        <v>327212</v>
      </c>
      <c r="B3675" t="s">
        <v>738</v>
      </c>
      <c r="C3675" t="s">
        <v>33</v>
      </c>
      <c r="D3675" t="s">
        <v>44</v>
      </c>
      <c r="E3675">
        <v>327</v>
      </c>
      <c r="F3675" s="1" t="s">
        <v>17</v>
      </c>
      <c r="G3675" t="s">
        <v>738</v>
      </c>
    </row>
    <row r="3676" spans="1:7" hidden="1" x14ac:dyDescent="0.25">
      <c r="A3676">
        <v>327212</v>
      </c>
      <c r="B3676" t="s">
        <v>746</v>
      </c>
      <c r="C3676" t="s">
        <v>33</v>
      </c>
      <c r="D3676">
        <v>0</v>
      </c>
      <c r="E3676">
        <v>327</v>
      </c>
      <c r="F3676" s="1" t="s">
        <v>17</v>
      </c>
      <c r="G3676" t="s">
        <v>753</v>
      </c>
    </row>
    <row r="3677" spans="1:7" hidden="1" x14ac:dyDescent="0.25">
      <c r="A3677">
        <v>327212</v>
      </c>
      <c r="B3677" t="s">
        <v>747</v>
      </c>
      <c r="C3677" t="s">
        <v>33</v>
      </c>
      <c r="D3677" t="s">
        <v>44</v>
      </c>
      <c r="E3677">
        <v>327</v>
      </c>
      <c r="F3677" s="1" t="s">
        <v>17</v>
      </c>
      <c r="G3677" t="s">
        <v>753</v>
      </c>
    </row>
    <row r="3678" spans="1:7" hidden="1" x14ac:dyDescent="0.25">
      <c r="A3678">
        <v>327212</v>
      </c>
      <c r="B3678" t="s">
        <v>748</v>
      </c>
      <c r="C3678" t="s">
        <v>33</v>
      </c>
      <c r="D3678">
        <v>0</v>
      </c>
      <c r="E3678">
        <v>327</v>
      </c>
      <c r="F3678" s="1" t="s">
        <v>17</v>
      </c>
      <c r="G3678" t="s">
        <v>753</v>
      </c>
    </row>
    <row r="3679" spans="1:7" hidden="1" x14ac:dyDescent="0.25">
      <c r="A3679">
        <v>327212</v>
      </c>
      <c r="B3679" t="s">
        <v>749</v>
      </c>
      <c r="C3679" t="s">
        <v>33</v>
      </c>
      <c r="D3679">
        <v>0</v>
      </c>
      <c r="E3679">
        <v>327</v>
      </c>
      <c r="F3679" s="1" t="s">
        <v>17</v>
      </c>
      <c r="G3679" t="s">
        <v>753</v>
      </c>
    </row>
    <row r="3680" spans="1:7" hidden="1" x14ac:dyDescent="0.25">
      <c r="A3680">
        <v>327212</v>
      </c>
      <c r="B3680" t="s">
        <v>532</v>
      </c>
      <c r="C3680" t="s">
        <v>33</v>
      </c>
      <c r="D3680">
        <v>0</v>
      </c>
      <c r="E3680">
        <v>327</v>
      </c>
      <c r="F3680" s="1" t="s">
        <v>17</v>
      </c>
      <c r="G3680" t="s">
        <v>753</v>
      </c>
    </row>
    <row r="3681" spans="1:7" hidden="1" x14ac:dyDescent="0.25">
      <c r="A3681">
        <v>327213</v>
      </c>
      <c r="B3681" t="s">
        <v>750</v>
      </c>
      <c r="C3681" t="s">
        <v>33</v>
      </c>
      <c r="D3681">
        <v>0</v>
      </c>
      <c r="E3681">
        <v>327</v>
      </c>
      <c r="F3681" s="1" t="s">
        <v>17</v>
      </c>
      <c r="G3681" t="s">
        <v>149</v>
      </c>
    </row>
    <row r="3682" spans="1:7" hidden="1" x14ac:dyDescent="0.25">
      <c r="A3682">
        <v>327213</v>
      </c>
      <c r="B3682" t="s">
        <v>741</v>
      </c>
      <c r="C3682" t="s">
        <v>33</v>
      </c>
      <c r="D3682">
        <v>0</v>
      </c>
      <c r="E3682">
        <v>327</v>
      </c>
      <c r="F3682" s="1" t="s">
        <v>17</v>
      </c>
      <c r="G3682" t="s">
        <v>453</v>
      </c>
    </row>
    <row r="3683" spans="1:7" hidden="1" x14ac:dyDescent="0.25">
      <c r="A3683">
        <v>327213</v>
      </c>
      <c r="B3683" t="s">
        <v>742</v>
      </c>
      <c r="C3683" t="s">
        <v>33</v>
      </c>
      <c r="D3683">
        <v>0</v>
      </c>
      <c r="E3683">
        <v>327</v>
      </c>
      <c r="F3683" s="1" t="s">
        <v>17</v>
      </c>
      <c r="G3683" t="s">
        <v>153</v>
      </c>
    </row>
    <row r="3684" spans="1:7" hidden="1" x14ac:dyDescent="0.25">
      <c r="A3684">
        <v>327213</v>
      </c>
      <c r="B3684" t="s">
        <v>154</v>
      </c>
      <c r="C3684" t="s">
        <v>33</v>
      </c>
      <c r="D3684">
        <v>0</v>
      </c>
      <c r="E3684">
        <v>327</v>
      </c>
      <c r="F3684" s="1" t="s">
        <v>17</v>
      </c>
      <c r="G3684" t="s">
        <v>154</v>
      </c>
    </row>
    <row r="3685" spans="1:7" hidden="1" x14ac:dyDescent="0.25">
      <c r="A3685">
        <v>327213</v>
      </c>
      <c r="B3685" t="s">
        <v>743</v>
      </c>
      <c r="C3685" t="s">
        <v>33</v>
      </c>
      <c r="D3685" t="s">
        <v>44</v>
      </c>
      <c r="E3685">
        <v>327</v>
      </c>
      <c r="F3685" s="1" t="s">
        <v>17</v>
      </c>
      <c r="G3685" t="s">
        <v>443</v>
      </c>
    </row>
    <row r="3686" spans="1:7" hidden="1" x14ac:dyDescent="0.25">
      <c r="A3686">
        <v>327213</v>
      </c>
      <c r="B3686" t="s">
        <v>744</v>
      </c>
      <c r="C3686" t="s">
        <v>33</v>
      </c>
      <c r="D3686">
        <v>0</v>
      </c>
      <c r="E3686">
        <v>327</v>
      </c>
      <c r="F3686" s="1" t="s">
        <v>17</v>
      </c>
      <c r="G3686" t="s">
        <v>443</v>
      </c>
    </row>
    <row r="3687" spans="1:7" hidden="1" x14ac:dyDescent="0.25">
      <c r="A3687">
        <v>327213</v>
      </c>
      <c r="B3687" t="s">
        <v>745</v>
      </c>
      <c r="C3687" t="s">
        <v>33</v>
      </c>
      <c r="D3687">
        <v>0</v>
      </c>
      <c r="E3687">
        <v>327</v>
      </c>
      <c r="F3687" s="1" t="s">
        <v>17</v>
      </c>
      <c r="G3687" t="s">
        <v>737</v>
      </c>
    </row>
    <row r="3688" spans="1:7" hidden="1" x14ac:dyDescent="0.25">
      <c r="A3688">
        <v>327213</v>
      </c>
      <c r="B3688" t="s">
        <v>738</v>
      </c>
      <c r="C3688" t="s">
        <v>33</v>
      </c>
      <c r="D3688" t="s">
        <v>44</v>
      </c>
      <c r="E3688">
        <v>327</v>
      </c>
      <c r="F3688" s="1" t="s">
        <v>17</v>
      </c>
      <c r="G3688" t="s">
        <v>738</v>
      </c>
    </row>
    <row r="3689" spans="1:7" hidden="1" x14ac:dyDescent="0.25">
      <c r="A3689">
        <v>327213</v>
      </c>
      <c r="B3689" t="s">
        <v>746</v>
      </c>
      <c r="C3689" t="s">
        <v>33</v>
      </c>
      <c r="D3689">
        <v>0</v>
      </c>
      <c r="E3689">
        <v>327</v>
      </c>
      <c r="F3689" s="1" t="s">
        <v>17</v>
      </c>
      <c r="G3689" t="s">
        <v>753</v>
      </c>
    </row>
    <row r="3690" spans="1:7" hidden="1" x14ac:dyDescent="0.25">
      <c r="A3690">
        <v>327213</v>
      </c>
      <c r="B3690" t="s">
        <v>747</v>
      </c>
      <c r="C3690" t="s">
        <v>33</v>
      </c>
      <c r="D3690" t="s">
        <v>44</v>
      </c>
      <c r="E3690">
        <v>327</v>
      </c>
      <c r="F3690" s="1" t="s">
        <v>17</v>
      </c>
      <c r="G3690" t="s">
        <v>753</v>
      </c>
    </row>
    <row r="3691" spans="1:7" hidden="1" x14ac:dyDescent="0.25">
      <c r="A3691">
        <v>327213</v>
      </c>
      <c r="B3691" t="s">
        <v>748</v>
      </c>
      <c r="C3691" t="s">
        <v>33</v>
      </c>
      <c r="D3691">
        <v>0</v>
      </c>
      <c r="E3691">
        <v>327</v>
      </c>
      <c r="F3691" s="1" t="s">
        <v>17</v>
      </c>
      <c r="G3691" t="s">
        <v>753</v>
      </c>
    </row>
    <row r="3692" spans="1:7" hidden="1" x14ac:dyDescent="0.25">
      <c r="A3692">
        <v>327213</v>
      </c>
      <c r="B3692" t="s">
        <v>749</v>
      </c>
      <c r="C3692" t="s">
        <v>33</v>
      </c>
      <c r="D3692">
        <v>0</v>
      </c>
      <c r="E3692">
        <v>327</v>
      </c>
      <c r="F3692" s="1" t="s">
        <v>17</v>
      </c>
      <c r="G3692" t="s">
        <v>753</v>
      </c>
    </row>
    <row r="3693" spans="1:7" hidden="1" x14ac:dyDescent="0.25">
      <c r="A3693">
        <v>327213</v>
      </c>
      <c r="B3693" t="s">
        <v>532</v>
      </c>
      <c r="C3693" t="s">
        <v>33</v>
      </c>
      <c r="D3693">
        <v>0</v>
      </c>
      <c r="E3693">
        <v>327</v>
      </c>
      <c r="F3693" s="1" t="s">
        <v>17</v>
      </c>
      <c r="G3693" t="s">
        <v>753</v>
      </c>
    </row>
    <row r="3694" spans="1:7" hidden="1" x14ac:dyDescent="0.25">
      <c r="A3694">
        <v>327215</v>
      </c>
      <c r="B3694" t="s">
        <v>750</v>
      </c>
      <c r="C3694" t="s">
        <v>33</v>
      </c>
      <c r="D3694">
        <v>0</v>
      </c>
      <c r="E3694">
        <v>327</v>
      </c>
      <c r="F3694" s="1" t="s">
        <v>17</v>
      </c>
      <c r="G3694" t="s">
        <v>149</v>
      </c>
    </row>
    <row r="3695" spans="1:7" hidden="1" x14ac:dyDescent="0.25">
      <c r="A3695">
        <v>327215</v>
      </c>
      <c r="B3695" t="s">
        <v>741</v>
      </c>
      <c r="C3695" t="s">
        <v>33</v>
      </c>
      <c r="D3695">
        <v>0</v>
      </c>
      <c r="E3695">
        <v>327</v>
      </c>
      <c r="F3695" s="1" t="s">
        <v>17</v>
      </c>
      <c r="G3695" t="s">
        <v>453</v>
      </c>
    </row>
    <row r="3696" spans="1:7" hidden="1" x14ac:dyDescent="0.25">
      <c r="A3696">
        <v>327215</v>
      </c>
      <c r="B3696" t="s">
        <v>742</v>
      </c>
      <c r="C3696" t="s">
        <v>33</v>
      </c>
      <c r="D3696">
        <v>0</v>
      </c>
      <c r="E3696">
        <v>327</v>
      </c>
      <c r="F3696" s="1" t="s">
        <v>17</v>
      </c>
      <c r="G3696" t="s">
        <v>153</v>
      </c>
    </row>
    <row r="3697" spans="1:7" hidden="1" x14ac:dyDescent="0.25">
      <c r="A3697">
        <v>327215</v>
      </c>
      <c r="B3697" t="s">
        <v>154</v>
      </c>
      <c r="C3697" t="s">
        <v>33</v>
      </c>
      <c r="D3697">
        <v>0</v>
      </c>
      <c r="E3697">
        <v>327</v>
      </c>
      <c r="F3697" s="1" t="s">
        <v>17</v>
      </c>
      <c r="G3697" t="s">
        <v>154</v>
      </c>
    </row>
    <row r="3698" spans="1:7" hidden="1" x14ac:dyDescent="0.25">
      <c r="A3698">
        <v>327215</v>
      </c>
      <c r="B3698" t="s">
        <v>743</v>
      </c>
      <c r="C3698" t="s">
        <v>33</v>
      </c>
      <c r="D3698" t="s">
        <v>44</v>
      </c>
      <c r="E3698">
        <v>327</v>
      </c>
      <c r="F3698" s="1" t="s">
        <v>17</v>
      </c>
      <c r="G3698" t="s">
        <v>443</v>
      </c>
    </row>
    <row r="3699" spans="1:7" hidden="1" x14ac:dyDescent="0.25">
      <c r="A3699">
        <v>327215</v>
      </c>
      <c r="B3699" t="s">
        <v>744</v>
      </c>
      <c r="C3699" t="s">
        <v>33</v>
      </c>
      <c r="D3699">
        <v>0</v>
      </c>
      <c r="E3699">
        <v>327</v>
      </c>
      <c r="F3699" s="1" t="s">
        <v>17</v>
      </c>
      <c r="G3699" t="s">
        <v>443</v>
      </c>
    </row>
    <row r="3700" spans="1:7" hidden="1" x14ac:dyDescent="0.25">
      <c r="A3700">
        <v>327215</v>
      </c>
      <c r="B3700" t="s">
        <v>745</v>
      </c>
      <c r="C3700" t="s">
        <v>33</v>
      </c>
      <c r="D3700">
        <v>0</v>
      </c>
      <c r="E3700">
        <v>327</v>
      </c>
      <c r="F3700" s="1" t="s">
        <v>17</v>
      </c>
      <c r="G3700" t="s">
        <v>737</v>
      </c>
    </row>
    <row r="3701" spans="1:7" hidden="1" x14ac:dyDescent="0.25">
      <c r="A3701">
        <v>327215</v>
      </c>
      <c r="B3701" t="s">
        <v>738</v>
      </c>
      <c r="C3701" t="s">
        <v>33</v>
      </c>
      <c r="D3701" t="s">
        <v>44</v>
      </c>
      <c r="E3701">
        <v>327</v>
      </c>
      <c r="F3701" s="1" t="s">
        <v>17</v>
      </c>
      <c r="G3701" t="s">
        <v>738</v>
      </c>
    </row>
    <row r="3702" spans="1:7" hidden="1" x14ac:dyDescent="0.25">
      <c r="A3702">
        <v>327215</v>
      </c>
      <c r="B3702" t="s">
        <v>746</v>
      </c>
      <c r="C3702" t="s">
        <v>33</v>
      </c>
      <c r="D3702">
        <v>0</v>
      </c>
      <c r="E3702">
        <v>327</v>
      </c>
      <c r="F3702" s="1" t="s">
        <v>17</v>
      </c>
      <c r="G3702" t="s">
        <v>753</v>
      </c>
    </row>
    <row r="3703" spans="1:7" hidden="1" x14ac:dyDescent="0.25">
      <c r="A3703">
        <v>327215</v>
      </c>
      <c r="B3703" t="s">
        <v>747</v>
      </c>
      <c r="C3703" t="s">
        <v>33</v>
      </c>
      <c r="D3703" t="s">
        <v>44</v>
      </c>
      <c r="E3703">
        <v>327</v>
      </c>
      <c r="F3703" s="1" t="s">
        <v>17</v>
      </c>
      <c r="G3703" t="s">
        <v>753</v>
      </c>
    </row>
    <row r="3704" spans="1:7" hidden="1" x14ac:dyDescent="0.25">
      <c r="A3704">
        <v>327215</v>
      </c>
      <c r="B3704" t="s">
        <v>748</v>
      </c>
      <c r="C3704" t="s">
        <v>33</v>
      </c>
      <c r="D3704">
        <v>0</v>
      </c>
      <c r="E3704">
        <v>327</v>
      </c>
      <c r="F3704" s="1" t="s">
        <v>17</v>
      </c>
      <c r="G3704" t="s">
        <v>753</v>
      </c>
    </row>
    <row r="3705" spans="1:7" hidden="1" x14ac:dyDescent="0.25">
      <c r="A3705">
        <v>327215</v>
      </c>
      <c r="B3705" t="s">
        <v>749</v>
      </c>
      <c r="C3705" t="s">
        <v>33</v>
      </c>
      <c r="D3705">
        <v>0</v>
      </c>
      <c r="E3705">
        <v>327</v>
      </c>
      <c r="F3705" s="1" t="s">
        <v>17</v>
      </c>
      <c r="G3705" t="s">
        <v>753</v>
      </c>
    </row>
    <row r="3706" spans="1:7" hidden="1" x14ac:dyDescent="0.25">
      <c r="A3706">
        <v>327215</v>
      </c>
      <c r="B3706" t="s">
        <v>532</v>
      </c>
      <c r="C3706" t="s">
        <v>33</v>
      </c>
      <c r="D3706">
        <v>0</v>
      </c>
      <c r="E3706">
        <v>327</v>
      </c>
      <c r="F3706" s="1" t="s">
        <v>17</v>
      </c>
      <c r="G3706" t="s">
        <v>753</v>
      </c>
    </row>
    <row r="3707" spans="1:7" hidden="1" x14ac:dyDescent="0.25">
      <c r="A3707">
        <v>327310</v>
      </c>
      <c r="B3707" t="s">
        <v>750</v>
      </c>
      <c r="C3707" t="s">
        <v>33</v>
      </c>
      <c r="D3707">
        <v>0</v>
      </c>
      <c r="E3707">
        <v>327</v>
      </c>
      <c r="F3707" s="1" t="s">
        <v>18</v>
      </c>
      <c r="G3707" t="s">
        <v>149</v>
      </c>
    </row>
    <row r="3708" spans="1:7" hidden="1" x14ac:dyDescent="0.25">
      <c r="A3708">
        <v>327310</v>
      </c>
      <c r="B3708" t="s">
        <v>741</v>
      </c>
      <c r="C3708" t="s">
        <v>33</v>
      </c>
      <c r="D3708">
        <v>121</v>
      </c>
      <c r="E3708">
        <v>327</v>
      </c>
      <c r="F3708" s="1" t="s">
        <v>18</v>
      </c>
      <c r="G3708" t="s">
        <v>453</v>
      </c>
    </row>
    <row r="3709" spans="1:7" hidden="1" x14ac:dyDescent="0.25">
      <c r="A3709">
        <v>327310</v>
      </c>
      <c r="B3709" t="s">
        <v>742</v>
      </c>
      <c r="C3709" t="s">
        <v>33</v>
      </c>
      <c r="D3709">
        <v>0</v>
      </c>
      <c r="E3709">
        <v>327</v>
      </c>
      <c r="F3709" s="1" t="s">
        <v>18</v>
      </c>
      <c r="G3709" t="s">
        <v>153</v>
      </c>
    </row>
    <row r="3710" spans="1:7" hidden="1" x14ac:dyDescent="0.25">
      <c r="A3710">
        <v>327310</v>
      </c>
      <c r="B3710" t="s">
        <v>154</v>
      </c>
      <c r="C3710" t="s">
        <v>33</v>
      </c>
      <c r="D3710">
        <v>0</v>
      </c>
      <c r="E3710">
        <v>327</v>
      </c>
      <c r="F3710" s="1" t="s">
        <v>18</v>
      </c>
      <c r="G3710" t="s">
        <v>154</v>
      </c>
    </row>
    <row r="3711" spans="1:7" hidden="1" x14ac:dyDescent="0.25">
      <c r="A3711">
        <v>327310</v>
      </c>
      <c r="B3711" t="s">
        <v>743</v>
      </c>
      <c r="C3711" t="s">
        <v>33</v>
      </c>
      <c r="D3711" t="s">
        <v>44</v>
      </c>
      <c r="E3711">
        <v>327</v>
      </c>
      <c r="F3711" s="1" t="s">
        <v>18</v>
      </c>
      <c r="G3711" t="s">
        <v>443</v>
      </c>
    </row>
    <row r="3712" spans="1:7" hidden="1" x14ac:dyDescent="0.25">
      <c r="A3712">
        <v>327310</v>
      </c>
      <c r="B3712" t="s">
        <v>744</v>
      </c>
      <c r="C3712" t="s">
        <v>33</v>
      </c>
      <c r="D3712">
        <v>0</v>
      </c>
      <c r="E3712">
        <v>327</v>
      </c>
      <c r="F3712" s="1" t="s">
        <v>18</v>
      </c>
      <c r="G3712" t="s">
        <v>443</v>
      </c>
    </row>
    <row r="3713" spans="1:7" hidden="1" x14ac:dyDescent="0.25">
      <c r="A3713">
        <v>327310</v>
      </c>
      <c r="B3713" t="s">
        <v>745</v>
      </c>
      <c r="C3713" t="s">
        <v>33</v>
      </c>
      <c r="D3713" t="s">
        <v>50</v>
      </c>
      <c r="E3713">
        <v>327</v>
      </c>
      <c r="F3713" s="1" t="s">
        <v>18</v>
      </c>
      <c r="G3713" t="s">
        <v>737</v>
      </c>
    </row>
    <row r="3714" spans="1:7" hidden="1" x14ac:dyDescent="0.25">
      <c r="A3714">
        <v>327310</v>
      </c>
      <c r="B3714" t="s">
        <v>738</v>
      </c>
      <c r="C3714" t="s">
        <v>33</v>
      </c>
      <c r="D3714" t="s">
        <v>44</v>
      </c>
      <c r="E3714">
        <v>327</v>
      </c>
      <c r="F3714" s="1" t="s">
        <v>18</v>
      </c>
      <c r="G3714" t="s">
        <v>738</v>
      </c>
    </row>
    <row r="3715" spans="1:7" hidden="1" x14ac:dyDescent="0.25">
      <c r="A3715">
        <v>327310</v>
      </c>
      <c r="B3715" t="s">
        <v>746</v>
      </c>
      <c r="C3715" t="s">
        <v>33</v>
      </c>
      <c r="D3715">
        <v>0</v>
      </c>
      <c r="E3715">
        <v>327</v>
      </c>
      <c r="F3715" s="1" t="s">
        <v>18</v>
      </c>
      <c r="G3715" t="s">
        <v>753</v>
      </c>
    </row>
    <row r="3716" spans="1:7" hidden="1" x14ac:dyDescent="0.25">
      <c r="A3716">
        <v>327310</v>
      </c>
      <c r="B3716" t="s">
        <v>747</v>
      </c>
      <c r="C3716" t="s">
        <v>33</v>
      </c>
      <c r="D3716" t="s">
        <v>44</v>
      </c>
      <c r="E3716">
        <v>327</v>
      </c>
      <c r="F3716" s="1" t="s">
        <v>18</v>
      </c>
      <c r="G3716" t="s">
        <v>753</v>
      </c>
    </row>
    <row r="3717" spans="1:7" hidden="1" x14ac:dyDescent="0.25">
      <c r="A3717">
        <v>327310</v>
      </c>
      <c r="B3717" t="s">
        <v>748</v>
      </c>
      <c r="C3717" t="s">
        <v>33</v>
      </c>
      <c r="D3717">
        <v>0</v>
      </c>
      <c r="E3717">
        <v>327</v>
      </c>
      <c r="F3717" s="1" t="s">
        <v>18</v>
      </c>
      <c r="G3717" t="s">
        <v>753</v>
      </c>
    </row>
    <row r="3718" spans="1:7" hidden="1" x14ac:dyDescent="0.25">
      <c r="A3718">
        <v>327310</v>
      </c>
      <c r="B3718" t="s">
        <v>749</v>
      </c>
      <c r="C3718" t="s">
        <v>33</v>
      </c>
      <c r="D3718">
        <v>0</v>
      </c>
      <c r="E3718">
        <v>327</v>
      </c>
      <c r="F3718" s="1" t="s">
        <v>18</v>
      </c>
      <c r="G3718" t="s">
        <v>753</v>
      </c>
    </row>
    <row r="3719" spans="1:7" hidden="1" x14ac:dyDescent="0.25">
      <c r="A3719">
        <v>327310</v>
      </c>
      <c r="B3719" t="s">
        <v>532</v>
      </c>
      <c r="C3719" t="s">
        <v>33</v>
      </c>
      <c r="D3719">
        <v>0</v>
      </c>
      <c r="E3719">
        <v>327</v>
      </c>
      <c r="F3719" s="1" t="s">
        <v>18</v>
      </c>
      <c r="G3719" t="s">
        <v>753</v>
      </c>
    </row>
    <row r="3720" spans="1:7" hidden="1" x14ac:dyDescent="0.25">
      <c r="A3720">
        <v>327410</v>
      </c>
      <c r="B3720" t="s">
        <v>750</v>
      </c>
      <c r="C3720" t="s">
        <v>33</v>
      </c>
      <c r="D3720">
        <v>0</v>
      </c>
      <c r="E3720">
        <v>327</v>
      </c>
      <c r="F3720" s="1" t="s">
        <v>18</v>
      </c>
      <c r="G3720" t="s">
        <v>149</v>
      </c>
    </row>
    <row r="3721" spans="1:7" hidden="1" x14ac:dyDescent="0.25">
      <c r="A3721">
        <v>327410</v>
      </c>
      <c r="B3721" t="s">
        <v>741</v>
      </c>
      <c r="C3721" t="s">
        <v>33</v>
      </c>
      <c r="D3721">
        <v>54</v>
      </c>
      <c r="E3721">
        <v>327</v>
      </c>
      <c r="F3721" s="1" t="s">
        <v>18</v>
      </c>
      <c r="G3721" t="s">
        <v>453</v>
      </c>
    </row>
    <row r="3722" spans="1:7" hidden="1" x14ac:dyDescent="0.25">
      <c r="A3722">
        <v>327410</v>
      </c>
      <c r="B3722" t="s">
        <v>742</v>
      </c>
      <c r="C3722" t="s">
        <v>33</v>
      </c>
      <c r="D3722">
        <v>0</v>
      </c>
      <c r="E3722">
        <v>327</v>
      </c>
      <c r="F3722" s="1" t="s">
        <v>18</v>
      </c>
      <c r="G3722" t="s">
        <v>153</v>
      </c>
    </row>
    <row r="3723" spans="1:7" hidden="1" x14ac:dyDescent="0.25">
      <c r="A3723">
        <v>327410</v>
      </c>
      <c r="B3723" t="s">
        <v>154</v>
      </c>
      <c r="C3723" t="s">
        <v>33</v>
      </c>
      <c r="D3723">
        <v>2</v>
      </c>
      <c r="E3723">
        <v>327</v>
      </c>
      <c r="F3723" s="1" t="s">
        <v>18</v>
      </c>
      <c r="G3723" t="s">
        <v>154</v>
      </c>
    </row>
    <row r="3724" spans="1:7" hidden="1" x14ac:dyDescent="0.25">
      <c r="A3724">
        <v>327410</v>
      </c>
      <c r="B3724" t="s">
        <v>743</v>
      </c>
      <c r="C3724" t="s">
        <v>33</v>
      </c>
      <c r="D3724" t="s">
        <v>44</v>
      </c>
      <c r="E3724">
        <v>327</v>
      </c>
      <c r="F3724" s="1" t="s">
        <v>18</v>
      </c>
      <c r="G3724" t="s">
        <v>443</v>
      </c>
    </row>
    <row r="3725" spans="1:7" hidden="1" x14ac:dyDescent="0.25">
      <c r="A3725">
        <v>327410</v>
      </c>
      <c r="B3725" t="s">
        <v>744</v>
      </c>
      <c r="C3725" t="s">
        <v>33</v>
      </c>
      <c r="D3725">
        <v>0</v>
      </c>
      <c r="E3725">
        <v>327</v>
      </c>
      <c r="F3725" s="1" t="s">
        <v>18</v>
      </c>
      <c r="G3725" t="s">
        <v>443</v>
      </c>
    </row>
    <row r="3726" spans="1:7" hidden="1" x14ac:dyDescent="0.25">
      <c r="A3726">
        <v>327410</v>
      </c>
      <c r="B3726" t="s">
        <v>745</v>
      </c>
      <c r="C3726" t="s">
        <v>33</v>
      </c>
      <c r="D3726">
        <v>0</v>
      </c>
      <c r="E3726">
        <v>327</v>
      </c>
      <c r="F3726" s="1" t="s">
        <v>18</v>
      </c>
      <c r="G3726" t="s">
        <v>737</v>
      </c>
    </row>
    <row r="3727" spans="1:7" hidden="1" x14ac:dyDescent="0.25">
      <c r="A3727">
        <v>327410</v>
      </c>
      <c r="B3727" t="s">
        <v>738</v>
      </c>
      <c r="C3727" t="s">
        <v>33</v>
      </c>
      <c r="D3727" t="s">
        <v>44</v>
      </c>
      <c r="E3727">
        <v>327</v>
      </c>
      <c r="F3727" s="1" t="s">
        <v>18</v>
      </c>
      <c r="G3727" t="s">
        <v>738</v>
      </c>
    </row>
    <row r="3728" spans="1:7" hidden="1" x14ac:dyDescent="0.25">
      <c r="A3728">
        <v>327410</v>
      </c>
      <c r="B3728" t="s">
        <v>746</v>
      </c>
      <c r="C3728" t="s">
        <v>33</v>
      </c>
      <c r="D3728">
        <v>0</v>
      </c>
      <c r="E3728">
        <v>327</v>
      </c>
      <c r="F3728" s="1" t="s">
        <v>18</v>
      </c>
      <c r="G3728" t="s">
        <v>753</v>
      </c>
    </row>
    <row r="3729" spans="1:7" hidden="1" x14ac:dyDescent="0.25">
      <c r="A3729">
        <v>327410</v>
      </c>
      <c r="B3729" t="s">
        <v>747</v>
      </c>
      <c r="C3729" t="s">
        <v>33</v>
      </c>
      <c r="D3729" t="s">
        <v>44</v>
      </c>
      <c r="E3729">
        <v>327</v>
      </c>
      <c r="F3729" s="1" t="s">
        <v>18</v>
      </c>
      <c r="G3729" t="s">
        <v>753</v>
      </c>
    </row>
    <row r="3730" spans="1:7" hidden="1" x14ac:dyDescent="0.25">
      <c r="A3730">
        <v>327410</v>
      </c>
      <c r="B3730" t="s">
        <v>748</v>
      </c>
      <c r="C3730" t="s">
        <v>33</v>
      </c>
      <c r="D3730">
        <v>0</v>
      </c>
      <c r="E3730">
        <v>327</v>
      </c>
      <c r="F3730" s="1" t="s">
        <v>18</v>
      </c>
      <c r="G3730" t="s">
        <v>753</v>
      </c>
    </row>
    <row r="3731" spans="1:7" hidden="1" x14ac:dyDescent="0.25">
      <c r="A3731">
        <v>327410</v>
      </c>
      <c r="B3731" t="s">
        <v>749</v>
      </c>
      <c r="C3731" t="s">
        <v>33</v>
      </c>
      <c r="D3731">
        <v>0</v>
      </c>
      <c r="E3731">
        <v>327</v>
      </c>
      <c r="F3731" s="1" t="s">
        <v>18</v>
      </c>
      <c r="G3731" t="s">
        <v>753</v>
      </c>
    </row>
    <row r="3732" spans="1:7" hidden="1" x14ac:dyDescent="0.25">
      <c r="A3732">
        <v>327410</v>
      </c>
      <c r="B3732" t="s">
        <v>532</v>
      </c>
      <c r="C3732" t="s">
        <v>33</v>
      </c>
      <c r="D3732">
        <v>0</v>
      </c>
      <c r="E3732">
        <v>327</v>
      </c>
      <c r="F3732" s="1" t="s">
        <v>18</v>
      </c>
      <c r="G3732" t="s">
        <v>753</v>
      </c>
    </row>
    <row r="3733" spans="1:7" hidden="1" x14ac:dyDescent="0.25">
      <c r="A3733">
        <v>327420</v>
      </c>
      <c r="B3733" t="s">
        <v>750</v>
      </c>
      <c r="C3733" t="s">
        <v>33</v>
      </c>
      <c r="D3733">
        <v>0</v>
      </c>
      <c r="E3733">
        <v>327</v>
      </c>
      <c r="F3733" s="1" t="s">
        <v>18</v>
      </c>
      <c r="G3733" t="s">
        <v>149</v>
      </c>
    </row>
    <row r="3734" spans="1:7" hidden="1" x14ac:dyDescent="0.25">
      <c r="A3734">
        <v>327420</v>
      </c>
      <c r="B3734" t="s">
        <v>741</v>
      </c>
      <c r="C3734" t="s">
        <v>33</v>
      </c>
      <c r="D3734">
        <v>0</v>
      </c>
      <c r="E3734">
        <v>327</v>
      </c>
      <c r="F3734" s="1" t="s">
        <v>18</v>
      </c>
      <c r="G3734" t="s">
        <v>453</v>
      </c>
    </row>
    <row r="3735" spans="1:7" hidden="1" x14ac:dyDescent="0.25">
      <c r="A3735">
        <v>327420</v>
      </c>
      <c r="B3735" t="s">
        <v>742</v>
      </c>
      <c r="C3735" t="s">
        <v>33</v>
      </c>
      <c r="D3735">
        <v>0</v>
      </c>
      <c r="E3735">
        <v>327</v>
      </c>
      <c r="F3735" s="1" t="s">
        <v>18</v>
      </c>
      <c r="G3735" t="s">
        <v>153</v>
      </c>
    </row>
    <row r="3736" spans="1:7" hidden="1" x14ac:dyDescent="0.25">
      <c r="A3736">
        <v>327420</v>
      </c>
      <c r="B3736" t="s">
        <v>154</v>
      </c>
      <c r="C3736" t="s">
        <v>33</v>
      </c>
      <c r="D3736">
        <v>0</v>
      </c>
      <c r="E3736">
        <v>327</v>
      </c>
      <c r="F3736" s="1" t="s">
        <v>18</v>
      </c>
      <c r="G3736" t="s">
        <v>154</v>
      </c>
    </row>
    <row r="3737" spans="1:7" hidden="1" x14ac:dyDescent="0.25">
      <c r="A3737">
        <v>327420</v>
      </c>
      <c r="B3737" t="s">
        <v>743</v>
      </c>
      <c r="C3737" t="s">
        <v>33</v>
      </c>
      <c r="D3737" t="s">
        <v>44</v>
      </c>
      <c r="E3737">
        <v>327</v>
      </c>
      <c r="F3737" s="1" t="s">
        <v>18</v>
      </c>
      <c r="G3737" t="s">
        <v>443</v>
      </c>
    </row>
    <row r="3738" spans="1:7" hidden="1" x14ac:dyDescent="0.25">
      <c r="A3738">
        <v>327420</v>
      </c>
      <c r="B3738" t="s">
        <v>744</v>
      </c>
      <c r="C3738" t="s">
        <v>33</v>
      </c>
      <c r="D3738">
        <v>0</v>
      </c>
      <c r="E3738">
        <v>327</v>
      </c>
      <c r="F3738" s="1" t="s">
        <v>18</v>
      </c>
      <c r="G3738" t="s">
        <v>443</v>
      </c>
    </row>
    <row r="3739" spans="1:7" hidden="1" x14ac:dyDescent="0.25">
      <c r="A3739">
        <v>327420</v>
      </c>
      <c r="B3739" t="s">
        <v>745</v>
      </c>
      <c r="C3739" t="s">
        <v>33</v>
      </c>
      <c r="D3739">
        <v>0</v>
      </c>
      <c r="E3739">
        <v>327</v>
      </c>
      <c r="F3739" s="1" t="s">
        <v>18</v>
      </c>
      <c r="G3739" t="s">
        <v>737</v>
      </c>
    </row>
    <row r="3740" spans="1:7" hidden="1" x14ac:dyDescent="0.25">
      <c r="A3740">
        <v>327420</v>
      </c>
      <c r="B3740" t="s">
        <v>738</v>
      </c>
      <c r="C3740" t="s">
        <v>33</v>
      </c>
      <c r="D3740" t="s">
        <v>44</v>
      </c>
      <c r="E3740">
        <v>327</v>
      </c>
      <c r="F3740" s="1" t="s">
        <v>18</v>
      </c>
      <c r="G3740" t="s">
        <v>738</v>
      </c>
    </row>
    <row r="3741" spans="1:7" hidden="1" x14ac:dyDescent="0.25">
      <c r="A3741">
        <v>327420</v>
      </c>
      <c r="B3741" t="s">
        <v>746</v>
      </c>
      <c r="C3741" t="s">
        <v>33</v>
      </c>
      <c r="D3741">
        <v>0</v>
      </c>
      <c r="E3741">
        <v>327</v>
      </c>
      <c r="F3741" s="1" t="s">
        <v>18</v>
      </c>
      <c r="G3741" t="s">
        <v>753</v>
      </c>
    </row>
    <row r="3742" spans="1:7" hidden="1" x14ac:dyDescent="0.25">
      <c r="A3742">
        <v>327420</v>
      </c>
      <c r="B3742" t="s">
        <v>747</v>
      </c>
      <c r="C3742" t="s">
        <v>33</v>
      </c>
      <c r="D3742" t="s">
        <v>44</v>
      </c>
      <c r="E3742">
        <v>327</v>
      </c>
      <c r="F3742" s="1" t="s">
        <v>18</v>
      </c>
      <c r="G3742" t="s">
        <v>753</v>
      </c>
    </row>
    <row r="3743" spans="1:7" hidden="1" x14ac:dyDescent="0.25">
      <c r="A3743">
        <v>327420</v>
      </c>
      <c r="B3743" t="s">
        <v>748</v>
      </c>
      <c r="C3743" t="s">
        <v>33</v>
      </c>
      <c r="D3743">
        <v>0</v>
      </c>
      <c r="E3743">
        <v>327</v>
      </c>
      <c r="F3743" s="1" t="s">
        <v>18</v>
      </c>
      <c r="G3743" t="s">
        <v>753</v>
      </c>
    </row>
    <row r="3744" spans="1:7" hidden="1" x14ac:dyDescent="0.25">
      <c r="A3744">
        <v>327420</v>
      </c>
      <c r="B3744" t="s">
        <v>749</v>
      </c>
      <c r="C3744" t="s">
        <v>33</v>
      </c>
      <c r="D3744">
        <v>0</v>
      </c>
      <c r="E3744">
        <v>327</v>
      </c>
      <c r="F3744" s="1" t="s">
        <v>18</v>
      </c>
      <c r="G3744" t="s">
        <v>753</v>
      </c>
    </row>
    <row r="3745" spans="1:7" hidden="1" x14ac:dyDescent="0.25">
      <c r="A3745">
        <v>327420</v>
      </c>
      <c r="B3745" t="s">
        <v>532</v>
      </c>
      <c r="C3745" t="s">
        <v>33</v>
      </c>
      <c r="D3745">
        <v>0</v>
      </c>
      <c r="E3745">
        <v>327</v>
      </c>
      <c r="F3745" s="1" t="s">
        <v>18</v>
      </c>
      <c r="G3745" t="s">
        <v>753</v>
      </c>
    </row>
    <row r="3746" spans="1:7" hidden="1" x14ac:dyDescent="0.25">
      <c r="A3746">
        <v>327993</v>
      </c>
      <c r="B3746" t="s">
        <v>750</v>
      </c>
      <c r="C3746" t="s">
        <v>33</v>
      </c>
      <c r="D3746">
        <v>0</v>
      </c>
      <c r="E3746">
        <v>327</v>
      </c>
      <c r="F3746" s="1" t="s">
        <v>17</v>
      </c>
      <c r="G3746" t="s">
        <v>149</v>
      </c>
    </row>
    <row r="3747" spans="1:7" hidden="1" x14ac:dyDescent="0.25">
      <c r="A3747">
        <v>327993</v>
      </c>
      <c r="B3747" t="s">
        <v>741</v>
      </c>
      <c r="C3747" t="s">
        <v>33</v>
      </c>
      <c r="D3747" t="s">
        <v>50</v>
      </c>
      <c r="E3747">
        <v>327</v>
      </c>
      <c r="F3747" s="1" t="s">
        <v>17</v>
      </c>
      <c r="G3747" t="s">
        <v>453</v>
      </c>
    </row>
    <row r="3748" spans="1:7" hidden="1" x14ac:dyDescent="0.25">
      <c r="A3748">
        <v>327993</v>
      </c>
      <c r="B3748" t="s">
        <v>742</v>
      </c>
      <c r="C3748" t="s">
        <v>33</v>
      </c>
      <c r="D3748">
        <v>0</v>
      </c>
      <c r="E3748">
        <v>327</v>
      </c>
      <c r="F3748" s="1" t="s">
        <v>17</v>
      </c>
      <c r="G3748" t="s">
        <v>153</v>
      </c>
    </row>
    <row r="3749" spans="1:7" hidden="1" x14ac:dyDescent="0.25">
      <c r="A3749">
        <v>327993</v>
      </c>
      <c r="B3749" t="s">
        <v>154</v>
      </c>
      <c r="C3749" t="s">
        <v>33</v>
      </c>
      <c r="D3749">
        <v>0</v>
      </c>
      <c r="E3749">
        <v>327</v>
      </c>
      <c r="F3749" s="1" t="s">
        <v>17</v>
      </c>
      <c r="G3749" t="s">
        <v>154</v>
      </c>
    </row>
    <row r="3750" spans="1:7" hidden="1" x14ac:dyDescent="0.25">
      <c r="A3750">
        <v>327993</v>
      </c>
      <c r="B3750" t="s">
        <v>743</v>
      </c>
      <c r="C3750" t="s">
        <v>33</v>
      </c>
      <c r="D3750" t="s">
        <v>44</v>
      </c>
      <c r="E3750">
        <v>327</v>
      </c>
      <c r="F3750" s="1" t="s">
        <v>17</v>
      </c>
      <c r="G3750" t="s">
        <v>443</v>
      </c>
    </row>
    <row r="3751" spans="1:7" hidden="1" x14ac:dyDescent="0.25">
      <c r="A3751">
        <v>327993</v>
      </c>
      <c r="B3751" t="s">
        <v>744</v>
      </c>
      <c r="C3751" t="s">
        <v>33</v>
      </c>
      <c r="D3751">
        <v>0</v>
      </c>
      <c r="E3751">
        <v>327</v>
      </c>
      <c r="F3751" s="1" t="s">
        <v>17</v>
      </c>
      <c r="G3751" t="s">
        <v>443</v>
      </c>
    </row>
    <row r="3752" spans="1:7" hidden="1" x14ac:dyDescent="0.25">
      <c r="A3752">
        <v>327993</v>
      </c>
      <c r="B3752" t="s">
        <v>745</v>
      </c>
      <c r="C3752" t="s">
        <v>33</v>
      </c>
      <c r="D3752">
        <v>0</v>
      </c>
      <c r="E3752">
        <v>327</v>
      </c>
      <c r="F3752" s="1" t="s">
        <v>17</v>
      </c>
      <c r="G3752" t="s">
        <v>737</v>
      </c>
    </row>
    <row r="3753" spans="1:7" hidden="1" x14ac:dyDescent="0.25">
      <c r="A3753">
        <v>327993</v>
      </c>
      <c r="B3753" t="s">
        <v>738</v>
      </c>
      <c r="C3753" t="s">
        <v>33</v>
      </c>
      <c r="D3753" t="s">
        <v>44</v>
      </c>
      <c r="E3753">
        <v>327</v>
      </c>
      <c r="F3753" s="1" t="s">
        <v>17</v>
      </c>
      <c r="G3753" t="s">
        <v>738</v>
      </c>
    </row>
    <row r="3754" spans="1:7" hidden="1" x14ac:dyDescent="0.25">
      <c r="A3754">
        <v>327993</v>
      </c>
      <c r="B3754" t="s">
        <v>746</v>
      </c>
      <c r="C3754" t="s">
        <v>33</v>
      </c>
      <c r="D3754">
        <v>0</v>
      </c>
      <c r="E3754">
        <v>327</v>
      </c>
      <c r="F3754" s="1" t="s">
        <v>17</v>
      </c>
      <c r="G3754" t="s">
        <v>753</v>
      </c>
    </row>
    <row r="3755" spans="1:7" hidden="1" x14ac:dyDescent="0.25">
      <c r="A3755">
        <v>327993</v>
      </c>
      <c r="B3755" t="s">
        <v>747</v>
      </c>
      <c r="C3755" t="s">
        <v>33</v>
      </c>
      <c r="D3755" t="s">
        <v>44</v>
      </c>
      <c r="E3755">
        <v>327</v>
      </c>
      <c r="F3755" s="1" t="s">
        <v>17</v>
      </c>
      <c r="G3755" t="s">
        <v>753</v>
      </c>
    </row>
    <row r="3756" spans="1:7" hidden="1" x14ac:dyDescent="0.25">
      <c r="A3756">
        <v>327993</v>
      </c>
      <c r="B3756" t="s">
        <v>748</v>
      </c>
      <c r="C3756" t="s">
        <v>33</v>
      </c>
      <c r="D3756">
        <v>0</v>
      </c>
      <c r="E3756">
        <v>327</v>
      </c>
      <c r="F3756" s="1" t="s">
        <v>17</v>
      </c>
      <c r="G3756" t="s">
        <v>753</v>
      </c>
    </row>
    <row r="3757" spans="1:7" hidden="1" x14ac:dyDescent="0.25">
      <c r="A3757">
        <v>327993</v>
      </c>
      <c r="B3757" t="s">
        <v>749</v>
      </c>
      <c r="C3757" t="s">
        <v>33</v>
      </c>
      <c r="D3757">
        <v>0</v>
      </c>
      <c r="E3757">
        <v>327</v>
      </c>
      <c r="F3757" s="1" t="s">
        <v>17</v>
      </c>
      <c r="G3757" t="s">
        <v>753</v>
      </c>
    </row>
    <row r="3758" spans="1:7" hidden="1" x14ac:dyDescent="0.25">
      <c r="A3758">
        <v>327993</v>
      </c>
      <c r="B3758" t="s">
        <v>532</v>
      </c>
      <c r="C3758" t="s">
        <v>33</v>
      </c>
      <c r="D3758">
        <v>0</v>
      </c>
      <c r="E3758">
        <v>327</v>
      </c>
      <c r="F3758" s="1" t="s">
        <v>17</v>
      </c>
      <c r="G3758" t="s">
        <v>753</v>
      </c>
    </row>
    <row r="3759" spans="1:7" hidden="1" x14ac:dyDescent="0.25">
      <c r="A3759">
        <v>331110</v>
      </c>
      <c r="B3759" t="s">
        <v>750</v>
      </c>
      <c r="C3759" t="s">
        <v>33</v>
      </c>
      <c r="D3759">
        <v>2</v>
      </c>
      <c r="E3759">
        <v>331</v>
      </c>
      <c r="F3759" s="1" t="s">
        <v>19</v>
      </c>
      <c r="G3759" t="s">
        <v>149</v>
      </c>
    </row>
    <row r="3760" spans="1:7" hidden="1" x14ac:dyDescent="0.25">
      <c r="A3760">
        <v>331110</v>
      </c>
      <c r="B3760" t="s">
        <v>741</v>
      </c>
      <c r="C3760" t="s">
        <v>33</v>
      </c>
      <c r="D3760">
        <v>5</v>
      </c>
      <c r="E3760">
        <v>331</v>
      </c>
      <c r="F3760" s="1" t="s">
        <v>19</v>
      </c>
      <c r="G3760" t="s">
        <v>453</v>
      </c>
    </row>
    <row r="3761" spans="1:7" hidden="1" x14ac:dyDescent="0.25">
      <c r="A3761">
        <v>331110</v>
      </c>
      <c r="B3761" t="s">
        <v>742</v>
      </c>
      <c r="C3761" t="s">
        <v>33</v>
      </c>
      <c r="D3761">
        <v>0</v>
      </c>
      <c r="E3761">
        <v>331</v>
      </c>
      <c r="F3761" s="1" t="s">
        <v>19</v>
      </c>
      <c r="G3761" t="s">
        <v>153</v>
      </c>
    </row>
    <row r="3762" spans="1:7" hidden="1" x14ac:dyDescent="0.25">
      <c r="A3762">
        <v>331110</v>
      </c>
      <c r="B3762" t="s">
        <v>154</v>
      </c>
      <c r="C3762" t="s">
        <v>33</v>
      </c>
      <c r="D3762">
        <v>0</v>
      </c>
      <c r="E3762">
        <v>331</v>
      </c>
      <c r="F3762" s="1" t="s">
        <v>19</v>
      </c>
      <c r="G3762" t="s">
        <v>154</v>
      </c>
    </row>
    <row r="3763" spans="1:7" hidden="1" x14ac:dyDescent="0.25">
      <c r="A3763">
        <v>331110</v>
      </c>
      <c r="B3763" t="s">
        <v>743</v>
      </c>
      <c r="C3763" t="s">
        <v>33</v>
      </c>
      <c r="D3763" t="s">
        <v>44</v>
      </c>
      <c r="E3763">
        <v>331</v>
      </c>
      <c r="F3763" s="1" t="s">
        <v>19</v>
      </c>
      <c r="G3763" t="s">
        <v>443</v>
      </c>
    </row>
    <row r="3764" spans="1:7" hidden="1" x14ac:dyDescent="0.25">
      <c r="A3764">
        <v>331110</v>
      </c>
      <c r="B3764" t="s">
        <v>744</v>
      </c>
      <c r="C3764" t="s">
        <v>33</v>
      </c>
      <c r="D3764">
        <v>2</v>
      </c>
      <c r="E3764">
        <v>331</v>
      </c>
      <c r="F3764" s="1" t="s">
        <v>19</v>
      </c>
      <c r="G3764" t="s">
        <v>443</v>
      </c>
    </row>
    <row r="3765" spans="1:7" hidden="1" x14ac:dyDescent="0.25">
      <c r="A3765">
        <v>331110</v>
      </c>
      <c r="B3765" t="s">
        <v>745</v>
      </c>
      <c r="C3765" t="s">
        <v>33</v>
      </c>
      <c r="D3765">
        <v>0</v>
      </c>
      <c r="E3765">
        <v>331</v>
      </c>
      <c r="F3765" s="1" t="s">
        <v>19</v>
      </c>
      <c r="G3765" t="s">
        <v>737</v>
      </c>
    </row>
    <row r="3766" spans="1:7" hidden="1" x14ac:dyDescent="0.25">
      <c r="A3766">
        <v>331110</v>
      </c>
      <c r="B3766" t="s">
        <v>738</v>
      </c>
      <c r="C3766" t="s">
        <v>33</v>
      </c>
      <c r="D3766" t="s">
        <v>44</v>
      </c>
      <c r="E3766">
        <v>331</v>
      </c>
      <c r="F3766" s="1" t="s">
        <v>19</v>
      </c>
      <c r="G3766" t="s">
        <v>738</v>
      </c>
    </row>
    <row r="3767" spans="1:7" hidden="1" x14ac:dyDescent="0.25">
      <c r="A3767">
        <v>331110</v>
      </c>
      <c r="B3767" t="s">
        <v>746</v>
      </c>
      <c r="C3767" t="s">
        <v>33</v>
      </c>
      <c r="D3767">
        <v>0</v>
      </c>
      <c r="E3767">
        <v>331</v>
      </c>
      <c r="F3767" s="1" t="s">
        <v>19</v>
      </c>
      <c r="G3767" t="s">
        <v>753</v>
      </c>
    </row>
    <row r="3768" spans="1:7" hidden="1" x14ac:dyDescent="0.25">
      <c r="A3768">
        <v>331110</v>
      </c>
      <c r="B3768" t="s">
        <v>747</v>
      </c>
      <c r="C3768" t="s">
        <v>33</v>
      </c>
      <c r="D3768" t="s">
        <v>44</v>
      </c>
      <c r="E3768">
        <v>331</v>
      </c>
      <c r="F3768" s="1" t="s">
        <v>19</v>
      </c>
      <c r="G3768" t="s">
        <v>753</v>
      </c>
    </row>
    <row r="3769" spans="1:7" hidden="1" x14ac:dyDescent="0.25">
      <c r="A3769">
        <v>331110</v>
      </c>
      <c r="B3769" t="s">
        <v>748</v>
      </c>
      <c r="C3769" t="s">
        <v>33</v>
      </c>
      <c r="D3769">
        <v>0</v>
      </c>
      <c r="E3769">
        <v>331</v>
      </c>
      <c r="F3769" s="1" t="s">
        <v>19</v>
      </c>
      <c r="G3769" t="s">
        <v>753</v>
      </c>
    </row>
    <row r="3770" spans="1:7" hidden="1" x14ac:dyDescent="0.25">
      <c r="A3770">
        <v>331110</v>
      </c>
      <c r="B3770" t="s">
        <v>749</v>
      </c>
      <c r="C3770" t="s">
        <v>33</v>
      </c>
      <c r="D3770" t="s">
        <v>50</v>
      </c>
      <c r="E3770">
        <v>331</v>
      </c>
      <c r="F3770" s="1" t="s">
        <v>19</v>
      </c>
      <c r="G3770" t="s">
        <v>753</v>
      </c>
    </row>
    <row r="3771" spans="1:7" hidden="1" x14ac:dyDescent="0.25">
      <c r="A3771">
        <v>331110</v>
      </c>
      <c r="B3771" t="s">
        <v>532</v>
      </c>
      <c r="C3771" t="s">
        <v>33</v>
      </c>
      <c r="D3771">
        <v>1</v>
      </c>
      <c r="E3771">
        <v>331</v>
      </c>
      <c r="F3771" s="1" t="s">
        <v>19</v>
      </c>
      <c r="G3771" t="s">
        <v>753</v>
      </c>
    </row>
    <row r="3772" spans="1:7" hidden="1" x14ac:dyDescent="0.25">
      <c r="A3772">
        <v>3312</v>
      </c>
      <c r="B3772" t="s">
        <v>750</v>
      </c>
      <c r="C3772" t="s">
        <v>33</v>
      </c>
      <c r="D3772">
        <v>0</v>
      </c>
      <c r="E3772">
        <v>331</v>
      </c>
      <c r="F3772" s="1" t="s">
        <v>19</v>
      </c>
      <c r="G3772" t="s">
        <v>149</v>
      </c>
    </row>
    <row r="3773" spans="1:7" hidden="1" x14ac:dyDescent="0.25">
      <c r="A3773">
        <v>3312</v>
      </c>
      <c r="B3773" t="s">
        <v>741</v>
      </c>
      <c r="C3773" t="s">
        <v>33</v>
      </c>
      <c r="D3773">
        <v>0</v>
      </c>
      <c r="E3773">
        <v>331</v>
      </c>
      <c r="F3773" s="1" t="s">
        <v>19</v>
      </c>
      <c r="G3773" t="s">
        <v>453</v>
      </c>
    </row>
    <row r="3774" spans="1:7" hidden="1" x14ac:dyDescent="0.25">
      <c r="A3774">
        <v>3312</v>
      </c>
      <c r="B3774" t="s">
        <v>742</v>
      </c>
      <c r="C3774" t="s">
        <v>33</v>
      </c>
      <c r="D3774">
        <v>0</v>
      </c>
      <c r="E3774">
        <v>331</v>
      </c>
      <c r="F3774" s="1" t="s">
        <v>19</v>
      </c>
      <c r="G3774" t="s">
        <v>153</v>
      </c>
    </row>
    <row r="3775" spans="1:7" hidden="1" x14ac:dyDescent="0.25">
      <c r="A3775">
        <v>3312</v>
      </c>
      <c r="B3775" t="s">
        <v>154</v>
      </c>
      <c r="C3775" t="s">
        <v>33</v>
      </c>
      <c r="D3775">
        <v>0</v>
      </c>
      <c r="E3775">
        <v>331</v>
      </c>
      <c r="F3775" s="1" t="s">
        <v>19</v>
      </c>
      <c r="G3775" t="s">
        <v>154</v>
      </c>
    </row>
    <row r="3776" spans="1:7" hidden="1" x14ac:dyDescent="0.25">
      <c r="A3776">
        <v>3312</v>
      </c>
      <c r="B3776" t="s">
        <v>743</v>
      </c>
      <c r="C3776" t="s">
        <v>33</v>
      </c>
      <c r="D3776" t="s">
        <v>44</v>
      </c>
      <c r="E3776">
        <v>331</v>
      </c>
      <c r="F3776" s="1" t="s">
        <v>19</v>
      </c>
      <c r="G3776" t="s">
        <v>443</v>
      </c>
    </row>
    <row r="3777" spans="1:7" hidden="1" x14ac:dyDescent="0.25">
      <c r="A3777">
        <v>3312</v>
      </c>
      <c r="B3777" t="s">
        <v>744</v>
      </c>
      <c r="C3777" t="s">
        <v>33</v>
      </c>
      <c r="D3777">
        <v>0</v>
      </c>
      <c r="E3777">
        <v>331</v>
      </c>
      <c r="F3777" s="1" t="s">
        <v>19</v>
      </c>
      <c r="G3777" t="s">
        <v>443</v>
      </c>
    </row>
    <row r="3778" spans="1:7" hidden="1" x14ac:dyDescent="0.25">
      <c r="A3778">
        <v>3312</v>
      </c>
      <c r="B3778" t="s">
        <v>745</v>
      </c>
      <c r="C3778" t="s">
        <v>33</v>
      </c>
      <c r="D3778">
        <v>0</v>
      </c>
      <c r="E3778">
        <v>331</v>
      </c>
      <c r="F3778" s="1" t="s">
        <v>19</v>
      </c>
      <c r="G3778" t="s">
        <v>737</v>
      </c>
    </row>
    <row r="3779" spans="1:7" hidden="1" x14ac:dyDescent="0.25">
      <c r="A3779">
        <v>3312</v>
      </c>
      <c r="B3779" t="s">
        <v>738</v>
      </c>
      <c r="C3779" t="s">
        <v>33</v>
      </c>
      <c r="D3779" t="s">
        <v>44</v>
      </c>
      <c r="E3779">
        <v>331</v>
      </c>
      <c r="F3779" s="1" t="s">
        <v>19</v>
      </c>
      <c r="G3779" t="s">
        <v>738</v>
      </c>
    </row>
    <row r="3780" spans="1:7" hidden="1" x14ac:dyDescent="0.25">
      <c r="A3780">
        <v>3312</v>
      </c>
      <c r="B3780" t="s">
        <v>746</v>
      </c>
      <c r="C3780" t="s">
        <v>33</v>
      </c>
      <c r="D3780">
        <v>0</v>
      </c>
      <c r="E3780">
        <v>331</v>
      </c>
      <c r="F3780" s="1" t="s">
        <v>19</v>
      </c>
      <c r="G3780" t="s">
        <v>753</v>
      </c>
    </row>
    <row r="3781" spans="1:7" hidden="1" x14ac:dyDescent="0.25">
      <c r="A3781">
        <v>3312</v>
      </c>
      <c r="B3781" t="s">
        <v>747</v>
      </c>
      <c r="C3781" t="s">
        <v>33</v>
      </c>
      <c r="D3781" t="s">
        <v>44</v>
      </c>
      <c r="E3781">
        <v>331</v>
      </c>
      <c r="F3781" s="1" t="s">
        <v>19</v>
      </c>
      <c r="G3781" t="s">
        <v>753</v>
      </c>
    </row>
    <row r="3782" spans="1:7" hidden="1" x14ac:dyDescent="0.25">
      <c r="A3782">
        <v>3312</v>
      </c>
      <c r="B3782" t="s">
        <v>748</v>
      </c>
      <c r="C3782" t="s">
        <v>33</v>
      </c>
      <c r="D3782">
        <v>0</v>
      </c>
      <c r="E3782">
        <v>331</v>
      </c>
      <c r="F3782" s="1" t="s">
        <v>19</v>
      </c>
      <c r="G3782" t="s">
        <v>753</v>
      </c>
    </row>
    <row r="3783" spans="1:7" hidden="1" x14ac:dyDescent="0.25">
      <c r="A3783">
        <v>3312</v>
      </c>
      <c r="B3783" t="s">
        <v>749</v>
      </c>
      <c r="C3783" t="s">
        <v>33</v>
      </c>
      <c r="D3783">
        <v>0</v>
      </c>
      <c r="E3783">
        <v>331</v>
      </c>
      <c r="F3783" s="1" t="s">
        <v>19</v>
      </c>
      <c r="G3783" t="s">
        <v>753</v>
      </c>
    </row>
    <row r="3784" spans="1:7" hidden="1" x14ac:dyDescent="0.25">
      <c r="A3784">
        <v>3312</v>
      </c>
      <c r="B3784" t="s">
        <v>532</v>
      </c>
      <c r="C3784" t="s">
        <v>33</v>
      </c>
      <c r="D3784">
        <v>0</v>
      </c>
      <c r="E3784">
        <v>331</v>
      </c>
      <c r="F3784" s="1" t="s">
        <v>19</v>
      </c>
      <c r="G3784" t="s">
        <v>753</v>
      </c>
    </row>
    <row r="3785" spans="1:7" hidden="1" x14ac:dyDescent="0.25">
      <c r="A3785">
        <v>3313</v>
      </c>
      <c r="B3785" t="s">
        <v>750</v>
      </c>
      <c r="C3785" t="s">
        <v>33</v>
      </c>
      <c r="D3785">
        <v>0</v>
      </c>
      <c r="E3785">
        <v>331</v>
      </c>
      <c r="F3785" s="1" t="s">
        <v>20</v>
      </c>
      <c r="G3785" t="s">
        <v>149</v>
      </c>
    </row>
    <row r="3786" spans="1:7" hidden="1" x14ac:dyDescent="0.25">
      <c r="A3786">
        <v>3313</v>
      </c>
      <c r="B3786" t="s">
        <v>741</v>
      </c>
      <c r="C3786" t="s">
        <v>33</v>
      </c>
      <c r="D3786">
        <v>0</v>
      </c>
      <c r="E3786">
        <v>331</v>
      </c>
      <c r="F3786" s="1" t="s">
        <v>20</v>
      </c>
      <c r="G3786" t="s">
        <v>453</v>
      </c>
    </row>
    <row r="3787" spans="1:7" hidden="1" x14ac:dyDescent="0.25">
      <c r="A3787">
        <v>3313</v>
      </c>
      <c r="B3787" t="s">
        <v>742</v>
      </c>
      <c r="C3787" t="s">
        <v>33</v>
      </c>
      <c r="D3787">
        <v>0</v>
      </c>
      <c r="E3787">
        <v>331</v>
      </c>
      <c r="F3787" s="1" t="s">
        <v>20</v>
      </c>
      <c r="G3787" t="s">
        <v>153</v>
      </c>
    </row>
    <row r="3788" spans="1:7" hidden="1" x14ac:dyDescent="0.25">
      <c r="A3788">
        <v>3313</v>
      </c>
      <c r="B3788" t="s">
        <v>154</v>
      </c>
      <c r="C3788" t="s">
        <v>33</v>
      </c>
      <c r="D3788">
        <v>0</v>
      </c>
      <c r="E3788">
        <v>331</v>
      </c>
      <c r="F3788" s="1" t="s">
        <v>20</v>
      </c>
      <c r="G3788" t="s">
        <v>154</v>
      </c>
    </row>
    <row r="3789" spans="1:7" hidden="1" x14ac:dyDescent="0.25">
      <c r="A3789">
        <v>3313</v>
      </c>
      <c r="B3789" t="s">
        <v>743</v>
      </c>
      <c r="C3789" t="s">
        <v>33</v>
      </c>
      <c r="D3789" t="s">
        <v>44</v>
      </c>
      <c r="E3789">
        <v>331</v>
      </c>
      <c r="F3789" s="1" t="s">
        <v>20</v>
      </c>
      <c r="G3789" t="s">
        <v>443</v>
      </c>
    </row>
    <row r="3790" spans="1:7" hidden="1" x14ac:dyDescent="0.25">
      <c r="A3790">
        <v>3313</v>
      </c>
      <c r="B3790" t="s">
        <v>744</v>
      </c>
      <c r="C3790" t="s">
        <v>33</v>
      </c>
      <c r="D3790">
        <v>0</v>
      </c>
      <c r="E3790">
        <v>331</v>
      </c>
      <c r="F3790" s="1" t="s">
        <v>20</v>
      </c>
      <c r="G3790" t="s">
        <v>443</v>
      </c>
    </row>
    <row r="3791" spans="1:7" hidden="1" x14ac:dyDescent="0.25">
      <c r="A3791">
        <v>3313</v>
      </c>
      <c r="B3791" t="s">
        <v>745</v>
      </c>
      <c r="C3791" t="s">
        <v>33</v>
      </c>
      <c r="D3791">
        <v>0</v>
      </c>
      <c r="E3791">
        <v>331</v>
      </c>
      <c r="F3791" s="1" t="s">
        <v>20</v>
      </c>
      <c r="G3791" t="s">
        <v>737</v>
      </c>
    </row>
    <row r="3792" spans="1:7" hidden="1" x14ac:dyDescent="0.25">
      <c r="A3792">
        <v>3313</v>
      </c>
      <c r="B3792" t="s">
        <v>738</v>
      </c>
      <c r="C3792" t="s">
        <v>33</v>
      </c>
      <c r="D3792" t="s">
        <v>44</v>
      </c>
      <c r="E3792">
        <v>331</v>
      </c>
      <c r="F3792" s="1" t="s">
        <v>20</v>
      </c>
      <c r="G3792" t="s">
        <v>738</v>
      </c>
    </row>
    <row r="3793" spans="1:7" hidden="1" x14ac:dyDescent="0.25">
      <c r="A3793">
        <v>3313</v>
      </c>
      <c r="B3793" t="s">
        <v>746</v>
      </c>
      <c r="C3793" t="s">
        <v>33</v>
      </c>
      <c r="D3793">
        <v>0</v>
      </c>
      <c r="E3793">
        <v>331</v>
      </c>
      <c r="F3793" s="1" t="s">
        <v>20</v>
      </c>
      <c r="G3793" t="s">
        <v>753</v>
      </c>
    </row>
    <row r="3794" spans="1:7" hidden="1" x14ac:dyDescent="0.25">
      <c r="A3794">
        <v>3313</v>
      </c>
      <c r="B3794" t="s">
        <v>747</v>
      </c>
      <c r="C3794" t="s">
        <v>33</v>
      </c>
      <c r="D3794" t="s">
        <v>44</v>
      </c>
      <c r="E3794">
        <v>331</v>
      </c>
      <c r="F3794" s="1" t="s">
        <v>20</v>
      </c>
      <c r="G3794" t="s">
        <v>753</v>
      </c>
    </row>
    <row r="3795" spans="1:7" hidden="1" x14ac:dyDescent="0.25">
      <c r="A3795">
        <v>3313</v>
      </c>
      <c r="B3795" t="s">
        <v>748</v>
      </c>
      <c r="C3795" t="s">
        <v>33</v>
      </c>
      <c r="D3795">
        <v>0</v>
      </c>
      <c r="E3795">
        <v>331</v>
      </c>
      <c r="F3795" s="1" t="s">
        <v>20</v>
      </c>
      <c r="G3795" t="s">
        <v>753</v>
      </c>
    </row>
    <row r="3796" spans="1:7" hidden="1" x14ac:dyDescent="0.25">
      <c r="A3796">
        <v>3313</v>
      </c>
      <c r="B3796" t="s">
        <v>749</v>
      </c>
      <c r="C3796" t="s">
        <v>33</v>
      </c>
      <c r="D3796">
        <v>0</v>
      </c>
      <c r="E3796">
        <v>331</v>
      </c>
      <c r="F3796" s="1" t="s">
        <v>20</v>
      </c>
      <c r="G3796" t="s">
        <v>753</v>
      </c>
    </row>
    <row r="3797" spans="1:7" hidden="1" x14ac:dyDescent="0.25">
      <c r="A3797">
        <v>3313</v>
      </c>
      <c r="B3797" t="s">
        <v>532</v>
      </c>
      <c r="C3797" t="s">
        <v>33</v>
      </c>
      <c r="D3797">
        <v>0</v>
      </c>
      <c r="E3797">
        <v>331</v>
      </c>
      <c r="F3797" s="1" t="s">
        <v>20</v>
      </c>
      <c r="G3797" t="s">
        <v>753</v>
      </c>
    </row>
    <row r="3798" spans="1:7" hidden="1" x14ac:dyDescent="0.25">
      <c r="A3798">
        <v>331314</v>
      </c>
      <c r="B3798" t="s">
        <v>750</v>
      </c>
      <c r="C3798" t="s">
        <v>33</v>
      </c>
      <c r="D3798">
        <v>0</v>
      </c>
      <c r="E3798">
        <v>331</v>
      </c>
      <c r="F3798" s="1" t="s">
        <v>20</v>
      </c>
      <c r="G3798" t="s">
        <v>149</v>
      </c>
    </row>
    <row r="3799" spans="1:7" hidden="1" x14ac:dyDescent="0.25">
      <c r="A3799">
        <v>331314</v>
      </c>
      <c r="B3799" t="s">
        <v>741</v>
      </c>
      <c r="C3799" t="s">
        <v>33</v>
      </c>
      <c r="D3799">
        <v>0</v>
      </c>
      <c r="E3799">
        <v>331</v>
      </c>
      <c r="F3799" s="1" t="s">
        <v>20</v>
      </c>
      <c r="G3799" t="s">
        <v>453</v>
      </c>
    </row>
    <row r="3800" spans="1:7" hidden="1" x14ac:dyDescent="0.25">
      <c r="A3800">
        <v>331314</v>
      </c>
      <c r="B3800" t="s">
        <v>742</v>
      </c>
      <c r="C3800" t="s">
        <v>33</v>
      </c>
      <c r="D3800">
        <v>0</v>
      </c>
      <c r="E3800">
        <v>331</v>
      </c>
      <c r="F3800" s="1" t="s">
        <v>20</v>
      </c>
      <c r="G3800" t="s">
        <v>153</v>
      </c>
    </row>
    <row r="3801" spans="1:7" hidden="1" x14ac:dyDescent="0.25">
      <c r="A3801">
        <v>331314</v>
      </c>
      <c r="B3801" t="s">
        <v>154</v>
      </c>
      <c r="C3801" t="s">
        <v>33</v>
      </c>
      <c r="D3801">
        <v>0</v>
      </c>
      <c r="E3801">
        <v>331</v>
      </c>
      <c r="F3801" s="1" t="s">
        <v>20</v>
      </c>
      <c r="G3801" t="s">
        <v>154</v>
      </c>
    </row>
    <row r="3802" spans="1:7" hidden="1" x14ac:dyDescent="0.25">
      <c r="A3802">
        <v>331314</v>
      </c>
      <c r="B3802" t="s">
        <v>743</v>
      </c>
      <c r="C3802" t="s">
        <v>33</v>
      </c>
      <c r="D3802" t="s">
        <v>44</v>
      </c>
      <c r="E3802">
        <v>331</v>
      </c>
      <c r="F3802" s="1" t="s">
        <v>20</v>
      </c>
      <c r="G3802" t="s">
        <v>443</v>
      </c>
    </row>
    <row r="3803" spans="1:7" hidden="1" x14ac:dyDescent="0.25">
      <c r="A3803">
        <v>331314</v>
      </c>
      <c r="B3803" t="s">
        <v>744</v>
      </c>
      <c r="C3803" t="s">
        <v>33</v>
      </c>
      <c r="D3803">
        <v>0</v>
      </c>
      <c r="E3803">
        <v>331</v>
      </c>
      <c r="F3803" s="1" t="s">
        <v>20</v>
      </c>
      <c r="G3803" t="s">
        <v>443</v>
      </c>
    </row>
    <row r="3804" spans="1:7" hidden="1" x14ac:dyDescent="0.25">
      <c r="A3804">
        <v>331314</v>
      </c>
      <c r="B3804" t="s">
        <v>745</v>
      </c>
      <c r="C3804" t="s">
        <v>33</v>
      </c>
      <c r="D3804">
        <v>0</v>
      </c>
      <c r="E3804">
        <v>331</v>
      </c>
      <c r="F3804" s="1" t="s">
        <v>20</v>
      </c>
      <c r="G3804" t="s">
        <v>737</v>
      </c>
    </row>
    <row r="3805" spans="1:7" hidden="1" x14ac:dyDescent="0.25">
      <c r="A3805">
        <v>331314</v>
      </c>
      <c r="B3805" t="s">
        <v>738</v>
      </c>
      <c r="C3805" t="s">
        <v>33</v>
      </c>
      <c r="D3805" t="s">
        <v>44</v>
      </c>
      <c r="E3805">
        <v>331</v>
      </c>
      <c r="F3805" s="1" t="s">
        <v>20</v>
      </c>
      <c r="G3805" t="s">
        <v>738</v>
      </c>
    </row>
    <row r="3806" spans="1:7" hidden="1" x14ac:dyDescent="0.25">
      <c r="A3806">
        <v>331314</v>
      </c>
      <c r="B3806" t="s">
        <v>746</v>
      </c>
      <c r="C3806" t="s">
        <v>33</v>
      </c>
      <c r="D3806">
        <v>0</v>
      </c>
      <c r="E3806">
        <v>331</v>
      </c>
      <c r="F3806" s="1" t="s">
        <v>20</v>
      </c>
      <c r="G3806" t="s">
        <v>753</v>
      </c>
    </row>
    <row r="3807" spans="1:7" hidden="1" x14ac:dyDescent="0.25">
      <c r="A3807">
        <v>331314</v>
      </c>
      <c r="B3807" t="s">
        <v>747</v>
      </c>
      <c r="C3807" t="s">
        <v>33</v>
      </c>
      <c r="D3807" t="s">
        <v>44</v>
      </c>
      <c r="E3807">
        <v>331</v>
      </c>
      <c r="F3807" s="1" t="s">
        <v>20</v>
      </c>
      <c r="G3807" t="s">
        <v>753</v>
      </c>
    </row>
    <row r="3808" spans="1:7" hidden="1" x14ac:dyDescent="0.25">
      <c r="A3808">
        <v>331314</v>
      </c>
      <c r="B3808" t="s">
        <v>748</v>
      </c>
      <c r="C3808" t="s">
        <v>33</v>
      </c>
      <c r="D3808">
        <v>0</v>
      </c>
      <c r="E3808">
        <v>331</v>
      </c>
      <c r="F3808" s="1" t="s">
        <v>20</v>
      </c>
      <c r="G3808" t="s">
        <v>753</v>
      </c>
    </row>
    <row r="3809" spans="1:7" hidden="1" x14ac:dyDescent="0.25">
      <c r="A3809">
        <v>331314</v>
      </c>
      <c r="B3809" t="s">
        <v>749</v>
      </c>
      <c r="C3809" t="s">
        <v>33</v>
      </c>
      <c r="D3809">
        <v>0</v>
      </c>
      <c r="E3809">
        <v>331</v>
      </c>
      <c r="F3809" s="1" t="s">
        <v>20</v>
      </c>
      <c r="G3809" t="s">
        <v>753</v>
      </c>
    </row>
    <row r="3810" spans="1:7" hidden="1" x14ac:dyDescent="0.25">
      <c r="A3810">
        <v>331314</v>
      </c>
      <c r="B3810" t="s">
        <v>532</v>
      </c>
      <c r="C3810" t="s">
        <v>33</v>
      </c>
      <c r="D3810">
        <v>0</v>
      </c>
      <c r="E3810">
        <v>331</v>
      </c>
      <c r="F3810" s="1" t="s">
        <v>20</v>
      </c>
      <c r="G3810" t="s">
        <v>753</v>
      </c>
    </row>
    <row r="3811" spans="1:7" hidden="1" x14ac:dyDescent="0.25">
      <c r="A3811">
        <v>331315</v>
      </c>
      <c r="B3811" t="s">
        <v>750</v>
      </c>
      <c r="C3811" t="s">
        <v>33</v>
      </c>
      <c r="D3811">
        <v>0</v>
      </c>
      <c r="E3811">
        <v>331</v>
      </c>
      <c r="F3811" s="1" t="s">
        <v>20</v>
      </c>
      <c r="G3811" t="s">
        <v>149</v>
      </c>
    </row>
    <row r="3812" spans="1:7" hidden="1" x14ac:dyDescent="0.25">
      <c r="A3812">
        <v>331315</v>
      </c>
      <c r="B3812" t="s">
        <v>741</v>
      </c>
      <c r="C3812" t="s">
        <v>33</v>
      </c>
      <c r="D3812">
        <v>0</v>
      </c>
      <c r="E3812">
        <v>331</v>
      </c>
      <c r="F3812" s="1" t="s">
        <v>20</v>
      </c>
      <c r="G3812" t="s">
        <v>453</v>
      </c>
    </row>
    <row r="3813" spans="1:7" hidden="1" x14ac:dyDescent="0.25">
      <c r="A3813">
        <v>331315</v>
      </c>
      <c r="B3813" t="s">
        <v>742</v>
      </c>
      <c r="C3813" t="s">
        <v>33</v>
      </c>
      <c r="D3813">
        <v>0</v>
      </c>
      <c r="E3813">
        <v>331</v>
      </c>
      <c r="F3813" s="1" t="s">
        <v>20</v>
      </c>
      <c r="G3813" t="s">
        <v>153</v>
      </c>
    </row>
    <row r="3814" spans="1:7" hidden="1" x14ac:dyDescent="0.25">
      <c r="A3814">
        <v>331315</v>
      </c>
      <c r="B3814" t="s">
        <v>154</v>
      </c>
      <c r="C3814" t="s">
        <v>33</v>
      </c>
      <c r="D3814">
        <v>0</v>
      </c>
      <c r="E3814">
        <v>331</v>
      </c>
      <c r="F3814" s="1" t="s">
        <v>20</v>
      </c>
      <c r="G3814" t="s">
        <v>154</v>
      </c>
    </row>
    <row r="3815" spans="1:7" hidden="1" x14ac:dyDescent="0.25">
      <c r="A3815">
        <v>331315</v>
      </c>
      <c r="B3815" t="s">
        <v>743</v>
      </c>
      <c r="C3815" t="s">
        <v>33</v>
      </c>
      <c r="D3815" t="s">
        <v>44</v>
      </c>
      <c r="E3815">
        <v>331</v>
      </c>
      <c r="F3815" s="1" t="s">
        <v>20</v>
      </c>
      <c r="G3815" t="s">
        <v>443</v>
      </c>
    </row>
    <row r="3816" spans="1:7" hidden="1" x14ac:dyDescent="0.25">
      <c r="A3816">
        <v>331315</v>
      </c>
      <c r="B3816" t="s">
        <v>744</v>
      </c>
      <c r="C3816" t="s">
        <v>33</v>
      </c>
      <c r="D3816">
        <v>0</v>
      </c>
      <c r="E3816">
        <v>331</v>
      </c>
      <c r="F3816" s="1" t="s">
        <v>20</v>
      </c>
      <c r="G3816" t="s">
        <v>443</v>
      </c>
    </row>
    <row r="3817" spans="1:7" hidden="1" x14ac:dyDescent="0.25">
      <c r="A3817">
        <v>331315</v>
      </c>
      <c r="B3817" t="s">
        <v>745</v>
      </c>
      <c r="C3817" t="s">
        <v>33</v>
      </c>
      <c r="D3817">
        <v>0</v>
      </c>
      <c r="E3817">
        <v>331</v>
      </c>
      <c r="F3817" s="1" t="s">
        <v>20</v>
      </c>
      <c r="G3817" t="s">
        <v>737</v>
      </c>
    </row>
    <row r="3818" spans="1:7" hidden="1" x14ac:dyDescent="0.25">
      <c r="A3818">
        <v>331315</v>
      </c>
      <c r="B3818" t="s">
        <v>738</v>
      </c>
      <c r="C3818" t="s">
        <v>33</v>
      </c>
      <c r="D3818" t="s">
        <v>44</v>
      </c>
      <c r="E3818">
        <v>331</v>
      </c>
      <c r="F3818" s="1" t="s">
        <v>20</v>
      </c>
      <c r="G3818" t="s">
        <v>738</v>
      </c>
    </row>
    <row r="3819" spans="1:7" hidden="1" x14ac:dyDescent="0.25">
      <c r="A3819">
        <v>331315</v>
      </c>
      <c r="B3819" t="s">
        <v>746</v>
      </c>
      <c r="C3819" t="s">
        <v>33</v>
      </c>
      <c r="D3819">
        <v>0</v>
      </c>
      <c r="E3819">
        <v>331</v>
      </c>
      <c r="F3819" s="1" t="s">
        <v>20</v>
      </c>
      <c r="G3819" t="s">
        <v>753</v>
      </c>
    </row>
    <row r="3820" spans="1:7" hidden="1" x14ac:dyDescent="0.25">
      <c r="A3820">
        <v>331315</v>
      </c>
      <c r="B3820" t="s">
        <v>747</v>
      </c>
      <c r="C3820" t="s">
        <v>33</v>
      </c>
      <c r="D3820" t="s">
        <v>44</v>
      </c>
      <c r="E3820">
        <v>331</v>
      </c>
      <c r="F3820" s="1" t="s">
        <v>20</v>
      </c>
      <c r="G3820" t="s">
        <v>753</v>
      </c>
    </row>
    <row r="3821" spans="1:7" hidden="1" x14ac:dyDescent="0.25">
      <c r="A3821">
        <v>331315</v>
      </c>
      <c r="B3821" t="s">
        <v>748</v>
      </c>
      <c r="C3821" t="s">
        <v>33</v>
      </c>
      <c r="D3821">
        <v>0</v>
      </c>
      <c r="E3821">
        <v>331</v>
      </c>
      <c r="F3821" s="1" t="s">
        <v>20</v>
      </c>
      <c r="G3821" t="s">
        <v>753</v>
      </c>
    </row>
    <row r="3822" spans="1:7" hidden="1" x14ac:dyDescent="0.25">
      <c r="A3822">
        <v>331315</v>
      </c>
      <c r="B3822" t="s">
        <v>749</v>
      </c>
      <c r="C3822" t="s">
        <v>33</v>
      </c>
      <c r="D3822">
        <v>0</v>
      </c>
      <c r="E3822">
        <v>331</v>
      </c>
      <c r="F3822" s="1" t="s">
        <v>20</v>
      </c>
      <c r="G3822" t="s">
        <v>753</v>
      </c>
    </row>
    <row r="3823" spans="1:7" hidden="1" x14ac:dyDescent="0.25">
      <c r="A3823">
        <v>331315</v>
      </c>
      <c r="B3823" t="s">
        <v>532</v>
      </c>
      <c r="C3823" t="s">
        <v>33</v>
      </c>
      <c r="D3823">
        <v>0</v>
      </c>
      <c r="E3823">
        <v>331</v>
      </c>
      <c r="F3823" s="1" t="s">
        <v>20</v>
      </c>
      <c r="G3823" t="s">
        <v>753</v>
      </c>
    </row>
    <row r="3824" spans="1:7" hidden="1" x14ac:dyDescent="0.25">
      <c r="A3824">
        <v>331318</v>
      </c>
      <c r="B3824" t="s">
        <v>750</v>
      </c>
      <c r="C3824" t="s">
        <v>33</v>
      </c>
      <c r="D3824">
        <v>0</v>
      </c>
      <c r="E3824">
        <v>331</v>
      </c>
      <c r="F3824" s="1" t="s">
        <v>20</v>
      </c>
      <c r="G3824" t="s">
        <v>149</v>
      </c>
    </row>
    <row r="3825" spans="1:7" hidden="1" x14ac:dyDescent="0.25">
      <c r="A3825">
        <v>331318</v>
      </c>
      <c r="B3825" t="s">
        <v>741</v>
      </c>
      <c r="C3825" t="s">
        <v>33</v>
      </c>
      <c r="D3825">
        <v>0</v>
      </c>
      <c r="E3825">
        <v>331</v>
      </c>
      <c r="F3825" s="1" t="s">
        <v>20</v>
      </c>
      <c r="G3825" t="s">
        <v>453</v>
      </c>
    </row>
    <row r="3826" spans="1:7" hidden="1" x14ac:dyDescent="0.25">
      <c r="A3826">
        <v>331318</v>
      </c>
      <c r="B3826" t="s">
        <v>742</v>
      </c>
      <c r="C3826" t="s">
        <v>33</v>
      </c>
      <c r="D3826">
        <v>0</v>
      </c>
      <c r="E3826">
        <v>331</v>
      </c>
      <c r="F3826" s="1" t="s">
        <v>20</v>
      </c>
      <c r="G3826" t="s">
        <v>153</v>
      </c>
    </row>
    <row r="3827" spans="1:7" hidden="1" x14ac:dyDescent="0.25">
      <c r="A3827">
        <v>331318</v>
      </c>
      <c r="B3827" t="s">
        <v>154</v>
      </c>
      <c r="C3827" t="s">
        <v>33</v>
      </c>
      <c r="D3827">
        <v>0</v>
      </c>
      <c r="E3827">
        <v>331</v>
      </c>
      <c r="F3827" s="1" t="s">
        <v>20</v>
      </c>
      <c r="G3827" t="s">
        <v>154</v>
      </c>
    </row>
    <row r="3828" spans="1:7" hidden="1" x14ac:dyDescent="0.25">
      <c r="A3828">
        <v>331318</v>
      </c>
      <c r="B3828" t="s">
        <v>743</v>
      </c>
      <c r="C3828" t="s">
        <v>33</v>
      </c>
      <c r="D3828" t="s">
        <v>44</v>
      </c>
      <c r="E3828">
        <v>331</v>
      </c>
      <c r="F3828" s="1" t="s">
        <v>20</v>
      </c>
      <c r="G3828" t="s">
        <v>443</v>
      </c>
    </row>
    <row r="3829" spans="1:7" hidden="1" x14ac:dyDescent="0.25">
      <c r="A3829">
        <v>331318</v>
      </c>
      <c r="B3829" t="s">
        <v>744</v>
      </c>
      <c r="C3829" t="s">
        <v>33</v>
      </c>
      <c r="D3829">
        <v>0</v>
      </c>
      <c r="E3829">
        <v>331</v>
      </c>
      <c r="F3829" s="1" t="s">
        <v>20</v>
      </c>
      <c r="G3829" t="s">
        <v>443</v>
      </c>
    </row>
    <row r="3830" spans="1:7" hidden="1" x14ac:dyDescent="0.25">
      <c r="A3830">
        <v>331318</v>
      </c>
      <c r="B3830" t="s">
        <v>745</v>
      </c>
      <c r="C3830" t="s">
        <v>33</v>
      </c>
      <c r="D3830">
        <v>0</v>
      </c>
      <c r="E3830">
        <v>331</v>
      </c>
      <c r="F3830" s="1" t="s">
        <v>20</v>
      </c>
      <c r="G3830" t="s">
        <v>737</v>
      </c>
    </row>
    <row r="3831" spans="1:7" hidden="1" x14ac:dyDescent="0.25">
      <c r="A3831">
        <v>331318</v>
      </c>
      <c r="B3831" t="s">
        <v>738</v>
      </c>
      <c r="C3831" t="s">
        <v>33</v>
      </c>
      <c r="D3831" t="s">
        <v>44</v>
      </c>
      <c r="E3831">
        <v>331</v>
      </c>
      <c r="F3831" s="1" t="s">
        <v>20</v>
      </c>
      <c r="G3831" t="s">
        <v>738</v>
      </c>
    </row>
    <row r="3832" spans="1:7" hidden="1" x14ac:dyDescent="0.25">
      <c r="A3832">
        <v>331318</v>
      </c>
      <c r="B3832" t="s">
        <v>746</v>
      </c>
      <c r="C3832" t="s">
        <v>33</v>
      </c>
      <c r="D3832">
        <v>0</v>
      </c>
      <c r="E3832">
        <v>331</v>
      </c>
      <c r="F3832" s="1" t="s">
        <v>20</v>
      </c>
      <c r="G3832" t="s">
        <v>753</v>
      </c>
    </row>
    <row r="3833" spans="1:7" hidden="1" x14ac:dyDescent="0.25">
      <c r="A3833">
        <v>331318</v>
      </c>
      <c r="B3833" t="s">
        <v>747</v>
      </c>
      <c r="C3833" t="s">
        <v>33</v>
      </c>
      <c r="D3833" t="s">
        <v>44</v>
      </c>
      <c r="E3833">
        <v>331</v>
      </c>
      <c r="F3833" s="1" t="s">
        <v>20</v>
      </c>
      <c r="G3833" t="s">
        <v>753</v>
      </c>
    </row>
    <row r="3834" spans="1:7" hidden="1" x14ac:dyDescent="0.25">
      <c r="A3834">
        <v>331318</v>
      </c>
      <c r="B3834" t="s">
        <v>748</v>
      </c>
      <c r="C3834" t="s">
        <v>33</v>
      </c>
      <c r="D3834">
        <v>0</v>
      </c>
      <c r="E3834">
        <v>331</v>
      </c>
      <c r="F3834" s="1" t="s">
        <v>20</v>
      </c>
      <c r="G3834" t="s">
        <v>753</v>
      </c>
    </row>
    <row r="3835" spans="1:7" hidden="1" x14ac:dyDescent="0.25">
      <c r="A3835">
        <v>331318</v>
      </c>
      <c r="B3835" t="s">
        <v>749</v>
      </c>
      <c r="C3835" t="s">
        <v>33</v>
      </c>
      <c r="D3835">
        <v>0</v>
      </c>
      <c r="E3835">
        <v>331</v>
      </c>
      <c r="F3835" s="1" t="s">
        <v>20</v>
      </c>
      <c r="G3835" t="s">
        <v>753</v>
      </c>
    </row>
    <row r="3836" spans="1:7" hidden="1" x14ac:dyDescent="0.25">
      <c r="A3836">
        <v>331318</v>
      </c>
      <c r="B3836" t="s">
        <v>532</v>
      </c>
      <c r="C3836" t="s">
        <v>33</v>
      </c>
      <c r="D3836">
        <v>0</v>
      </c>
      <c r="E3836">
        <v>331</v>
      </c>
      <c r="F3836" s="1" t="s">
        <v>20</v>
      </c>
      <c r="G3836" t="s">
        <v>753</v>
      </c>
    </row>
    <row r="3837" spans="1:7" hidden="1" x14ac:dyDescent="0.25">
      <c r="A3837">
        <v>3314</v>
      </c>
      <c r="B3837" t="s">
        <v>750</v>
      </c>
      <c r="C3837" t="s">
        <v>33</v>
      </c>
      <c r="D3837">
        <v>0</v>
      </c>
      <c r="E3837">
        <v>331</v>
      </c>
      <c r="F3837" s="1" t="s">
        <v>20</v>
      </c>
      <c r="G3837" t="s">
        <v>149</v>
      </c>
    </row>
    <row r="3838" spans="1:7" hidden="1" x14ac:dyDescent="0.25">
      <c r="A3838">
        <v>3314</v>
      </c>
      <c r="B3838" t="s">
        <v>741</v>
      </c>
      <c r="C3838" t="s">
        <v>33</v>
      </c>
      <c r="D3838">
        <v>0</v>
      </c>
      <c r="E3838">
        <v>331</v>
      </c>
      <c r="F3838" s="1" t="s">
        <v>20</v>
      </c>
      <c r="G3838" t="s">
        <v>453</v>
      </c>
    </row>
    <row r="3839" spans="1:7" hidden="1" x14ac:dyDescent="0.25">
      <c r="A3839">
        <v>3314</v>
      </c>
      <c r="B3839" t="s">
        <v>742</v>
      </c>
      <c r="C3839" t="s">
        <v>33</v>
      </c>
      <c r="D3839">
        <v>0</v>
      </c>
      <c r="E3839">
        <v>331</v>
      </c>
      <c r="F3839" s="1" t="s">
        <v>20</v>
      </c>
      <c r="G3839" t="s">
        <v>153</v>
      </c>
    </row>
    <row r="3840" spans="1:7" hidden="1" x14ac:dyDescent="0.25">
      <c r="A3840">
        <v>3314</v>
      </c>
      <c r="B3840" t="s">
        <v>154</v>
      </c>
      <c r="C3840" t="s">
        <v>33</v>
      </c>
      <c r="D3840">
        <v>0</v>
      </c>
      <c r="E3840">
        <v>331</v>
      </c>
      <c r="F3840" s="1" t="s">
        <v>20</v>
      </c>
      <c r="G3840" t="s">
        <v>154</v>
      </c>
    </row>
    <row r="3841" spans="1:7" hidden="1" x14ac:dyDescent="0.25">
      <c r="A3841">
        <v>3314</v>
      </c>
      <c r="B3841" t="s">
        <v>743</v>
      </c>
      <c r="C3841" t="s">
        <v>33</v>
      </c>
      <c r="D3841" t="s">
        <v>44</v>
      </c>
      <c r="E3841">
        <v>331</v>
      </c>
      <c r="F3841" s="1" t="s">
        <v>20</v>
      </c>
      <c r="G3841" t="s">
        <v>443</v>
      </c>
    </row>
    <row r="3842" spans="1:7" hidden="1" x14ac:dyDescent="0.25">
      <c r="A3842">
        <v>3314</v>
      </c>
      <c r="B3842" t="s">
        <v>744</v>
      </c>
      <c r="C3842" t="s">
        <v>33</v>
      </c>
      <c r="D3842">
        <v>0</v>
      </c>
      <c r="E3842">
        <v>331</v>
      </c>
      <c r="F3842" s="1" t="s">
        <v>20</v>
      </c>
      <c r="G3842" t="s">
        <v>443</v>
      </c>
    </row>
    <row r="3843" spans="1:7" hidden="1" x14ac:dyDescent="0.25">
      <c r="A3843">
        <v>3314</v>
      </c>
      <c r="B3843" t="s">
        <v>745</v>
      </c>
      <c r="C3843" t="s">
        <v>33</v>
      </c>
      <c r="D3843">
        <v>0</v>
      </c>
      <c r="E3843">
        <v>331</v>
      </c>
      <c r="F3843" s="1" t="s">
        <v>20</v>
      </c>
      <c r="G3843" t="s">
        <v>737</v>
      </c>
    </row>
    <row r="3844" spans="1:7" hidden="1" x14ac:dyDescent="0.25">
      <c r="A3844">
        <v>3314</v>
      </c>
      <c r="B3844" t="s">
        <v>738</v>
      </c>
      <c r="C3844" t="s">
        <v>33</v>
      </c>
      <c r="D3844" t="s">
        <v>44</v>
      </c>
      <c r="E3844">
        <v>331</v>
      </c>
      <c r="F3844" s="1" t="s">
        <v>20</v>
      </c>
      <c r="G3844" t="s">
        <v>738</v>
      </c>
    </row>
    <row r="3845" spans="1:7" hidden="1" x14ac:dyDescent="0.25">
      <c r="A3845">
        <v>3314</v>
      </c>
      <c r="B3845" t="s">
        <v>746</v>
      </c>
      <c r="C3845" t="s">
        <v>33</v>
      </c>
      <c r="D3845">
        <v>0</v>
      </c>
      <c r="E3845">
        <v>331</v>
      </c>
      <c r="F3845" s="1" t="s">
        <v>20</v>
      </c>
      <c r="G3845" t="s">
        <v>753</v>
      </c>
    </row>
    <row r="3846" spans="1:7" hidden="1" x14ac:dyDescent="0.25">
      <c r="A3846">
        <v>3314</v>
      </c>
      <c r="B3846" t="s">
        <v>747</v>
      </c>
      <c r="C3846" t="s">
        <v>33</v>
      </c>
      <c r="D3846" t="s">
        <v>44</v>
      </c>
      <c r="E3846">
        <v>331</v>
      </c>
      <c r="F3846" s="1" t="s">
        <v>20</v>
      </c>
      <c r="G3846" t="s">
        <v>753</v>
      </c>
    </row>
    <row r="3847" spans="1:7" hidden="1" x14ac:dyDescent="0.25">
      <c r="A3847">
        <v>3314</v>
      </c>
      <c r="B3847" t="s">
        <v>748</v>
      </c>
      <c r="C3847" t="s">
        <v>33</v>
      </c>
      <c r="D3847">
        <v>0</v>
      </c>
      <c r="E3847">
        <v>331</v>
      </c>
      <c r="F3847" s="1" t="s">
        <v>20</v>
      </c>
      <c r="G3847" t="s">
        <v>753</v>
      </c>
    </row>
    <row r="3848" spans="1:7" hidden="1" x14ac:dyDescent="0.25">
      <c r="A3848">
        <v>3314</v>
      </c>
      <c r="B3848" t="s">
        <v>749</v>
      </c>
      <c r="C3848" t="s">
        <v>33</v>
      </c>
      <c r="D3848">
        <v>0</v>
      </c>
      <c r="E3848">
        <v>331</v>
      </c>
      <c r="F3848" s="1" t="s">
        <v>20</v>
      </c>
      <c r="G3848" t="s">
        <v>753</v>
      </c>
    </row>
    <row r="3849" spans="1:7" hidden="1" x14ac:dyDescent="0.25">
      <c r="A3849">
        <v>3314</v>
      </c>
      <c r="B3849" t="s">
        <v>532</v>
      </c>
      <c r="C3849" t="s">
        <v>33</v>
      </c>
      <c r="D3849">
        <v>0</v>
      </c>
      <c r="E3849">
        <v>331</v>
      </c>
      <c r="F3849" s="1" t="s">
        <v>20</v>
      </c>
      <c r="G3849" t="s">
        <v>753</v>
      </c>
    </row>
    <row r="3850" spans="1:7" hidden="1" x14ac:dyDescent="0.25">
      <c r="A3850">
        <v>331410</v>
      </c>
      <c r="B3850" t="s">
        <v>750</v>
      </c>
      <c r="C3850" t="s">
        <v>33</v>
      </c>
      <c r="D3850">
        <v>0</v>
      </c>
      <c r="E3850">
        <v>331</v>
      </c>
      <c r="F3850" s="1" t="s">
        <v>20</v>
      </c>
      <c r="G3850" t="s">
        <v>149</v>
      </c>
    </row>
    <row r="3851" spans="1:7" hidden="1" x14ac:dyDescent="0.25">
      <c r="A3851">
        <v>331410</v>
      </c>
      <c r="B3851" t="s">
        <v>741</v>
      </c>
      <c r="C3851" t="s">
        <v>33</v>
      </c>
      <c r="D3851">
        <v>0</v>
      </c>
      <c r="E3851">
        <v>331</v>
      </c>
      <c r="F3851" s="1" t="s">
        <v>20</v>
      </c>
      <c r="G3851" t="s">
        <v>453</v>
      </c>
    </row>
    <row r="3852" spans="1:7" hidden="1" x14ac:dyDescent="0.25">
      <c r="A3852">
        <v>331410</v>
      </c>
      <c r="B3852" t="s">
        <v>742</v>
      </c>
      <c r="C3852" t="s">
        <v>33</v>
      </c>
      <c r="D3852">
        <v>0</v>
      </c>
      <c r="E3852">
        <v>331</v>
      </c>
      <c r="F3852" s="1" t="s">
        <v>20</v>
      </c>
      <c r="G3852" t="s">
        <v>153</v>
      </c>
    </row>
    <row r="3853" spans="1:7" hidden="1" x14ac:dyDescent="0.25">
      <c r="A3853">
        <v>331410</v>
      </c>
      <c r="B3853" t="s">
        <v>154</v>
      </c>
      <c r="C3853" t="s">
        <v>33</v>
      </c>
      <c r="D3853">
        <v>0</v>
      </c>
      <c r="E3853">
        <v>331</v>
      </c>
      <c r="F3853" s="1" t="s">
        <v>20</v>
      </c>
      <c r="G3853" t="s">
        <v>154</v>
      </c>
    </row>
    <row r="3854" spans="1:7" hidden="1" x14ac:dyDescent="0.25">
      <c r="A3854">
        <v>331410</v>
      </c>
      <c r="B3854" t="s">
        <v>743</v>
      </c>
      <c r="C3854" t="s">
        <v>33</v>
      </c>
      <c r="D3854" t="s">
        <v>44</v>
      </c>
      <c r="E3854">
        <v>331</v>
      </c>
      <c r="F3854" s="1" t="s">
        <v>20</v>
      </c>
      <c r="G3854" t="s">
        <v>443</v>
      </c>
    </row>
    <row r="3855" spans="1:7" hidden="1" x14ac:dyDescent="0.25">
      <c r="A3855">
        <v>331410</v>
      </c>
      <c r="B3855" t="s">
        <v>744</v>
      </c>
      <c r="C3855" t="s">
        <v>33</v>
      </c>
      <c r="D3855">
        <v>0</v>
      </c>
      <c r="E3855">
        <v>331</v>
      </c>
      <c r="F3855" s="1" t="s">
        <v>20</v>
      </c>
      <c r="G3855" t="s">
        <v>443</v>
      </c>
    </row>
    <row r="3856" spans="1:7" hidden="1" x14ac:dyDescent="0.25">
      <c r="A3856">
        <v>331410</v>
      </c>
      <c r="B3856" t="s">
        <v>745</v>
      </c>
      <c r="C3856" t="s">
        <v>33</v>
      </c>
      <c r="D3856">
        <v>0</v>
      </c>
      <c r="E3856">
        <v>331</v>
      </c>
      <c r="F3856" s="1" t="s">
        <v>20</v>
      </c>
      <c r="G3856" t="s">
        <v>737</v>
      </c>
    </row>
    <row r="3857" spans="1:7" hidden="1" x14ac:dyDescent="0.25">
      <c r="A3857">
        <v>331410</v>
      </c>
      <c r="B3857" t="s">
        <v>738</v>
      </c>
      <c r="C3857" t="s">
        <v>33</v>
      </c>
      <c r="D3857" t="s">
        <v>44</v>
      </c>
      <c r="E3857">
        <v>331</v>
      </c>
      <c r="F3857" s="1" t="s">
        <v>20</v>
      </c>
      <c r="G3857" t="s">
        <v>738</v>
      </c>
    </row>
    <row r="3858" spans="1:7" hidden="1" x14ac:dyDescent="0.25">
      <c r="A3858">
        <v>331410</v>
      </c>
      <c r="B3858" t="s">
        <v>746</v>
      </c>
      <c r="C3858" t="s">
        <v>33</v>
      </c>
      <c r="D3858">
        <v>0</v>
      </c>
      <c r="E3858">
        <v>331</v>
      </c>
      <c r="F3858" s="1" t="s">
        <v>20</v>
      </c>
      <c r="G3858" t="s">
        <v>753</v>
      </c>
    </row>
    <row r="3859" spans="1:7" hidden="1" x14ac:dyDescent="0.25">
      <c r="A3859">
        <v>331410</v>
      </c>
      <c r="B3859" t="s">
        <v>747</v>
      </c>
      <c r="C3859" t="s">
        <v>33</v>
      </c>
      <c r="D3859" t="s">
        <v>44</v>
      </c>
      <c r="E3859">
        <v>331</v>
      </c>
      <c r="F3859" s="1" t="s">
        <v>20</v>
      </c>
      <c r="G3859" t="s">
        <v>753</v>
      </c>
    </row>
    <row r="3860" spans="1:7" hidden="1" x14ac:dyDescent="0.25">
      <c r="A3860">
        <v>331410</v>
      </c>
      <c r="B3860" t="s">
        <v>748</v>
      </c>
      <c r="C3860" t="s">
        <v>33</v>
      </c>
      <c r="D3860">
        <v>0</v>
      </c>
      <c r="E3860">
        <v>331</v>
      </c>
      <c r="F3860" s="1" t="s">
        <v>20</v>
      </c>
      <c r="G3860" t="s">
        <v>753</v>
      </c>
    </row>
    <row r="3861" spans="1:7" hidden="1" x14ac:dyDescent="0.25">
      <c r="A3861">
        <v>331410</v>
      </c>
      <c r="B3861" t="s">
        <v>749</v>
      </c>
      <c r="C3861" t="s">
        <v>33</v>
      </c>
      <c r="D3861">
        <v>0</v>
      </c>
      <c r="E3861">
        <v>331</v>
      </c>
      <c r="F3861" s="1" t="s">
        <v>20</v>
      </c>
      <c r="G3861" t="s">
        <v>753</v>
      </c>
    </row>
    <row r="3862" spans="1:7" hidden="1" x14ac:dyDescent="0.25">
      <c r="A3862">
        <v>331410</v>
      </c>
      <c r="B3862" t="s">
        <v>532</v>
      </c>
      <c r="C3862" t="s">
        <v>33</v>
      </c>
      <c r="D3862">
        <v>0</v>
      </c>
      <c r="E3862">
        <v>331</v>
      </c>
      <c r="F3862" s="1" t="s">
        <v>20</v>
      </c>
      <c r="G3862" t="s">
        <v>753</v>
      </c>
    </row>
    <row r="3863" spans="1:7" hidden="1" x14ac:dyDescent="0.25">
      <c r="A3863">
        <v>331511</v>
      </c>
      <c r="B3863" t="s">
        <v>750</v>
      </c>
      <c r="C3863" t="s">
        <v>33</v>
      </c>
      <c r="D3863">
        <v>0</v>
      </c>
      <c r="E3863">
        <v>331</v>
      </c>
      <c r="F3863" s="1" t="s">
        <v>19</v>
      </c>
      <c r="G3863" t="s">
        <v>149</v>
      </c>
    </row>
    <row r="3864" spans="1:7" hidden="1" x14ac:dyDescent="0.25">
      <c r="A3864">
        <v>331511</v>
      </c>
      <c r="B3864" t="s">
        <v>741</v>
      </c>
      <c r="C3864" t="s">
        <v>33</v>
      </c>
      <c r="D3864">
        <v>0</v>
      </c>
      <c r="E3864">
        <v>331</v>
      </c>
      <c r="F3864" s="1" t="s">
        <v>19</v>
      </c>
      <c r="G3864" t="s">
        <v>453</v>
      </c>
    </row>
    <row r="3865" spans="1:7" hidden="1" x14ac:dyDescent="0.25">
      <c r="A3865">
        <v>331511</v>
      </c>
      <c r="B3865" t="s">
        <v>742</v>
      </c>
      <c r="C3865" t="s">
        <v>33</v>
      </c>
      <c r="D3865">
        <v>0</v>
      </c>
      <c r="E3865">
        <v>331</v>
      </c>
      <c r="F3865" s="1" t="s">
        <v>19</v>
      </c>
      <c r="G3865" t="s">
        <v>153</v>
      </c>
    </row>
    <row r="3866" spans="1:7" hidden="1" x14ac:dyDescent="0.25">
      <c r="A3866">
        <v>331511</v>
      </c>
      <c r="B3866" t="s">
        <v>154</v>
      </c>
      <c r="C3866" t="s">
        <v>33</v>
      </c>
      <c r="D3866">
        <v>0</v>
      </c>
      <c r="E3866">
        <v>331</v>
      </c>
      <c r="F3866" s="1" t="s">
        <v>19</v>
      </c>
      <c r="G3866" t="s">
        <v>154</v>
      </c>
    </row>
    <row r="3867" spans="1:7" hidden="1" x14ac:dyDescent="0.25">
      <c r="A3867">
        <v>331511</v>
      </c>
      <c r="B3867" t="s">
        <v>743</v>
      </c>
      <c r="C3867" t="s">
        <v>33</v>
      </c>
      <c r="D3867" t="s">
        <v>44</v>
      </c>
      <c r="E3867">
        <v>331</v>
      </c>
      <c r="F3867" s="1" t="s">
        <v>19</v>
      </c>
      <c r="G3867" t="s">
        <v>443</v>
      </c>
    </row>
    <row r="3868" spans="1:7" hidden="1" x14ac:dyDescent="0.25">
      <c r="A3868">
        <v>331511</v>
      </c>
      <c r="B3868" t="s">
        <v>744</v>
      </c>
      <c r="C3868" t="s">
        <v>33</v>
      </c>
      <c r="D3868">
        <v>0</v>
      </c>
      <c r="E3868">
        <v>331</v>
      </c>
      <c r="F3868" s="1" t="s">
        <v>19</v>
      </c>
      <c r="G3868" t="s">
        <v>443</v>
      </c>
    </row>
    <row r="3869" spans="1:7" hidden="1" x14ac:dyDescent="0.25">
      <c r="A3869">
        <v>331511</v>
      </c>
      <c r="B3869" t="s">
        <v>745</v>
      </c>
      <c r="C3869" t="s">
        <v>33</v>
      </c>
      <c r="D3869" t="s">
        <v>50</v>
      </c>
      <c r="E3869">
        <v>331</v>
      </c>
      <c r="F3869" s="1" t="s">
        <v>19</v>
      </c>
      <c r="G3869" t="s">
        <v>737</v>
      </c>
    </row>
    <row r="3870" spans="1:7" hidden="1" x14ac:dyDescent="0.25">
      <c r="A3870">
        <v>331511</v>
      </c>
      <c r="B3870" t="s">
        <v>738</v>
      </c>
      <c r="C3870" t="s">
        <v>33</v>
      </c>
      <c r="D3870" t="s">
        <v>44</v>
      </c>
      <c r="E3870">
        <v>331</v>
      </c>
      <c r="F3870" s="1" t="s">
        <v>19</v>
      </c>
      <c r="G3870" t="s">
        <v>738</v>
      </c>
    </row>
    <row r="3871" spans="1:7" hidden="1" x14ac:dyDescent="0.25">
      <c r="A3871">
        <v>331511</v>
      </c>
      <c r="B3871" t="s">
        <v>746</v>
      </c>
      <c r="C3871" t="s">
        <v>33</v>
      </c>
      <c r="D3871">
        <v>0</v>
      </c>
      <c r="E3871">
        <v>331</v>
      </c>
      <c r="F3871" s="1" t="s">
        <v>19</v>
      </c>
      <c r="G3871" t="s">
        <v>753</v>
      </c>
    </row>
    <row r="3872" spans="1:7" hidden="1" x14ac:dyDescent="0.25">
      <c r="A3872">
        <v>331511</v>
      </c>
      <c r="B3872" t="s">
        <v>747</v>
      </c>
      <c r="C3872" t="s">
        <v>33</v>
      </c>
      <c r="D3872" t="s">
        <v>44</v>
      </c>
      <c r="E3872">
        <v>331</v>
      </c>
      <c r="F3872" s="1" t="s">
        <v>19</v>
      </c>
      <c r="G3872" t="s">
        <v>753</v>
      </c>
    </row>
    <row r="3873" spans="1:7" hidden="1" x14ac:dyDescent="0.25">
      <c r="A3873">
        <v>331511</v>
      </c>
      <c r="B3873" t="s">
        <v>748</v>
      </c>
      <c r="C3873" t="s">
        <v>33</v>
      </c>
      <c r="D3873">
        <v>0</v>
      </c>
      <c r="E3873">
        <v>331</v>
      </c>
      <c r="F3873" s="1" t="s">
        <v>19</v>
      </c>
      <c r="G3873" t="s">
        <v>753</v>
      </c>
    </row>
    <row r="3874" spans="1:7" hidden="1" x14ac:dyDescent="0.25">
      <c r="A3874">
        <v>331511</v>
      </c>
      <c r="B3874" t="s">
        <v>749</v>
      </c>
      <c r="C3874" t="s">
        <v>33</v>
      </c>
      <c r="D3874">
        <v>0</v>
      </c>
      <c r="E3874">
        <v>331</v>
      </c>
      <c r="F3874" s="1" t="s">
        <v>19</v>
      </c>
      <c r="G3874" t="s">
        <v>753</v>
      </c>
    </row>
    <row r="3875" spans="1:7" hidden="1" x14ac:dyDescent="0.25">
      <c r="A3875">
        <v>331511</v>
      </c>
      <c r="B3875" t="s">
        <v>532</v>
      </c>
      <c r="C3875" t="s">
        <v>33</v>
      </c>
      <c r="D3875">
        <v>0</v>
      </c>
      <c r="E3875">
        <v>331</v>
      </c>
      <c r="F3875" s="1" t="s">
        <v>19</v>
      </c>
      <c r="G3875" t="s">
        <v>753</v>
      </c>
    </row>
    <row r="3876" spans="1:7" hidden="1" x14ac:dyDescent="0.25">
      <c r="A3876">
        <v>331523</v>
      </c>
      <c r="B3876" t="s">
        <v>750</v>
      </c>
      <c r="C3876" t="s">
        <v>33</v>
      </c>
      <c r="D3876">
        <v>0</v>
      </c>
      <c r="E3876">
        <v>331</v>
      </c>
      <c r="F3876" s="1" t="s">
        <v>20</v>
      </c>
      <c r="G3876" t="s">
        <v>149</v>
      </c>
    </row>
    <row r="3877" spans="1:7" hidden="1" x14ac:dyDescent="0.25">
      <c r="A3877">
        <v>331523</v>
      </c>
      <c r="B3877" t="s">
        <v>741</v>
      </c>
      <c r="C3877" t="s">
        <v>33</v>
      </c>
      <c r="D3877">
        <v>0</v>
      </c>
      <c r="E3877">
        <v>331</v>
      </c>
      <c r="F3877" s="1" t="s">
        <v>20</v>
      </c>
      <c r="G3877" t="s">
        <v>453</v>
      </c>
    </row>
    <row r="3878" spans="1:7" hidden="1" x14ac:dyDescent="0.25">
      <c r="A3878">
        <v>331523</v>
      </c>
      <c r="B3878" t="s">
        <v>742</v>
      </c>
      <c r="C3878" t="s">
        <v>33</v>
      </c>
      <c r="D3878">
        <v>0</v>
      </c>
      <c r="E3878">
        <v>331</v>
      </c>
      <c r="F3878" s="1" t="s">
        <v>20</v>
      </c>
      <c r="G3878" t="s">
        <v>153</v>
      </c>
    </row>
    <row r="3879" spans="1:7" hidden="1" x14ac:dyDescent="0.25">
      <c r="A3879">
        <v>331523</v>
      </c>
      <c r="B3879" t="s">
        <v>154</v>
      </c>
      <c r="C3879" t="s">
        <v>33</v>
      </c>
      <c r="D3879">
        <v>0</v>
      </c>
      <c r="E3879">
        <v>331</v>
      </c>
      <c r="F3879" s="1" t="s">
        <v>20</v>
      </c>
      <c r="G3879" t="s">
        <v>154</v>
      </c>
    </row>
    <row r="3880" spans="1:7" hidden="1" x14ac:dyDescent="0.25">
      <c r="A3880">
        <v>331523</v>
      </c>
      <c r="B3880" t="s">
        <v>743</v>
      </c>
      <c r="C3880" t="s">
        <v>33</v>
      </c>
      <c r="D3880" t="s">
        <v>44</v>
      </c>
      <c r="E3880">
        <v>331</v>
      </c>
      <c r="F3880" s="1" t="s">
        <v>20</v>
      </c>
      <c r="G3880" t="s">
        <v>443</v>
      </c>
    </row>
    <row r="3881" spans="1:7" hidden="1" x14ac:dyDescent="0.25">
      <c r="A3881">
        <v>331523</v>
      </c>
      <c r="B3881" t="s">
        <v>744</v>
      </c>
      <c r="C3881" t="s">
        <v>33</v>
      </c>
      <c r="D3881">
        <v>0</v>
      </c>
      <c r="E3881">
        <v>331</v>
      </c>
      <c r="F3881" s="1" t="s">
        <v>20</v>
      </c>
      <c r="G3881" t="s">
        <v>443</v>
      </c>
    </row>
    <row r="3882" spans="1:7" hidden="1" x14ac:dyDescent="0.25">
      <c r="A3882">
        <v>331523</v>
      </c>
      <c r="B3882" t="s">
        <v>745</v>
      </c>
      <c r="C3882" t="s">
        <v>33</v>
      </c>
      <c r="D3882">
        <v>0</v>
      </c>
      <c r="E3882">
        <v>331</v>
      </c>
      <c r="F3882" s="1" t="s">
        <v>20</v>
      </c>
      <c r="G3882" t="s">
        <v>737</v>
      </c>
    </row>
    <row r="3883" spans="1:7" hidden="1" x14ac:dyDescent="0.25">
      <c r="A3883">
        <v>331523</v>
      </c>
      <c r="B3883" t="s">
        <v>738</v>
      </c>
      <c r="C3883" t="s">
        <v>33</v>
      </c>
      <c r="D3883" t="s">
        <v>44</v>
      </c>
      <c r="E3883">
        <v>331</v>
      </c>
      <c r="F3883" s="1" t="s">
        <v>20</v>
      </c>
      <c r="G3883" t="s">
        <v>738</v>
      </c>
    </row>
    <row r="3884" spans="1:7" hidden="1" x14ac:dyDescent="0.25">
      <c r="A3884">
        <v>331523</v>
      </c>
      <c r="B3884" t="s">
        <v>746</v>
      </c>
      <c r="C3884" t="s">
        <v>33</v>
      </c>
      <c r="D3884">
        <v>0</v>
      </c>
      <c r="E3884">
        <v>331</v>
      </c>
      <c r="F3884" s="1" t="s">
        <v>20</v>
      </c>
      <c r="G3884" t="s">
        <v>753</v>
      </c>
    </row>
    <row r="3885" spans="1:7" hidden="1" x14ac:dyDescent="0.25">
      <c r="A3885">
        <v>331523</v>
      </c>
      <c r="B3885" t="s">
        <v>747</v>
      </c>
      <c r="C3885" t="s">
        <v>33</v>
      </c>
      <c r="D3885" t="s">
        <v>44</v>
      </c>
      <c r="E3885">
        <v>331</v>
      </c>
      <c r="F3885" s="1" t="s">
        <v>20</v>
      </c>
      <c r="G3885" t="s">
        <v>753</v>
      </c>
    </row>
    <row r="3886" spans="1:7" hidden="1" x14ac:dyDescent="0.25">
      <c r="A3886">
        <v>331523</v>
      </c>
      <c r="B3886" t="s">
        <v>748</v>
      </c>
      <c r="C3886" t="s">
        <v>33</v>
      </c>
      <c r="D3886">
        <v>0</v>
      </c>
      <c r="E3886">
        <v>331</v>
      </c>
      <c r="F3886" s="1" t="s">
        <v>20</v>
      </c>
      <c r="G3886" t="s">
        <v>753</v>
      </c>
    </row>
    <row r="3887" spans="1:7" hidden="1" x14ac:dyDescent="0.25">
      <c r="A3887">
        <v>331523</v>
      </c>
      <c r="B3887" t="s">
        <v>749</v>
      </c>
      <c r="C3887" t="s">
        <v>33</v>
      </c>
      <c r="D3887">
        <v>0</v>
      </c>
      <c r="E3887">
        <v>331</v>
      </c>
      <c r="F3887" s="1" t="s">
        <v>20</v>
      </c>
      <c r="G3887" t="s">
        <v>753</v>
      </c>
    </row>
    <row r="3888" spans="1:7" hidden="1" x14ac:dyDescent="0.25">
      <c r="A3888">
        <v>331523</v>
      </c>
      <c r="B3888" t="s">
        <v>532</v>
      </c>
      <c r="C3888" t="s">
        <v>33</v>
      </c>
      <c r="D3888">
        <v>0</v>
      </c>
      <c r="E3888">
        <v>331</v>
      </c>
      <c r="F3888" s="1" t="s">
        <v>20</v>
      </c>
      <c r="G3888" t="s">
        <v>753</v>
      </c>
    </row>
    <row r="3889" spans="1:7" hidden="1" x14ac:dyDescent="0.25">
      <c r="A3889">
        <v>331524</v>
      </c>
      <c r="B3889" t="s">
        <v>750</v>
      </c>
      <c r="C3889" t="s">
        <v>33</v>
      </c>
      <c r="D3889">
        <v>0</v>
      </c>
      <c r="E3889">
        <v>331</v>
      </c>
      <c r="F3889" s="1" t="s">
        <v>20</v>
      </c>
      <c r="G3889" t="s">
        <v>149</v>
      </c>
    </row>
    <row r="3890" spans="1:7" hidden="1" x14ac:dyDescent="0.25">
      <c r="A3890">
        <v>331524</v>
      </c>
      <c r="B3890" t="s">
        <v>741</v>
      </c>
      <c r="C3890" t="s">
        <v>33</v>
      </c>
      <c r="D3890">
        <v>0</v>
      </c>
      <c r="E3890">
        <v>331</v>
      </c>
      <c r="F3890" s="1" t="s">
        <v>20</v>
      </c>
      <c r="G3890" t="s">
        <v>453</v>
      </c>
    </row>
    <row r="3891" spans="1:7" hidden="1" x14ac:dyDescent="0.25">
      <c r="A3891">
        <v>331524</v>
      </c>
      <c r="B3891" t="s">
        <v>742</v>
      </c>
      <c r="C3891" t="s">
        <v>33</v>
      </c>
      <c r="D3891">
        <v>0</v>
      </c>
      <c r="E3891">
        <v>331</v>
      </c>
      <c r="F3891" s="1" t="s">
        <v>20</v>
      </c>
      <c r="G3891" t="s">
        <v>153</v>
      </c>
    </row>
    <row r="3892" spans="1:7" hidden="1" x14ac:dyDescent="0.25">
      <c r="A3892">
        <v>331524</v>
      </c>
      <c r="B3892" t="s">
        <v>154</v>
      </c>
      <c r="C3892" t="s">
        <v>33</v>
      </c>
      <c r="D3892">
        <v>0</v>
      </c>
      <c r="E3892">
        <v>331</v>
      </c>
      <c r="F3892" s="1" t="s">
        <v>20</v>
      </c>
      <c r="G3892" t="s">
        <v>154</v>
      </c>
    </row>
    <row r="3893" spans="1:7" hidden="1" x14ac:dyDescent="0.25">
      <c r="A3893">
        <v>331524</v>
      </c>
      <c r="B3893" t="s">
        <v>743</v>
      </c>
      <c r="C3893" t="s">
        <v>33</v>
      </c>
      <c r="D3893" t="s">
        <v>44</v>
      </c>
      <c r="E3893">
        <v>331</v>
      </c>
      <c r="F3893" s="1" t="s">
        <v>20</v>
      </c>
      <c r="G3893" t="s">
        <v>443</v>
      </c>
    </row>
    <row r="3894" spans="1:7" hidden="1" x14ac:dyDescent="0.25">
      <c r="A3894">
        <v>331524</v>
      </c>
      <c r="B3894" t="s">
        <v>744</v>
      </c>
      <c r="C3894" t="s">
        <v>33</v>
      </c>
      <c r="D3894">
        <v>0</v>
      </c>
      <c r="E3894">
        <v>331</v>
      </c>
      <c r="F3894" s="1" t="s">
        <v>20</v>
      </c>
      <c r="G3894" t="s">
        <v>443</v>
      </c>
    </row>
    <row r="3895" spans="1:7" hidden="1" x14ac:dyDescent="0.25">
      <c r="A3895">
        <v>331524</v>
      </c>
      <c r="B3895" t="s">
        <v>745</v>
      </c>
      <c r="C3895" t="s">
        <v>33</v>
      </c>
      <c r="D3895">
        <v>0</v>
      </c>
      <c r="E3895">
        <v>331</v>
      </c>
      <c r="F3895" s="1" t="s">
        <v>20</v>
      </c>
      <c r="G3895" t="s">
        <v>737</v>
      </c>
    </row>
    <row r="3896" spans="1:7" hidden="1" x14ac:dyDescent="0.25">
      <c r="A3896">
        <v>331524</v>
      </c>
      <c r="B3896" t="s">
        <v>738</v>
      </c>
      <c r="C3896" t="s">
        <v>33</v>
      </c>
      <c r="D3896" t="s">
        <v>44</v>
      </c>
      <c r="E3896">
        <v>331</v>
      </c>
      <c r="F3896" s="1" t="s">
        <v>20</v>
      </c>
      <c r="G3896" t="s">
        <v>738</v>
      </c>
    </row>
    <row r="3897" spans="1:7" hidden="1" x14ac:dyDescent="0.25">
      <c r="A3897">
        <v>331524</v>
      </c>
      <c r="B3897" t="s">
        <v>746</v>
      </c>
      <c r="C3897" t="s">
        <v>33</v>
      </c>
      <c r="D3897">
        <v>0</v>
      </c>
      <c r="E3897">
        <v>331</v>
      </c>
      <c r="F3897" s="1" t="s">
        <v>20</v>
      </c>
      <c r="G3897" t="s">
        <v>753</v>
      </c>
    </row>
    <row r="3898" spans="1:7" hidden="1" x14ac:dyDescent="0.25">
      <c r="A3898">
        <v>331524</v>
      </c>
      <c r="B3898" t="s">
        <v>747</v>
      </c>
      <c r="C3898" t="s">
        <v>33</v>
      </c>
      <c r="D3898" t="s">
        <v>44</v>
      </c>
      <c r="E3898">
        <v>331</v>
      </c>
      <c r="F3898" s="1" t="s">
        <v>20</v>
      </c>
      <c r="G3898" t="s">
        <v>753</v>
      </c>
    </row>
    <row r="3899" spans="1:7" hidden="1" x14ac:dyDescent="0.25">
      <c r="A3899">
        <v>331524</v>
      </c>
      <c r="B3899" t="s">
        <v>748</v>
      </c>
      <c r="C3899" t="s">
        <v>33</v>
      </c>
      <c r="D3899">
        <v>0</v>
      </c>
      <c r="E3899">
        <v>331</v>
      </c>
      <c r="F3899" s="1" t="s">
        <v>20</v>
      </c>
      <c r="G3899" t="s">
        <v>753</v>
      </c>
    </row>
    <row r="3900" spans="1:7" hidden="1" x14ac:dyDescent="0.25">
      <c r="A3900">
        <v>331524</v>
      </c>
      <c r="B3900" t="s">
        <v>749</v>
      </c>
      <c r="C3900" t="s">
        <v>33</v>
      </c>
      <c r="D3900">
        <v>0</v>
      </c>
      <c r="E3900">
        <v>331</v>
      </c>
      <c r="F3900" s="1" t="s">
        <v>20</v>
      </c>
      <c r="G3900" t="s">
        <v>753</v>
      </c>
    </row>
    <row r="3901" spans="1:7" hidden="1" x14ac:dyDescent="0.25">
      <c r="A3901">
        <v>331524</v>
      </c>
      <c r="B3901" t="s">
        <v>532</v>
      </c>
      <c r="C3901" t="s">
        <v>33</v>
      </c>
      <c r="D3901">
        <v>0</v>
      </c>
      <c r="E3901">
        <v>331</v>
      </c>
      <c r="F3901" s="1" t="s">
        <v>20</v>
      </c>
      <c r="G3901" t="s">
        <v>753</v>
      </c>
    </row>
    <row r="3902" spans="1:7" hidden="1" x14ac:dyDescent="0.25">
      <c r="A3902">
        <v>332</v>
      </c>
      <c r="B3902" t="s">
        <v>750</v>
      </c>
      <c r="C3902" t="s">
        <v>33</v>
      </c>
      <c r="D3902">
        <v>0</v>
      </c>
      <c r="E3902">
        <v>332</v>
      </c>
      <c r="F3902" s="1" t="s">
        <v>21</v>
      </c>
      <c r="G3902" t="s">
        <v>149</v>
      </c>
    </row>
    <row r="3903" spans="1:7" hidden="1" x14ac:dyDescent="0.25">
      <c r="A3903">
        <v>332</v>
      </c>
      <c r="B3903" t="s">
        <v>741</v>
      </c>
      <c r="C3903" t="s">
        <v>33</v>
      </c>
      <c r="D3903">
        <v>0</v>
      </c>
      <c r="E3903">
        <v>332</v>
      </c>
      <c r="F3903" s="1" t="s">
        <v>21</v>
      </c>
      <c r="G3903" t="s">
        <v>453</v>
      </c>
    </row>
    <row r="3904" spans="1:7" hidden="1" x14ac:dyDescent="0.25">
      <c r="A3904">
        <v>332</v>
      </c>
      <c r="B3904" t="s">
        <v>742</v>
      </c>
      <c r="C3904" t="s">
        <v>33</v>
      </c>
      <c r="D3904">
        <v>0</v>
      </c>
      <c r="E3904">
        <v>332</v>
      </c>
      <c r="F3904" s="1" t="s">
        <v>21</v>
      </c>
      <c r="G3904" t="s">
        <v>153</v>
      </c>
    </row>
    <row r="3905" spans="1:7" hidden="1" x14ac:dyDescent="0.25">
      <c r="A3905">
        <v>332</v>
      </c>
      <c r="B3905" t="s">
        <v>154</v>
      </c>
      <c r="C3905" t="s">
        <v>33</v>
      </c>
      <c r="D3905">
        <v>0</v>
      </c>
      <c r="E3905">
        <v>332</v>
      </c>
      <c r="F3905" s="1" t="s">
        <v>21</v>
      </c>
      <c r="G3905" t="s">
        <v>154</v>
      </c>
    </row>
    <row r="3906" spans="1:7" hidden="1" x14ac:dyDescent="0.25">
      <c r="A3906">
        <v>332</v>
      </c>
      <c r="B3906" t="s">
        <v>743</v>
      </c>
      <c r="C3906" t="s">
        <v>33</v>
      </c>
      <c r="D3906" t="s">
        <v>44</v>
      </c>
      <c r="E3906">
        <v>332</v>
      </c>
      <c r="F3906" s="1" t="s">
        <v>21</v>
      </c>
      <c r="G3906" t="s">
        <v>443</v>
      </c>
    </row>
    <row r="3907" spans="1:7" hidden="1" x14ac:dyDescent="0.25">
      <c r="A3907">
        <v>332</v>
      </c>
      <c r="B3907" t="s">
        <v>744</v>
      </c>
      <c r="C3907" t="s">
        <v>33</v>
      </c>
      <c r="D3907">
        <v>0</v>
      </c>
      <c r="E3907">
        <v>332</v>
      </c>
      <c r="F3907" s="1" t="s">
        <v>21</v>
      </c>
      <c r="G3907" t="s">
        <v>443</v>
      </c>
    </row>
    <row r="3908" spans="1:7" hidden="1" x14ac:dyDescent="0.25">
      <c r="A3908">
        <v>332</v>
      </c>
      <c r="B3908" t="s">
        <v>745</v>
      </c>
      <c r="C3908" t="s">
        <v>33</v>
      </c>
      <c r="D3908">
        <v>0</v>
      </c>
      <c r="E3908">
        <v>332</v>
      </c>
      <c r="F3908" s="1" t="s">
        <v>21</v>
      </c>
      <c r="G3908" t="s">
        <v>737</v>
      </c>
    </row>
    <row r="3909" spans="1:7" hidden="1" x14ac:dyDescent="0.25">
      <c r="A3909">
        <v>332</v>
      </c>
      <c r="B3909" t="s">
        <v>738</v>
      </c>
      <c r="C3909" t="s">
        <v>33</v>
      </c>
      <c r="D3909" t="s">
        <v>44</v>
      </c>
      <c r="E3909">
        <v>332</v>
      </c>
      <c r="F3909" s="1" t="s">
        <v>21</v>
      </c>
      <c r="G3909" t="s">
        <v>738</v>
      </c>
    </row>
    <row r="3910" spans="1:7" hidden="1" x14ac:dyDescent="0.25">
      <c r="A3910">
        <v>332</v>
      </c>
      <c r="B3910" t="s">
        <v>746</v>
      </c>
      <c r="C3910" t="s">
        <v>33</v>
      </c>
      <c r="D3910">
        <v>0</v>
      </c>
      <c r="E3910">
        <v>332</v>
      </c>
      <c r="F3910" s="1" t="s">
        <v>21</v>
      </c>
      <c r="G3910" t="s">
        <v>753</v>
      </c>
    </row>
    <row r="3911" spans="1:7" hidden="1" x14ac:dyDescent="0.25">
      <c r="A3911">
        <v>332</v>
      </c>
      <c r="B3911" t="s">
        <v>747</v>
      </c>
      <c r="C3911" t="s">
        <v>33</v>
      </c>
      <c r="D3911" t="s">
        <v>44</v>
      </c>
      <c r="E3911">
        <v>332</v>
      </c>
      <c r="F3911" s="1" t="s">
        <v>21</v>
      </c>
      <c r="G3911" t="s">
        <v>753</v>
      </c>
    </row>
    <row r="3912" spans="1:7" hidden="1" x14ac:dyDescent="0.25">
      <c r="A3912">
        <v>332</v>
      </c>
      <c r="B3912" t="s">
        <v>748</v>
      </c>
      <c r="C3912" t="s">
        <v>33</v>
      </c>
      <c r="D3912">
        <v>0</v>
      </c>
      <c r="E3912">
        <v>332</v>
      </c>
      <c r="F3912" s="1" t="s">
        <v>21</v>
      </c>
      <c r="G3912" t="s">
        <v>753</v>
      </c>
    </row>
    <row r="3913" spans="1:7" hidden="1" x14ac:dyDescent="0.25">
      <c r="A3913">
        <v>332</v>
      </c>
      <c r="B3913" t="s">
        <v>749</v>
      </c>
      <c r="C3913" t="s">
        <v>33</v>
      </c>
      <c r="D3913">
        <v>0</v>
      </c>
      <c r="E3913">
        <v>332</v>
      </c>
      <c r="F3913" s="1" t="s">
        <v>21</v>
      </c>
      <c r="G3913" t="s">
        <v>753</v>
      </c>
    </row>
    <row r="3914" spans="1:7" hidden="1" x14ac:dyDescent="0.25">
      <c r="A3914">
        <v>332</v>
      </c>
      <c r="B3914" t="s">
        <v>532</v>
      </c>
      <c r="C3914" t="s">
        <v>33</v>
      </c>
      <c r="D3914">
        <v>0</v>
      </c>
      <c r="E3914">
        <v>332</v>
      </c>
      <c r="F3914" s="1" t="s">
        <v>21</v>
      </c>
      <c r="G3914" t="s">
        <v>753</v>
      </c>
    </row>
    <row r="3915" spans="1:7" hidden="1" x14ac:dyDescent="0.25">
      <c r="A3915">
        <v>333</v>
      </c>
      <c r="B3915" t="s">
        <v>750</v>
      </c>
      <c r="C3915" t="s">
        <v>33</v>
      </c>
      <c r="D3915">
        <v>0</v>
      </c>
      <c r="E3915">
        <v>333</v>
      </c>
      <c r="F3915" s="1" t="s">
        <v>24</v>
      </c>
      <c r="G3915" t="s">
        <v>149</v>
      </c>
    </row>
    <row r="3916" spans="1:7" hidden="1" x14ac:dyDescent="0.25">
      <c r="A3916">
        <v>333</v>
      </c>
      <c r="B3916" t="s">
        <v>741</v>
      </c>
      <c r="C3916" t="s">
        <v>33</v>
      </c>
      <c r="D3916">
        <v>0</v>
      </c>
      <c r="E3916">
        <v>333</v>
      </c>
      <c r="F3916" s="1" t="s">
        <v>24</v>
      </c>
      <c r="G3916" t="s">
        <v>453</v>
      </c>
    </row>
    <row r="3917" spans="1:7" hidden="1" x14ac:dyDescent="0.25">
      <c r="A3917">
        <v>333</v>
      </c>
      <c r="B3917" t="s">
        <v>742</v>
      </c>
      <c r="C3917" t="s">
        <v>33</v>
      </c>
      <c r="D3917">
        <v>0</v>
      </c>
      <c r="E3917">
        <v>333</v>
      </c>
      <c r="F3917" s="1" t="s">
        <v>24</v>
      </c>
      <c r="G3917" t="s">
        <v>153</v>
      </c>
    </row>
    <row r="3918" spans="1:7" hidden="1" x14ac:dyDescent="0.25">
      <c r="A3918">
        <v>333</v>
      </c>
      <c r="B3918" t="s">
        <v>154</v>
      </c>
      <c r="C3918" t="s">
        <v>33</v>
      </c>
      <c r="D3918">
        <v>0</v>
      </c>
      <c r="E3918">
        <v>333</v>
      </c>
      <c r="F3918" s="1" t="s">
        <v>24</v>
      </c>
      <c r="G3918" t="s">
        <v>154</v>
      </c>
    </row>
    <row r="3919" spans="1:7" hidden="1" x14ac:dyDescent="0.25">
      <c r="A3919">
        <v>333</v>
      </c>
      <c r="B3919" t="s">
        <v>743</v>
      </c>
      <c r="C3919" t="s">
        <v>33</v>
      </c>
      <c r="D3919" t="s">
        <v>44</v>
      </c>
      <c r="E3919">
        <v>333</v>
      </c>
      <c r="F3919" s="1" t="s">
        <v>24</v>
      </c>
      <c r="G3919" t="s">
        <v>443</v>
      </c>
    </row>
    <row r="3920" spans="1:7" hidden="1" x14ac:dyDescent="0.25">
      <c r="A3920">
        <v>333</v>
      </c>
      <c r="B3920" t="s">
        <v>744</v>
      </c>
      <c r="C3920" t="s">
        <v>33</v>
      </c>
      <c r="D3920">
        <v>0</v>
      </c>
      <c r="E3920">
        <v>333</v>
      </c>
      <c r="F3920" s="1" t="s">
        <v>24</v>
      </c>
      <c r="G3920" t="s">
        <v>443</v>
      </c>
    </row>
    <row r="3921" spans="1:7" hidden="1" x14ac:dyDescent="0.25">
      <c r="A3921">
        <v>333</v>
      </c>
      <c r="B3921" t="s">
        <v>745</v>
      </c>
      <c r="C3921" t="s">
        <v>33</v>
      </c>
      <c r="D3921">
        <v>0</v>
      </c>
      <c r="E3921">
        <v>333</v>
      </c>
      <c r="F3921" s="1" t="s">
        <v>24</v>
      </c>
      <c r="G3921" t="s">
        <v>737</v>
      </c>
    </row>
    <row r="3922" spans="1:7" hidden="1" x14ac:dyDescent="0.25">
      <c r="A3922">
        <v>333</v>
      </c>
      <c r="B3922" t="s">
        <v>738</v>
      </c>
      <c r="C3922" t="s">
        <v>33</v>
      </c>
      <c r="D3922" t="s">
        <v>44</v>
      </c>
      <c r="E3922">
        <v>333</v>
      </c>
      <c r="F3922" s="1" t="s">
        <v>24</v>
      </c>
      <c r="G3922" t="s">
        <v>738</v>
      </c>
    </row>
    <row r="3923" spans="1:7" hidden="1" x14ac:dyDescent="0.25">
      <c r="A3923">
        <v>333</v>
      </c>
      <c r="B3923" t="s">
        <v>746</v>
      </c>
      <c r="C3923" t="s">
        <v>33</v>
      </c>
      <c r="D3923">
        <v>0</v>
      </c>
      <c r="E3923">
        <v>333</v>
      </c>
      <c r="F3923" s="1" t="s">
        <v>24</v>
      </c>
      <c r="G3923" t="s">
        <v>753</v>
      </c>
    </row>
    <row r="3924" spans="1:7" hidden="1" x14ac:dyDescent="0.25">
      <c r="A3924">
        <v>333</v>
      </c>
      <c r="B3924" t="s">
        <v>747</v>
      </c>
      <c r="C3924" t="s">
        <v>33</v>
      </c>
      <c r="D3924" t="s">
        <v>44</v>
      </c>
      <c r="E3924">
        <v>333</v>
      </c>
      <c r="F3924" s="1" t="s">
        <v>24</v>
      </c>
      <c r="G3924" t="s">
        <v>753</v>
      </c>
    </row>
    <row r="3925" spans="1:7" hidden="1" x14ac:dyDescent="0.25">
      <c r="A3925">
        <v>333</v>
      </c>
      <c r="B3925" t="s">
        <v>748</v>
      </c>
      <c r="C3925" t="s">
        <v>33</v>
      </c>
      <c r="D3925">
        <v>0</v>
      </c>
      <c r="E3925">
        <v>333</v>
      </c>
      <c r="F3925" s="1" t="s">
        <v>24</v>
      </c>
      <c r="G3925" t="s">
        <v>753</v>
      </c>
    </row>
    <row r="3926" spans="1:7" hidden="1" x14ac:dyDescent="0.25">
      <c r="A3926">
        <v>333</v>
      </c>
      <c r="B3926" t="s">
        <v>749</v>
      </c>
      <c r="C3926" t="s">
        <v>33</v>
      </c>
      <c r="D3926">
        <v>0</v>
      </c>
      <c r="E3926">
        <v>333</v>
      </c>
      <c r="F3926" s="1" t="s">
        <v>24</v>
      </c>
      <c r="G3926" t="s">
        <v>753</v>
      </c>
    </row>
    <row r="3927" spans="1:7" hidden="1" x14ac:dyDescent="0.25">
      <c r="A3927">
        <v>333</v>
      </c>
      <c r="B3927" t="s">
        <v>532</v>
      </c>
      <c r="C3927" t="s">
        <v>33</v>
      </c>
      <c r="D3927">
        <v>0</v>
      </c>
      <c r="E3927">
        <v>333</v>
      </c>
      <c r="F3927" s="1" t="s">
        <v>24</v>
      </c>
      <c r="G3927" t="s">
        <v>753</v>
      </c>
    </row>
    <row r="3928" spans="1:7" hidden="1" x14ac:dyDescent="0.25">
      <c r="A3928">
        <v>334</v>
      </c>
      <c r="B3928" t="s">
        <v>750</v>
      </c>
      <c r="C3928" t="s">
        <v>33</v>
      </c>
      <c r="D3928">
        <v>0</v>
      </c>
      <c r="E3928">
        <v>334</v>
      </c>
      <c r="F3928" s="1" t="s">
        <v>22</v>
      </c>
      <c r="G3928" t="s">
        <v>149</v>
      </c>
    </row>
    <row r="3929" spans="1:7" hidden="1" x14ac:dyDescent="0.25">
      <c r="A3929">
        <v>334</v>
      </c>
      <c r="B3929" t="s">
        <v>741</v>
      </c>
      <c r="C3929" t="s">
        <v>33</v>
      </c>
      <c r="D3929">
        <v>0</v>
      </c>
      <c r="E3929">
        <v>334</v>
      </c>
      <c r="F3929" s="1" t="s">
        <v>22</v>
      </c>
      <c r="G3929" t="s">
        <v>453</v>
      </c>
    </row>
    <row r="3930" spans="1:7" hidden="1" x14ac:dyDescent="0.25">
      <c r="A3930">
        <v>334</v>
      </c>
      <c r="B3930" t="s">
        <v>742</v>
      </c>
      <c r="C3930" t="s">
        <v>33</v>
      </c>
      <c r="D3930">
        <v>0</v>
      </c>
      <c r="E3930">
        <v>334</v>
      </c>
      <c r="F3930" s="1" t="s">
        <v>22</v>
      </c>
      <c r="G3930" t="s">
        <v>153</v>
      </c>
    </row>
    <row r="3931" spans="1:7" hidden="1" x14ac:dyDescent="0.25">
      <c r="A3931">
        <v>334</v>
      </c>
      <c r="B3931" t="s">
        <v>154</v>
      </c>
      <c r="C3931" t="s">
        <v>33</v>
      </c>
      <c r="D3931">
        <v>0</v>
      </c>
      <c r="E3931">
        <v>334</v>
      </c>
      <c r="F3931" s="1" t="s">
        <v>22</v>
      </c>
      <c r="G3931" t="s">
        <v>154</v>
      </c>
    </row>
    <row r="3932" spans="1:7" hidden="1" x14ac:dyDescent="0.25">
      <c r="A3932">
        <v>334</v>
      </c>
      <c r="B3932" t="s">
        <v>743</v>
      </c>
      <c r="C3932" t="s">
        <v>33</v>
      </c>
      <c r="D3932" t="s">
        <v>44</v>
      </c>
      <c r="E3932">
        <v>334</v>
      </c>
      <c r="F3932" s="1" t="s">
        <v>22</v>
      </c>
      <c r="G3932" t="s">
        <v>443</v>
      </c>
    </row>
    <row r="3933" spans="1:7" hidden="1" x14ac:dyDescent="0.25">
      <c r="A3933">
        <v>334</v>
      </c>
      <c r="B3933" t="s">
        <v>744</v>
      </c>
      <c r="C3933" t="s">
        <v>33</v>
      </c>
      <c r="D3933">
        <v>0</v>
      </c>
      <c r="E3933">
        <v>334</v>
      </c>
      <c r="F3933" s="1" t="s">
        <v>22</v>
      </c>
      <c r="G3933" t="s">
        <v>443</v>
      </c>
    </row>
    <row r="3934" spans="1:7" hidden="1" x14ac:dyDescent="0.25">
      <c r="A3934">
        <v>334</v>
      </c>
      <c r="B3934" t="s">
        <v>745</v>
      </c>
      <c r="C3934" t="s">
        <v>33</v>
      </c>
      <c r="D3934">
        <v>0</v>
      </c>
      <c r="E3934">
        <v>334</v>
      </c>
      <c r="F3934" s="1" t="s">
        <v>22</v>
      </c>
      <c r="G3934" t="s">
        <v>737</v>
      </c>
    </row>
    <row r="3935" spans="1:7" hidden="1" x14ac:dyDescent="0.25">
      <c r="A3935">
        <v>334</v>
      </c>
      <c r="B3935" t="s">
        <v>738</v>
      </c>
      <c r="C3935" t="s">
        <v>33</v>
      </c>
      <c r="D3935" t="s">
        <v>44</v>
      </c>
      <c r="E3935">
        <v>334</v>
      </c>
      <c r="F3935" s="1" t="s">
        <v>22</v>
      </c>
      <c r="G3935" t="s">
        <v>738</v>
      </c>
    </row>
    <row r="3936" spans="1:7" hidden="1" x14ac:dyDescent="0.25">
      <c r="A3936">
        <v>334</v>
      </c>
      <c r="B3936" t="s">
        <v>746</v>
      </c>
      <c r="C3936" t="s">
        <v>33</v>
      </c>
      <c r="D3936">
        <v>0</v>
      </c>
      <c r="E3936">
        <v>334</v>
      </c>
      <c r="F3936" s="1" t="s">
        <v>22</v>
      </c>
      <c r="G3936" t="s">
        <v>753</v>
      </c>
    </row>
    <row r="3937" spans="1:7" hidden="1" x14ac:dyDescent="0.25">
      <c r="A3937">
        <v>334</v>
      </c>
      <c r="B3937" t="s">
        <v>747</v>
      </c>
      <c r="C3937" t="s">
        <v>33</v>
      </c>
      <c r="D3937" t="s">
        <v>44</v>
      </c>
      <c r="E3937">
        <v>334</v>
      </c>
      <c r="F3937" s="1" t="s">
        <v>22</v>
      </c>
      <c r="G3937" t="s">
        <v>753</v>
      </c>
    </row>
    <row r="3938" spans="1:7" hidden="1" x14ac:dyDescent="0.25">
      <c r="A3938">
        <v>334</v>
      </c>
      <c r="B3938" t="s">
        <v>748</v>
      </c>
      <c r="C3938" t="s">
        <v>33</v>
      </c>
      <c r="D3938">
        <v>0</v>
      </c>
      <c r="E3938">
        <v>334</v>
      </c>
      <c r="F3938" s="1" t="s">
        <v>22</v>
      </c>
      <c r="G3938" t="s">
        <v>753</v>
      </c>
    </row>
    <row r="3939" spans="1:7" hidden="1" x14ac:dyDescent="0.25">
      <c r="A3939">
        <v>334</v>
      </c>
      <c r="B3939" t="s">
        <v>749</v>
      </c>
      <c r="C3939" t="s">
        <v>33</v>
      </c>
      <c r="D3939">
        <v>0</v>
      </c>
      <c r="E3939">
        <v>334</v>
      </c>
      <c r="F3939" s="1" t="s">
        <v>22</v>
      </c>
      <c r="G3939" t="s">
        <v>753</v>
      </c>
    </row>
    <row r="3940" spans="1:7" hidden="1" x14ac:dyDescent="0.25">
      <c r="A3940">
        <v>334</v>
      </c>
      <c r="B3940" t="s">
        <v>532</v>
      </c>
      <c r="C3940" t="s">
        <v>33</v>
      </c>
      <c r="D3940">
        <v>0</v>
      </c>
      <c r="E3940">
        <v>334</v>
      </c>
      <c r="F3940" s="1" t="s">
        <v>22</v>
      </c>
      <c r="G3940" t="s">
        <v>753</v>
      </c>
    </row>
    <row r="3941" spans="1:7" hidden="1" x14ac:dyDescent="0.25">
      <c r="A3941">
        <v>335</v>
      </c>
      <c r="B3941" t="s">
        <v>750</v>
      </c>
      <c r="C3941" t="s">
        <v>33</v>
      </c>
      <c r="D3941">
        <v>0</v>
      </c>
      <c r="E3941">
        <v>335</v>
      </c>
      <c r="F3941" s="1" t="s">
        <v>23</v>
      </c>
      <c r="G3941" t="s">
        <v>149</v>
      </c>
    </row>
    <row r="3942" spans="1:7" hidden="1" x14ac:dyDescent="0.25">
      <c r="A3942">
        <v>335</v>
      </c>
      <c r="B3942" t="s">
        <v>741</v>
      </c>
      <c r="C3942" t="s">
        <v>33</v>
      </c>
      <c r="D3942">
        <v>0</v>
      </c>
      <c r="E3942">
        <v>335</v>
      </c>
      <c r="F3942" s="1" t="s">
        <v>23</v>
      </c>
      <c r="G3942" t="s">
        <v>453</v>
      </c>
    </row>
    <row r="3943" spans="1:7" hidden="1" x14ac:dyDescent="0.25">
      <c r="A3943">
        <v>335</v>
      </c>
      <c r="B3943" t="s">
        <v>742</v>
      </c>
      <c r="C3943" t="s">
        <v>33</v>
      </c>
      <c r="D3943">
        <v>0</v>
      </c>
      <c r="E3943">
        <v>335</v>
      </c>
      <c r="F3943" s="1" t="s">
        <v>23</v>
      </c>
      <c r="G3943" t="s">
        <v>153</v>
      </c>
    </row>
    <row r="3944" spans="1:7" hidden="1" x14ac:dyDescent="0.25">
      <c r="A3944">
        <v>335</v>
      </c>
      <c r="B3944" t="s">
        <v>154</v>
      </c>
      <c r="C3944" t="s">
        <v>33</v>
      </c>
      <c r="D3944">
        <v>0</v>
      </c>
      <c r="E3944">
        <v>335</v>
      </c>
      <c r="F3944" s="1" t="s">
        <v>23</v>
      </c>
      <c r="G3944" t="s">
        <v>154</v>
      </c>
    </row>
    <row r="3945" spans="1:7" hidden="1" x14ac:dyDescent="0.25">
      <c r="A3945">
        <v>335</v>
      </c>
      <c r="B3945" t="s">
        <v>743</v>
      </c>
      <c r="C3945" t="s">
        <v>33</v>
      </c>
      <c r="D3945" t="s">
        <v>44</v>
      </c>
      <c r="E3945">
        <v>335</v>
      </c>
      <c r="F3945" s="1" t="s">
        <v>23</v>
      </c>
      <c r="G3945" t="s">
        <v>443</v>
      </c>
    </row>
    <row r="3946" spans="1:7" hidden="1" x14ac:dyDescent="0.25">
      <c r="A3946">
        <v>335</v>
      </c>
      <c r="B3946" t="s">
        <v>744</v>
      </c>
      <c r="C3946" t="s">
        <v>33</v>
      </c>
      <c r="D3946">
        <v>0</v>
      </c>
      <c r="E3946">
        <v>335</v>
      </c>
      <c r="F3946" s="1" t="s">
        <v>23</v>
      </c>
      <c r="G3946" t="s">
        <v>443</v>
      </c>
    </row>
    <row r="3947" spans="1:7" hidden="1" x14ac:dyDescent="0.25">
      <c r="A3947">
        <v>335</v>
      </c>
      <c r="B3947" t="s">
        <v>745</v>
      </c>
      <c r="C3947" t="s">
        <v>33</v>
      </c>
      <c r="D3947">
        <v>0</v>
      </c>
      <c r="E3947">
        <v>335</v>
      </c>
      <c r="F3947" s="1" t="s">
        <v>23</v>
      </c>
      <c r="G3947" t="s">
        <v>737</v>
      </c>
    </row>
    <row r="3948" spans="1:7" hidden="1" x14ac:dyDescent="0.25">
      <c r="A3948">
        <v>335</v>
      </c>
      <c r="B3948" t="s">
        <v>738</v>
      </c>
      <c r="C3948" t="s">
        <v>33</v>
      </c>
      <c r="D3948" t="s">
        <v>44</v>
      </c>
      <c r="E3948">
        <v>335</v>
      </c>
      <c r="F3948" s="1" t="s">
        <v>23</v>
      </c>
      <c r="G3948" t="s">
        <v>738</v>
      </c>
    </row>
    <row r="3949" spans="1:7" hidden="1" x14ac:dyDescent="0.25">
      <c r="A3949">
        <v>335</v>
      </c>
      <c r="B3949" t="s">
        <v>746</v>
      </c>
      <c r="C3949" t="s">
        <v>33</v>
      </c>
      <c r="D3949">
        <v>0</v>
      </c>
      <c r="E3949">
        <v>335</v>
      </c>
      <c r="F3949" s="1" t="s">
        <v>23</v>
      </c>
      <c r="G3949" t="s">
        <v>753</v>
      </c>
    </row>
    <row r="3950" spans="1:7" hidden="1" x14ac:dyDescent="0.25">
      <c r="A3950">
        <v>335</v>
      </c>
      <c r="B3950" t="s">
        <v>747</v>
      </c>
      <c r="C3950" t="s">
        <v>33</v>
      </c>
      <c r="D3950" t="s">
        <v>44</v>
      </c>
      <c r="E3950">
        <v>335</v>
      </c>
      <c r="F3950" s="1" t="s">
        <v>23</v>
      </c>
      <c r="G3950" t="s">
        <v>753</v>
      </c>
    </row>
    <row r="3951" spans="1:7" hidden="1" x14ac:dyDescent="0.25">
      <c r="A3951">
        <v>335</v>
      </c>
      <c r="B3951" t="s">
        <v>748</v>
      </c>
      <c r="C3951" t="s">
        <v>33</v>
      </c>
      <c r="D3951">
        <v>0</v>
      </c>
      <c r="E3951">
        <v>335</v>
      </c>
      <c r="F3951" s="1" t="s">
        <v>23</v>
      </c>
      <c r="G3951" t="s">
        <v>753</v>
      </c>
    </row>
    <row r="3952" spans="1:7" hidden="1" x14ac:dyDescent="0.25">
      <c r="A3952">
        <v>335</v>
      </c>
      <c r="B3952" t="s">
        <v>749</v>
      </c>
      <c r="C3952" t="s">
        <v>33</v>
      </c>
      <c r="D3952">
        <v>0</v>
      </c>
      <c r="E3952">
        <v>335</v>
      </c>
      <c r="F3952" s="1" t="s">
        <v>23</v>
      </c>
      <c r="G3952" t="s">
        <v>753</v>
      </c>
    </row>
    <row r="3953" spans="1:7" hidden="1" x14ac:dyDescent="0.25">
      <c r="A3953">
        <v>335</v>
      </c>
      <c r="B3953" t="s">
        <v>532</v>
      </c>
      <c r="C3953" t="s">
        <v>33</v>
      </c>
      <c r="D3953">
        <v>0</v>
      </c>
      <c r="E3953">
        <v>335</v>
      </c>
      <c r="F3953" s="1" t="s">
        <v>23</v>
      </c>
      <c r="G3953" t="s">
        <v>753</v>
      </c>
    </row>
    <row r="3954" spans="1:7" hidden="1" x14ac:dyDescent="0.25">
      <c r="A3954">
        <v>336110</v>
      </c>
      <c r="B3954" t="s">
        <v>750</v>
      </c>
      <c r="C3954" t="s">
        <v>33</v>
      </c>
      <c r="D3954">
        <v>0</v>
      </c>
      <c r="E3954">
        <v>336</v>
      </c>
      <c r="F3954" s="1" t="s">
        <v>25</v>
      </c>
      <c r="G3954" t="s">
        <v>149</v>
      </c>
    </row>
    <row r="3955" spans="1:7" hidden="1" x14ac:dyDescent="0.25">
      <c r="A3955">
        <v>336110</v>
      </c>
      <c r="B3955" t="s">
        <v>741</v>
      </c>
      <c r="C3955" t="s">
        <v>33</v>
      </c>
      <c r="D3955">
        <v>0</v>
      </c>
      <c r="E3955">
        <v>336</v>
      </c>
      <c r="F3955" s="1" t="s">
        <v>25</v>
      </c>
      <c r="G3955" t="s">
        <v>453</v>
      </c>
    </row>
    <row r="3956" spans="1:7" hidden="1" x14ac:dyDescent="0.25">
      <c r="A3956">
        <v>336110</v>
      </c>
      <c r="B3956" t="s">
        <v>742</v>
      </c>
      <c r="C3956" t="s">
        <v>33</v>
      </c>
      <c r="D3956">
        <v>0</v>
      </c>
      <c r="E3956">
        <v>336</v>
      </c>
      <c r="F3956" s="1" t="s">
        <v>25</v>
      </c>
      <c r="G3956" t="s">
        <v>153</v>
      </c>
    </row>
    <row r="3957" spans="1:7" hidden="1" x14ac:dyDescent="0.25">
      <c r="A3957">
        <v>336110</v>
      </c>
      <c r="B3957" t="s">
        <v>154</v>
      </c>
      <c r="C3957" t="s">
        <v>33</v>
      </c>
      <c r="D3957">
        <v>0</v>
      </c>
      <c r="E3957">
        <v>336</v>
      </c>
      <c r="F3957" s="1" t="s">
        <v>25</v>
      </c>
      <c r="G3957" t="s">
        <v>154</v>
      </c>
    </row>
    <row r="3958" spans="1:7" hidden="1" x14ac:dyDescent="0.25">
      <c r="A3958">
        <v>336110</v>
      </c>
      <c r="B3958" t="s">
        <v>743</v>
      </c>
      <c r="C3958" t="s">
        <v>33</v>
      </c>
      <c r="D3958" t="s">
        <v>44</v>
      </c>
      <c r="E3958">
        <v>336</v>
      </c>
      <c r="F3958" s="1" t="s">
        <v>25</v>
      </c>
      <c r="G3958" t="s">
        <v>443</v>
      </c>
    </row>
    <row r="3959" spans="1:7" hidden="1" x14ac:dyDescent="0.25">
      <c r="A3959">
        <v>336110</v>
      </c>
      <c r="B3959" t="s">
        <v>744</v>
      </c>
      <c r="C3959" t="s">
        <v>33</v>
      </c>
      <c r="D3959">
        <v>0</v>
      </c>
      <c r="E3959">
        <v>336</v>
      </c>
      <c r="F3959" s="1" t="s">
        <v>25</v>
      </c>
      <c r="G3959" t="s">
        <v>443</v>
      </c>
    </row>
    <row r="3960" spans="1:7" hidden="1" x14ac:dyDescent="0.25">
      <c r="A3960">
        <v>336110</v>
      </c>
      <c r="B3960" t="s">
        <v>745</v>
      </c>
      <c r="C3960" t="s">
        <v>33</v>
      </c>
      <c r="D3960">
        <v>0</v>
      </c>
      <c r="E3960">
        <v>336</v>
      </c>
      <c r="F3960" s="1" t="s">
        <v>25</v>
      </c>
      <c r="G3960" t="s">
        <v>737</v>
      </c>
    </row>
    <row r="3961" spans="1:7" hidden="1" x14ac:dyDescent="0.25">
      <c r="A3961">
        <v>336110</v>
      </c>
      <c r="B3961" t="s">
        <v>738</v>
      </c>
      <c r="C3961" t="s">
        <v>33</v>
      </c>
      <c r="D3961" t="s">
        <v>44</v>
      </c>
      <c r="E3961">
        <v>336</v>
      </c>
      <c r="F3961" s="1" t="s">
        <v>25</v>
      </c>
      <c r="G3961" t="s">
        <v>738</v>
      </c>
    </row>
    <row r="3962" spans="1:7" hidden="1" x14ac:dyDescent="0.25">
      <c r="A3962">
        <v>336110</v>
      </c>
      <c r="B3962" t="s">
        <v>746</v>
      </c>
      <c r="C3962" t="s">
        <v>33</v>
      </c>
      <c r="D3962">
        <v>0</v>
      </c>
      <c r="E3962">
        <v>336</v>
      </c>
      <c r="F3962" s="1" t="s">
        <v>25</v>
      </c>
      <c r="G3962" t="s">
        <v>753</v>
      </c>
    </row>
    <row r="3963" spans="1:7" hidden="1" x14ac:dyDescent="0.25">
      <c r="A3963">
        <v>336110</v>
      </c>
      <c r="B3963" t="s">
        <v>747</v>
      </c>
      <c r="C3963" t="s">
        <v>33</v>
      </c>
      <c r="D3963" t="s">
        <v>44</v>
      </c>
      <c r="E3963">
        <v>336</v>
      </c>
      <c r="F3963" s="1" t="s">
        <v>25</v>
      </c>
      <c r="G3963" t="s">
        <v>753</v>
      </c>
    </row>
    <row r="3964" spans="1:7" hidden="1" x14ac:dyDescent="0.25">
      <c r="A3964">
        <v>336110</v>
      </c>
      <c r="B3964" t="s">
        <v>748</v>
      </c>
      <c r="C3964" t="s">
        <v>33</v>
      </c>
      <c r="D3964">
        <v>0</v>
      </c>
      <c r="E3964">
        <v>336</v>
      </c>
      <c r="F3964" s="1" t="s">
        <v>25</v>
      </c>
      <c r="G3964" t="s">
        <v>753</v>
      </c>
    </row>
    <row r="3965" spans="1:7" hidden="1" x14ac:dyDescent="0.25">
      <c r="A3965">
        <v>336110</v>
      </c>
      <c r="B3965" t="s">
        <v>749</v>
      </c>
      <c r="C3965" t="s">
        <v>33</v>
      </c>
      <c r="D3965">
        <v>0</v>
      </c>
      <c r="E3965">
        <v>336</v>
      </c>
      <c r="F3965" s="1" t="s">
        <v>25</v>
      </c>
      <c r="G3965" t="s">
        <v>753</v>
      </c>
    </row>
    <row r="3966" spans="1:7" hidden="1" x14ac:dyDescent="0.25">
      <c r="A3966">
        <v>336110</v>
      </c>
      <c r="B3966" t="s">
        <v>532</v>
      </c>
      <c r="C3966" t="s">
        <v>33</v>
      </c>
      <c r="D3966">
        <v>0</v>
      </c>
      <c r="E3966">
        <v>336</v>
      </c>
      <c r="F3966" s="1" t="s">
        <v>25</v>
      </c>
      <c r="G3966" t="s">
        <v>753</v>
      </c>
    </row>
    <row r="3967" spans="1:7" hidden="1" x14ac:dyDescent="0.25">
      <c r="A3967">
        <v>3364</v>
      </c>
      <c r="B3967" t="s">
        <v>750</v>
      </c>
      <c r="C3967" t="s">
        <v>33</v>
      </c>
      <c r="D3967">
        <v>0</v>
      </c>
      <c r="E3967">
        <v>336</v>
      </c>
      <c r="F3967" s="1" t="s">
        <v>26</v>
      </c>
      <c r="G3967" t="s">
        <v>149</v>
      </c>
    </row>
    <row r="3968" spans="1:7" hidden="1" x14ac:dyDescent="0.25">
      <c r="A3968">
        <v>3364</v>
      </c>
      <c r="B3968" t="s">
        <v>741</v>
      </c>
      <c r="C3968" t="s">
        <v>33</v>
      </c>
      <c r="D3968">
        <v>0</v>
      </c>
      <c r="E3968">
        <v>336</v>
      </c>
      <c r="F3968" s="1" t="s">
        <v>26</v>
      </c>
      <c r="G3968" t="s">
        <v>453</v>
      </c>
    </row>
    <row r="3969" spans="1:7" hidden="1" x14ac:dyDescent="0.25">
      <c r="A3969">
        <v>3364</v>
      </c>
      <c r="B3969" t="s">
        <v>742</v>
      </c>
      <c r="C3969" t="s">
        <v>33</v>
      </c>
      <c r="D3969">
        <v>0</v>
      </c>
      <c r="E3969">
        <v>336</v>
      </c>
      <c r="F3969" s="1" t="s">
        <v>26</v>
      </c>
      <c r="G3969" t="s">
        <v>153</v>
      </c>
    </row>
    <row r="3970" spans="1:7" hidden="1" x14ac:dyDescent="0.25">
      <c r="A3970">
        <v>3364</v>
      </c>
      <c r="B3970" t="s">
        <v>154</v>
      </c>
      <c r="C3970" t="s">
        <v>33</v>
      </c>
      <c r="D3970">
        <v>0</v>
      </c>
      <c r="E3970">
        <v>336</v>
      </c>
      <c r="F3970" s="1" t="s">
        <v>26</v>
      </c>
      <c r="G3970" t="s">
        <v>154</v>
      </c>
    </row>
    <row r="3971" spans="1:7" hidden="1" x14ac:dyDescent="0.25">
      <c r="A3971">
        <v>3364</v>
      </c>
      <c r="B3971" t="s">
        <v>743</v>
      </c>
      <c r="C3971" t="s">
        <v>33</v>
      </c>
      <c r="D3971" t="s">
        <v>44</v>
      </c>
      <c r="E3971">
        <v>336</v>
      </c>
      <c r="F3971" s="1" t="s">
        <v>26</v>
      </c>
      <c r="G3971" t="s">
        <v>443</v>
      </c>
    </row>
    <row r="3972" spans="1:7" hidden="1" x14ac:dyDescent="0.25">
      <c r="A3972">
        <v>3364</v>
      </c>
      <c r="B3972" t="s">
        <v>744</v>
      </c>
      <c r="C3972" t="s">
        <v>33</v>
      </c>
      <c r="D3972">
        <v>0</v>
      </c>
      <c r="E3972">
        <v>336</v>
      </c>
      <c r="F3972" s="1" t="s">
        <v>26</v>
      </c>
      <c r="G3972" t="s">
        <v>443</v>
      </c>
    </row>
    <row r="3973" spans="1:7" hidden="1" x14ac:dyDescent="0.25">
      <c r="A3973">
        <v>3364</v>
      </c>
      <c r="B3973" t="s">
        <v>745</v>
      </c>
      <c r="C3973" t="s">
        <v>33</v>
      </c>
      <c r="D3973">
        <v>0</v>
      </c>
      <c r="E3973">
        <v>336</v>
      </c>
      <c r="F3973" s="1" t="s">
        <v>26</v>
      </c>
      <c r="G3973" t="s">
        <v>737</v>
      </c>
    </row>
    <row r="3974" spans="1:7" hidden="1" x14ac:dyDescent="0.25">
      <c r="A3974">
        <v>3364</v>
      </c>
      <c r="B3974" t="s">
        <v>738</v>
      </c>
      <c r="C3974" t="s">
        <v>33</v>
      </c>
      <c r="D3974" t="s">
        <v>44</v>
      </c>
      <c r="E3974">
        <v>336</v>
      </c>
      <c r="F3974" s="1" t="s">
        <v>26</v>
      </c>
      <c r="G3974" t="s">
        <v>738</v>
      </c>
    </row>
    <row r="3975" spans="1:7" hidden="1" x14ac:dyDescent="0.25">
      <c r="A3975">
        <v>3364</v>
      </c>
      <c r="B3975" t="s">
        <v>746</v>
      </c>
      <c r="C3975" t="s">
        <v>33</v>
      </c>
      <c r="D3975">
        <v>0</v>
      </c>
      <c r="E3975">
        <v>336</v>
      </c>
      <c r="F3975" s="1" t="s">
        <v>26</v>
      </c>
      <c r="G3975" t="s">
        <v>753</v>
      </c>
    </row>
    <row r="3976" spans="1:7" hidden="1" x14ac:dyDescent="0.25">
      <c r="A3976">
        <v>3364</v>
      </c>
      <c r="B3976" t="s">
        <v>747</v>
      </c>
      <c r="C3976" t="s">
        <v>33</v>
      </c>
      <c r="D3976" t="s">
        <v>44</v>
      </c>
      <c r="E3976">
        <v>336</v>
      </c>
      <c r="F3976" s="1" t="s">
        <v>26</v>
      </c>
      <c r="G3976" t="s">
        <v>753</v>
      </c>
    </row>
    <row r="3977" spans="1:7" hidden="1" x14ac:dyDescent="0.25">
      <c r="A3977">
        <v>3364</v>
      </c>
      <c r="B3977" t="s">
        <v>748</v>
      </c>
      <c r="C3977" t="s">
        <v>33</v>
      </c>
      <c r="D3977">
        <v>0</v>
      </c>
      <c r="E3977">
        <v>336</v>
      </c>
      <c r="F3977" s="1" t="s">
        <v>26</v>
      </c>
      <c r="G3977" t="s">
        <v>753</v>
      </c>
    </row>
    <row r="3978" spans="1:7" hidden="1" x14ac:dyDescent="0.25">
      <c r="A3978">
        <v>3364</v>
      </c>
      <c r="B3978" t="s">
        <v>749</v>
      </c>
      <c r="C3978" t="s">
        <v>33</v>
      </c>
      <c r="D3978">
        <v>0</v>
      </c>
      <c r="E3978">
        <v>336</v>
      </c>
      <c r="F3978" s="1" t="s">
        <v>26</v>
      </c>
      <c r="G3978" t="s">
        <v>753</v>
      </c>
    </row>
    <row r="3979" spans="1:7" hidden="1" x14ac:dyDescent="0.25">
      <c r="A3979">
        <v>3364</v>
      </c>
      <c r="B3979" t="s">
        <v>532</v>
      </c>
      <c r="C3979" t="s">
        <v>33</v>
      </c>
      <c r="D3979">
        <v>0</v>
      </c>
      <c r="E3979">
        <v>336</v>
      </c>
      <c r="F3979" s="1" t="s">
        <v>26</v>
      </c>
      <c r="G3979" t="s">
        <v>753</v>
      </c>
    </row>
    <row r="3980" spans="1:7" hidden="1" x14ac:dyDescent="0.25">
      <c r="A3980">
        <v>337</v>
      </c>
      <c r="B3980" t="s">
        <v>750</v>
      </c>
      <c r="C3980" t="s">
        <v>33</v>
      </c>
      <c r="D3980">
        <v>0</v>
      </c>
      <c r="E3980">
        <v>337</v>
      </c>
      <c r="F3980" s="1" t="s">
        <v>27</v>
      </c>
      <c r="G3980" t="s">
        <v>149</v>
      </c>
    </row>
    <row r="3981" spans="1:7" hidden="1" x14ac:dyDescent="0.25">
      <c r="A3981">
        <v>337</v>
      </c>
      <c r="B3981" t="s">
        <v>741</v>
      </c>
      <c r="C3981" t="s">
        <v>33</v>
      </c>
      <c r="D3981">
        <v>0</v>
      </c>
      <c r="E3981">
        <v>337</v>
      </c>
      <c r="F3981" s="1" t="s">
        <v>27</v>
      </c>
      <c r="G3981" t="s">
        <v>453</v>
      </c>
    </row>
    <row r="3982" spans="1:7" hidden="1" x14ac:dyDescent="0.25">
      <c r="A3982">
        <v>337</v>
      </c>
      <c r="B3982" t="s">
        <v>742</v>
      </c>
      <c r="C3982" t="s">
        <v>33</v>
      </c>
      <c r="D3982">
        <v>0</v>
      </c>
      <c r="E3982">
        <v>337</v>
      </c>
      <c r="F3982" s="1" t="s">
        <v>27</v>
      </c>
      <c r="G3982" t="s">
        <v>153</v>
      </c>
    </row>
    <row r="3983" spans="1:7" hidden="1" x14ac:dyDescent="0.25">
      <c r="A3983">
        <v>337</v>
      </c>
      <c r="B3983" t="s">
        <v>154</v>
      </c>
      <c r="C3983" t="s">
        <v>33</v>
      </c>
      <c r="D3983">
        <v>0</v>
      </c>
      <c r="E3983">
        <v>337</v>
      </c>
      <c r="F3983" s="1" t="s">
        <v>27</v>
      </c>
      <c r="G3983" t="s">
        <v>154</v>
      </c>
    </row>
    <row r="3984" spans="1:7" hidden="1" x14ac:dyDescent="0.25">
      <c r="A3984">
        <v>337</v>
      </c>
      <c r="B3984" t="s">
        <v>743</v>
      </c>
      <c r="C3984" t="s">
        <v>33</v>
      </c>
      <c r="D3984" t="s">
        <v>44</v>
      </c>
      <c r="E3984">
        <v>337</v>
      </c>
      <c r="F3984" s="1" t="s">
        <v>27</v>
      </c>
      <c r="G3984" t="s">
        <v>443</v>
      </c>
    </row>
    <row r="3985" spans="1:7" hidden="1" x14ac:dyDescent="0.25">
      <c r="A3985">
        <v>337</v>
      </c>
      <c r="B3985" t="s">
        <v>744</v>
      </c>
      <c r="C3985" t="s">
        <v>33</v>
      </c>
      <c r="D3985">
        <v>0</v>
      </c>
      <c r="E3985">
        <v>337</v>
      </c>
      <c r="F3985" s="1" t="s">
        <v>27</v>
      </c>
      <c r="G3985" t="s">
        <v>443</v>
      </c>
    </row>
    <row r="3986" spans="1:7" hidden="1" x14ac:dyDescent="0.25">
      <c r="A3986">
        <v>337</v>
      </c>
      <c r="B3986" t="s">
        <v>745</v>
      </c>
      <c r="C3986" t="s">
        <v>33</v>
      </c>
      <c r="D3986" t="s">
        <v>50</v>
      </c>
      <c r="E3986">
        <v>337</v>
      </c>
      <c r="F3986" s="1" t="s">
        <v>27</v>
      </c>
      <c r="G3986" t="s">
        <v>737</v>
      </c>
    </row>
    <row r="3987" spans="1:7" hidden="1" x14ac:dyDescent="0.25">
      <c r="A3987">
        <v>337</v>
      </c>
      <c r="B3987" t="s">
        <v>738</v>
      </c>
      <c r="C3987" t="s">
        <v>33</v>
      </c>
      <c r="D3987" t="s">
        <v>44</v>
      </c>
      <c r="E3987">
        <v>337</v>
      </c>
      <c r="F3987" s="1" t="s">
        <v>27</v>
      </c>
      <c r="G3987" t="s">
        <v>738</v>
      </c>
    </row>
    <row r="3988" spans="1:7" hidden="1" x14ac:dyDescent="0.25">
      <c r="A3988">
        <v>337</v>
      </c>
      <c r="B3988" t="s">
        <v>746</v>
      </c>
      <c r="C3988" t="s">
        <v>33</v>
      </c>
      <c r="D3988">
        <v>0</v>
      </c>
      <c r="E3988">
        <v>337</v>
      </c>
      <c r="F3988" s="1" t="s">
        <v>27</v>
      </c>
      <c r="G3988" t="s">
        <v>753</v>
      </c>
    </row>
    <row r="3989" spans="1:7" hidden="1" x14ac:dyDescent="0.25">
      <c r="A3989">
        <v>337</v>
      </c>
      <c r="B3989" t="s">
        <v>747</v>
      </c>
      <c r="C3989" t="s">
        <v>33</v>
      </c>
      <c r="D3989" t="s">
        <v>44</v>
      </c>
      <c r="E3989">
        <v>337</v>
      </c>
      <c r="F3989" s="1" t="s">
        <v>27</v>
      </c>
      <c r="G3989" t="s">
        <v>753</v>
      </c>
    </row>
    <row r="3990" spans="1:7" hidden="1" x14ac:dyDescent="0.25">
      <c r="A3990">
        <v>337</v>
      </c>
      <c r="B3990" t="s">
        <v>748</v>
      </c>
      <c r="C3990" t="s">
        <v>33</v>
      </c>
      <c r="D3990">
        <v>0</v>
      </c>
      <c r="E3990">
        <v>337</v>
      </c>
      <c r="F3990" s="1" t="s">
        <v>27</v>
      </c>
      <c r="G3990" t="s">
        <v>753</v>
      </c>
    </row>
    <row r="3991" spans="1:7" hidden="1" x14ac:dyDescent="0.25">
      <c r="A3991">
        <v>337</v>
      </c>
      <c r="B3991" t="s">
        <v>749</v>
      </c>
      <c r="C3991" t="s">
        <v>33</v>
      </c>
      <c r="D3991">
        <v>0</v>
      </c>
      <c r="E3991">
        <v>337</v>
      </c>
      <c r="F3991" s="1" t="s">
        <v>27</v>
      </c>
      <c r="G3991" t="s">
        <v>753</v>
      </c>
    </row>
    <row r="3992" spans="1:7" hidden="1" x14ac:dyDescent="0.25">
      <c r="A3992">
        <v>337</v>
      </c>
      <c r="B3992" t="s">
        <v>532</v>
      </c>
      <c r="C3992" t="s">
        <v>33</v>
      </c>
      <c r="D3992">
        <v>0</v>
      </c>
      <c r="E3992">
        <v>337</v>
      </c>
      <c r="F3992" s="1" t="s">
        <v>27</v>
      </c>
      <c r="G3992" t="s">
        <v>753</v>
      </c>
    </row>
    <row r="3993" spans="1:7" hidden="1" x14ac:dyDescent="0.25">
      <c r="A3993">
        <v>339</v>
      </c>
      <c r="B3993" t="s">
        <v>750</v>
      </c>
      <c r="C3993" t="s">
        <v>33</v>
      </c>
      <c r="D3993">
        <v>0</v>
      </c>
      <c r="E3993">
        <v>339</v>
      </c>
      <c r="F3993" s="1" t="s">
        <v>27</v>
      </c>
      <c r="G3993" t="s">
        <v>149</v>
      </c>
    </row>
    <row r="3994" spans="1:7" hidden="1" x14ac:dyDescent="0.25">
      <c r="A3994">
        <v>339</v>
      </c>
      <c r="B3994" t="s">
        <v>741</v>
      </c>
      <c r="C3994" t="s">
        <v>33</v>
      </c>
      <c r="D3994">
        <v>0</v>
      </c>
      <c r="E3994">
        <v>339</v>
      </c>
      <c r="F3994" s="1" t="s">
        <v>27</v>
      </c>
      <c r="G3994" t="s">
        <v>453</v>
      </c>
    </row>
    <row r="3995" spans="1:7" hidden="1" x14ac:dyDescent="0.25">
      <c r="A3995">
        <v>339</v>
      </c>
      <c r="B3995" t="s">
        <v>742</v>
      </c>
      <c r="C3995" t="s">
        <v>33</v>
      </c>
      <c r="D3995">
        <v>0</v>
      </c>
      <c r="E3995">
        <v>339</v>
      </c>
      <c r="F3995" s="1" t="s">
        <v>27</v>
      </c>
      <c r="G3995" t="s">
        <v>153</v>
      </c>
    </row>
    <row r="3996" spans="1:7" hidden="1" x14ac:dyDescent="0.25">
      <c r="A3996">
        <v>339</v>
      </c>
      <c r="B3996" t="s">
        <v>154</v>
      </c>
      <c r="C3996" t="s">
        <v>33</v>
      </c>
      <c r="D3996">
        <v>0</v>
      </c>
      <c r="E3996">
        <v>339</v>
      </c>
      <c r="F3996" s="1" t="s">
        <v>27</v>
      </c>
      <c r="G3996" t="s">
        <v>154</v>
      </c>
    </row>
    <row r="3997" spans="1:7" hidden="1" x14ac:dyDescent="0.25">
      <c r="A3997">
        <v>339</v>
      </c>
      <c r="B3997" t="s">
        <v>743</v>
      </c>
      <c r="C3997" t="s">
        <v>33</v>
      </c>
      <c r="D3997" t="s">
        <v>44</v>
      </c>
      <c r="E3997">
        <v>339</v>
      </c>
      <c r="F3997" s="1" t="s">
        <v>27</v>
      </c>
      <c r="G3997" t="s">
        <v>443</v>
      </c>
    </row>
    <row r="3998" spans="1:7" hidden="1" x14ac:dyDescent="0.25">
      <c r="A3998">
        <v>339</v>
      </c>
      <c r="B3998" t="s">
        <v>744</v>
      </c>
      <c r="C3998" t="s">
        <v>33</v>
      </c>
      <c r="D3998">
        <v>0</v>
      </c>
      <c r="E3998">
        <v>339</v>
      </c>
      <c r="F3998" s="1" t="s">
        <v>27</v>
      </c>
      <c r="G3998" t="s">
        <v>443</v>
      </c>
    </row>
    <row r="3999" spans="1:7" hidden="1" x14ac:dyDescent="0.25">
      <c r="A3999">
        <v>339</v>
      </c>
      <c r="B3999" t="s">
        <v>745</v>
      </c>
      <c r="C3999" t="s">
        <v>33</v>
      </c>
      <c r="D3999">
        <v>0</v>
      </c>
      <c r="E3999">
        <v>339</v>
      </c>
      <c r="F3999" s="1" t="s">
        <v>27</v>
      </c>
      <c r="G3999" t="s">
        <v>737</v>
      </c>
    </row>
    <row r="4000" spans="1:7" hidden="1" x14ac:dyDescent="0.25">
      <c r="A4000">
        <v>339</v>
      </c>
      <c r="B4000" t="s">
        <v>738</v>
      </c>
      <c r="C4000" t="s">
        <v>33</v>
      </c>
      <c r="D4000" t="s">
        <v>44</v>
      </c>
      <c r="E4000">
        <v>339</v>
      </c>
      <c r="F4000" s="1" t="s">
        <v>27</v>
      </c>
      <c r="G4000" t="s">
        <v>738</v>
      </c>
    </row>
    <row r="4001" spans="1:7" hidden="1" x14ac:dyDescent="0.25">
      <c r="A4001">
        <v>339</v>
      </c>
      <c r="B4001" t="s">
        <v>746</v>
      </c>
      <c r="C4001" t="s">
        <v>33</v>
      </c>
      <c r="D4001">
        <v>0</v>
      </c>
      <c r="E4001">
        <v>339</v>
      </c>
      <c r="F4001" s="1" t="s">
        <v>27</v>
      </c>
      <c r="G4001" t="s">
        <v>753</v>
      </c>
    </row>
    <row r="4002" spans="1:7" hidden="1" x14ac:dyDescent="0.25">
      <c r="A4002">
        <v>339</v>
      </c>
      <c r="B4002" t="s">
        <v>747</v>
      </c>
      <c r="C4002" t="s">
        <v>33</v>
      </c>
      <c r="D4002" t="s">
        <v>44</v>
      </c>
      <c r="E4002">
        <v>339</v>
      </c>
      <c r="F4002" s="1" t="s">
        <v>27</v>
      </c>
      <c r="G4002" t="s">
        <v>753</v>
      </c>
    </row>
    <row r="4003" spans="1:7" hidden="1" x14ac:dyDescent="0.25">
      <c r="A4003">
        <v>339</v>
      </c>
      <c r="B4003" t="s">
        <v>748</v>
      </c>
      <c r="C4003" t="s">
        <v>33</v>
      </c>
      <c r="D4003">
        <v>0</v>
      </c>
      <c r="E4003">
        <v>339</v>
      </c>
      <c r="F4003" s="1" t="s">
        <v>27</v>
      </c>
      <c r="G4003" t="s">
        <v>753</v>
      </c>
    </row>
    <row r="4004" spans="1:7" hidden="1" x14ac:dyDescent="0.25">
      <c r="A4004">
        <v>339</v>
      </c>
      <c r="B4004" t="s">
        <v>749</v>
      </c>
      <c r="C4004" t="s">
        <v>33</v>
      </c>
      <c r="D4004">
        <v>0</v>
      </c>
      <c r="E4004">
        <v>339</v>
      </c>
      <c r="F4004" s="1" t="s">
        <v>27</v>
      </c>
      <c r="G4004" t="s">
        <v>753</v>
      </c>
    </row>
    <row r="4005" spans="1:7" hidden="1" x14ac:dyDescent="0.25">
      <c r="A4005">
        <v>339</v>
      </c>
      <c r="B4005" t="s">
        <v>532</v>
      </c>
      <c r="C4005" t="s">
        <v>33</v>
      </c>
      <c r="D4005">
        <v>0</v>
      </c>
      <c r="E4005">
        <v>339</v>
      </c>
      <c r="F4005" s="1" t="s">
        <v>27</v>
      </c>
      <c r="G4005" t="s">
        <v>753</v>
      </c>
    </row>
    <row r="4006" spans="1:7" hidden="1" x14ac:dyDescent="0.25">
      <c r="A4006">
        <v>311</v>
      </c>
      <c r="B4006" t="s">
        <v>750</v>
      </c>
      <c r="C4006" t="s">
        <v>626</v>
      </c>
      <c r="D4006" t="s">
        <v>44</v>
      </c>
      <c r="E4006">
        <v>311</v>
      </c>
      <c r="F4006" s="1" t="s">
        <v>10</v>
      </c>
      <c r="G4006" t="s">
        <v>149</v>
      </c>
    </row>
    <row r="4007" spans="1:7" hidden="1" x14ac:dyDescent="0.25">
      <c r="A4007">
        <v>311</v>
      </c>
      <c r="B4007" t="s">
        <v>741</v>
      </c>
      <c r="C4007" t="s">
        <v>626</v>
      </c>
      <c r="D4007" t="s">
        <v>44</v>
      </c>
      <c r="E4007">
        <v>311</v>
      </c>
      <c r="F4007" s="1" t="s">
        <v>10</v>
      </c>
      <c r="G4007" t="s">
        <v>453</v>
      </c>
    </row>
    <row r="4008" spans="1:7" hidden="1" x14ac:dyDescent="0.25">
      <c r="A4008">
        <v>311</v>
      </c>
      <c r="B4008" t="s">
        <v>742</v>
      </c>
      <c r="C4008" t="s">
        <v>626</v>
      </c>
      <c r="D4008" t="s">
        <v>44</v>
      </c>
      <c r="E4008">
        <v>311</v>
      </c>
      <c r="F4008" s="1" t="s">
        <v>10</v>
      </c>
      <c r="G4008" t="s">
        <v>153</v>
      </c>
    </row>
    <row r="4009" spans="1:7" hidden="1" x14ac:dyDescent="0.25">
      <c r="A4009">
        <v>311</v>
      </c>
      <c r="B4009" t="s">
        <v>154</v>
      </c>
      <c r="C4009" t="s">
        <v>626</v>
      </c>
      <c r="D4009" t="s">
        <v>44</v>
      </c>
      <c r="E4009">
        <v>311</v>
      </c>
      <c r="F4009" s="1" t="s">
        <v>10</v>
      </c>
      <c r="G4009" t="s">
        <v>154</v>
      </c>
    </row>
    <row r="4010" spans="1:7" hidden="1" x14ac:dyDescent="0.25">
      <c r="A4010">
        <v>311</v>
      </c>
      <c r="B4010" t="s">
        <v>743</v>
      </c>
      <c r="C4010" t="s">
        <v>626</v>
      </c>
      <c r="D4010" t="s">
        <v>44</v>
      </c>
      <c r="E4010">
        <v>311</v>
      </c>
      <c r="F4010" s="1" t="s">
        <v>10</v>
      </c>
      <c r="G4010" t="s">
        <v>443</v>
      </c>
    </row>
    <row r="4011" spans="1:7" hidden="1" x14ac:dyDescent="0.25">
      <c r="A4011">
        <v>311</v>
      </c>
      <c r="B4011" t="s">
        <v>744</v>
      </c>
      <c r="C4011" t="s">
        <v>626</v>
      </c>
      <c r="D4011" t="s">
        <v>44</v>
      </c>
      <c r="E4011">
        <v>311</v>
      </c>
      <c r="F4011" s="1" t="s">
        <v>10</v>
      </c>
      <c r="G4011" t="s">
        <v>443</v>
      </c>
    </row>
    <row r="4012" spans="1:7" hidden="1" x14ac:dyDescent="0.25">
      <c r="A4012">
        <v>311</v>
      </c>
      <c r="B4012" t="s">
        <v>745</v>
      </c>
      <c r="C4012" t="s">
        <v>626</v>
      </c>
      <c r="D4012" t="s">
        <v>44</v>
      </c>
      <c r="E4012">
        <v>311</v>
      </c>
      <c r="F4012" s="1" t="s">
        <v>10</v>
      </c>
      <c r="G4012" t="s">
        <v>737</v>
      </c>
    </row>
    <row r="4013" spans="1:7" hidden="1" x14ac:dyDescent="0.25">
      <c r="A4013">
        <v>311</v>
      </c>
      <c r="B4013" t="s">
        <v>738</v>
      </c>
      <c r="C4013" t="s">
        <v>626</v>
      </c>
      <c r="D4013" t="s">
        <v>44</v>
      </c>
      <c r="E4013">
        <v>311</v>
      </c>
      <c r="F4013" s="1" t="s">
        <v>10</v>
      </c>
      <c r="G4013" t="s">
        <v>738</v>
      </c>
    </row>
    <row r="4014" spans="1:7" hidden="1" x14ac:dyDescent="0.25">
      <c r="A4014">
        <v>311</v>
      </c>
      <c r="B4014" t="s">
        <v>746</v>
      </c>
      <c r="C4014" t="s">
        <v>626</v>
      </c>
      <c r="D4014" t="s">
        <v>44</v>
      </c>
      <c r="E4014">
        <v>311</v>
      </c>
      <c r="F4014" s="1" t="s">
        <v>10</v>
      </c>
      <c r="G4014" t="s">
        <v>753</v>
      </c>
    </row>
    <row r="4015" spans="1:7" hidden="1" x14ac:dyDescent="0.25">
      <c r="A4015">
        <v>311</v>
      </c>
      <c r="B4015" t="s">
        <v>747</v>
      </c>
      <c r="C4015" t="s">
        <v>626</v>
      </c>
      <c r="D4015" t="s">
        <v>44</v>
      </c>
      <c r="E4015">
        <v>311</v>
      </c>
      <c r="F4015" s="1" t="s">
        <v>10</v>
      </c>
      <c r="G4015" t="s">
        <v>753</v>
      </c>
    </row>
    <row r="4016" spans="1:7" hidden="1" x14ac:dyDescent="0.25">
      <c r="A4016">
        <v>311</v>
      </c>
      <c r="B4016" t="s">
        <v>748</v>
      </c>
      <c r="C4016" t="s">
        <v>626</v>
      </c>
      <c r="D4016" t="s">
        <v>44</v>
      </c>
      <c r="E4016">
        <v>311</v>
      </c>
      <c r="F4016" s="1" t="s">
        <v>10</v>
      </c>
      <c r="G4016" t="s">
        <v>753</v>
      </c>
    </row>
    <row r="4017" spans="1:7" hidden="1" x14ac:dyDescent="0.25">
      <c r="A4017">
        <v>311</v>
      </c>
      <c r="B4017" t="s">
        <v>749</v>
      </c>
      <c r="C4017" t="s">
        <v>626</v>
      </c>
      <c r="D4017" t="s">
        <v>44</v>
      </c>
      <c r="E4017">
        <v>311</v>
      </c>
      <c r="F4017" s="1" t="s">
        <v>10</v>
      </c>
      <c r="G4017" t="s">
        <v>753</v>
      </c>
    </row>
    <row r="4018" spans="1:7" hidden="1" x14ac:dyDescent="0.25">
      <c r="A4018">
        <v>311</v>
      </c>
      <c r="B4018" t="s">
        <v>532</v>
      </c>
      <c r="C4018" t="s">
        <v>626</v>
      </c>
      <c r="D4018">
        <v>144</v>
      </c>
      <c r="E4018">
        <v>311</v>
      </c>
      <c r="F4018" s="1" t="s">
        <v>10</v>
      </c>
      <c r="G4018" t="s">
        <v>753</v>
      </c>
    </row>
    <row r="4019" spans="1:7" hidden="1" x14ac:dyDescent="0.25">
      <c r="A4019">
        <v>312</v>
      </c>
      <c r="B4019" t="s">
        <v>750</v>
      </c>
      <c r="C4019" t="s">
        <v>626</v>
      </c>
      <c r="D4019" t="s">
        <v>44</v>
      </c>
      <c r="E4019">
        <v>312</v>
      </c>
      <c r="F4019" s="1" t="s">
        <v>10</v>
      </c>
      <c r="G4019" t="s">
        <v>149</v>
      </c>
    </row>
    <row r="4020" spans="1:7" hidden="1" x14ac:dyDescent="0.25">
      <c r="A4020">
        <v>312</v>
      </c>
      <c r="B4020" t="s">
        <v>741</v>
      </c>
      <c r="C4020" t="s">
        <v>626</v>
      </c>
      <c r="D4020" t="s">
        <v>44</v>
      </c>
      <c r="E4020">
        <v>312</v>
      </c>
      <c r="F4020" s="1" t="s">
        <v>10</v>
      </c>
      <c r="G4020" t="s">
        <v>453</v>
      </c>
    </row>
    <row r="4021" spans="1:7" hidden="1" x14ac:dyDescent="0.25">
      <c r="A4021">
        <v>312</v>
      </c>
      <c r="B4021" t="s">
        <v>742</v>
      </c>
      <c r="C4021" t="s">
        <v>626</v>
      </c>
      <c r="D4021" t="s">
        <v>44</v>
      </c>
      <c r="E4021">
        <v>312</v>
      </c>
      <c r="F4021" s="1" t="s">
        <v>10</v>
      </c>
      <c r="G4021" t="s">
        <v>153</v>
      </c>
    </row>
    <row r="4022" spans="1:7" hidden="1" x14ac:dyDescent="0.25">
      <c r="A4022">
        <v>312</v>
      </c>
      <c r="B4022" t="s">
        <v>154</v>
      </c>
      <c r="C4022" t="s">
        <v>626</v>
      </c>
      <c r="D4022" t="s">
        <v>44</v>
      </c>
      <c r="E4022">
        <v>312</v>
      </c>
      <c r="F4022" s="1" t="s">
        <v>10</v>
      </c>
      <c r="G4022" t="s">
        <v>154</v>
      </c>
    </row>
    <row r="4023" spans="1:7" hidden="1" x14ac:dyDescent="0.25">
      <c r="A4023">
        <v>312</v>
      </c>
      <c r="B4023" t="s">
        <v>743</v>
      </c>
      <c r="C4023" t="s">
        <v>626</v>
      </c>
      <c r="D4023" t="s">
        <v>44</v>
      </c>
      <c r="E4023">
        <v>312</v>
      </c>
      <c r="F4023" s="1" t="s">
        <v>10</v>
      </c>
      <c r="G4023" t="s">
        <v>443</v>
      </c>
    </row>
    <row r="4024" spans="1:7" hidden="1" x14ac:dyDescent="0.25">
      <c r="A4024">
        <v>312</v>
      </c>
      <c r="B4024" t="s">
        <v>744</v>
      </c>
      <c r="C4024" t="s">
        <v>626</v>
      </c>
      <c r="D4024" t="s">
        <v>44</v>
      </c>
      <c r="E4024">
        <v>312</v>
      </c>
      <c r="F4024" s="1" t="s">
        <v>10</v>
      </c>
      <c r="G4024" t="s">
        <v>443</v>
      </c>
    </row>
    <row r="4025" spans="1:7" hidden="1" x14ac:dyDescent="0.25">
      <c r="A4025">
        <v>312</v>
      </c>
      <c r="B4025" t="s">
        <v>745</v>
      </c>
      <c r="C4025" t="s">
        <v>626</v>
      </c>
      <c r="D4025" t="s">
        <v>44</v>
      </c>
      <c r="E4025">
        <v>312</v>
      </c>
      <c r="F4025" s="1" t="s">
        <v>10</v>
      </c>
      <c r="G4025" t="s">
        <v>737</v>
      </c>
    </row>
    <row r="4026" spans="1:7" hidden="1" x14ac:dyDescent="0.25">
      <c r="A4026">
        <v>312</v>
      </c>
      <c r="B4026" t="s">
        <v>738</v>
      </c>
      <c r="C4026" t="s">
        <v>626</v>
      </c>
      <c r="D4026" t="s">
        <v>44</v>
      </c>
      <c r="E4026">
        <v>312</v>
      </c>
      <c r="F4026" s="1" t="s">
        <v>10</v>
      </c>
      <c r="G4026" t="s">
        <v>738</v>
      </c>
    </row>
    <row r="4027" spans="1:7" hidden="1" x14ac:dyDescent="0.25">
      <c r="A4027">
        <v>312</v>
      </c>
      <c r="B4027" t="s">
        <v>746</v>
      </c>
      <c r="C4027" t="s">
        <v>626</v>
      </c>
      <c r="D4027" t="s">
        <v>44</v>
      </c>
      <c r="E4027">
        <v>312</v>
      </c>
      <c r="F4027" s="1" t="s">
        <v>10</v>
      </c>
      <c r="G4027" t="s">
        <v>753</v>
      </c>
    </row>
    <row r="4028" spans="1:7" hidden="1" x14ac:dyDescent="0.25">
      <c r="A4028">
        <v>312</v>
      </c>
      <c r="B4028" t="s">
        <v>747</v>
      </c>
      <c r="C4028" t="s">
        <v>626</v>
      </c>
      <c r="D4028" t="s">
        <v>44</v>
      </c>
      <c r="E4028">
        <v>312</v>
      </c>
      <c r="F4028" s="1" t="s">
        <v>10</v>
      </c>
      <c r="G4028" t="s">
        <v>753</v>
      </c>
    </row>
    <row r="4029" spans="1:7" hidden="1" x14ac:dyDescent="0.25">
      <c r="A4029">
        <v>312</v>
      </c>
      <c r="B4029" t="s">
        <v>748</v>
      </c>
      <c r="C4029" t="s">
        <v>626</v>
      </c>
      <c r="D4029" t="s">
        <v>44</v>
      </c>
      <c r="E4029">
        <v>312</v>
      </c>
      <c r="F4029" s="1" t="s">
        <v>10</v>
      </c>
      <c r="G4029" t="s">
        <v>753</v>
      </c>
    </row>
    <row r="4030" spans="1:7" hidden="1" x14ac:dyDescent="0.25">
      <c r="A4030">
        <v>312</v>
      </c>
      <c r="B4030" t="s">
        <v>749</v>
      </c>
      <c r="C4030" t="s">
        <v>626</v>
      </c>
      <c r="D4030" t="s">
        <v>44</v>
      </c>
      <c r="E4030">
        <v>312</v>
      </c>
      <c r="F4030" s="1" t="s">
        <v>10</v>
      </c>
      <c r="G4030" t="s">
        <v>753</v>
      </c>
    </row>
    <row r="4031" spans="1:7" hidden="1" x14ac:dyDescent="0.25">
      <c r="A4031">
        <v>312</v>
      </c>
      <c r="B4031" t="s">
        <v>532</v>
      </c>
      <c r="C4031" t="s">
        <v>626</v>
      </c>
      <c r="D4031" t="s">
        <v>50</v>
      </c>
      <c r="E4031">
        <v>312</v>
      </c>
      <c r="F4031" s="1" t="s">
        <v>10</v>
      </c>
      <c r="G4031" t="s">
        <v>753</v>
      </c>
    </row>
    <row r="4032" spans="1:7" hidden="1" x14ac:dyDescent="0.25">
      <c r="A4032">
        <v>313</v>
      </c>
      <c r="B4032" t="s">
        <v>750</v>
      </c>
      <c r="C4032" t="s">
        <v>626</v>
      </c>
      <c r="D4032" t="s">
        <v>44</v>
      </c>
      <c r="E4032">
        <v>313</v>
      </c>
      <c r="F4032" s="1" t="s">
        <v>11</v>
      </c>
      <c r="G4032" t="s">
        <v>149</v>
      </c>
    </row>
    <row r="4033" spans="1:7" hidden="1" x14ac:dyDescent="0.25">
      <c r="A4033">
        <v>313</v>
      </c>
      <c r="B4033" t="s">
        <v>741</v>
      </c>
      <c r="C4033" t="s">
        <v>626</v>
      </c>
      <c r="D4033" t="s">
        <v>44</v>
      </c>
      <c r="E4033">
        <v>313</v>
      </c>
      <c r="F4033" s="1" t="s">
        <v>11</v>
      </c>
      <c r="G4033" t="s">
        <v>453</v>
      </c>
    </row>
    <row r="4034" spans="1:7" hidden="1" x14ac:dyDescent="0.25">
      <c r="A4034">
        <v>313</v>
      </c>
      <c r="B4034" t="s">
        <v>742</v>
      </c>
      <c r="C4034" t="s">
        <v>626</v>
      </c>
      <c r="D4034" t="s">
        <v>44</v>
      </c>
      <c r="E4034">
        <v>313</v>
      </c>
      <c r="F4034" s="1" t="s">
        <v>11</v>
      </c>
      <c r="G4034" t="s">
        <v>153</v>
      </c>
    </row>
    <row r="4035" spans="1:7" hidden="1" x14ac:dyDescent="0.25">
      <c r="A4035">
        <v>313</v>
      </c>
      <c r="B4035" t="s">
        <v>154</v>
      </c>
      <c r="C4035" t="s">
        <v>626</v>
      </c>
      <c r="D4035" t="s">
        <v>44</v>
      </c>
      <c r="E4035">
        <v>313</v>
      </c>
      <c r="F4035" s="1" t="s">
        <v>11</v>
      </c>
      <c r="G4035" t="s">
        <v>154</v>
      </c>
    </row>
    <row r="4036" spans="1:7" hidden="1" x14ac:dyDescent="0.25">
      <c r="A4036">
        <v>313</v>
      </c>
      <c r="B4036" t="s">
        <v>743</v>
      </c>
      <c r="C4036" t="s">
        <v>626</v>
      </c>
      <c r="D4036" t="s">
        <v>44</v>
      </c>
      <c r="E4036">
        <v>313</v>
      </c>
      <c r="F4036" s="1" t="s">
        <v>11</v>
      </c>
      <c r="G4036" t="s">
        <v>443</v>
      </c>
    </row>
    <row r="4037" spans="1:7" hidden="1" x14ac:dyDescent="0.25">
      <c r="A4037">
        <v>313</v>
      </c>
      <c r="B4037" t="s">
        <v>744</v>
      </c>
      <c r="C4037" t="s">
        <v>626</v>
      </c>
      <c r="D4037" t="s">
        <v>44</v>
      </c>
      <c r="E4037">
        <v>313</v>
      </c>
      <c r="F4037" s="1" t="s">
        <v>11</v>
      </c>
      <c r="G4037" t="s">
        <v>443</v>
      </c>
    </row>
    <row r="4038" spans="1:7" hidden="1" x14ac:dyDescent="0.25">
      <c r="A4038">
        <v>313</v>
      </c>
      <c r="B4038" t="s">
        <v>745</v>
      </c>
      <c r="C4038" t="s">
        <v>626</v>
      </c>
      <c r="D4038" t="s">
        <v>44</v>
      </c>
      <c r="E4038">
        <v>313</v>
      </c>
      <c r="F4038" s="1" t="s">
        <v>11</v>
      </c>
      <c r="G4038" t="s">
        <v>737</v>
      </c>
    </row>
    <row r="4039" spans="1:7" hidden="1" x14ac:dyDescent="0.25">
      <c r="A4039">
        <v>313</v>
      </c>
      <c r="B4039" t="s">
        <v>738</v>
      </c>
      <c r="C4039" t="s">
        <v>626</v>
      </c>
      <c r="D4039" t="s">
        <v>44</v>
      </c>
      <c r="E4039">
        <v>313</v>
      </c>
      <c r="F4039" s="1" t="s">
        <v>11</v>
      </c>
      <c r="G4039" t="s">
        <v>738</v>
      </c>
    </row>
    <row r="4040" spans="1:7" hidden="1" x14ac:dyDescent="0.25">
      <c r="A4040">
        <v>313</v>
      </c>
      <c r="B4040" t="s">
        <v>746</v>
      </c>
      <c r="C4040" t="s">
        <v>626</v>
      </c>
      <c r="D4040" t="s">
        <v>44</v>
      </c>
      <c r="E4040">
        <v>313</v>
      </c>
      <c r="F4040" s="1" t="s">
        <v>11</v>
      </c>
      <c r="G4040" t="s">
        <v>753</v>
      </c>
    </row>
    <row r="4041" spans="1:7" hidden="1" x14ac:dyDescent="0.25">
      <c r="A4041">
        <v>313</v>
      </c>
      <c r="B4041" t="s">
        <v>747</v>
      </c>
      <c r="C4041" t="s">
        <v>626</v>
      </c>
      <c r="D4041" t="s">
        <v>44</v>
      </c>
      <c r="E4041">
        <v>313</v>
      </c>
      <c r="F4041" s="1" t="s">
        <v>11</v>
      </c>
      <c r="G4041" t="s">
        <v>753</v>
      </c>
    </row>
    <row r="4042" spans="1:7" hidden="1" x14ac:dyDescent="0.25">
      <c r="A4042">
        <v>313</v>
      </c>
      <c r="B4042" t="s">
        <v>748</v>
      </c>
      <c r="C4042" t="s">
        <v>626</v>
      </c>
      <c r="D4042" t="s">
        <v>44</v>
      </c>
      <c r="E4042">
        <v>313</v>
      </c>
      <c r="F4042" s="1" t="s">
        <v>11</v>
      </c>
      <c r="G4042" t="s">
        <v>753</v>
      </c>
    </row>
    <row r="4043" spans="1:7" hidden="1" x14ac:dyDescent="0.25">
      <c r="A4043">
        <v>313</v>
      </c>
      <c r="B4043" t="s">
        <v>749</v>
      </c>
      <c r="C4043" t="s">
        <v>626</v>
      </c>
      <c r="D4043" t="s">
        <v>44</v>
      </c>
      <c r="E4043">
        <v>313</v>
      </c>
      <c r="F4043" s="1" t="s">
        <v>11</v>
      </c>
      <c r="G4043" t="s">
        <v>753</v>
      </c>
    </row>
    <row r="4044" spans="1:7" hidden="1" x14ac:dyDescent="0.25">
      <c r="A4044">
        <v>313</v>
      </c>
      <c r="B4044" t="s">
        <v>532</v>
      </c>
      <c r="C4044" t="s">
        <v>626</v>
      </c>
      <c r="D4044">
        <v>2</v>
      </c>
      <c r="E4044">
        <v>313</v>
      </c>
      <c r="F4044" s="1" t="s">
        <v>11</v>
      </c>
      <c r="G4044" t="s">
        <v>753</v>
      </c>
    </row>
    <row r="4045" spans="1:7" hidden="1" x14ac:dyDescent="0.25">
      <c r="A4045">
        <v>314</v>
      </c>
      <c r="B4045" t="s">
        <v>750</v>
      </c>
      <c r="C4045" t="s">
        <v>626</v>
      </c>
      <c r="D4045" t="s">
        <v>44</v>
      </c>
      <c r="E4045">
        <v>314</v>
      </c>
      <c r="F4045" s="1" t="s">
        <v>11</v>
      </c>
      <c r="G4045" t="s">
        <v>149</v>
      </c>
    </row>
    <row r="4046" spans="1:7" hidden="1" x14ac:dyDescent="0.25">
      <c r="A4046">
        <v>314</v>
      </c>
      <c r="B4046" t="s">
        <v>741</v>
      </c>
      <c r="C4046" t="s">
        <v>626</v>
      </c>
      <c r="D4046" t="s">
        <v>44</v>
      </c>
      <c r="E4046">
        <v>314</v>
      </c>
      <c r="F4046" s="1" t="s">
        <v>11</v>
      </c>
      <c r="G4046" t="s">
        <v>453</v>
      </c>
    </row>
    <row r="4047" spans="1:7" hidden="1" x14ac:dyDescent="0.25">
      <c r="A4047">
        <v>314</v>
      </c>
      <c r="B4047" t="s">
        <v>742</v>
      </c>
      <c r="C4047" t="s">
        <v>626</v>
      </c>
      <c r="D4047" t="s">
        <v>44</v>
      </c>
      <c r="E4047">
        <v>314</v>
      </c>
      <c r="F4047" s="1" t="s">
        <v>11</v>
      </c>
      <c r="G4047" t="s">
        <v>153</v>
      </c>
    </row>
    <row r="4048" spans="1:7" hidden="1" x14ac:dyDescent="0.25">
      <c r="A4048">
        <v>314</v>
      </c>
      <c r="B4048" t="s">
        <v>154</v>
      </c>
      <c r="C4048" t="s">
        <v>626</v>
      </c>
      <c r="D4048" t="s">
        <v>44</v>
      </c>
      <c r="E4048">
        <v>314</v>
      </c>
      <c r="F4048" s="1" t="s">
        <v>11</v>
      </c>
      <c r="G4048" t="s">
        <v>154</v>
      </c>
    </row>
    <row r="4049" spans="1:7" hidden="1" x14ac:dyDescent="0.25">
      <c r="A4049">
        <v>314</v>
      </c>
      <c r="B4049" t="s">
        <v>743</v>
      </c>
      <c r="C4049" t="s">
        <v>626</v>
      </c>
      <c r="D4049" t="s">
        <v>44</v>
      </c>
      <c r="E4049">
        <v>314</v>
      </c>
      <c r="F4049" s="1" t="s">
        <v>11</v>
      </c>
      <c r="G4049" t="s">
        <v>443</v>
      </c>
    </row>
    <row r="4050" spans="1:7" hidden="1" x14ac:dyDescent="0.25">
      <c r="A4050">
        <v>314</v>
      </c>
      <c r="B4050" t="s">
        <v>744</v>
      </c>
      <c r="C4050" t="s">
        <v>626</v>
      </c>
      <c r="D4050" t="s">
        <v>44</v>
      </c>
      <c r="E4050">
        <v>314</v>
      </c>
      <c r="F4050" s="1" t="s">
        <v>11</v>
      </c>
      <c r="G4050" t="s">
        <v>443</v>
      </c>
    </row>
    <row r="4051" spans="1:7" hidden="1" x14ac:dyDescent="0.25">
      <c r="A4051">
        <v>314</v>
      </c>
      <c r="B4051" t="s">
        <v>745</v>
      </c>
      <c r="C4051" t="s">
        <v>626</v>
      </c>
      <c r="D4051" t="s">
        <v>44</v>
      </c>
      <c r="E4051">
        <v>314</v>
      </c>
      <c r="F4051" s="1" t="s">
        <v>11</v>
      </c>
      <c r="G4051" t="s">
        <v>737</v>
      </c>
    </row>
    <row r="4052" spans="1:7" hidden="1" x14ac:dyDescent="0.25">
      <c r="A4052">
        <v>314</v>
      </c>
      <c r="B4052" t="s">
        <v>738</v>
      </c>
      <c r="C4052" t="s">
        <v>626</v>
      </c>
      <c r="D4052" t="s">
        <v>44</v>
      </c>
      <c r="E4052">
        <v>314</v>
      </c>
      <c r="F4052" s="1" t="s">
        <v>11</v>
      </c>
      <c r="G4052" t="s">
        <v>738</v>
      </c>
    </row>
    <row r="4053" spans="1:7" hidden="1" x14ac:dyDescent="0.25">
      <c r="A4053">
        <v>314</v>
      </c>
      <c r="B4053" t="s">
        <v>746</v>
      </c>
      <c r="C4053" t="s">
        <v>626</v>
      </c>
      <c r="D4053" t="s">
        <v>44</v>
      </c>
      <c r="E4053">
        <v>314</v>
      </c>
      <c r="F4053" s="1" t="s">
        <v>11</v>
      </c>
      <c r="G4053" t="s">
        <v>753</v>
      </c>
    </row>
    <row r="4054" spans="1:7" hidden="1" x14ac:dyDescent="0.25">
      <c r="A4054">
        <v>314</v>
      </c>
      <c r="B4054" t="s">
        <v>747</v>
      </c>
      <c r="C4054" t="s">
        <v>626</v>
      </c>
      <c r="D4054" t="s">
        <v>44</v>
      </c>
      <c r="E4054">
        <v>314</v>
      </c>
      <c r="F4054" s="1" t="s">
        <v>11</v>
      </c>
      <c r="G4054" t="s">
        <v>753</v>
      </c>
    </row>
    <row r="4055" spans="1:7" hidden="1" x14ac:dyDescent="0.25">
      <c r="A4055">
        <v>314</v>
      </c>
      <c r="B4055" t="s">
        <v>748</v>
      </c>
      <c r="C4055" t="s">
        <v>626</v>
      </c>
      <c r="D4055" t="s">
        <v>44</v>
      </c>
      <c r="E4055">
        <v>314</v>
      </c>
      <c r="F4055" s="1" t="s">
        <v>11</v>
      </c>
      <c r="G4055" t="s">
        <v>753</v>
      </c>
    </row>
    <row r="4056" spans="1:7" hidden="1" x14ac:dyDescent="0.25">
      <c r="A4056">
        <v>314</v>
      </c>
      <c r="B4056" t="s">
        <v>749</v>
      </c>
      <c r="C4056" t="s">
        <v>626</v>
      </c>
      <c r="D4056" t="s">
        <v>44</v>
      </c>
      <c r="E4056">
        <v>314</v>
      </c>
      <c r="F4056" s="1" t="s">
        <v>11</v>
      </c>
      <c r="G4056" t="s">
        <v>753</v>
      </c>
    </row>
    <row r="4057" spans="1:7" hidden="1" x14ac:dyDescent="0.25">
      <c r="A4057">
        <v>314</v>
      </c>
      <c r="B4057" t="s">
        <v>532</v>
      </c>
      <c r="C4057" t="s">
        <v>626</v>
      </c>
      <c r="D4057" t="s">
        <v>50</v>
      </c>
      <c r="E4057">
        <v>314</v>
      </c>
      <c r="F4057" s="1" t="s">
        <v>11</v>
      </c>
      <c r="G4057" t="s">
        <v>753</v>
      </c>
    </row>
    <row r="4058" spans="1:7" hidden="1" x14ac:dyDescent="0.25">
      <c r="A4058">
        <v>315</v>
      </c>
      <c r="B4058" t="s">
        <v>750</v>
      </c>
      <c r="C4058" t="s">
        <v>626</v>
      </c>
      <c r="D4058" t="s">
        <v>44</v>
      </c>
      <c r="E4058">
        <v>315</v>
      </c>
      <c r="F4058" s="1" t="s">
        <v>11</v>
      </c>
      <c r="G4058" t="s">
        <v>149</v>
      </c>
    </row>
    <row r="4059" spans="1:7" hidden="1" x14ac:dyDescent="0.25">
      <c r="A4059">
        <v>315</v>
      </c>
      <c r="B4059" t="s">
        <v>741</v>
      </c>
      <c r="C4059" t="s">
        <v>626</v>
      </c>
      <c r="D4059" t="s">
        <v>44</v>
      </c>
      <c r="E4059">
        <v>315</v>
      </c>
      <c r="F4059" s="1" t="s">
        <v>11</v>
      </c>
      <c r="G4059" t="s">
        <v>453</v>
      </c>
    </row>
    <row r="4060" spans="1:7" hidden="1" x14ac:dyDescent="0.25">
      <c r="A4060">
        <v>315</v>
      </c>
      <c r="B4060" t="s">
        <v>742</v>
      </c>
      <c r="C4060" t="s">
        <v>626</v>
      </c>
      <c r="D4060" t="s">
        <v>44</v>
      </c>
      <c r="E4060">
        <v>315</v>
      </c>
      <c r="F4060" s="1" t="s">
        <v>11</v>
      </c>
      <c r="G4060" t="s">
        <v>153</v>
      </c>
    </row>
    <row r="4061" spans="1:7" hidden="1" x14ac:dyDescent="0.25">
      <c r="A4061">
        <v>315</v>
      </c>
      <c r="B4061" t="s">
        <v>154</v>
      </c>
      <c r="C4061" t="s">
        <v>626</v>
      </c>
      <c r="D4061" t="s">
        <v>44</v>
      </c>
      <c r="E4061">
        <v>315</v>
      </c>
      <c r="F4061" s="1" t="s">
        <v>11</v>
      </c>
      <c r="G4061" t="s">
        <v>154</v>
      </c>
    </row>
    <row r="4062" spans="1:7" hidden="1" x14ac:dyDescent="0.25">
      <c r="A4062">
        <v>315</v>
      </c>
      <c r="B4062" t="s">
        <v>743</v>
      </c>
      <c r="C4062" t="s">
        <v>626</v>
      </c>
      <c r="D4062" t="s">
        <v>44</v>
      </c>
      <c r="E4062">
        <v>315</v>
      </c>
      <c r="F4062" s="1" t="s">
        <v>11</v>
      </c>
      <c r="G4062" t="s">
        <v>443</v>
      </c>
    </row>
    <row r="4063" spans="1:7" hidden="1" x14ac:dyDescent="0.25">
      <c r="A4063">
        <v>315</v>
      </c>
      <c r="B4063" t="s">
        <v>744</v>
      </c>
      <c r="C4063" t="s">
        <v>626</v>
      </c>
      <c r="D4063" t="s">
        <v>44</v>
      </c>
      <c r="E4063">
        <v>315</v>
      </c>
      <c r="F4063" s="1" t="s">
        <v>11</v>
      </c>
      <c r="G4063" t="s">
        <v>443</v>
      </c>
    </row>
    <row r="4064" spans="1:7" hidden="1" x14ac:dyDescent="0.25">
      <c r="A4064">
        <v>315</v>
      </c>
      <c r="B4064" t="s">
        <v>745</v>
      </c>
      <c r="C4064" t="s">
        <v>626</v>
      </c>
      <c r="D4064" t="s">
        <v>44</v>
      </c>
      <c r="E4064">
        <v>315</v>
      </c>
      <c r="F4064" s="1" t="s">
        <v>11</v>
      </c>
      <c r="G4064" t="s">
        <v>737</v>
      </c>
    </row>
    <row r="4065" spans="1:7" hidden="1" x14ac:dyDescent="0.25">
      <c r="A4065">
        <v>315</v>
      </c>
      <c r="B4065" t="s">
        <v>738</v>
      </c>
      <c r="C4065" t="s">
        <v>626</v>
      </c>
      <c r="D4065" t="s">
        <v>44</v>
      </c>
      <c r="E4065">
        <v>315</v>
      </c>
      <c r="F4065" s="1" t="s">
        <v>11</v>
      </c>
      <c r="G4065" t="s">
        <v>738</v>
      </c>
    </row>
    <row r="4066" spans="1:7" hidden="1" x14ac:dyDescent="0.25">
      <c r="A4066">
        <v>315</v>
      </c>
      <c r="B4066" t="s">
        <v>746</v>
      </c>
      <c r="C4066" t="s">
        <v>626</v>
      </c>
      <c r="D4066" t="s">
        <v>44</v>
      </c>
      <c r="E4066">
        <v>315</v>
      </c>
      <c r="F4066" s="1" t="s">
        <v>11</v>
      </c>
      <c r="G4066" t="s">
        <v>753</v>
      </c>
    </row>
    <row r="4067" spans="1:7" hidden="1" x14ac:dyDescent="0.25">
      <c r="A4067">
        <v>315</v>
      </c>
      <c r="B4067" t="s">
        <v>747</v>
      </c>
      <c r="C4067" t="s">
        <v>626</v>
      </c>
      <c r="D4067" t="s">
        <v>44</v>
      </c>
      <c r="E4067">
        <v>315</v>
      </c>
      <c r="F4067" s="1" t="s">
        <v>11</v>
      </c>
      <c r="G4067" t="s">
        <v>753</v>
      </c>
    </row>
    <row r="4068" spans="1:7" hidden="1" x14ac:dyDescent="0.25">
      <c r="A4068">
        <v>315</v>
      </c>
      <c r="B4068" t="s">
        <v>748</v>
      </c>
      <c r="C4068" t="s">
        <v>626</v>
      </c>
      <c r="D4068" t="s">
        <v>44</v>
      </c>
      <c r="E4068">
        <v>315</v>
      </c>
      <c r="F4068" s="1" t="s">
        <v>11</v>
      </c>
      <c r="G4068" t="s">
        <v>753</v>
      </c>
    </row>
    <row r="4069" spans="1:7" hidden="1" x14ac:dyDescent="0.25">
      <c r="A4069">
        <v>315</v>
      </c>
      <c r="B4069" t="s">
        <v>749</v>
      </c>
      <c r="C4069" t="s">
        <v>626</v>
      </c>
      <c r="D4069" t="s">
        <v>44</v>
      </c>
      <c r="E4069">
        <v>315</v>
      </c>
      <c r="F4069" s="1" t="s">
        <v>11</v>
      </c>
      <c r="G4069" t="s">
        <v>753</v>
      </c>
    </row>
    <row r="4070" spans="1:7" hidden="1" x14ac:dyDescent="0.25">
      <c r="A4070">
        <v>315</v>
      </c>
      <c r="B4070" t="s">
        <v>532</v>
      </c>
      <c r="C4070" t="s">
        <v>626</v>
      </c>
      <c r="D4070" t="s">
        <v>50</v>
      </c>
      <c r="E4070">
        <v>315</v>
      </c>
      <c r="F4070" s="1" t="s">
        <v>11</v>
      </c>
      <c r="G4070" t="s">
        <v>753</v>
      </c>
    </row>
    <row r="4071" spans="1:7" hidden="1" x14ac:dyDescent="0.25">
      <c r="A4071">
        <v>316</v>
      </c>
      <c r="B4071" t="s">
        <v>750</v>
      </c>
      <c r="C4071" t="s">
        <v>626</v>
      </c>
      <c r="D4071" t="s">
        <v>44</v>
      </c>
      <c r="E4071">
        <v>316</v>
      </c>
      <c r="F4071" s="1" t="s">
        <v>11</v>
      </c>
      <c r="G4071" t="s">
        <v>149</v>
      </c>
    </row>
    <row r="4072" spans="1:7" hidden="1" x14ac:dyDescent="0.25">
      <c r="A4072">
        <v>316</v>
      </c>
      <c r="B4072" t="s">
        <v>741</v>
      </c>
      <c r="C4072" t="s">
        <v>626</v>
      </c>
      <c r="D4072" t="s">
        <v>44</v>
      </c>
      <c r="E4072">
        <v>316</v>
      </c>
      <c r="F4072" s="1" t="s">
        <v>11</v>
      </c>
      <c r="G4072" t="s">
        <v>453</v>
      </c>
    </row>
    <row r="4073" spans="1:7" hidden="1" x14ac:dyDescent="0.25">
      <c r="A4073">
        <v>316</v>
      </c>
      <c r="B4073" t="s">
        <v>742</v>
      </c>
      <c r="C4073" t="s">
        <v>626</v>
      </c>
      <c r="D4073" t="s">
        <v>44</v>
      </c>
      <c r="E4073">
        <v>316</v>
      </c>
      <c r="F4073" s="1" t="s">
        <v>11</v>
      </c>
      <c r="G4073" t="s">
        <v>153</v>
      </c>
    </row>
    <row r="4074" spans="1:7" hidden="1" x14ac:dyDescent="0.25">
      <c r="A4074">
        <v>316</v>
      </c>
      <c r="B4074" t="s">
        <v>154</v>
      </c>
      <c r="C4074" t="s">
        <v>626</v>
      </c>
      <c r="D4074" t="s">
        <v>44</v>
      </c>
      <c r="E4074">
        <v>316</v>
      </c>
      <c r="F4074" s="1" t="s">
        <v>11</v>
      </c>
      <c r="G4074" t="s">
        <v>154</v>
      </c>
    </row>
    <row r="4075" spans="1:7" hidden="1" x14ac:dyDescent="0.25">
      <c r="A4075">
        <v>316</v>
      </c>
      <c r="B4075" t="s">
        <v>743</v>
      </c>
      <c r="C4075" t="s">
        <v>626</v>
      </c>
      <c r="D4075" t="s">
        <v>44</v>
      </c>
      <c r="E4075">
        <v>316</v>
      </c>
      <c r="F4075" s="1" t="s">
        <v>11</v>
      </c>
      <c r="G4075" t="s">
        <v>443</v>
      </c>
    </row>
    <row r="4076" spans="1:7" hidden="1" x14ac:dyDescent="0.25">
      <c r="A4076">
        <v>316</v>
      </c>
      <c r="B4076" t="s">
        <v>744</v>
      </c>
      <c r="C4076" t="s">
        <v>626</v>
      </c>
      <c r="D4076" t="s">
        <v>44</v>
      </c>
      <c r="E4076">
        <v>316</v>
      </c>
      <c r="F4076" s="1" t="s">
        <v>11</v>
      </c>
      <c r="G4076" t="s">
        <v>443</v>
      </c>
    </row>
    <row r="4077" spans="1:7" hidden="1" x14ac:dyDescent="0.25">
      <c r="A4077">
        <v>316</v>
      </c>
      <c r="B4077" t="s">
        <v>745</v>
      </c>
      <c r="C4077" t="s">
        <v>626</v>
      </c>
      <c r="D4077" t="s">
        <v>44</v>
      </c>
      <c r="E4077">
        <v>316</v>
      </c>
      <c r="F4077" s="1" t="s">
        <v>11</v>
      </c>
      <c r="G4077" t="s">
        <v>737</v>
      </c>
    </row>
    <row r="4078" spans="1:7" hidden="1" x14ac:dyDescent="0.25">
      <c r="A4078">
        <v>316</v>
      </c>
      <c r="B4078" t="s">
        <v>738</v>
      </c>
      <c r="C4078" t="s">
        <v>626</v>
      </c>
      <c r="D4078" t="s">
        <v>44</v>
      </c>
      <c r="E4078">
        <v>316</v>
      </c>
      <c r="F4078" s="1" t="s">
        <v>11</v>
      </c>
      <c r="G4078" t="s">
        <v>738</v>
      </c>
    </row>
    <row r="4079" spans="1:7" hidden="1" x14ac:dyDescent="0.25">
      <c r="A4079">
        <v>316</v>
      </c>
      <c r="B4079" t="s">
        <v>746</v>
      </c>
      <c r="C4079" t="s">
        <v>626</v>
      </c>
      <c r="D4079" t="s">
        <v>44</v>
      </c>
      <c r="E4079">
        <v>316</v>
      </c>
      <c r="F4079" s="1" t="s">
        <v>11</v>
      </c>
      <c r="G4079" t="s">
        <v>753</v>
      </c>
    </row>
    <row r="4080" spans="1:7" hidden="1" x14ac:dyDescent="0.25">
      <c r="A4080">
        <v>316</v>
      </c>
      <c r="B4080" t="s">
        <v>747</v>
      </c>
      <c r="C4080" t="s">
        <v>626</v>
      </c>
      <c r="D4080" t="s">
        <v>44</v>
      </c>
      <c r="E4080">
        <v>316</v>
      </c>
      <c r="F4080" s="1" t="s">
        <v>11</v>
      </c>
      <c r="G4080" t="s">
        <v>753</v>
      </c>
    </row>
    <row r="4081" spans="1:7" hidden="1" x14ac:dyDescent="0.25">
      <c r="A4081">
        <v>316</v>
      </c>
      <c r="B4081" t="s">
        <v>748</v>
      </c>
      <c r="C4081" t="s">
        <v>626</v>
      </c>
      <c r="D4081" t="s">
        <v>44</v>
      </c>
      <c r="E4081">
        <v>316</v>
      </c>
      <c r="F4081" s="1" t="s">
        <v>11</v>
      </c>
      <c r="G4081" t="s">
        <v>753</v>
      </c>
    </row>
    <row r="4082" spans="1:7" hidden="1" x14ac:dyDescent="0.25">
      <c r="A4082">
        <v>316</v>
      </c>
      <c r="B4082" t="s">
        <v>749</v>
      </c>
      <c r="C4082" t="s">
        <v>626</v>
      </c>
      <c r="D4082" t="s">
        <v>44</v>
      </c>
      <c r="E4082">
        <v>316</v>
      </c>
      <c r="F4082" s="1" t="s">
        <v>11</v>
      </c>
      <c r="G4082" t="s">
        <v>753</v>
      </c>
    </row>
    <row r="4083" spans="1:7" hidden="1" x14ac:dyDescent="0.25">
      <c r="A4083">
        <v>316</v>
      </c>
      <c r="B4083" t="s">
        <v>532</v>
      </c>
      <c r="C4083" t="s">
        <v>626</v>
      </c>
      <c r="D4083" t="s">
        <v>50</v>
      </c>
      <c r="E4083">
        <v>316</v>
      </c>
      <c r="F4083" s="1" t="s">
        <v>11</v>
      </c>
      <c r="G4083" t="s">
        <v>753</v>
      </c>
    </row>
    <row r="4084" spans="1:7" hidden="1" x14ac:dyDescent="0.25">
      <c r="A4084">
        <v>321</v>
      </c>
      <c r="B4084" t="s">
        <v>750</v>
      </c>
      <c r="C4084" t="s">
        <v>626</v>
      </c>
      <c r="D4084" t="s">
        <v>44</v>
      </c>
      <c r="E4084">
        <v>321</v>
      </c>
      <c r="F4084" s="1" t="s">
        <v>12</v>
      </c>
      <c r="G4084" t="s">
        <v>149</v>
      </c>
    </row>
    <row r="4085" spans="1:7" hidden="1" x14ac:dyDescent="0.25">
      <c r="A4085">
        <v>321</v>
      </c>
      <c r="B4085" t="s">
        <v>741</v>
      </c>
      <c r="C4085" t="s">
        <v>626</v>
      </c>
      <c r="D4085" t="s">
        <v>44</v>
      </c>
      <c r="E4085">
        <v>321</v>
      </c>
      <c r="F4085" s="1" t="s">
        <v>12</v>
      </c>
      <c r="G4085" t="s">
        <v>453</v>
      </c>
    </row>
    <row r="4086" spans="1:7" hidden="1" x14ac:dyDescent="0.25">
      <c r="A4086">
        <v>321</v>
      </c>
      <c r="B4086" t="s">
        <v>742</v>
      </c>
      <c r="C4086" t="s">
        <v>626</v>
      </c>
      <c r="D4086" t="s">
        <v>44</v>
      </c>
      <c r="E4086">
        <v>321</v>
      </c>
      <c r="F4086" s="1" t="s">
        <v>12</v>
      </c>
      <c r="G4086" t="s">
        <v>153</v>
      </c>
    </row>
    <row r="4087" spans="1:7" hidden="1" x14ac:dyDescent="0.25">
      <c r="A4087">
        <v>321</v>
      </c>
      <c r="B4087" t="s">
        <v>154</v>
      </c>
      <c r="C4087" t="s">
        <v>626</v>
      </c>
      <c r="D4087" t="s">
        <v>44</v>
      </c>
      <c r="E4087">
        <v>321</v>
      </c>
      <c r="F4087" s="1" t="s">
        <v>12</v>
      </c>
      <c r="G4087" t="s">
        <v>154</v>
      </c>
    </row>
    <row r="4088" spans="1:7" hidden="1" x14ac:dyDescent="0.25">
      <c r="A4088">
        <v>321</v>
      </c>
      <c r="B4088" t="s">
        <v>743</v>
      </c>
      <c r="C4088" t="s">
        <v>626</v>
      </c>
      <c r="D4088" t="s">
        <v>44</v>
      </c>
      <c r="E4088">
        <v>321</v>
      </c>
      <c r="F4088" s="1" t="s">
        <v>12</v>
      </c>
      <c r="G4088" t="s">
        <v>443</v>
      </c>
    </row>
    <row r="4089" spans="1:7" hidden="1" x14ac:dyDescent="0.25">
      <c r="A4089">
        <v>321</v>
      </c>
      <c r="B4089" t="s">
        <v>744</v>
      </c>
      <c r="C4089" t="s">
        <v>626</v>
      </c>
      <c r="D4089" t="s">
        <v>44</v>
      </c>
      <c r="E4089">
        <v>321</v>
      </c>
      <c r="F4089" s="1" t="s">
        <v>12</v>
      </c>
      <c r="G4089" t="s">
        <v>443</v>
      </c>
    </row>
    <row r="4090" spans="1:7" hidden="1" x14ac:dyDescent="0.25">
      <c r="A4090">
        <v>321</v>
      </c>
      <c r="B4090" t="s">
        <v>745</v>
      </c>
      <c r="C4090" t="s">
        <v>626</v>
      </c>
      <c r="D4090" t="s">
        <v>44</v>
      </c>
      <c r="E4090">
        <v>321</v>
      </c>
      <c r="F4090" s="1" t="s">
        <v>12</v>
      </c>
      <c r="G4090" t="s">
        <v>737</v>
      </c>
    </row>
    <row r="4091" spans="1:7" hidden="1" x14ac:dyDescent="0.25">
      <c r="A4091">
        <v>321</v>
      </c>
      <c r="B4091" t="s">
        <v>738</v>
      </c>
      <c r="C4091" t="s">
        <v>626</v>
      </c>
      <c r="D4091" t="s">
        <v>44</v>
      </c>
      <c r="E4091">
        <v>321</v>
      </c>
      <c r="F4091" s="1" t="s">
        <v>12</v>
      </c>
      <c r="G4091" t="s">
        <v>738</v>
      </c>
    </row>
    <row r="4092" spans="1:7" hidden="1" x14ac:dyDescent="0.25">
      <c r="A4092">
        <v>321</v>
      </c>
      <c r="B4092" t="s">
        <v>746</v>
      </c>
      <c r="C4092" t="s">
        <v>626</v>
      </c>
      <c r="D4092" t="s">
        <v>44</v>
      </c>
      <c r="E4092">
        <v>321</v>
      </c>
      <c r="F4092" s="1" t="s">
        <v>12</v>
      </c>
      <c r="G4092" t="s">
        <v>753</v>
      </c>
    </row>
    <row r="4093" spans="1:7" hidden="1" x14ac:dyDescent="0.25">
      <c r="A4093">
        <v>321</v>
      </c>
      <c r="B4093" t="s">
        <v>747</v>
      </c>
      <c r="C4093" t="s">
        <v>626</v>
      </c>
      <c r="D4093" t="s">
        <v>44</v>
      </c>
      <c r="E4093">
        <v>321</v>
      </c>
      <c r="F4093" s="1" t="s">
        <v>12</v>
      </c>
      <c r="G4093" t="s">
        <v>753</v>
      </c>
    </row>
    <row r="4094" spans="1:7" hidden="1" x14ac:dyDescent="0.25">
      <c r="A4094">
        <v>321</v>
      </c>
      <c r="B4094" t="s">
        <v>748</v>
      </c>
      <c r="C4094" t="s">
        <v>626</v>
      </c>
      <c r="D4094" t="s">
        <v>44</v>
      </c>
      <c r="E4094">
        <v>321</v>
      </c>
      <c r="F4094" s="1" t="s">
        <v>12</v>
      </c>
      <c r="G4094" t="s">
        <v>753</v>
      </c>
    </row>
    <row r="4095" spans="1:7" hidden="1" x14ac:dyDescent="0.25">
      <c r="A4095">
        <v>321</v>
      </c>
      <c r="B4095" t="s">
        <v>749</v>
      </c>
      <c r="C4095" t="s">
        <v>626</v>
      </c>
      <c r="D4095" t="s">
        <v>44</v>
      </c>
      <c r="E4095">
        <v>321</v>
      </c>
      <c r="F4095" s="1" t="s">
        <v>12</v>
      </c>
      <c r="G4095" t="s">
        <v>753</v>
      </c>
    </row>
    <row r="4096" spans="1:7" hidden="1" x14ac:dyDescent="0.25">
      <c r="A4096">
        <v>321</v>
      </c>
      <c r="B4096" t="s">
        <v>532</v>
      </c>
      <c r="C4096" t="s">
        <v>626</v>
      </c>
      <c r="D4096">
        <v>251</v>
      </c>
      <c r="E4096">
        <v>321</v>
      </c>
      <c r="F4096" s="1" t="s">
        <v>12</v>
      </c>
      <c r="G4096" t="s">
        <v>753</v>
      </c>
    </row>
    <row r="4097" spans="1:7" hidden="1" x14ac:dyDescent="0.25">
      <c r="A4097">
        <v>322</v>
      </c>
      <c r="B4097" t="s">
        <v>750</v>
      </c>
      <c r="C4097" t="s">
        <v>626</v>
      </c>
      <c r="D4097" t="s">
        <v>44</v>
      </c>
      <c r="E4097">
        <v>322</v>
      </c>
      <c r="F4097" s="1" t="s">
        <v>13</v>
      </c>
      <c r="G4097" t="s">
        <v>149</v>
      </c>
    </row>
    <row r="4098" spans="1:7" hidden="1" x14ac:dyDescent="0.25">
      <c r="A4098">
        <v>322</v>
      </c>
      <c r="B4098" t="s">
        <v>741</v>
      </c>
      <c r="C4098" t="s">
        <v>626</v>
      </c>
      <c r="D4098" t="s">
        <v>44</v>
      </c>
      <c r="E4098">
        <v>322</v>
      </c>
      <c r="F4098" s="1" t="s">
        <v>13</v>
      </c>
      <c r="G4098" t="s">
        <v>453</v>
      </c>
    </row>
    <row r="4099" spans="1:7" hidden="1" x14ac:dyDescent="0.25">
      <c r="A4099">
        <v>322</v>
      </c>
      <c r="B4099" t="s">
        <v>742</v>
      </c>
      <c r="C4099" t="s">
        <v>626</v>
      </c>
      <c r="D4099" t="s">
        <v>44</v>
      </c>
      <c r="E4099">
        <v>322</v>
      </c>
      <c r="F4099" s="1" t="s">
        <v>13</v>
      </c>
      <c r="G4099" t="s">
        <v>153</v>
      </c>
    </row>
    <row r="4100" spans="1:7" hidden="1" x14ac:dyDescent="0.25">
      <c r="A4100">
        <v>322</v>
      </c>
      <c r="B4100" t="s">
        <v>154</v>
      </c>
      <c r="C4100" t="s">
        <v>626</v>
      </c>
      <c r="D4100" t="s">
        <v>44</v>
      </c>
      <c r="E4100">
        <v>322</v>
      </c>
      <c r="F4100" s="1" t="s">
        <v>13</v>
      </c>
      <c r="G4100" t="s">
        <v>154</v>
      </c>
    </row>
    <row r="4101" spans="1:7" hidden="1" x14ac:dyDescent="0.25">
      <c r="A4101">
        <v>322</v>
      </c>
      <c r="B4101" t="s">
        <v>743</v>
      </c>
      <c r="C4101" t="s">
        <v>626</v>
      </c>
      <c r="D4101" t="s">
        <v>44</v>
      </c>
      <c r="E4101">
        <v>322</v>
      </c>
      <c r="F4101" s="1" t="s">
        <v>13</v>
      </c>
      <c r="G4101" t="s">
        <v>443</v>
      </c>
    </row>
    <row r="4102" spans="1:7" hidden="1" x14ac:dyDescent="0.25">
      <c r="A4102">
        <v>322</v>
      </c>
      <c r="B4102" t="s">
        <v>744</v>
      </c>
      <c r="C4102" t="s">
        <v>626</v>
      </c>
      <c r="D4102" t="s">
        <v>44</v>
      </c>
      <c r="E4102">
        <v>322</v>
      </c>
      <c r="F4102" s="1" t="s">
        <v>13</v>
      </c>
      <c r="G4102" t="s">
        <v>443</v>
      </c>
    </row>
    <row r="4103" spans="1:7" hidden="1" x14ac:dyDescent="0.25">
      <c r="A4103">
        <v>322</v>
      </c>
      <c r="B4103" t="s">
        <v>745</v>
      </c>
      <c r="C4103" t="s">
        <v>626</v>
      </c>
      <c r="D4103" t="s">
        <v>44</v>
      </c>
      <c r="E4103">
        <v>322</v>
      </c>
      <c r="F4103" s="1" t="s">
        <v>13</v>
      </c>
      <c r="G4103" t="s">
        <v>737</v>
      </c>
    </row>
    <row r="4104" spans="1:7" hidden="1" x14ac:dyDescent="0.25">
      <c r="A4104">
        <v>322</v>
      </c>
      <c r="B4104" t="s">
        <v>738</v>
      </c>
      <c r="C4104" t="s">
        <v>626</v>
      </c>
      <c r="D4104" t="s">
        <v>44</v>
      </c>
      <c r="E4104">
        <v>322</v>
      </c>
      <c r="F4104" s="1" t="s">
        <v>13</v>
      </c>
      <c r="G4104" t="s">
        <v>738</v>
      </c>
    </row>
    <row r="4105" spans="1:7" hidden="1" x14ac:dyDescent="0.25">
      <c r="A4105">
        <v>322</v>
      </c>
      <c r="B4105" t="s">
        <v>746</v>
      </c>
      <c r="C4105" t="s">
        <v>626</v>
      </c>
      <c r="D4105" t="s">
        <v>44</v>
      </c>
      <c r="E4105">
        <v>322</v>
      </c>
      <c r="F4105" s="1" t="s">
        <v>13</v>
      </c>
      <c r="G4105" t="s">
        <v>753</v>
      </c>
    </row>
    <row r="4106" spans="1:7" hidden="1" x14ac:dyDescent="0.25">
      <c r="A4106">
        <v>322</v>
      </c>
      <c r="B4106" t="s">
        <v>747</v>
      </c>
      <c r="C4106" t="s">
        <v>626</v>
      </c>
      <c r="D4106" t="s">
        <v>44</v>
      </c>
      <c r="E4106">
        <v>322</v>
      </c>
      <c r="F4106" s="1" t="s">
        <v>13</v>
      </c>
      <c r="G4106" t="s">
        <v>753</v>
      </c>
    </row>
    <row r="4107" spans="1:7" hidden="1" x14ac:dyDescent="0.25">
      <c r="A4107">
        <v>322</v>
      </c>
      <c r="B4107" t="s">
        <v>748</v>
      </c>
      <c r="C4107" t="s">
        <v>626</v>
      </c>
      <c r="D4107" t="s">
        <v>44</v>
      </c>
      <c r="E4107">
        <v>322</v>
      </c>
      <c r="F4107" s="1" t="s">
        <v>13</v>
      </c>
      <c r="G4107" t="s">
        <v>753</v>
      </c>
    </row>
    <row r="4108" spans="1:7" hidden="1" x14ac:dyDescent="0.25">
      <c r="A4108">
        <v>322</v>
      </c>
      <c r="B4108" t="s">
        <v>749</v>
      </c>
      <c r="C4108" t="s">
        <v>626</v>
      </c>
      <c r="D4108" t="s">
        <v>44</v>
      </c>
      <c r="E4108">
        <v>322</v>
      </c>
      <c r="F4108" s="1" t="s">
        <v>13</v>
      </c>
      <c r="G4108" t="s">
        <v>753</v>
      </c>
    </row>
    <row r="4109" spans="1:7" hidden="1" x14ac:dyDescent="0.25">
      <c r="A4109">
        <v>322</v>
      </c>
      <c r="B4109" t="s">
        <v>532</v>
      </c>
      <c r="C4109" t="s">
        <v>626</v>
      </c>
      <c r="D4109">
        <v>1170</v>
      </c>
      <c r="E4109">
        <v>322</v>
      </c>
      <c r="F4109" s="1" t="s">
        <v>13</v>
      </c>
      <c r="G4109" t="s">
        <v>753</v>
      </c>
    </row>
    <row r="4110" spans="1:7" hidden="1" x14ac:dyDescent="0.25">
      <c r="A4110">
        <v>323</v>
      </c>
      <c r="B4110" t="s">
        <v>750</v>
      </c>
      <c r="C4110" t="s">
        <v>626</v>
      </c>
      <c r="D4110" t="s">
        <v>44</v>
      </c>
      <c r="E4110">
        <v>323</v>
      </c>
      <c r="F4110" s="1" t="s">
        <v>13</v>
      </c>
      <c r="G4110" t="s">
        <v>149</v>
      </c>
    </row>
    <row r="4111" spans="1:7" hidden="1" x14ac:dyDescent="0.25">
      <c r="A4111">
        <v>323</v>
      </c>
      <c r="B4111" t="s">
        <v>741</v>
      </c>
      <c r="C4111" t="s">
        <v>626</v>
      </c>
      <c r="D4111" t="s">
        <v>44</v>
      </c>
      <c r="E4111">
        <v>323</v>
      </c>
      <c r="F4111" s="1" t="s">
        <v>13</v>
      </c>
      <c r="G4111" t="s">
        <v>453</v>
      </c>
    </row>
    <row r="4112" spans="1:7" hidden="1" x14ac:dyDescent="0.25">
      <c r="A4112">
        <v>323</v>
      </c>
      <c r="B4112" t="s">
        <v>742</v>
      </c>
      <c r="C4112" t="s">
        <v>626</v>
      </c>
      <c r="D4112" t="s">
        <v>44</v>
      </c>
      <c r="E4112">
        <v>323</v>
      </c>
      <c r="F4112" s="1" t="s">
        <v>13</v>
      </c>
      <c r="G4112" t="s">
        <v>153</v>
      </c>
    </row>
    <row r="4113" spans="1:7" hidden="1" x14ac:dyDescent="0.25">
      <c r="A4113">
        <v>323</v>
      </c>
      <c r="B4113" t="s">
        <v>154</v>
      </c>
      <c r="C4113" t="s">
        <v>626</v>
      </c>
      <c r="D4113" t="s">
        <v>44</v>
      </c>
      <c r="E4113">
        <v>323</v>
      </c>
      <c r="F4113" s="1" t="s">
        <v>13</v>
      </c>
      <c r="G4113" t="s">
        <v>154</v>
      </c>
    </row>
    <row r="4114" spans="1:7" hidden="1" x14ac:dyDescent="0.25">
      <c r="A4114">
        <v>323</v>
      </c>
      <c r="B4114" t="s">
        <v>743</v>
      </c>
      <c r="C4114" t="s">
        <v>626</v>
      </c>
      <c r="D4114" t="s">
        <v>44</v>
      </c>
      <c r="E4114">
        <v>323</v>
      </c>
      <c r="F4114" s="1" t="s">
        <v>13</v>
      </c>
      <c r="G4114" t="s">
        <v>443</v>
      </c>
    </row>
    <row r="4115" spans="1:7" hidden="1" x14ac:dyDescent="0.25">
      <c r="A4115">
        <v>323</v>
      </c>
      <c r="B4115" t="s">
        <v>744</v>
      </c>
      <c r="C4115" t="s">
        <v>626</v>
      </c>
      <c r="D4115" t="s">
        <v>44</v>
      </c>
      <c r="E4115">
        <v>323</v>
      </c>
      <c r="F4115" s="1" t="s">
        <v>13</v>
      </c>
      <c r="G4115" t="s">
        <v>443</v>
      </c>
    </row>
    <row r="4116" spans="1:7" hidden="1" x14ac:dyDescent="0.25">
      <c r="A4116">
        <v>323</v>
      </c>
      <c r="B4116" t="s">
        <v>745</v>
      </c>
      <c r="C4116" t="s">
        <v>626</v>
      </c>
      <c r="D4116" t="s">
        <v>44</v>
      </c>
      <c r="E4116">
        <v>323</v>
      </c>
      <c r="F4116" s="1" t="s">
        <v>13</v>
      </c>
      <c r="G4116" t="s">
        <v>737</v>
      </c>
    </row>
    <row r="4117" spans="1:7" hidden="1" x14ac:dyDescent="0.25">
      <c r="A4117">
        <v>323</v>
      </c>
      <c r="B4117" t="s">
        <v>738</v>
      </c>
      <c r="C4117" t="s">
        <v>626</v>
      </c>
      <c r="D4117" t="s">
        <v>44</v>
      </c>
      <c r="E4117">
        <v>323</v>
      </c>
      <c r="F4117" s="1" t="s">
        <v>13</v>
      </c>
      <c r="G4117" t="s">
        <v>738</v>
      </c>
    </row>
    <row r="4118" spans="1:7" hidden="1" x14ac:dyDescent="0.25">
      <c r="A4118">
        <v>323</v>
      </c>
      <c r="B4118" t="s">
        <v>746</v>
      </c>
      <c r="C4118" t="s">
        <v>626</v>
      </c>
      <c r="D4118" t="s">
        <v>44</v>
      </c>
      <c r="E4118">
        <v>323</v>
      </c>
      <c r="F4118" s="1" t="s">
        <v>13</v>
      </c>
      <c r="G4118" t="s">
        <v>753</v>
      </c>
    </row>
    <row r="4119" spans="1:7" hidden="1" x14ac:dyDescent="0.25">
      <c r="A4119">
        <v>323</v>
      </c>
      <c r="B4119" t="s">
        <v>747</v>
      </c>
      <c r="C4119" t="s">
        <v>626</v>
      </c>
      <c r="D4119" t="s">
        <v>44</v>
      </c>
      <c r="E4119">
        <v>323</v>
      </c>
      <c r="F4119" s="1" t="s">
        <v>13</v>
      </c>
      <c r="G4119" t="s">
        <v>753</v>
      </c>
    </row>
    <row r="4120" spans="1:7" hidden="1" x14ac:dyDescent="0.25">
      <c r="A4120">
        <v>323</v>
      </c>
      <c r="B4120" t="s">
        <v>748</v>
      </c>
      <c r="C4120" t="s">
        <v>626</v>
      </c>
      <c r="D4120" t="s">
        <v>44</v>
      </c>
      <c r="E4120">
        <v>323</v>
      </c>
      <c r="F4120" s="1" t="s">
        <v>13</v>
      </c>
      <c r="G4120" t="s">
        <v>753</v>
      </c>
    </row>
    <row r="4121" spans="1:7" hidden="1" x14ac:dyDescent="0.25">
      <c r="A4121">
        <v>323</v>
      </c>
      <c r="B4121" t="s">
        <v>749</v>
      </c>
      <c r="C4121" t="s">
        <v>626</v>
      </c>
      <c r="D4121" t="s">
        <v>44</v>
      </c>
      <c r="E4121">
        <v>323</v>
      </c>
      <c r="F4121" s="1" t="s">
        <v>13</v>
      </c>
      <c r="G4121" t="s">
        <v>753</v>
      </c>
    </row>
    <row r="4122" spans="1:7" hidden="1" x14ac:dyDescent="0.25">
      <c r="A4122">
        <v>323</v>
      </c>
      <c r="B4122" t="s">
        <v>532</v>
      </c>
      <c r="C4122" t="s">
        <v>626</v>
      </c>
      <c r="D4122" t="s">
        <v>50</v>
      </c>
      <c r="E4122">
        <v>323</v>
      </c>
      <c r="F4122" s="1" t="s">
        <v>13</v>
      </c>
      <c r="G4122" t="s">
        <v>753</v>
      </c>
    </row>
    <row r="4123" spans="1:7" hidden="1" x14ac:dyDescent="0.25">
      <c r="A4123">
        <v>324110</v>
      </c>
      <c r="B4123" t="s">
        <v>750</v>
      </c>
      <c r="C4123" t="s">
        <v>626</v>
      </c>
      <c r="D4123" t="s">
        <v>44</v>
      </c>
      <c r="E4123">
        <v>324</v>
      </c>
      <c r="F4123" s="1" t="s">
        <v>14</v>
      </c>
      <c r="G4123" t="s">
        <v>149</v>
      </c>
    </row>
    <row r="4124" spans="1:7" hidden="1" x14ac:dyDescent="0.25">
      <c r="A4124">
        <v>324110</v>
      </c>
      <c r="B4124" t="s">
        <v>741</v>
      </c>
      <c r="C4124" t="s">
        <v>626</v>
      </c>
      <c r="D4124" t="s">
        <v>44</v>
      </c>
      <c r="E4124">
        <v>324</v>
      </c>
      <c r="F4124" s="1" t="s">
        <v>14</v>
      </c>
      <c r="G4124" t="s">
        <v>453</v>
      </c>
    </row>
    <row r="4125" spans="1:7" hidden="1" x14ac:dyDescent="0.25">
      <c r="A4125">
        <v>324110</v>
      </c>
      <c r="B4125" t="s">
        <v>742</v>
      </c>
      <c r="C4125" t="s">
        <v>626</v>
      </c>
      <c r="D4125" t="s">
        <v>44</v>
      </c>
      <c r="E4125">
        <v>324</v>
      </c>
      <c r="F4125" s="1" t="s">
        <v>14</v>
      </c>
      <c r="G4125" t="s">
        <v>153</v>
      </c>
    </row>
    <row r="4126" spans="1:7" hidden="1" x14ac:dyDescent="0.25">
      <c r="A4126">
        <v>324110</v>
      </c>
      <c r="B4126" t="s">
        <v>154</v>
      </c>
      <c r="C4126" t="s">
        <v>626</v>
      </c>
      <c r="D4126" t="s">
        <v>44</v>
      </c>
      <c r="E4126">
        <v>324</v>
      </c>
      <c r="F4126" s="1" t="s">
        <v>14</v>
      </c>
      <c r="G4126" t="s">
        <v>154</v>
      </c>
    </row>
    <row r="4127" spans="1:7" hidden="1" x14ac:dyDescent="0.25">
      <c r="A4127">
        <v>324110</v>
      </c>
      <c r="B4127" t="s">
        <v>743</v>
      </c>
      <c r="C4127" t="s">
        <v>626</v>
      </c>
      <c r="D4127" t="s">
        <v>44</v>
      </c>
      <c r="E4127">
        <v>324</v>
      </c>
      <c r="F4127" s="1" t="s">
        <v>14</v>
      </c>
      <c r="G4127" t="s">
        <v>443</v>
      </c>
    </row>
    <row r="4128" spans="1:7" hidden="1" x14ac:dyDescent="0.25">
      <c r="A4128">
        <v>324110</v>
      </c>
      <c r="B4128" t="s">
        <v>744</v>
      </c>
      <c r="C4128" t="s">
        <v>626</v>
      </c>
      <c r="D4128" t="s">
        <v>44</v>
      </c>
      <c r="E4128">
        <v>324</v>
      </c>
      <c r="F4128" s="1" t="s">
        <v>14</v>
      </c>
      <c r="G4128" t="s">
        <v>443</v>
      </c>
    </row>
    <row r="4129" spans="1:7" hidden="1" x14ac:dyDescent="0.25">
      <c r="A4129">
        <v>324110</v>
      </c>
      <c r="B4129" t="s">
        <v>745</v>
      </c>
      <c r="C4129" t="s">
        <v>626</v>
      </c>
      <c r="D4129" t="s">
        <v>44</v>
      </c>
      <c r="E4129">
        <v>324</v>
      </c>
      <c r="F4129" s="1" t="s">
        <v>14</v>
      </c>
      <c r="G4129" t="s">
        <v>737</v>
      </c>
    </row>
    <row r="4130" spans="1:7" hidden="1" x14ac:dyDescent="0.25">
      <c r="A4130">
        <v>324110</v>
      </c>
      <c r="B4130" t="s">
        <v>738</v>
      </c>
      <c r="C4130" t="s">
        <v>626</v>
      </c>
      <c r="D4130" t="s">
        <v>44</v>
      </c>
      <c r="E4130">
        <v>324</v>
      </c>
      <c r="F4130" s="1" t="s">
        <v>14</v>
      </c>
      <c r="G4130" t="s">
        <v>738</v>
      </c>
    </row>
    <row r="4131" spans="1:7" hidden="1" x14ac:dyDescent="0.25">
      <c r="A4131">
        <v>324110</v>
      </c>
      <c r="B4131" t="s">
        <v>746</v>
      </c>
      <c r="C4131" t="s">
        <v>626</v>
      </c>
      <c r="D4131" t="s">
        <v>44</v>
      </c>
      <c r="E4131">
        <v>324</v>
      </c>
      <c r="F4131" s="1" t="s">
        <v>14</v>
      </c>
      <c r="G4131" t="s">
        <v>753</v>
      </c>
    </row>
    <row r="4132" spans="1:7" hidden="1" x14ac:dyDescent="0.25">
      <c r="A4132">
        <v>324110</v>
      </c>
      <c r="B4132" t="s">
        <v>747</v>
      </c>
      <c r="C4132" t="s">
        <v>626</v>
      </c>
      <c r="D4132" t="s">
        <v>44</v>
      </c>
      <c r="E4132">
        <v>324</v>
      </c>
      <c r="F4132" s="1" t="s">
        <v>14</v>
      </c>
      <c r="G4132" t="s">
        <v>753</v>
      </c>
    </row>
    <row r="4133" spans="1:7" hidden="1" x14ac:dyDescent="0.25">
      <c r="A4133">
        <v>324110</v>
      </c>
      <c r="B4133" t="s">
        <v>748</v>
      </c>
      <c r="C4133" t="s">
        <v>626</v>
      </c>
      <c r="D4133" t="s">
        <v>44</v>
      </c>
      <c r="E4133">
        <v>324</v>
      </c>
      <c r="F4133" s="1" t="s">
        <v>14</v>
      </c>
      <c r="G4133" t="s">
        <v>753</v>
      </c>
    </row>
    <row r="4134" spans="1:7" hidden="1" x14ac:dyDescent="0.25">
      <c r="A4134">
        <v>324110</v>
      </c>
      <c r="B4134" t="s">
        <v>749</v>
      </c>
      <c r="C4134" t="s">
        <v>626</v>
      </c>
      <c r="D4134" t="s">
        <v>44</v>
      </c>
      <c r="E4134">
        <v>324</v>
      </c>
      <c r="F4134" s="1" t="s">
        <v>14</v>
      </c>
      <c r="G4134" t="s">
        <v>753</v>
      </c>
    </row>
    <row r="4135" spans="1:7" hidden="1" x14ac:dyDescent="0.25">
      <c r="A4135">
        <v>324110</v>
      </c>
      <c r="B4135" t="s">
        <v>532</v>
      </c>
      <c r="C4135" t="s">
        <v>626</v>
      </c>
      <c r="D4135">
        <v>2112</v>
      </c>
      <c r="E4135">
        <v>324</v>
      </c>
      <c r="F4135" s="1" t="s">
        <v>14</v>
      </c>
      <c r="G4135" t="s">
        <v>753</v>
      </c>
    </row>
    <row r="4136" spans="1:7" hidden="1" x14ac:dyDescent="0.25">
      <c r="A4136">
        <v>324121</v>
      </c>
      <c r="B4136" t="s">
        <v>750</v>
      </c>
      <c r="C4136" t="s">
        <v>626</v>
      </c>
      <c r="D4136" t="s">
        <v>44</v>
      </c>
      <c r="E4136">
        <v>324</v>
      </c>
      <c r="F4136" s="1" t="s">
        <v>14</v>
      </c>
      <c r="G4136" t="s">
        <v>149</v>
      </c>
    </row>
    <row r="4137" spans="1:7" hidden="1" x14ac:dyDescent="0.25">
      <c r="A4137">
        <v>324121</v>
      </c>
      <c r="B4137" t="s">
        <v>741</v>
      </c>
      <c r="C4137" t="s">
        <v>626</v>
      </c>
      <c r="D4137" t="s">
        <v>44</v>
      </c>
      <c r="E4137">
        <v>324</v>
      </c>
      <c r="F4137" s="1" t="s">
        <v>14</v>
      </c>
      <c r="G4137" t="s">
        <v>453</v>
      </c>
    </row>
    <row r="4138" spans="1:7" hidden="1" x14ac:dyDescent="0.25">
      <c r="A4138">
        <v>324121</v>
      </c>
      <c r="B4138" t="s">
        <v>742</v>
      </c>
      <c r="C4138" t="s">
        <v>626</v>
      </c>
      <c r="D4138" t="s">
        <v>44</v>
      </c>
      <c r="E4138">
        <v>324</v>
      </c>
      <c r="F4138" s="1" t="s">
        <v>14</v>
      </c>
      <c r="G4138" t="s">
        <v>153</v>
      </c>
    </row>
    <row r="4139" spans="1:7" hidden="1" x14ac:dyDescent="0.25">
      <c r="A4139">
        <v>324121</v>
      </c>
      <c r="B4139" t="s">
        <v>154</v>
      </c>
      <c r="C4139" t="s">
        <v>626</v>
      </c>
      <c r="D4139" t="s">
        <v>44</v>
      </c>
      <c r="E4139">
        <v>324</v>
      </c>
      <c r="F4139" s="1" t="s">
        <v>14</v>
      </c>
      <c r="G4139" t="s">
        <v>154</v>
      </c>
    </row>
    <row r="4140" spans="1:7" hidden="1" x14ac:dyDescent="0.25">
      <c r="A4140">
        <v>324121</v>
      </c>
      <c r="B4140" t="s">
        <v>743</v>
      </c>
      <c r="C4140" t="s">
        <v>626</v>
      </c>
      <c r="D4140" t="s">
        <v>44</v>
      </c>
      <c r="E4140">
        <v>324</v>
      </c>
      <c r="F4140" s="1" t="s">
        <v>14</v>
      </c>
      <c r="G4140" t="s">
        <v>443</v>
      </c>
    </row>
    <row r="4141" spans="1:7" hidden="1" x14ac:dyDescent="0.25">
      <c r="A4141">
        <v>324121</v>
      </c>
      <c r="B4141" t="s">
        <v>744</v>
      </c>
      <c r="C4141" t="s">
        <v>626</v>
      </c>
      <c r="D4141" t="s">
        <v>44</v>
      </c>
      <c r="E4141">
        <v>324</v>
      </c>
      <c r="F4141" s="1" t="s">
        <v>14</v>
      </c>
      <c r="G4141" t="s">
        <v>443</v>
      </c>
    </row>
    <row r="4142" spans="1:7" hidden="1" x14ac:dyDescent="0.25">
      <c r="A4142">
        <v>324121</v>
      </c>
      <c r="B4142" t="s">
        <v>745</v>
      </c>
      <c r="C4142" t="s">
        <v>626</v>
      </c>
      <c r="D4142" t="s">
        <v>44</v>
      </c>
      <c r="E4142">
        <v>324</v>
      </c>
      <c r="F4142" s="1" t="s">
        <v>14</v>
      </c>
      <c r="G4142" t="s">
        <v>737</v>
      </c>
    </row>
    <row r="4143" spans="1:7" hidden="1" x14ac:dyDescent="0.25">
      <c r="A4143">
        <v>324121</v>
      </c>
      <c r="B4143" t="s">
        <v>738</v>
      </c>
      <c r="C4143" t="s">
        <v>626</v>
      </c>
      <c r="D4143" t="s">
        <v>44</v>
      </c>
      <c r="E4143">
        <v>324</v>
      </c>
      <c r="F4143" s="1" t="s">
        <v>14</v>
      </c>
      <c r="G4143" t="s">
        <v>738</v>
      </c>
    </row>
    <row r="4144" spans="1:7" hidden="1" x14ac:dyDescent="0.25">
      <c r="A4144">
        <v>324121</v>
      </c>
      <c r="B4144" t="s">
        <v>746</v>
      </c>
      <c r="C4144" t="s">
        <v>626</v>
      </c>
      <c r="D4144" t="s">
        <v>44</v>
      </c>
      <c r="E4144">
        <v>324</v>
      </c>
      <c r="F4144" s="1" t="s">
        <v>14</v>
      </c>
      <c r="G4144" t="s">
        <v>753</v>
      </c>
    </row>
    <row r="4145" spans="1:7" hidden="1" x14ac:dyDescent="0.25">
      <c r="A4145">
        <v>324121</v>
      </c>
      <c r="B4145" t="s">
        <v>747</v>
      </c>
      <c r="C4145" t="s">
        <v>626</v>
      </c>
      <c r="D4145" t="s">
        <v>44</v>
      </c>
      <c r="E4145">
        <v>324</v>
      </c>
      <c r="F4145" s="1" t="s">
        <v>14</v>
      </c>
      <c r="G4145" t="s">
        <v>753</v>
      </c>
    </row>
    <row r="4146" spans="1:7" hidden="1" x14ac:dyDescent="0.25">
      <c r="A4146">
        <v>324121</v>
      </c>
      <c r="B4146" t="s">
        <v>748</v>
      </c>
      <c r="C4146" t="s">
        <v>626</v>
      </c>
      <c r="D4146" t="s">
        <v>44</v>
      </c>
      <c r="E4146">
        <v>324</v>
      </c>
      <c r="F4146" s="1" t="s">
        <v>14</v>
      </c>
      <c r="G4146" t="s">
        <v>753</v>
      </c>
    </row>
    <row r="4147" spans="1:7" hidden="1" x14ac:dyDescent="0.25">
      <c r="A4147">
        <v>324121</v>
      </c>
      <c r="B4147" t="s">
        <v>749</v>
      </c>
      <c r="C4147" t="s">
        <v>626</v>
      </c>
      <c r="D4147" t="s">
        <v>44</v>
      </c>
      <c r="E4147">
        <v>324</v>
      </c>
      <c r="F4147" s="1" t="s">
        <v>14</v>
      </c>
      <c r="G4147" t="s">
        <v>753</v>
      </c>
    </row>
    <row r="4148" spans="1:7" hidden="1" x14ac:dyDescent="0.25">
      <c r="A4148">
        <v>324121</v>
      </c>
      <c r="B4148" t="s">
        <v>532</v>
      </c>
      <c r="C4148" t="s">
        <v>626</v>
      </c>
      <c r="D4148">
        <v>54</v>
      </c>
      <c r="E4148">
        <v>324</v>
      </c>
      <c r="F4148" s="1" t="s">
        <v>14</v>
      </c>
      <c r="G4148" t="s">
        <v>753</v>
      </c>
    </row>
    <row r="4149" spans="1:7" hidden="1" x14ac:dyDescent="0.25">
      <c r="A4149">
        <v>324122</v>
      </c>
      <c r="B4149" t="s">
        <v>750</v>
      </c>
      <c r="C4149" t="s">
        <v>626</v>
      </c>
      <c r="D4149" t="s">
        <v>44</v>
      </c>
      <c r="E4149">
        <v>324</v>
      </c>
      <c r="F4149" s="1" t="s">
        <v>14</v>
      </c>
      <c r="G4149" t="s">
        <v>149</v>
      </c>
    </row>
    <row r="4150" spans="1:7" hidden="1" x14ac:dyDescent="0.25">
      <c r="A4150">
        <v>324122</v>
      </c>
      <c r="B4150" t="s">
        <v>741</v>
      </c>
      <c r="C4150" t="s">
        <v>626</v>
      </c>
      <c r="D4150" t="s">
        <v>44</v>
      </c>
      <c r="E4150">
        <v>324</v>
      </c>
      <c r="F4150" s="1" t="s">
        <v>14</v>
      </c>
      <c r="G4150" t="s">
        <v>453</v>
      </c>
    </row>
    <row r="4151" spans="1:7" hidden="1" x14ac:dyDescent="0.25">
      <c r="A4151">
        <v>324122</v>
      </c>
      <c r="B4151" t="s">
        <v>742</v>
      </c>
      <c r="C4151" t="s">
        <v>626</v>
      </c>
      <c r="D4151" t="s">
        <v>44</v>
      </c>
      <c r="E4151">
        <v>324</v>
      </c>
      <c r="F4151" s="1" t="s">
        <v>14</v>
      </c>
      <c r="G4151" t="s">
        <v>153</v>
      </c>
    </row>
    <row r="4152" spans="1:7" hidden="1" x14ac:dyDescent="0.25">
      <c r="A4152">
        <v>324122</v>
      </c>
      <c r="B4152" t="s">
        <v>154</v>
      </c>
      <c r="C4152" t="s">
        <v>626</v>
      </c>
      <c r="D4152" t="s">
        <v>44</v>
      </c>
      <c r="E4152">
        <v>324</v>
      </c>
      <c r="F4152" s="1" t="s">
        <v>14</v>
      </c>
      <c r="G4152" t="s">
        <v>154</v>
      </c>
    </row>
    <row r="4153" spans="1:7" hidden="1" x14ac:dyDescent="0.25">
      <c r="A4153">
        <v>324122</v>
      </c>
      <c r="B4153" t="s">
        <v>743</v>
      </c>
      <c r="C4153" t="s">
        <v>626</v>
      </c>
      <c r="D4153" t="s">
        <v>44</v>
      </c>
      <c r="E4153">
        <v>324</v>
      </c>
      <c r="F4153" s="1" t="s">
        <v>14</v>
      </c>
      <c r="G4153" t="s">
        <v>443</v>
      </c>
    </row>
    <row r="4154" spans="1:7" hidden="1" x14ac:dyDescent="0.25">
      <c r="A4154">
        <v>324122</v>
      </c>
      <c r="B4154" t="s">
        <v>744</v>
      </c>
      <c r="C4154" t="s">
        <v>626</v>
      </c>
      <c r="D4154" t="s">
        <v>44</v>
      </c>
      <c r="E4154">
        <v>324</v>
      </c>
      <c r="F4154" s="1" t="s">
        <v>14</v>
      </c>
      <c r="G4154" t="s">
        <v>443</v>
      </c>
    </row>
    <row r="4155" spans="1:7" hidden="1" x14ac:dyDescent="0.25">
      <c r="A4155">
        <v>324122</v>
      </c>
      <c r="B4155" t="s">
        <v>745</v>
      </c>
      <c r="C4155" t="s">
        <v>626</v>
      </c>
      <c r="D4155" t="s">
        <v>44</v>
      </c>
      <c r="E4155">
        <v>324</v>
      </c>
      <c r="F4155" s="1" t="s">
        <v>14</v>
      </c>
      <c r="G4155" t="s">
        <v>737</v>
      </c>
    </row>
    <row r="4156" spans="1:7" hidden="1" x14ac:dyDescent="0.25">
      <c r="A4156">
        <v>324122</v>
      </c>
      <c r="B4156" t="s">
        <v>738</v>
      </c>
      <c r="C4156" t="s">
        <v>626</v>
      </c>
      <c r="D4156" t="s">
        <v>44</v>
      </c>
      <c r="E4156">
        <v>324</v>
      </c>
      <c r="F4156" s="1" t="s">
        <v>14</v>
      </c>
      <c r="G4156" t="s">
        <v>738</v>
      </c>
    </row>
    <row r="4157" spans="1:7" hidden="1" x14ac:dyDescent="0.25">
      <c r="A4157">
        <v>324122</v>
      </c>
      <c r="B4157" t="s">
        <v>746</v>
      </c>
      <c r="C4157" t="s">
        <v>626</v>
      </c>
      <c r="D4157" t="s">
        <v>44</v>
      </c>
      <c r="E4157">
        <v>324</v>
      </c>
      <c r="F4157" s="1" t="s">
        <v>14</v>
      </c>
      <c r="G4157" t="s">
        <v>753</v>
      </c>
    </row>
    <row r="4158" spans="1:7" hidden="1" x14ac:dyDescent="0.25">
      <c r="A4158">
        <v>324122</v>
      </c>
      <c r="B4158" t="s">
        <v>747</v>
      </c>
      <c r="C4158" t="s">
        <v>626</v>
      </c>
      <c r="D4158" t="s">
        <v>44</v>
      </c>
      <c r="E4158">
        <v>324</v>
      </c>
      <c r="F4158" s="1" t="s">
        <v>14</v>
      </c>
      <c r="G4158" t="s">
        <v>753</v>
      </c>
    </row>
    <row r="4159" spans="1:7" hidden="1" x14ac:dyDescent="0.25">
      <c r="A4159">
        <v>324122</v>
      </c>
      <c r="B4159" t="s">
        <v>748</v>
      </c>
      <c r="C4159" t="s">
        <v>626</v>
      </c>
      <c r="D4159" t="s">
        <v>44</v>
      </c>
      <c r="E4159">
        <v>324</v>
      </c>
      <c r="F4159" s="1" t="s">
        <v>14</v>
      </c>
      <c r="G4159" t="s">
        <v>753</v>
      </c>
    </row>
    <row r="4160" spans="1:7" hidden="1" x14ac:dyDescent="0.25">
      <c r="A4160">
        <v>324122</v>
      </c>
      <c r="B4160" t="s">
        <v>749</v>
      </c>
      <c r="C4160" t="s">
        <v>626</v>
      </c>
      <c r="D4160" t="s">
        <v>44</v>
      </c>
      <c r="E4160">
        <v>324</v>
      </c>
      <c r="F4160" s="1" t="s">
        <v>14</v>
      </c>
      <c r="G4160" t="s">
        <v>753</v>
      </c>
    </row>
    <row r="4161" spans="1:7" hidden="1" x14ac:dyDescent="0.25">
      <c r="A4161">
        <v>324122</v>
      </c>
      <c r="B4161" t="s">
        <v>532</v>
      </c>
      <c r="C4161" t="s">
        <v>626</v>
      </c>
      <c r="D4161">
        <v>2</v>
      </c>
      <c r="E4161">
        <v>324</v>
      </c>
      <c r="F4161" s="1" t="s">
        <v>14</v>
      </c>
      <c r="G4161" t="s">
        <v>753</v>
      </c>
    </row>
    <row r="4162" spans="1:7" hidden="1" x14ac:dyDescent="0.25">
      <c r="A4162">
        <v>324191</v>
      </c>
      <c r="B4162" t="s">
        <v>750</v>
      </c>
      <c r="C4162" t="s">
        <v>626</v>
      </c>
      <c r="D4162" t="s">
        <v>44</v>
      </c>
      <c r="E4162">
        <v>324</v>
      </c>
      <c r="F4162" s="1" t="s">
        <v>14</v>
      </c>
      <c r="G4162" t="s">
        <v>149</v>
      </c>
    </row>
    <row r="4163" spans="1:7" hidden="1" x14ac:dyDescent="0.25">
      <c r="A4163">
        <v>324191</v>
      </c>
      <c r="B4163" t="s">
        <v>741</v>
      </c>
      <c r="C4163" t="s">
        <v>626</v>
      </c>
      <c r="D4163" t="s">
        <v>44</v>
      </c>
      <c r="E4163">
        <v>324</v>
      </c>
      <c r="F4163" s="1" t="s">
        <v>14</v>
      </c>
      <c r="G4163" t="s">
        <v>453</v>
      </c>
    </row>
    <row r="4164" spans="1:7" hidden="1" x14ac:dyDescent="0.25">
      <c r="A4164">
        <v>324191</v>
      </c>
      <c r="B4164" t="s">
        <v>742</v>
      </c>
      <c r="C4164" t="s">
        <v>626</v>
      </c>
      <c r="D4164" t="s">
        <v>44</v>
      </c>
      <c r="E4164">
        <v>324</v>
      </c>
      <c r="F4164" s="1" t="s">
        <v>14</v>
      </c>
      <c r="G4164" t="s">
        <v>153</v>
      </c>
    </row>
    <row r="4165" spans="1:7" hidden="1" x14ac:dyDescent="0.25">
      <c r="A4165">
        <v>324191</v>
      </c>
      <c r="B4165" t="s">
        <v>154</v>
      </c>
      <c r="C4165" t="s">
        <v>626</v>
      </c>
      <c r="D4165" t="s">
        <v>44</v>
      </c>
      <c r="E4165">
        <v>324</v>
      </c>
      <c r="F4165" s="1" t="s">
        <v>14</v>
      </c>
      <c r="G4165" t="s">
        <v>154</v>
      </c>
    </row>
    <row r="4166" spans="1:7" hidden="1" x14ac:dyDescent="0.25">
      <c r="A4166">
        <v>324191</v>
      </c>
      <c r="B4166" t="s">
        <v>743</v>
      </c>
      <c r="C4166" t="s">
        <v>626</v>
      </c>
      <c r="D4166" t="s">
        <v>44</v>
      </c>
      <c r="E4166">
        <v>324</v>
      </c>
      <c r="F4166" s="1" t="s">
        <v>14</v>
      </c>
      <c r="G4166" t="s">
        <v>443</v>
      </c>
    </row>
    <row r="4167" spans="1:7" hidden="1" x14ac:dyDescent="0.25">
      <c r="A4167">
        <v>324191</v>
      </c>
      <c r="B4167" t="s">
        <v>744</v>
      </c>
      <c r="C4167" t="s">
        <v>626</v>
      </c>
      <c r="D4167" t="s">
        <v>44</v>
      </c>
      <c r="E4167">
        <v>324</v>
      </c>
      <c r="F4167" s="1" t="s">
        <v>14</v>
      </c>
      <c r="G4167" t="s">
        <v>443</v>
      </c>
    </row>
    <row r="4168" spans="1:7" hidden="1" x14ac:dyDescent="0.25">
      <c r="A4168">
        <v>324191</v>
      </c>
      <c r="B4168" t="s">
        <v>745</v>
      </c>
      <c r="C4168" t="s">
        <v>626</v>
      </c>
      <c r="D4168" t="s">
        <v>44</v>
      </c>
      <c r="E4168">
        <v>324</v>
      </c>
      <c r="F4168" s="1" t="s">
        <v>14</v>
      </c>
      <c r="G4168" t="s">
        <v>737</v>
      </c>
    </row>
    <row r="4169" spans="1:7" hidden="1" x14ac:dyDescent="0.25">
      <c r="A4169">
        <v>324191</v>
      </c>
      <c r="B4169" t="s">
        <v>738</v>
      </c>
      <c r="C4169" t="s">
        <v>626</v>
      </c>
      <c r="D4169" t="s">
        <v>44</v>
      </c>
      <c r="E4169">
        <v>324</v>
      </c>
      <c r="F4169" s="1" t="s">
        <v>14</v>
      </c>
      <c r="G4169" t="s">
        <v>738</v>
      </c>
    </row>
    <row r="4170" spans="1:7" hidden="1" x14ac:dyDescent="0.25">
      <c r="A4170">
        <v>324191</v>
      </c>
      <c r="B4170" t="s">
        <v>746</v>
      </c>
      <c r="C4170" t="s">
        <v>626</v>
      </c>
      <c r="D4170" t="s">
        <v>44</v>
      </c>
      <c r="E4170">
        <v>324</v>
      </c>
      <c r="F4170" s="1" t="s">
        <v>14</v>
      </c>
      <c r="G4170" t="s">
        <v>753</v>
      </c>
    </row>
    <row r="4171" spans="1:7" hidden="1" x14ac:dyDescent="0.25">
      <c r="A4171">
        <v>324191</v>
      </c>
      <c r="B4171" t="s">
        <v>747</v>
      </c>
      <c r="C4171" t="s">
        <v>626</v>
      </c>
      <c r="D4171" t="s">
        <v>44</v>
      </c>
      <c r="E4171">
        <v>324</v>
      </c>
      <c r="F4171" s="1" t="s">
        <v>14</v>
      </c>
      <c r="G4171" t="s">
        <v>753</v>
      </c>
    </row>
    <row r="4172" spans="1:7" hidden="1" x14ac:dyDescent="0.25">
      <c r="A4172">
        <v>324191</v>
      </c>
      <c r="B4172" t="s">
        <v>748</v>
      </c>
      <c r="C4172" t="s">
        <v>626</v>
      </c>
      <c r="D4172" t="s">
        <v>44</v>
      </c>
      <c r="E4172">
        <v>324</v>
      </c>
      <c r="F4172" s="1" t="s">
        <v>14</v>
      </c>
      <c r="G4172" t="s">
        <v>753</v>
      </c>
    </row>
    <row r="4173" spans="1:7" hidden="1" x14ac:dyDescent="0.25">
      <c r="A4173">
        <v>324191</v>
      </c>
      <c r="B4173" t="s">
        <v>749</v>
      </c>
      <c r="C4173" t="s">
        <v>626</v>
      </c>
      <c r="D4173" t="s">
        <v>44</v>
      </c>
      <c r="E4173">
        <v>324</v>
      </c>
      <c r="F4173" s="1" t="s">
        <v>14</v>
      </c>
      <c r="G4173" t="s">
        <v>753</v>
      </c>
    </row>
    <row r="4174" spans="1:7" hidden="1" x14ac:dyDescent="0.25">
      <c r="A4174">
        <v>324191</v>
      </c>
      <c r="B4174" t="s">
        <v>532</v>
      </c>
      <c r="C4174" t="s">
        <v>626</v>
      </c>
      <c r="D4174" t="s">
        <v>50</v>
      </c>
      <c r="E4174">
        <v>324</v>
      </c>
      <c r="F4174" s="1" t="s">
        <v>14</v>
      </c>
      <c r="G4174" t="s">
        <v>753</v>
      </c>
    </row>
    <row r="4175" spans="1:7" hidden="1" x14ac:dyDescent="0.25">
      <c r="A4175">
        <v>324199</v>
      </c>
      <c r="B4175" t="s">
        <v>750</v>
      </c>
      <c r="C4175" t="s">
        <v>626</v>
      </c>
      <c r="D4175" t="s">
        <v>44</v>
      </c>
      <c r="E4175">
        <v>324</v>
      </c>
      <c r="F4175" s="1" t="s">
        <v>19</v>
      </c>
      <c r="G4175" t="s">
        <v>149</v>
      </c>
    </row>
    <row r="4176" spans="1:7" hidden="1" x14ac:dyDescent="0.25">
      <c r="A4176">
        <v>324199</v>
      </c>
      <c r="B4176" t="s">
        <v>741</v>
      </c>
      <c r="C4176" t="s">
        <v>626</v>
      </c>
      <c r="D4176" t="s">
        <v>44</v>
      </c>
      <c r="E4176">
        <v>324</v>
      </c>
      <c r="F4176" s="1" t="s">
        <v>19</v>
      </c>
      <c r="G4176" t="s">
        <v>453</v>
      </c>
    </row>
    <row r="4177" spans="1:7" hidden="1" x14ac:dyDescent="0.25">
      <c r="A4177">
        <v>324199</v>
      </c>
      <c r="B4177" t="s">
        <v>742</v>
      </c>
      <c r="C4177" t="s">
        <v>626</v>
      </c>
      <c r="D4177" t="s">
        <v>44</v>
      </c>
      <c r="E4177">
        <v>324</v>
      </c>
      <c r="F4177" s="1" t="s">
        <v>19</v>
      </c>
      <c r="G4177" t="s">
        <v>153</v>
      </c>
    </row>
    <row r="4178" spans="1:7" hidden="1" x14ac:dyDescent="0.25">
      <c r="A4178">
        <v>324199</v>
      </c>
      <c r="B4178" t="s">
        <v>154</v>
      </c>
      <c r="C4178" t="s">
        <v>626</v>
      </c>
      <c r="D4178" t="s">
        <v>44</v>
      </c>
      <c r="E4178">
        <v>324</v>
      </c>
      <c r="F4178" s="1" t="s">
        <v>19</v>
      </c>
      <c r="G4178" t="s">
        <v>154</v>
      </c>
    </row>
    <row r="4179" spans="1:7" hidden="1" x14ac:dyDescent="0.25">
      <c r="A4179">
        <v>324199</v>
      </c>
      <c r="B4179" t="s">
        <v>743</v>
      </c>
      <c r="C4179" t="s">
        <v>626</v>
      </c>
      <c r="D4179" t="s">
        <v>44</v>
      </c>
      <c r="E4179">
        <v>324</v>
      </c>
      <c r="F4179" s="1" t="s">
        <v>19</v>
      </c>
      <c r="G4179" t="s">
        <v>443</v>
      </c>
    </row>
    <row r="4180" spans="1:7" hidden="1" x14ac:dyDescent="0.25">
      <c r="A4180">
        <v>324199</v>
      </c>
      <c r="B4180" t="s">
        <v>744</v>
      </c>
      <c r="C4180" t="s">
        <v>626</v>
      </c>
      <c r="D4180" t="s">
        <v>44</v>
      </c>
      <c r="E4180">
        <v>324</v>
      </c>
      <c r="F4180" s="1" t="s">
        <v>19</v>
      </c>
      <c r="G4180" t="s">
        <v>443</v>
      </c>
    </row>
    <row r="4181" spans="1:7" hidden="1" x14ac:dyDescent="0.25">
      <c r="A4181">
        <v>324199</v>
      </c>
      <c r="B4181" t="s">
        <v>745</v>
      </c>
      <c r="C4181" t="s">
        <v>626</v>
      </c>
      <c r="D4181" t="s">
        <v>44</v>
      </c>
      <c r="E4181">
        <v>324</v>
      </c>
      <c r="F4181" s="1" t="s">
        <v>19</v>
      </c>
      <c r="G4181" t="s">
        <v>737</v>
      </c>
    </row>
    <row r="4182" spans="1:7" hidden="1" x14ac:dyDescent="0.25">
      <c r="A4182">
        <v>324199</v>
      </c>
      <c r="B4182" t="s">
        <v>738</v>
      </c>
      <c r="C4182" t="s">
        <v>626</v>
      </c>
      <c r="D4182" t="s">
        <v>44</v>
      </c>
      <c r="E4182">
        <v>324</v>
      </c>
      <c r="F4182" s="1" t="s">
        <v>19</v>
      </c>
      <c r="G4182" t="s">
        <v>738</v>
      </c>
    </row>
    <row r="4183" spans="1:7" hidden="1" x14ac:dyDescent="0.25">
      <c r="A4183">
        <v>324199</v>
      </c>
      <c r="B4183" t="s">
        <v>746</v>
      </c>
      <c r="C4183" t="s">
        <v>626</v>
      </c>
      <c r="D4183" t="s">
        <v>44</v>
      </c>
      <c r="E4183">
        <v>324</v>
      </c>
      <c r="F4183" s="1" t="s">
        <v>19</v>
      </c>
      <c r="G4183" t="s">
        <v>753</v>
      </c>
    </row>
    <row r="4184" spans="1:7" hidden="1" x14ac:dyDescent="0.25">
      <c r="A4184">
        <v>324199</v>
      </c>
      <c r="B4184" t="s">
        <v>747</v>
      </c>
      <c r="C4184" t="s">
        <v>626</v>
      </c>
      <c r="D4184" t="s">
        <v>44</v>
      </c>
      <c r="E4184">
        <v>324</v>
      </c>
      <c r="F4184" s="1" t="s">
        <v>19</v>
      </c>
      <c r="G4184" t="s">
        <v>753</v>
      </c>
    </row>
    <row r="4185" spans="1:7" hidden="1" x14ac:dyDescent="0.25">
      <c r="A4185">
        <v>324199</v>
      </c>
      <c r="B4185" t="s">
        <v>748</v>
      </c>
      <c r="C4185" t="s">
        <v>626</v>
      </c>
      <c r="D4185" t="s">
        <v>44</v>
      </c>
      <c r="E4185">
        <v>324</v>
      </c>
      <c r="F4185" s="1" t="s">
        <v>19</v>
      </c>
      <c r="G4185" t="s">
        <v>753</v>
      </c>
    </row>
    <row r="4186" spans="1:7" hidden="1" x14ac:dyDescent="0.25">
      <c r="A4186">
        <v>324199</v>
      </c>
      <c r="B4186" t="s">
        <v>749</v>
      </c>
      <c r="C4186" t="s">
        <v>626</v>
      </c>
      <c r="D4186" t="s">
        <v>44</v>
      </c>
      <c r="E4186">
        <v>324</v>
      </c>
      <c r="F4186" s="1" t="s">
        <v>19</v>
      </c>
      <c r="G4186" t="s">
        <v>753</v>
      </c>
    </row>
    <row r="4187" spans="1:7" hidden="1" x14ac:dyDescent="0.25">
      <c r="A4187">
        <v>324199</v>
      </c>
      <c r="B4187" t="s">
        <v>532</v>
      </c>
      <c r="C4187" t="s">
        <v>626</v>
      </c>
      <c r="D4187">
        <v>63</v>
      </c>
      <c r="E4187">
        <v>324</v>
      </c>
      <c r="F4187" s="1" t="s">
        <v>19</v>
      </c>
      <c r="G4187" t="s">
        <v>753</v>
      </c>
    </row>
    <row r="4188" spans="1:7" hidden="1" x14ac:dyDescent="0.25">
      <c r="A4188">
        <v>325</v>
      </c>
      <c r="B4188" t="s">
        <v>750</v>
      </c>
      <c r="C4188" t="s">
        <v>626</v>
      </c>
      <c r="D4188" t="s">
        <v>44</v>
      </c>
      <c r="E4188">
        <v>325</v>
      </c>
      <c r="F4188" s="1" t="s">
        <v>15</v>
      </c>
      <c r="G4188" t="s">
        <v>149</v>
      </c>
    </row>
    <row r="4189" spans="1:7" hidden="1" x14ac:dyDescent="0.25">
      <c r="A4189">
        <v>325</v>
      </c>
      <c r="B4189" t="s">
        <v>741</v>
      </c>
      <c r="C4189" t="s">
        <v>626</v>
      </c>
      <c r="D4189" t="s">
        <v>44</v>
      </c>
      <c r="E4189">
        <v>325</v>
      </c>
      <c r="F4189" s="1" t="s">
        <v>15</v>
      </c>
      <c r="G4189" t="s">
        <v>453</v>
      </c>
    </row>
    <row r="4190" spans="1:7" hidden="1" x14ac:dyDescent="0.25">
      <c r="A4190">
        <v>325</v>
      </c>
      <c r="B4190" t="s">
        <v>742</v>
      </c>
      <c r="C4190" t="s">
        <v>626</v>
      </c>
      <c r="D4190" t="s">
        <v>44</v>
      </c>
      <c r="E4190">
        <v>325</v>
      </c>
      <c r="F4190" s="1" t="s">
        <v>15</v>
      </c>
      <c r="G4190" t="s">
        <v>153</v>
      </c>
    </row>
    <row r="4191" spans="1:7" hidden="1" x14ac:dyDescent="0.25">
      <c r="A4191">
        <v>325</v>
      </c>
      <c r="B4191" t="s">
        <v>154</v>
      </c>
      <c r="C4191" t="s">
        <v>626</v>
      </c>
      <c r="D4191" t="s">
        <v>44</v>
      </c>
      <c r="E4191">
        <v>325</v>
      </c>
      <c r="F4191" s="1" t="s">
        <v>15</v>
      </c>
      <c r="G4191" t="s">
        <v>154</v>
      </c>
    </row>
    <row r="4192" spans="1:7" hidden="1" x14ac:dyDescent="0.25">
      <c r="A4192">
        <v>325</v>
      </c>
      <c r="B4192" t="s">
        <v>743</v>
      </c>
      <c r="C4192" t="s">
        <v>626</v>
      </c>
      <c r="D4192" t="s">
        <v>44</v>
      </c>
      <c r="E4192">
        <v>325</v>
      </c>
      <c r="F4192" s="1" t="s">
        <v>15</v>
      </c>
      <c r="G4192" t="s">
        <v>443</v>
      </c>
    </row>
    <row r="4193" spans="1:7" hidden="1" x14ac:dyDescent="0.25">
      <c r="A4193">
        <v>325</v>
      </c>
      <c r="B4193" t="s">
        <v>744</v>
      </c>
      <c r="C4193" t="s">
        <v>626</v>
      </c>
      <c r="D4193" t="s">
        <v>44</v>
      </c>
      <c r="E4193">
        <v>325</v>
      </c>
      <c r="F4193" s="1" t="s">
        <v>15</v>
      </c>
      <c r="G4193" t="s">
        <v>443</v>
      </c>
    </row>
    <row r="4194" spans="1:7" hidden="1" x14ac:dyDescent="0.25">
      <c r="A4194">
        <v>325</v>
      </c>
      <c r="B4194" t="s">
        <v>745</v>
      </c>
      <c r="C4194" t="s">
        <v>626</v>
      </c>
      <c r="D4194" t="s">
        <v>44</v>
      </c>
      <c r="E4194">
        <v>325</v>
      </c>
      <c r="F4194" s="1" t="s">
        <v>15</v>
      </c>
      <c r="G4194" t="s">
        <v>737</v>
      </c>
    </row>
    <row r="4195" spans="1:7" hidden="1" x14ac:dyDescent="0.25">
      <c r="A4195">
        <v>325</v>
      </c>
      <c r="B4195" t="s">
        <v>738</v>
      </c>
      <c r="C4195" t="s">
        <v>626</v>
      </c>
      <c r="D4195" t="s">
        <v>44</v>
      </c>
      <c r="E4195">
        <v>325</v>
      </c>
      <c r="F4195" s="1" t="s">
        <v>15</v>
      </c>
      <c r="G4195" t="s">
        <v>738</v>
      </c>
    </row>
    <row r="4196" spans="1:7" hidden="1" x14ac:dyDescent="0.25">
      <c r="A4196">
        <v>325</v>
      </c>
      <c r="B4196" t="s">
        <v>746</v>
      </c>
      <c r="C4196" t="s">
        <v>626</v>
      </c>
      <c r="D4196" t="s">
        <v>44</v>
      </c>
      <c r="E4196">
        <v>325</v>
      </c>
      <c r="F4196" s="1" t="s">
        <v>15</v>
      </c>
      <c r="G4196" t="s">
        <v>753</v>
      </c>
    </row>
    <row r="4197" spans="1:7" hidden="1" x14ac:dyDescent="0.25">
      <c r="A4197">
        <v>325</v>
      </c>
      <c r="B4197" t="s">
        <v>747</v>
      </c>
      <c r="C4197" t="s">
        <v>626</v>
      </c>
      <c r="D4197" t="s">
        <v>44</v>
      </c>
      <c r="E4197">
        <v>325</v>
      </c>
      <c r="F4197" s="1" t="s">
        <v>15</v>
      </c>
      <c r="G4197" t="s">
        <v>753</v>
      </c>
    </row>
    <row r="4198" spans="1:7" hidden="1" x14ac:dyDescent="0.25">
      <c r="A4198">
        <v>325</v>
      </c>
      <c r="B4198" t="s">
        <v>748</v>
      </c>
      <c r="C4198" t="s">
        <v>626</v>
      </c>
      <c r="D4198" t="s">
        <v>44</v>
      </c>
      <c r="E4198">
        <v>325</v>
      </c>
      <c r="F4198" s="1" t="s">
        <v>15</v>
      </c>
      <c r="G4198" t="s">
        <v>753</v>
      </c>
    </row>
    <row r="4199" spans="1:7" hidden="1" x14ac:dyDescent="0.25">
      <c r="A4199">
        <v>325</v>
      </c>
      <c r="B4199" t="s">
        <v>749</v>
      </c>
      <c r="C4199" t="s">
        <v>626</v>
      </c>
      <c r="D4199" t="s">
        <v>44</v>
      </c>
      <c r="E4199">
        <v>325</v>
      </c>
      <c r="F4199" s="1" t="s">
        <v>15</v>
      </c>
      <c r="G4199" t="s">
        <v>753</v>
      </c>
    </row>
    <row r="4200" spans="1:7" hidden="1" x14ac:dyDescent="0.25">
      <c r="A4200">
        <v>325</v>
      </c>
      <c r="B4200" t="s">
        <v>532</v>
      </c>
      <c r="C4200" t="s">
        <v>626</v>
      </c>
      <c r="D4200">
        <v>791</v>
      </c>
      <c r="E4200">
        <v>325</v>
      </c>
      <c r="F4200" s="1" t="s">
        <v>15</v>
      </c>
      <c r="G4200" t="s">
        <v>753</v>
      </c>
    </row>
    <row r="4201" spans="1:7" hidden="1" x14ac:dyDescent="0.25">
      <c r="A4201">
        <v>326</v>
      </c>
      <c r="B4201" t="s">
        <v>750</v>
      </c>
      <c r="C4201" t="s">
        <v>626</v>
      </c>
      <c r="D4201" t="s">
        <v>44</v>
      </c>
      <c r="E4201">
        <v>326</v>
      </c>
      <c r="F4201" s="1" t="s">
        <v>16</v>
      </c>
      <c r="G4201" t="s">
        <v>149</v>
      </c>
    </row>
    <row r="4202" spans="1:7" hidden="1" x14ac:dyDescent="0.25">
      <c r="A4202">
        <v>326</v>
      </c>
      <c r="B4202" t="s">
        <v>741</v>
      </c>
      <c r="C4202" t="s">
        <v>626</v>
      </c>
      <c r="D4202" t="s">
        <v>44</v>
      </c>
      <c r="E4202">
        <v>326</v>
      </c>
      <c r="F4202" s="1" t="s">
        <v>16</v>
      </c>
      <c r="G4202" t="s">
        <v>453</v>
      </c>
    </row>
    <row r="4203" spans="1:7" hidden="1" x14ac:dyDescent="0.25">
      <c r="A4203">
        <v>326</v>
      </c>
      <c r="B4203" t="s">
        <v>742</v>
      </c>
      <c r="C4203" t="s">
        <v>626</v>
      </c>
      <c r="D4203" t="s">
        <v>44</v>
      </c>
      <c r="E4203">
        <v>326</v>
      </c>
      <c r="F4203" s="1" t="s">
        <v>16</v>
      </c>
      <c r="G4203" t="s">
        <v>153</v>
      </c>
    </row>
    <row r="4204" spans="1:7" hidden="1" x14ac:dyDescent="0.25">
      <c r="A4204">
        <v>326</v>
      </c>
      <c r="B4204" t="s">
        <v>154</v>
      </c>
      <c r="C4204" t="s">
        <v>626</v>
      </c>
      <c r="D4204" t="s">
        <v>44</v>
      </c>
      <c r="E4204">
        <v>326</v>
      </c>
      <c r="F4204" s="1" t="s">
        <v>16</v>
      </c>
      <c r="G4204" t="s">
        <v>154</v>
      </c>
    </row>
    <row r="4205" spans="1:7" hidden="1" x14ac:dyDescent="0.25">
      <c r="A4205">
        <v>326</v>
      </c>
      <c r="B4205" t="s">
        <v>743</v>
      </c>
      <c r="C4205" t="s">
        <v>626</v>
      </c>
      <c r="D4205" t="s">
        <v>44</v>
      </c>
      <c r="E4205">
        <v>326</v>
      </c>
      <c r="F4205" s="1" t="s">
        <v>16</v>
      </c>
      <c r="G4205" t="s">
        <v>443</v>
      </c>
    </row>
    <row r="4206" spans="1:7" hidden="1" x14ac:dyDescent="0.25">
      <c r="A4206">
        <v>326</v>
      </c>
      <c r="B4206" t="s">
        <v>744</v>
      </c>
      <c r="C4206" t="s">
        <v>626</v>
      </c>
      <c r="D4206" t="s">
        <v>44</v>
      </c>
      <c r="E4206">
        <v>326</v>
      </c>
      <c r="F4206" s="1" t="s">
        <v>16</v>
      </c>
      <c r="G4206" t="s">
        <v>443</v>
      </c>
    </row>
    <row r="4207" spans="1:7" hidden="1" x14ac:dyDescent="0.25">
      <c r="A4207">
        <v>326</v>
      </c>
      <c r="B4207" t="s">
        <v>745</v>
      </c>
      <c r="C4207" t="s">
        <v>626</v>
      </c>
      <c r="D4207" t="s">
        <v>44</v>
      </c>
      <c r="E4207">
        <v>326</v>
      </c>
      <c r="F4207" s="1" t="s">
        <v>16</v>
      </c>
      <c r="G4207" t="s">
        <v>737</v>
      </c>
    </row>
    <row r="4208" spans="1:7" hidden="1" x14ac:dyDescent="0.25">
      <c r="A4208">
        <v>326</v>
      </c>
      <c r="B4208" t="s">
        <v>738</v>
      </c>
      <c r="C4208" t="s">
        <v>626</v>
      </c>
      <c r="D4208" t="s">
        <v>44</v>
      </c>
      <c r="E4208">
        <v>326</v>
      </c>
      <c r="F4208" s="1" t="s">
        <v>16</v>
      </c>
      <c r="G4208" t="s">
        <v>738</v>
      </c>
    </row>
    <row r="4209" spans="1:7" hidden="1" x14ac:dyDescent="0.25">
      <c r="A4209">
        <v>326</v>
      </c>
      <c r="B4209" t="s">
        <v>746</v>
      </c>
      <c r="C4209" t="s">
        <v>626</v>
      </c>
      <c r="D4209" t="s">
        <v>44</v>
      </c>
      <c r="E4209">
        <v>326</v>
      </c>
      <c r="F4209" s="1" t="s">
        <v>16</v>
      </c>
      <c r="G4209" t="s">
        <v>753</v>
      </c>
    </row>
    <row r="4210" spans="1:7" hidden="1" x14ac:dyDescent="0.25">
      <c r="A4210">
        <v>326</v>
      </c>
      <c r="B4210" t="s">
        <v>747</v>
      </c>
      <c r="C4210" t="s">
        <v>626</v>
      </c>
      <c r="D4210" t="s">
        <v>44</v>
      </c>
      <c r="E4210">
        <v>326</v>
      </c>
      <c r="F4210" s="1" t="s">
        <v>16</v>
      </c>
      <c r="G4210" t="s">
        <v>753</v>
      </c>
    </row>
    <row r="4211" spans="1:7" hidden="1" x14ac:dyDescent="0.25">
      <c r="A4211">
        <v>326</v>
      </c>
      <c r="B4211" t="s">
        <v>748</v>
      </c>
      <c r="C4211" t="s">
        <v>626</v>
      </c>
      <c r="D4211" t="s">
        <v>44</v>
      </c>
      <c r="E4211">
        <v>326</v>
      </c>
      <c r="F4211" s="1" t="s">
        <v>16</v>
      </c>
      <c r="G4211" t="s">
        <v>753</v>
      </c>
    </row>
    <row r="4212" spans="1:7" hidden="1" x14ac:dyDescent="0.25">
      <c r="A4212">
        <v>326</v>
      </c>
      <c r="B4212" t="s">
        <v>749</v>
      </c>
      <c r="C4212" t="s">
        <v>626</v>
      </c>
      <c r="D4212" t="s">
        <v>44</v>
      </c>
      <c r="E4212">
        <v>326</v>
      </c>
      <c r="F4212" s="1" t="s">
        <v>16</v>
      </c>
      <c r="G4212" t="s">
        <v>753</v>
      </c>
    </row>
    <row r="4213" spans="1:7" hidden="1" x14ac:dyDescent="0.25">
      <c r="A4213">
        <v>326</v>
      </c>
      <c r="B4213" t="s">
        <v>532</v>
      </c>
      <c r="C4213" t="s">
        <v>626</v>
      </c>
      <c r="D4213">
        <v>6</v>
      </c>
      <c r="E4213">
        <v>326</v>
      </c>
      <c r="F4213" s="1" t="s">
        <v>16</v>
      </c>
      <c r="G4213" t="s">
        <v>753</v>
      </c>
    </row>
    <row r="4214" spans="1:7" hidden="1" x14ac:dyDescent="0.25">
      <c r="A4214">
        <v>327120</v>
      </c>
      <c r="B4214" t="s">
        <v>750</v>
      </c>
      <c r="C4214" t="s">
        <v>626</v>
      </c>
      <c r="D4214" t="s">
        <v>44</v>
      </c>
      <c r="E4214">
        <v>327</v>
      </c>
      <c r="F4214" s="1" t="s">
        <v>18</v>
      </c>
      <c r="G4214" t="s">
        <v>149</v>
      </c>
    </row>
    <row r="4215" spans="1:7" hidden="1" x14ac:dyDescent="0.25">
      <c r="A4215">
        <v>327120</v>
      </c>
      <c r="B4215" t="s">
        <v>741</v>
      </c>
      <c r="C4215" t="s">
        <v>626</v>
      </c>
      <c r="D4215" t="s">
        <v>44</v>
      </c>
      <c r="E4215">
        <v>327</v>
      </c>
      <c r="F4215" s="1" t="s">
        <v>18</v>
      </c>
      <c r="G4215" t="s">
        <v>453</v>
      </c>
    </row>
    <row r="4216" spans="1:7" hidden="1" x14ac:dyDescent="0.25">
      <c r="A4216">
        <v>327120</v>
      </c>
      <c r="B4216" t="s">
        <v>742</v>
      </c>
      <c r="C4216" t="s">
        <v>626</v>
      </c>
      <c r="D4216" t="s">
        <v>44</v>
      </c>
      <c r="E4216">
        <v>327</v>
      </c>
      <c r="F4216" s="1" t="s">
        <v>18</v>
      </c>
      <c r="G4216" t="s">
        <v>153</v>
      </c>
    </row>
    <row r="4217" spans="1:7" hidden="1" x14ac:dyDescent="0.25">
      <c r="A4217">
        <v>327120</v>
      </c>
      <c r="B4217" t="s">
        <v>154</v>
      </c>
      <c r="C4217" t="s">
        <v>626</v>
      </c>
      <c r="D4217" t="s">
        <v>44</v>
      </c>
      <c r="E4217">
        <v>327</v>
      </c>
      <c r="F4217" s="1" t="s">
        <v>18</v>
      </c>
      <c r="G4217" t="s">
        <v>154</v>
      </c>
    </row>
    <row r="4218" spans="1:7" hidden="1" x14ac:dyDescent="0.25">
      <c r="A4218">
        <v>327120</v>
      </c>
      <c r="B4218" t="s">
        <v>743</v>
      </c>
      <c r="C4218" t="s">
        <v>626</v>
      </c>
      <c r="D4218" t="s">
        <v>44</v>
      </c>
      <c r="E4218">
        <v>327</v>
      </c>
      <c r="F4218" s="1" t="s">
        <v>18</v>
      </c>
      <c r="G4218" t="s">
        <v>443</v>
      </c>
    </row>
    <row r="4219" spans="1:7" hidden="1" x14ac:dyDescent="0.25">
      <c r="A4219">
        <v>327120</v>
      </c>
      <c r="B4219" t="s">
        <v>744</v>
      </c>
      <c r="C4219" t="s">
        <v>626</v>
      </c>
      <c r="D4219" t="s">
        <v>44</v>
      </c>
      <c r="E4219">
        <v>327</v>
      </c>
      <c r="F4219" s="1" t="s">
        <v>18</v>
      </c>
      <c r="G4219" t="s">
        <v>443</v>
      </c>
    </row>
    <row r="4220" spans="1:7" hidden="1" x14ac:dyDescent="0.25">
      <c r="A4220">
        <v>327120</v>
      </c>
      <c r="B4220" t="s">
        <v>745</v>
      </c>
      <c r="C4220" t="s">
        <v>626</v>
      </c>
      <c r="D4220" t="s">
        <v>44</v>
      </c>
      <c r="E4220">
        <v>327</v>
      </c>
      <c r="F4220" s="1" t="s">
        <v>18</v>
      </c>
      <c r="G4220" t="s">
        <v>737</v>
      </c>
    </row>
    <row r="4221" spans="1:7" hidden="1" x14ac:dyDescent="0.25">
      <c r="A4221">
        <v>327120</v>
      </c>
      <c r="B4221" t="s">
        <v>738</v>
      </c>
      <c r="C4221" t="s">
        <v>626</v>
      </c>
      <c r="D4221" t="s">
        <v>44</v>
      </c>
      <c r="E4221">
        <v>327</v>
      </c>
      <c r="F4221" s="1" t="s">
        <v>18</v>
      </c>
      <c r="G4221" t="s">
        <v>738</v>
      </c>
    </row>
    <row r="4222" spans="1:7" hidden="1" x14ac:dyDescent="0.25">
      <c r="A4222">
        <v>327120</v>
      </c>
      <c r="B4222" t="s">
        <v>746</v>
      </c>
      <c r="C4222" t="s">
        <v>626</v>
      </c>
      <c r="D4222" t="s">
        <v>44</v>
      </c>
      <c r="E4222">
        <v>327</v>
      </c>
      <c r="F4222" s="1" t="s">
        <v>18</v>
      </c>
      <c r="G4222" t="s">
        <v>753</v>
      </c>
    </row>
    <row r="4223" spans="1:7" hidden="1" x14ac:dyDescent="0.25">
      <c r="A4223">
        <v>327120</v>
      </c>
      <c r="B4223" t="s">
        <v>747</v>
      </c>
      <c r="C4223" t="s">
        <v>626</v>
      </c>
      <c r="D4223" t="s">
        <v>44</v>
      </c>
      <c r="E4223">
        <v>327</v>
      </c>
      <c r="F4223" s="1" t="s">
        <v>18</v>
      </c>
      <c r="G4223" t="s">
        <v>753</v>
      </c>
    </row>
    <row r="4224" spans="1:7" hidden="1" x14ac:dyDescent="0.25">
      <c r="A4224">
        <v>327120</v>
      </c>
      <c r="B4224" t="s">
        <v>748</v>
      </c>
      <c r="C4224" t="s">
        <v>626</v>
      </c>
      <c r="D4224" t="s">
        <v>44</v>
      </c>
      <c r="E4224">
        <v>327</v>
      </c>
      <c r="F4224" s="1" t="s">
        <v>18</v>
      </c>
      <c r="G4224" t="s">
        <v>753</v>
      </c>
    </row>
    <row r="4225" spans="1:7" hidden="1" x14ac:dyDescent="0.25">
      <c r="A4225">
        <v>327120</v>
      </c>
      <c r="B4225" t="s">
        <v>749</v>
      </c>
      <c r="C4225" t="s">
        <v>626</v>
      </c>
      <c r="D4225" t="s">
        <v>44</v>
      </c>
      <c r="E4225">
        <v>327</v>
      </c>
      <c r="F4225" s="1" t="s">
        <v>18</v>
      </c>
      <c r="G4225" t="s">
        <v>753</v>
      </c>
    </row>
    <row r="4226" spans="1:7" hidden="1" x14ac:dyDescent="0.25">
      <c r="A4226">
        <v>327120</v>
      </c>
      <c r="B4226" t="s">
        <v>532</v>
      </c>
      <c r="C4226" t="s">
        <v>626</v>
      </c>
      <c r="D4226">
        <v>2</v>
      </c>
      <c r="E4226">
        <v>327</v>
      </c>
      <c r="F4226" s="1" t="s">
        <v>18</v>
      </c>
      <c r="G4226" t="s">
        <v>753</v>
      </c>
    </row>
    <row r="4227" spans="1:7" hidden="1" x14ac:dyDescent="0.25">
      <c r="A4227">
        <v>327211</v>
      </c>
      <c r="B4227" t="s">
        <v>750</v>
      </c>
      <c r="C4227" t="s">
        <v>626</v>
      </c>
      <c r="D4227" t="s">
        <v>44</v>
      </c>
      <c r="E4227">
        <v>327</v>
      </c>
      <c r="F4227" s="1" t="s">
        <v>17</v>
      </c>
      <c r="G4227" t="s">
        <v>149</v>
      </c>
    </row>
    <row r="4228" spans="1:7" hidden="1" x14ac:dyDescent="0.25">
      <c r="A4228">
        <v>327211</v>
      </c>
      <c r="B4228" t="s">
        <v>741</v>
      </c>
      <c r="C4228" t="s">
        <v>626</v>
      </c>
      <c r="D4228" t="s">
        <v>44</v>
      </c>
      <c r="E4228">
        <v>327</v>
      </c>
      <c r="F4228" s="1" t="s">
        <v>17</v>
      </c>
      <c r="G4228" t="s">
        <v>453</v>
      </c>
    </row>
    <row r="4229" spans="1:7" hidden="1" x14ac:dyDescent="0.25">
      <c r="A4229">
        <v>327211</v>
      </c>
      <c r="B4229" t="s">
        <v>742</v>
      </c>
      <c r="C4229" t="s">
        <v>626</v>
      </c>
      <c r="D4229" t="s">
        <v>44</v>
      </c>
      <c r="E4229">
        <v>327</v>
      </c>
      <c r="F4229" s="1" t="s">
        <v>17</v>
      </c>
      <c r="G4229" t="s">
        <v>153</v>
      </c>
    </row>
    <row r="4230" spans="1:7" hidden="1" x14ac:dyDescent="0.25">
      <c r="A4230">
        <v>327211</v>
      </c>
      <c r="B4230" t="s">
        <v>154</v>
      </c>
      <c r="C4230" t="s">
        <v>626</v>
      </c>
      <c r="D4230" t="s">
        <v>44</v>
      </c>
      <c r="E4230">
        <v>327</v>
      </c>
      <c r="F4230" s="1" t="s">
        <v>17</v>
      </c>
      <c r="G4230" t="s">
        <v>154</v>
      </c>
    </row>
    <row r="4231" spans="1:7" hidden="1" x14ac:dyDescent="0.25">
      <c r="A4231">
        <v>327211</v>
      </c>
      <c r="B4231" t="s">
        <v>743</v>
      </c>
      <c r="C4231" t="s">
        <v>626</v>
      </c>
      <c r="D4231" t="s">
        <v>44</v>
      </c>
      <c r="E4231">
        <v>327</v>
      </c>
      <c r="F4231" s="1" t="s">
        <v>17</v>
      </c>
      <c r="G4231" t="s">
        <v>443</v>
      </c>
    </row>
    <row r="4232" spans="1:7" hidden="1" x14ac:dyDescent="0.25">
      <c r="A4232">
        <v>327211</v>
      </c>
      <c r="B4232" t="s">
        <v>744</v>
      </c>
      <c r="C4232" t="s">
        <v>626</v>
      </c>
      <c r="D4232" t="s">
        <v>44</v>
      </c>
      <c r="E4232">
        <v>327</v>
      </c>
      <c r="F4232" s="1" t="s">
        <v>17</v>
      </c>
      <c r="G4232" t="s">
        <v>443</v>
      </c>
    </row>
    <row r="4233" spans="1:7" hidden="1" x14ac:dyDescent="0.25">
      <c r="A4233">
        <v>327211</v>
      </c>
      <c r="B4233" t="s">
        <v>745</v>
      </c>
      <c r="C4233" t="s">
        <v>626</v>
      </c>
      <c r="D4233" t="s">
        <v>44</v>
      </c>
      <c r="E4233">
        <v>327</v>
      </c>
      <c r="F4233" s="1" t="s">
        <v>17</v>
      </c>
      <c r="G4233" t="s">
        <v>737</v>
      </c>
    </row>
    <row r="4234" spans="1:7" hidden="1" x14ac:dyDescent="0.25">
      <c r="A4234">
        <v>327211</v>
      </c>
      <c r="B4234" t="s">
        <v>738</v>
      </c>
      <c r="C4234" t="s">
        <v>626</v>
      </c>
      <c r="D4234" t="s">
        <v>44</v>
      </c>
      <c r="E4234">
        <v>327</v>
      </c>
      <c r="F4234" s="1" t="s">
        <v>17</v>
      </c>
      <c r="G4234" t="s">
        <v>738</v>
      </c>
    </row>
    <row r="4235" spans="1:7" hidden="1" x14ac:dyDescent="0.25">
      <c r="A4235">
        <v>327211</v>
      </c>
      <c r="B4235" t="s">
        <v>746</v>
      </c>
      <c r="C4235" t="s">
        <v>626</v>
      </c>
      <c r="D4235" t="s">
        <v>44</v>
      </c>
      <c r="E4235">
        <v>327</v>
      </c>
      <c r="F4235" s="1" t="s">
        <v>17</v>
      </c>
      <c r="G4235" t="s">
        <v>753</v>
      </c>
    </row>
    <row r="4236" spans="1:7" hidden="1" x14ac:dyDescent="0.25">
      <c r="A4236">
        <v>327211</v>
      </c>
      <c r="B4236" t="s">
        <v>747</v>
      </c>
      <c r="C4236" t="s">
        <v>626</v>
      </c>
      <c r="D4236" t="s">
        <v>44</v>
      </c>
      <c r="E4236">
        <v>327</v>
      </c>
      <c r="F4236" s="1" t="s">
        <v>17</v>
      </c>
      <c r="G4236" t="s">
        <v>753</v>
      </c>
    </row>
    <row r="4237" spans="1:7" hidden="1" x14ac:dyDescent="0.25">
      <c r="A4237">
        <v>327211</v>
      </c>
      <c r="B4237" t="s">
        <v>748</v>
      </c>
      <c r="C4237" t="s">
        <v>626</v>
      </c>
      <c r="D4237" t="s">
        <v>44</v>
      </c>
      <c r="E4237">
        <v>327</v>
      </c>
      <c r="F4237" s="1" t="s">
        <v>17</v>
      </c>
      <c r="G4237" t="s">
        <v>753</v>
      </c>
    </row>
    <row r="4238" spans="1:7" hidden="1" x14ac:dyDescent="0.25">
      <c r="A4238">
        <v>327211</v>
      </c>
      <c r="B4238" t="s">
        <v>749</v>
      </c>
      <c r="C4238" t="s">
        <v>626</v>
      </c>
      <c r="D4238" t="s">
        <v>44</v>
      </c>
      <c r="E4238">
        <v>327</v>
      </c>
      <c r="F4238" s="1" t="s">
        <v>17</v>
      </c>
      <c r="G4238" t="s">
        <v>753</v>
      </c>
    </row>
    <row r="4239" spans="1:7" hidden="1" x14ac:dyDescent="0.25">
      <c r="A4239">
        <v>327211</v>
      </c>
      <c r="B4239" t="s">
        <v>532</v>
      </c>
      <c r="C4239" t="s">
        <v>626</v>
      </c>
      <c r="D4239" t="s">
        <v>50</v>
      </c>
      <c r="E4239">
        <v>327</v>
      </c>
      <c r="F4239" s="1" t="s">
        <v>17</v>
      </c>
      <c r="G4239" t="s">
        <v>753</v>
      </c>
    </row>
    <row r="4240" spans="1:7" hidden="1" x14ac:dyDescent="0.25">
      <c r="A4240">
        <v>327212</v>
      </c>
      <c r="B4240" t="s">
        <v>750</v>
      </c>
      <c r="C4240" t="s">
        <v>626</v>
      </c>
      <c r="D4240" t="s">
        <v>44</v>
      </c>
      <c r="E4240">
        <v>327</v>
      </c>
      <c r="F4240" s="1" t="s">
        <v>17</v>
      </c>
      <c r="G4240" t="s">
        <v>149</v>
      </c>
    </row>
    <row r="4241" spans="1:7" hidden="1" x14ac:dyDescent="0.25">
      <c r="A4241">
        <v>327212</v>
      </c>
      <c r="B4241" t="s">
        <v>741</v>
      </c>
      <c r="C4241" t="s">
        <v>626</v>
      </c>
      <c r="D4241" t="s">
        <v>44</v>
      </c>
      <c r="E4241">
        <v>327</v>
      </c>
      <c r="F4241" s="1" t="s">
        <v>17</v>
      </c>
      <c r="G4241" t="s">
        <v>453</v>
      </c>
    </row>
    <row r="4242" spans="1:7" hidden="1" x14ac:dyDescent="0.25">
      <c r="A4242">
        <v>327212</v>
      </c>
      <c r="B4242" t="s">
        <v>742</v>
      </c>
      <c r="C4242" t="s">
        <v>626</v>
      </c>
      <c r="D4242" t="s">
        <v>44</v>
      </c>
      <c r="E4242">
        <v>327</v>
      </c>
      <c r="F4242" s="1" t="s">
        <v>17</v>
      </c>
      <c r="G4242" t="s">
        <v>153</v>
      </c>
    </row>
    <row r="4243" spans="1:7" hidden="1" x14ac:dyDescent="0.25">
      <c r="A4243">
        <v>327212</v>
      </c>
      <c r="B4243" t="s">
        <v>154</v>
      </c>
      <c r="C4243" t="s">
        <v>626</v>
      </c>
      <c r="D4243" t="s">
        <v>44</v>
      </c>
      <c r="E4243">
        <v>327</v>
      </c>
      <c r="F4243" s="1" t="s">
        <v>17</v>
      </c>
      <c r="G4243" t="s">
        <v>154</v>
      </c>
    </row>
    <row r="4244" spans="1:7" hidden="1" x14ac:dyDescent="0.25">
      <c r="A4244">
        <v>327212</v>
      </c>
      <c r="B4244" t="s">
        <v>743</v>
      </c>
      <c r="C4244" t="s">
        <v>626</v>
      </c>
      <c r="D4244" t="s">
        <v>44</v>
      </c>
      <c r="E4244">
        <v>327</v>
      </c>
      <c r="F4244" s="1" t="s">
        <v>17</v>
      </c>
      <c r="G4244" t="s">
        <v>443</v>
      </c>
    </row>
    <row r="4245" spans="1:7" hidden="1" x14ac:dyDescent="0.25">
      <c r="A4245">
        <v>327212</v>
      </c>
      <c r="B4245" t="s">
        <v>744</v>
      </c>
      <c r="C4245" t="s">
        <v>626</v>
      </c>
      <c r="D4245" t="s">
        <v>44</v>
      </c>
      <c r="E4245">
        <v>327</v>
      </c>
      <c r="F4245" s="1" t="s">
        <v>17</v>
      </c>
      <c r="G4245" t="s">
        <v>443</v>
      </c>
    </row>
    <row r="4246" spans="1:7" hidden="1" x14ac:dyDescent="0.25">
      <c r="A4246">
        <v>327212</v>
      </c>
      <c r="B4246" t="s">
        <v>745</v>
      </c>
      <c r="C4246" t="s">
        <v>626</v>
      </c>
      <c r="D4246" t="s">
        <v>44</v>
      </c>
      <c r="E4246">
        <v>327</v>
      </c>
      <c r="F4246" s="1" t="s">
        <v>17</v>
      </c>
      <c r="G4246" t="s">
        <v>737</v>
      </c>
    </row>
    <row r="4247" spans="1:7" hidden="1" x14ac:dyDescent="0.25">
      <c r="A4247">
        <v>327212</v>
      </c>
      <c r="B4247" t="s">
        <v>738</v>
      </c>
      <c r="C4247" t="s">
        <v>626</v>
      </c>
      <c r="D4247" t="s">
        <v>44</v>
      </c>
      <c r="E4247">
        <v>327</v>
      </c>
      <c r="F4247" s="1" t="s">
        <v>17</v>
      </c>
      <c r="G4247" t="s">
        <v>738</v>
      </c>
    </row>
    <row r="4248" spans="1:7" hidden="1" x14ac:dyDescent="0.25">
      <c r="A4248">
        <v>327212</v>
      </c>
      <c r="B4248" t="s">
        <v>746</v>
      </c>
      <c r="C4248" t="s">
        <v>626</v>
      </c>
      <c r="D4248" t="s">
        <v>44</v>
      </c>
      <c r="E4248">
        <v>327</v>
      </c>
      <c r="F4248" s="1" t="s">
        <v>17</v>
      </c>
      <c r="G4248" t="s">
        <v>753</v>
      </c>
    </row>
    <row r="4249" spans="1:7" hidden="1" x14ac:dyDescent="0.25">
      <c r="A4249">
        <v>327212</v>
      </c>
      <c r="B4249" t="s">
        <v>747</v>
      </c>
      <c r="C4249" t="s">
        <v>626</v>
      </c>
      <c r="D4249" t="s">
        <v>44</v>
      </c>
      <c r="E4249">
        <v>327</v>
      </c>
      <c r="F4249" s="1" t="s">
        <v>17</v>
      </c>
      <c r="G4249" t="s">
        <v>753</v>
      </c>
    </row>
    <row r="4250" spans="1:7" hidden="1" x14ac:dyDescent="0.25">
      <c r="A4250">
        <v>327212</v>
      </c>
      <c r="B4250" t="s">
        <v>748</v>
      </c>
      <c r="C4250" t="s">
        <v>626</v>
      </c>
      <c r="D4250" t="s">
        <v>44</v>
      </c>
      <c r="E4250">
        <v>327</v>
      </c>
      <c r="F4250" s="1" t="s">
        <v>17</v>
      </c>
      <c r="G4250" t="s">
        <v>753</v>
      </c>
    </row>
    <row r="4251" spans="1:7" hidden="1" x14ac:dyDescent="0.25">
      <c r="A4251">
        <v>327212</v>
      </c>
      <c r="B4251" t="s">
        <v>749</v>
      </c>
      <c r="C4251" t="s">
        <v>626</v>
      </c>
      <c r="D4251" t="s">
        <v>44</v>
      </c>
      <c r="E4251">
        <v>327</v>
      </c>
      <c r="F4251" s="1" t="s">
        <v>17</v>
      </c>
      <c r="G4251" t="s">
        <v>753</v>
      </c>
    </row>
    <row r="4252" spans="1:7" hidden="1" x14ac:dyDescent="0.25">
      <c r="A4252">
        <v>327212</v>
      </c>
      <c r="B4252" t="s">
        <v>532</v>
      </c>
      <c r="C4252" t="s">
        <v>626</v>
      </c>
      <c r="D4252" t="s">
        <v>50</v>
      </c>
      <c r="E4252">
        <v>327</v>
      </c>
      <c r="F4252" s="1" t="s">
        <v>17</v>
      </c>
      <c r="G4252" t="s">
        <v>753</v>
      </c>
    </row>
    <row r="4253" spans="1:7" hidden="1" x14ac:dyDescent="0.25">
      <c r="A4253">
        <v>327213</v>
      </c>
      <c r="B4253" t="s">
        <v>750</v>
      </c>
      <c r="C4253" t="s">
        <v>626</v>
      </c>
      <c r="D4253" t="s">
        <v>44</v>
      </c>
      <c r="E4253">
        <v>327</v>
      </c>
      <c r="F4253" s="1" t="s">
        <v>17</v>
      </c>
      <c r="G4253" t="s">
        <v>149</v>
      </c>
    </row>
    <row r="4254" spans="1:7" hidden="1" x14ac:dyDescent="0.25">
      <c r="A4254">
        <v>327213</v>
      </c>
      <c r="B4254" t="s">
        <v>741</v>
      </c>
      <c r="C4254" t="s">
        <v>626</v>
      </c>
      <c r="D4254" t="s">
        <v>44</v>
      </c>
      <c r="E4254">
        <v>327</v>
      </c>
      <c r="F4254" s="1" t="s">
        <v>17</v>
      </c>
      <c r="G4254" t="s">
        <v>453</v>
      </c>
    </row>
    <row r="4255" spans="1:7" hidden="1" x14ac:dyDescent="0.25">
      <c r="A4255">
        <v>327213</v>
      </c>
      <c r="B4255" t="s">
        <v>742</v>
      </c>
      <c r="C4255" t="s">
        <v>626</v>
      </c>
      <c r="D4255" t="s">
        <v>44</v>
      </c>
      <c r="E4255">
        <v>327</v>
      </c>
      <c r="F4255" s="1" t="s">
        <v>17</v>
      </c>
      <c r="G4255" t="s">
        <v>153</v>
      </c>
    </row>
    <row r="4256" spans="1:7" hidden="1" x14ac:dyDescent="0.25">
      <c r="A4256">
        <v>327213</v>
      </c>
      <c r="B4256" t="s">
        <v>154</v>
      </c>
      <c r="C4256" t="s">
        <v>626</v>
      </c>
      <c r="D4256" t="s">
        <v>44</v>
      </c>
      <c r="E4256">
        <v>327</v>
      </c>
      <c r="F4256" s="1" t="s">
        <v>17</v>
      </c>
      <c r="G4256" t="s">
        <v>154</v>
      </c>
    </row>
    <row r="4257" spans="1:7" hidden="1" x14ac:dyDescent="0.25">
      <c r="A4257">
        <v>327213</v>
      </c>
      <c r="B4257" t="s">
        <v>743</v>
      </c>
      <c r="C4257" t="s">
        <v>626</v>
      </c>
      <c r="D4257" t="s">
        <v>44</v>
      </c>
      <c r="E4257">
        <v>327</v>
      </c>
      <c r="F4257" s="1" t="s">
        <v>17</v>
      </c>
      <c r="G4257" t="s">
        <v>443</v>
      </c>
    </row>
    <row r="4258" spans="1:7" hidden="1" x14ac:dyDescent="0.25">
      <c r="A4258">
        <v>327213</v>
      </c>
      <c r="B4258" t="s">
        <v>744</v>
      </c>
      <c r="C4258" t="s">
        <v>626</v>
      </c>
      <c r="D4258" t="s">
        <v>44</v>
      </c>
      <c r="E4258">
        <v>327</v>
      </c>
      <c r="F4258" s="1" t="s">
        <v>17</v>
      </c>
      <c r="G4258" t="s">
        <v>443</v>
      </c>
    </row>
    <row r="4259" spans="1:7" hidden="1" x14ac:dyDescent="0.25">
      <c r="A4259">
        <v>327213</v>
      </c>
      <c r="B4259" t="s">
        <v>745</v>
      </c>
      <c r="C4259" t="s">
        <v>626</v>
      </c>
      <c r="D4259" t="s">
        <v>44</v>
      </c>
      <c r="E4259">
        <v>327</v>
      </c>
      <c r="F4259" s="1" t="s">
        <v>17</v>
      </c>
      <c r="G4259" t="s">
        <v>737</v>
      </c>
    </row>
    <row r="4260" spans="1:7" hidden="1" x14ac:dyDescent="0.25">
      <c r="A4260">
        <v>327213</v>
      </c>
      <c r="B4260" t="s">
        <v>738</v>
      </c>
      <c r="C4260" t="s">
        <v>626</v>
      </c>
      <c r="D4260" t="s">
        <v>44</v>
      </c>
      <c r="E4260">
        <v>327</v>
      </c>
      <c r="F4260" s="1" t="s">
        <v>17</v>
      </c>
      <c r="G4260" t="s">
        <v>738</v>
      </c>
    </row>
    <row r="4261" spans="1:7" hidden="1" x14ac:dyDescent="0.25">
      <c r="A4261">
        <v>327213</v>
      </c>
      <c r="B4261" t="s">
        <v>746</v>
      </c>
      <c r="C4261" t="s">
        <v>626</v>
      </c>
      <c r="D4261" t="s">
        <v>44</v>
      </c>
      <c r="E4261">
        <v>327</v>
      </c>
      <c r="F4261" s="1" t="s">
        <v>17</v>
      </c>
      <c r="G4261" t="s">
        <v>753</v>
      </c>
    </row>
    <row r="4262" spans="1:7" hidden="1" x14ac:dyDescent="0.25">
      <c r="A4262">
        <v>327213</v>
      </c>
      <c r="B4262" t="s">
        <v>747</v>
      </c>
      <c r="C4262" t="s">
        <v>626</v>
      </c>
      <c r="D4262" t="s">
        <v>44</v>
      </c>
      <c r="E4262">
        <v>327</v>
      </c>
      <c r="F4262" s="1" t="s">
        <v>17</v>
      </c>
      <c r="G4262" t="s">
        <v>753</v>
      </c>
    </row>
    <row r="4263" spans="1:7" hidden="1" x14ac:dyDescent="0.25">
      <c r="A4263">
        <v>327213</v>
      </c>
      <c r="B4263" t="s">
        <v>748</v>
      </c>
      <c r="C4263" t="s">
        <v>626</v>
      </c>
      <c r="D4263" t="s">
        <v>44</v>
      </c>
      <c r="E4263">
        <v>327</v>
      </c>
      <c r="F4263" s="1" t="s">
        <v>17</v>
      </c>
      <c r="G4263" t="s">
        <v>753</v>
      </c>
    </row>
    <row r="4264" spans="1:7" hidden="1" x14ac:dyDescent="0.25">
      <c r="A4264">
        <v>327213</v>
      </c>
      <c r="B4264" t="s">
        <v>749</v>
      </c>
      <c r="C4264" t="s">
        <v>626</v>
      </c>
      <c r="D4264" t="s">
        <v>44</v>
      </c>
      <c r="E4264">
        <v>327</v>
      </c>
      <c r="F4264" s="1" t="s">
        <v>17</v>
      </c>
      <c r="G4264" t="s">
        <v>753</v>
      </c>
    </row>
    <row r="4265" spans="1:7" hidden="1" x14ac:dyDescent="0.25">
      <c r="A4265">
        <v>327213</v>
      </c>
      <c r="B4265" t="s">
        <v>532</v>
      </c>
      <c r="C4265" t="s">
        <v>626</v>
      </c>
      <c r="D4265" t="s">
        <v>50</v>
      </c>
      <c r="E4265">
        <v>327</v>
      </c>
      <c r="F4265" s="1" t="s">
        <v>17</v>
      </c>
      <c r="G4265" t="s">
        <v>753</v>
      </c>
    </row>
    <row r="4266" spans="1:7" hidden="1" x14ac:dyDescent="0.25">
      <c r="A4266">
        <v>327215</v>
      </c>
      <c r="B4266" t="s">
        <v>750</v>
      </c>
      <c r="C4266" t="s">
        <v>626</v>
      </c>
      <c r="D4266" t="s">
        <v>44</v>
      </c>
      <c r="E4266">
        <v>327</v>
      </c>
      <c r="F4266" s="1" t="s">
        <v>17</v>
      </c>
      <c r="G4266" t="s">
        <v>149</v>
      </c>
    </row>
    <row r="4267" spans="1:7" hidden="1" x14ac:dyDescent="0.25">
      <c r="A4267">
        <v>327215</v>
      </c>
      <c r="B4267" t="s">
        <v>741</v>
      </c>
      <c r="C4267" t="s">
        <v>626</v>
      </c>
      <c r="D4267" t="s">
        <v>44</v>
      </c>
      <c r="E4267">
        <v>327</v>
      </c>
      <c r="F4267" s="1" t="s">
        <v>17</v>
      </c>
      <c r="G4267" t="s">
        <v>453</v>
      </c>
    </row>
    <row r="4268" spans="1:7" hidden="1" x14ac:dyDescent="0.25">
      <c r="A4268">
        <v>327215</v>
      </c>
      <c r="B4268" t="s">
        <v>742</v>
      </c>
      <c r="C4268" t="s">
        <v>626</v>
      </c>
      <c r="D4268" t="s">
        <v>44</v>
      </c>
      <c r="E4268">
        <v>327</v>
      </c>
      <c r="F4268" s="1" t="s">
        <v>17</v>
      </c>
      <c r="G4268" t="s">
        <v>153</v>
      </c>
    </row>
    <row r="4269" spans="1:7" hidden="1" x14ac:dyDescent="0.25">
      <c r="A4269">
        <v>327215</v>
      </c>
      <c r="B4269" t="s">
        <v>154</v>
      </c>
      <c r="C4269" t="s">
        <v>626</v>
      </c>
      <c r="D4269" t="s">
        <v>44</v>
      </c>
      <c r="E4269">
        <v>327</v>
      </c>
      <c r="F4269" s="1" t="s">
        <v>17</v>
      </c>
      <c r="G4269" t="s">
        <v>154</v>
      </c>
    </row>
    <row r="4270" spans="1:7" hidden="1" x14ac:dyDescent="0.25">
      <c r="A4270">
        <v>327215</v>
      </c>
      <c r="B4270" t="s">
        <v>743</v>
      </c>
      <c r="C4270" t="s">
        <v>626</v>
      </c>
      <c r="D4270" t="s">
        <v>44</v>
      </c>
      <c r="E4270">
        <v>327</v>
      </c>
      <c r="F4270" s="1" t="s">
        <v>17</v>
      </c>
      <c r="G4270" t="s">
        <v>443</v>
      </c>
    </row>
    <row r="4271" spans="1:7" hidden="1" x14ac:dyDescent="0.25">
      <c r="A4271">
        <v>327215</v>
      </c>
      <c r="B4271" t="s">
        <v>744</v>
      </c>
      <c r="C4271" t="s">
        <v>626</v>
      </c>
      <c r="D4271" t="s">
        <v>44</v>
      </c>
      <c r="E4271">
        <v>327</v>
      </c>
      <c r="F4271" s="1" t="s">
        <v>17</v>
      </c>
      <c r="G4271" t="s">
        <v>443</v>
      </c>
    </row>
    <row r="4272" spans="1:7" hidden="1" x14ac:dyDescent="0.25">
      <c r="A4272">
        <v>327215</v>
      </c>
      <c r="B4272" t="s">
        <v>745</v>
      </c>
      <c r="C4272" t="s">
        <v>626</v>
      </c>
      <c r="D4272" t="s">
        <v>44</v>
      </c>
      <c r="E4272">
        <v>327</v>
      </c>
      <c r="F4272" s="1" t="s">
        <v>17</v>
      </c>
      <c r="G4272" t="s">
        <v>737</v>
      </c>
    </row>
    <row r="4273" spans="1:7" hidden="1" x14ac:dyDescent="0.25">
      <c r="A4273">
        <v>327215</v>
      </c>
      <c r="B4273" t="s">
        <v>738</v>
      </c>
      <c r="C4273" t="s">
        <v>626</v>
      </c>
      <c r="D4273" t="s">
        <v>44</v>
      </c>
      <c r="E4273">
        <v>327</v>
      </c>
      <c r="F4273" s="1" t="s">
        <v>17</v>
      </c>
      <c r="G4273" t="s">
        <v>738</v>
      </c>
    </row>
    <row r="4274" spans="1:7" hidden="1" x14ac:dyDescent="0.25">
      <c r="A4274">
        <v>327215</v>
      </c>
      <c r="B4274" t="s">
        <v>746</v>
      </c>
      <c r="C4274" t="s">
        <v>626</v>
      </c>
      <c r="D4274" t="s">
        <v>44</v>
      </c>
      <c r="E4274">
        <v>327</v>
      </c>
      <c r="F4274" s="1" t="s">
        <v>17</v>
      </c>
      <c r="G4274" t="s">
        <v>753</v>
      </c>
    </row>
    <row r="4275" spans="1:7" hidden="1" x14ac:dyDescent="0.25">
      <c r="A4275">
        <v>327215</v>
      </c>
      <c r="B4275" t="s">
        <v>747</v>
      </c>
      <c r="C4275" t="s">
        <v>626</v>
      </c>
      <c r="D4275" t="s">
        <v>44</v>
      </c>
      <c r="E4275">
        <v>327</v>
      </c>
      <c r="F4275" s="1" t="s">
        <v>17</v>
      </c>
      <c r="G4275" t="s">
        <v>753</v>
      </c>
    </row>
    <row r="4276" spans="1:7" hidden="1" x14ac:dyDescent="0.25">
      <c r="A4276">
        <v>327215</v>
      </c>
      <c r="B4276" t="s">
        <v>748</v>
      </c>
      <c r="C4276" t="s">
        <v>626</v>
      </c>
      <c r="D4276" t="s">
        <v>44</v>
      </c>
      <c r="E4276">
        <v>327</v>
      </c>
      <c r="F4276" s="1" t="s">
        <v>17</v>
      </c>
      <c r="G4276" t="s">
        <v>753</v>
      </c>
    </row>
    <row r="4277" spans="1:7" hidden="1" x14ac:dyDescent="0.25">
      <c r="A4277">
        <v>327215</v>
      </c>
      <c r="B4277" t="s">
        <v>749</v>
      </c>
      <c r="C4277" t="s">
        <v>626</v>
      </c>
      <c r="D4277" t="s">
        <v>44</v>
      </c>
      <c r="E4277">
        <v>327</v>
      </c>
      <c r="F4277" s="1" t="s">
        <v>17</v>
      </c>
      <c r="G4277" t="s">
        <v>753</v>
      </c>
    </row>
    <row r="4278" spans="1:7" hidden="1" x14ac:dyDescent="0.25">
      <c r="A4278">
        <v>327215</v>
      </c>
      <c r="B4278" t="s">
        <v>532</v>
      </c>
      <c r="C4278" t="s">
        <v>626</v>
      </c>
      <c r="D4278">
        <v>4</v>
      </c>
      <c r="E4278">
        <v>327</v>
      </c>
      <c r="F4278" s="1" t="s">
        <v>17</v>
      </c>
      <c r="G4278" t="s">
        <v>753</v>
      </c>
    </row>
    <row r="4279" spans="1:7" hidden="1" x14ac:dyDescent="0.25">
      <c r="A4279">
        <v>327310</v>
      </c>
      <c r="B4279" t="s">
        <v>750</v>
      </c>
      <c r="C4279" t="s">
        <v>626</v>
      </c>
      <c r="D4279" t="s">
        <v>44</v>
      </c>
      <c r="E4279">
        <v>327</v>
      </c>
      <c r="F4279" s="1" t="s">
        <v>18</v>
      </c>
      <c r="G4279" t="s">
        <v>149</v>
      </c>
    </row>
    <row r="4280" spans="1:7" hidden="1" x14ac:dyDescent="0.25">
      <c r="A4280">
        <v>327310</v>
      </c>
      <c r="B4280" t="s">
        <v>741</v>
      </c>
      <c r="C4280" t="s">
        <v>626</v>
      </c>
      <c r="D4280" t="s">
        <v>44</v>
      </c>
      <c r="E4280">
        <v>327</v>
      </c>
      <c r="F4280" s="1" t="s">
        <v>18</v>
      </c>
      <c r="G4280" t="s">
        <v>453</v>
      </c>
    </row>
    <row r="4281" spans="1:7" hidden="1" x14ac:dyDescent="0.25">
      <c r="A4281">
        <v>327310</v>
      </c>
      <c r="B4281" t="s">
        <v>742</v>
      </c>
      <c r="C4281" t="s">
        <v>626</v>
      </c>
      <c r="D4281" t="s">
        <v>44</v>
      </c>
      <c r="E4281">
        <v>327</v>
      </c>
      <c r="F4281" s="1" t="s">
        <v>18</v>
      </c>
      <c r="G4281" t="s">
        <v>153</v>
      </c>
    </row>
    <row r="4282" spans="1:7" hidden="1" x14ac:dyDescent="0.25">
      <c r="A4282">
        <v>327310</v>
      </c>
      <c r="B4282" t="s">
        <v>154</v>
      </c>
      <c r="C4282" t="s">
        <v>626</v>
      </c>
      <c r="D4282" t="s">
        <v>44</v>
      </c>
      <c r="E4282">
        <v>327</v>
      </c>
      <c r="F4282" s="1" t="s">
        <v>18</v>
      </c>
      <c r="G4282" t="s">
        <v>154</v>
      </c>
    </row>
    <row r="4283" spans="1:7" hidden="1" x14ac:dyDescent="0.25">
      <c r="A4283">
        <v>327310</v>
      </c>
      <c r="B4283" t="s">
        <v>743</v>
      </c>
      <c r="C4283" t="s">
        <v>626</v>
      </c>
      <c r="D4283" t="s">
        <v>44</v>
      </c>
      <c r="E4283">
        <v>327</v>
      </c>
      <c r="F4283" s="1" t="s">
        <v>18</v>
      </c>
      <c r="G4283" t="s">
        <v>443</v>
      </c>
    </row>
    <row r="4284" spans="1:7" hidden="1" x14ac:dyDescent="0.25">
      <c r="A4284">
        <v>327310</v>
      </c>
      <c r="B4284" t="s">
        <v>744</v>
      </c>
      <c r="C4284" t="s">
        <v>626</v>
      </c>
      <c r="D4284" t="s">
        <v>44</v>
      </c>
      <c r="E4284">
        <v>327</v>
      </c>
      <c r="F4284" s="1" t="s">
        <v>18</v>
      </c>
      <c r="G4284" t="s">
        <v>443</v>
      </c>
    </row>
    <row r="4285" spans="1:7" hidden="1" x14ac:dyDescent="0.25">
      <c r="A4285">
        <v>327310</v>
      </c>
      <c r="B4285" t="s">
        <v>745</v>
      </c>
      <c r="C4285" t="s">
        <v>626</v>
      </c>
      <c r="D4285" t="s">
        <v>44</v>
      </c>
      <c r="E4285">
        <v>327</v>
      </c>
      <c r="F4285" s="1" t="s">
        <v>18</v>
      </c>
      <c r="G4285" t="s">
        <v>737</v>
      </c>
    </row>
    <row r="4286" spans="1:7" hidden="1" x14ac:dyDescent="0.25">
      <c r="A4286">
        <v>327310</v>
      </c>
      <c r="B4286" t="s">
        <v>738</v>
      </c>
      <c r="C4286" t="s">
        <v>626</v>
      </c>
      <c r="D4286" t="s">
        <v>44</v>
      </c>
      <c r="E4286">
        <v>327</v>
      </c>
      <c r="F4286" s="1" t="s">
        <v>18</v>
      </c>
      <c r="G4286" t="s">
        <v>738</v>
      </c>
    </row>
    <row r="4287" spans="1:7" hidden="1" x14ac:dyDescent="0.25">
      <c r="A4287">
        <v>327310</v>
      </c>
      <c r="B4287" t="s">
        <v>746</v>
      </c>
      <c r="C4287" t="s">
        <v>626</v>
      </c>
      <c r="D4287" t="s">
        <v>44</v>
      </c>
      <c r="E4287">
        <v>327</v>
      </c>
      <c r="F4287" s="1" t="s">
        <v>18</v>
      </c>
      <c r="G4287" t="s">
        <v>753</v>
      </c>
    </row>
    <row r="4288" spans="1:7" hidden="1" x14ac:dyDescent="0.25">
      <c r="A4288">
        <v>327310</v>
      </c>
      <c r="B4288" t="s">
        <v>747</v>
      </c>
      <c r="C4288" t="s">
        <v>626</v>
      </c>
      <c r="D4288" t="s">
        <v>44</v>
      </c>
      <c r="E4288">
        <v>327</v>
      </c>
      <c r="F4288" s="1" t="s">
        <v>18</v>
      </c>
      <c r="G4288" t="s">
        <v>753</v>
      </c>
    </row>
    <row r="4289" spans="1:7" hidden="1" x14ac:dyDescent="0.25">
      <c r="A4289">
        <v>327310</v>
      </c>
      <c r="B4289" t="s">
        <v>748</v>
      </c>
      <c r="C4289" t="s">
        <v>626</v>
      </c>
      <c r="D4289" t="s">
        <v>44</v>
      </c>
      <c r="E4289">
        <v>327</v>
      </c>
      <c r="F4289" s="1" t="s">
        <v>18</v>
      </c>
      <c r="G4289" t="s">
        <v>753</v>
      </c>
    </row>
    <row r="4290" spans="1:7" hidden="1" x14ac:dyDescent="0.25">
      <c r="A4290">
        <v>327310</v>
      </c>
      <c r="B4290" t="s">
        <v>749</v>
      </c>
      <c r="C4290" t="s">
        <v>626</v>
      </c>
      <c r="D4290" t="s">
        <v>44</v>
      </c>
      <c r="E4290">
        <v>327</v>
      </c>
      <c r="F4290" s="1" t="s">
        <v>18</v>
      </c>
      <c r="G4290" t="s">
        <v>753</v>
      </c>
    </row>
    <row r="4291" spans="1:7" hidden="1" x14ac:dyDescent="0.25">
      <c r="A4291">
        <v>327310</v>
      </c>
      <c r="B4291" t="s">
        <v>532</v>
      </c>
      <c r="C4291" t="s">
        <v>626</v>
      </c>
      <c r="D4291">
        <v>104</v>
      </c>
      <c r="E4291">
        <v>327</v>
      </c>
      <c r="F4291" s="1" t="s">
        <v>18</v>
      </c>
      <c r="G4291" t="s">
        <v>753</v>
      </c>
    </row>
    <row r="4292" spans="1:7" hidden="1" x14ac:dyDescent="0.25">
      <c r="A4292">
        <v>327410</v>
      </c>
      <c r="B4292" t="s">
        <v>750</v>
      </c>
      <c r="C4292" t="s">
        <v>626</v>
      </c>
      <c r="D4292" t="s">
        <v>44</v>
      </c>
      <c r="E4292">
        <v>327</v>
      </c>
      <c r="F4292" s="1" t="s">
        <v>18</v>
      </c>
      <c r="G4292" t="s">
        <v>149</v>
      </c>
    </row>
    <row r="4293" spans="1:7" hidden="1" x14ac:dyDescent="0.25">
      <c r="A4293">
        <v>327410</v>
      </c>
      <c r="B4293" t="s">
        <v>741</v>
      </c>
      <c r="C4293" t="s">
        <v>626</v>
      </c>
      <c r="D4293" t="s">
        <v>44</v>
      </c>
      <c r="E4293">
        <v>327</v>
      </c>
      <c r="F4293" s="1" t="s">
        <v>18</v>
      </c>
      <c r="G4293" t="s">
        <v>453</v>
      </c>
    </row>
    <row r="4294" spans="1:7" hidden="1" x14ac:dyDescent="0.25">
      <c r="A4294">
        <v>327410</v>
      </c>
      <c r="B4294" t="s">
        <v>742</v>
      </c>
      <c r="C4294" t="s">
        <v>626</v>
      </c>
      <c r="D4294" t="s">
        <v>44</v>
      </c>
      <c r="E4294">
        <v>327</v>
      </c>
      <c r="F4294" s="1" t="s">
        <v>18</v>
      </c>
      <c r="G4294" t="s">
        <v>153</v>
      </c>
    </row>
    <row r="4295" spans="1:7" hidden="1" x14ac:dyDescent="0.25">
      <c r="A4295">
        <v>327410</v>
      </c>
      <c r="B4295" t="s">
        <v>154</v>
      </c>
      <c r="C4295" t="s">
        <v>626</v>
      </c>
      <c r="D4295" t="s">
        <v>44</v>
      </c>
      <c r="E4295">
        <v>327</v>
      </c>
      <c r="F4295" s="1" t="s">
        <v>18</v>
      </c>
      <c r="G4295" t="s">
        <v>154</v>
      </c>
    </row>
    <row r="4296" spans="1:7" hidden="1" x14ac:dyDescent="0.25">
      <c r="A4296">
        <v>327410</v>
      </c>
      <c r="B4296" t="s">
        <v>743</v>
      </c>
      <c r="C4296" t="s">
        <v>626</v>
      </c>
      <c r="D4296" t="s">
        <v>44</v>
      </c>
      <c r="E4296">
        <v>327</v>
      </c>
      <c r="F4296" s="1" t="s">
        <v>18</v>
      </c>
      <c r="G4296" t="s">
        <v>443</v>
      </c>
    </row>
    <row r="4297" spans="1:7" hidden="1" x14ac:dyDescent="0.25">
      <c r="A4297">
        <v>327410</v>
      </c>
      <c r="B4297" t="s">
        <v>744</v>
      </c>
      <c r="C4297" t="s">
        <v>626</v>
      </c>
      <c r="D4297" t="s">
        <v>44</v>
      </c>
      <c r="E4297">
        <v>327</v>
      </c>
      <c r="F4297" s="1" t="s">
        <v>18</v>
      </c>
      <c r="G4297" t="s">
        <v>443</v>
      </c>
    </row>
    <row r="4298" spans="1:7" hidden="1" x14ac:dyDescent="0.25">
      <c r="A4298">
        <v>327410</v>
      </c>
      <c r="B4298" t="s">
        <v>745</v>
      </c>
      <c r="C4298" t="s">
        <v>626</v>
      </c>
      <c r="D4298" t="s">
        <v>44</v>
      </c>
      <c r="E4298">
        <v>327</v>
      </c>
      <c r="F4298" s="1" t="s">
        <v>18</v>
      </c>
      <c r="G4298" t="s">
        <v>737</v>
      </c>
    </row>
    <row r="4299" spans="1:7" hidden="1" x14ac:dyDescent="0.25">
      <c r="A4299">
        <v>327410</v>
      </c>
      <c r="B4299" t="s">
        <v>738</v>
      </c>
      <c r="C4299" t="s">
        <v>626</v>
      </c>
      <c r="D4299" t="s">
        <v>44</v>
      </c>
      <c r="E4299">
        <v>327</v>
      </c>
      <c r="F4299" s="1" t="s">
        <v>18</v>
      </c>
      <c r="G4299" t="s">
        <v>738</v>
      </c>
    </row>
    <row r="4300" spans="1:7" hidden="1" x14ac:dyDescent="0.25">
      <c r="A4300">
        <v>327410</v>
      </c>
      <c r="B4300" t="s">
        <v>746</v>
      </c>
      <c r="C4300" t="s">
        <v>626</v>
      </c>
      <c r="D4300" t="s">
        <v>44</v>
      </c>
      <c r="E4300">
        <v>327</v>
      </c>
      <c r="F4300" s="1" t="s">
        <v>18</v>
      </c>
      <c r="G4300" t="s">
        <v>753</v>
      </c>
    </row>
    <row r="4301" spans="1:7" hidden="1" x14ac:dyDescent="0.25">
      <c r="A4301">
        <v>327410</v>
      </c>
      <c r="B4301" t="s">
        <v>747</v>
      </c>
      <c r="C4301" t="s">
        <v>626</v>
      </c>
      <c r="D4301" t="s">
        <v>44</v>
      </c>
      <c r="E4301">
        <v>327</v>
      </c>
      <c r="F4301" s="1" t="s">
        <v>18</v>
      </c>
      <c r="G4301" t="s">
        <v>753</v>
      </c>
    </row>
    <row r="4302" spans="1:7" hidden="1" x14ac:dyDescent="0.25">
      <c r="A4302">
        <v>327410</v>
      </c>
      <c r="B4302" t="s">
        <v>748</v>
      </c>
      <c r="C4302" t="s">
        <v>626</v>
      </c>
      <c r="D4302" t="s">
        <v>44</v>
      </c>
      <c r="E4302">
        <v>327</v>
      </c>
      <c r="F4302" s="1" t="s">
        <v>18</v>
      </c>
      <c r="G4302" t="s">
        <v>753</v>
      </c>
    </row>
    <row r="4303" spans="1:7" hidden="1" x14ac:dyDescent="0.25">
      <c r="A4303">
        <v>327410</v>
      </c>
      <c r="B4303" t="s">
        <v>749</v>
      </c>
      <c r="C4303" t="s">
        <v>626</v>
      </c>
      <c r="D4303" t="s">
        <v>44</v>
      </c>
      <c r="E4303">
        <v>327</v>
      </c>
      <c r="F4303" s="1" t="s">
        <v>18</v>
      </c>
      <c r="G4303" t="s">
        <v>753</v>
      </c>
    </row>
    <row r="4304" spans="1:7" hidden="1" x14ac:dyDescent="0.25">
      <c r="A4304">
        <v>327410</v>
      </c>
      <c r="B4304" t="s">
        <v>532</v>
      </c>
      <c r="C4304" t="s">
        <v>626</v>
      </c>
      <c r="D4304">
        <v>15</v>
      </c>
      <c r="E4304">
        <v>327</v>
      </c>
      <c r="F4304" s="1" t="s">
        <v>18</v>
      </c>
      <c r="G4304" t="s">
        <v>753</v>
      </c>
    </row>
    <row r="4305" spans="1:7" hidden="1" x14ac:dyDescent="0.25">
      <c r="A4305">
        <v>327420</v>
      </c>
      <c r="B4305" t="s">
        <v>750</v>
      </c>
      <c r="C4305" t="s">
        <v>626</v>
      </c>
      <c r="D4305" t="s">
        <v>44</v>
      </c>
      <c r="E4305">
        <v>327</v>
      </c>
      <c r="F4305" s="1" t="s">
        <v>18</v>
      </c>
      <c r="G4305" t="s">
        <v>149</v>
      </c>
    </row>
    <row r="4306" spans="1:7" hidden="1" x14ac:dyDescent="0.25">
      <c r="A4306">
        <v>327420</v>
      </c>
      <c r="B4306" t="s">
        <v>741</v>
      </c>
      <c r="C4306" t="s">
        <v>626</v>
      </c>
      <c r="D4306" t="s">
        <v>44</v>
      </c>
      <c r="E4306">
        <v>327</v>
      </c>
      <c r="F4306" s="1" t="s">
        <v>18</v>
      </c>
      <c r="G4306" t="s">
        <v>453</v>
      </c>
    </row>
    <row r="4307" spans="1:7" hidden="1" x14ac:dyDescent="0.25">
      <c r="A4307">
        <v>327420</v>
      </c>
      <c r="B4307" t="s">
        <v>742</v>
      </c>
      <c r="C4307" t="s">
        <v>626</v>
      </c>
      <c r="D4307" t="s">
        <v>44</v>
      </c>
      <c r="E4307">
        <v>327</v>
      </c>
      <c r="F4307" s="1" t="s">
        <v>18</v>
      </c>
      <c r="G4307" t="s">
        <v>153</v>
      </c>
    </row>
    <row r="4308" spans="1:7" hidden="1" x14ac:dyDescent="0.25">
      <c r="A4308">
        <v>327420</v>
      </c>
      <c r="B4308" t="s">
        <v>154</v>
      </c>
      <c r="C4308" t="s">
        <v>626</v>
      </c>
      <c r="D4308" t="s">
        <v>44</v>
      </c>
      <c r="E4308">
        <v>327</v>
      </c>
      <c r="F4308" s="1" t="s">
        <v>18</v>
      </c>
      <c r="G4308" t="s">
        <v>154</v>
      </c>
    </row>
    <row r="4309" spans="1:7" hidden="1" x14ac:dyDescent="0.25">
      <c r="A4309">
        <v>327420</v>
      </c>
      <c r="B4309" t="s">
        <v>743</v>
      </c>
      <c r="C4309" t="s">
        <v>626</v>
      </c>
      <c r="D4309" t="s">
        <v>44</v>
      </c>
      <c r="E4309">
        <v>327</v>
      </c>
      <c r="F4309" s="1" t="s">
        <v>18</v>
      </c>
      <c r="G4309" t="s">
        <v>443</v>
      </c>
    </row>
    <row r="4310" spans="1:7" hidden="1" x14ac:dyDescent="0.25">
      <c r="A4310">
        <v>327420</v>
      </c>
      <c r="B4310" t="s">
        <v>744</v>
      </c>
      <c r="C4310" t="s">
        <v>626</v>
      </c>
      <c r="D4310" t="s">
        <v>44</v>
      </c>
      <c r="E4310">
        <v>327</v>
      </c>
      <c r="F4310" s="1" t="s">
        <v>18</v>
      </c>
      <c r="G4310" t="s">
        <v>443</v>
      </c>
    </row>
    <row r="4311" spans="1:7" hidden="1" x14ac:dyDescent="0.25">
      <c r="A4311">
        <v>327420</v>
      </c>
      <c r="B4311" t="s">
        <v>745</v>
      </c>
      <c r="C4311" t="s">
        <v>626</v>
      </c>
      <c r="D4311" t="s">
        <v>44</v>
      </c>
      <c r="E4311">
        <v>327</v>
      </c>
      <c r="F4311" s="1" t="s">
        <v>18</v>
      </c>
      <c r="G4311" t="s">
        <v>737</v>
      </c>
    </row>
    <row r="4312" spans="1:7" hidden="1" x14ac:dyDescent="0.25">
      <c r="A4312">
        <v>327420</v>
      </c>
      <c r="B4312" t="s">
        <v>738</v>
      </c>
      <c r="C4312" t="s">
        <v>626</v>
      </c>
      <c r="D4312" t="s">
        <v>44</v>
      </c>
      <c r="E4312">
        <v>327</v>
      </c>
      <c r="F4312" s="1" t="s">
        <v>18</v>
      </c>
      <c r="G4312" t="s">
        <v>738</v>
      </c>
    </row>
    <row r="4313" spans="1:7" hidden="1" x14ac:dyDescent="0.25">
      <c r="A4313">
        <v>327420</v>
      </c>
      <c r="B4313" t="s">
        <v>746</v>
      </c>
      <c r="C4313" t="s">
        <v>626</v>
      </c>
      <c r="D4313" t="s">
        <v>44</v>
      </c>
      <c r="E4313">
        <v>327</v>
      </c>
      <c r="F4313" s="1" t="s">
        <v>18</v>
      </c>
      <c r="G4313" t="s">
        <v>753</v>
      </c>
    </row>
    <row r="4314" spans="1:7" hidden="1" x14ac:dyDescent="0.25">
      <c r="A4314">
        <v>327420</v>
      </c>
      <c r="B4314" t="s">
        <v>747</v>
      </c>
      <c r="C4314" t="s">
        <v>626</v>
      </c>
      <c r="D4314" t="s">
        <v>44</v>
      </c>
      <c r="E4314">
        <v>327</v>
      </c>
      <c r="F4314" s="1" t="s">
        <v>18</v>
      </c>
      <c r="G4314" t="s">
        <v>753</v>
      </c>
    </row>
    <row r="4315" spans="1:7" hidden="1" x14ac:dyDescent="0.25">
      <c r="A4315">
        <v>327420</v>
      </c>
      <c r="B4315" t="s">
        <v>748</v>
      </c>
      <c r="C4315" t="s">
        <v>626</v>
      </c>
      <c r="D4315" t="s">
        <v>44</v>
      </c>
      <c r="E4315">
        <v>327</v>
      </c>
      <c r="F4315" s="1" t="s">
        <v>18</v>
      </c>
      <c r="G4315" t="s">
        <v>753</v>
      </c>
    </row>
    <row r="4316" spans="1:7" hidden="1" x14ac:dyDescent="0.25">
      <c r="A4316">
        <v>327420</v>
      </c>
      <c r="B4316" t="s">
        <v>749</v>
      </c>
      <c r="C4316" t="s">
        <v>626</v>
      </c>
      <c r="D4316" t="s">
        <v>44</v>
      </c>
      <c r="E4316">
        <v>327</v>
      </c>
      <c r="F4316" s="1" t="s">
        <v>18</v>
      </c>
      <c r="G4316" t="s">
        <v>753</v>
      </c>
    </row>
    <row r="4317" spans="1:7" hidden="1" x14ac:dyDescent="0.25">
      <c r="A4317">
        <v>327420</v>
      </c>
      <c r="B4317" t="s">
        <v>532</v>
      </c>
      <c r="C4317" t="s">
        <v>626</v>
      </c>
      <c r="D4317" t="s">
        <v>50</v>
      </c>
      <c r="E4317">
        <v>327</v>
      </c>
      <c r="F4317" s="1" t="s">
        <v>18</v>
      </c>
      <c r="G4317" t="s">
        <v>753</v>
      </c>
    </row>
    <row r="4318" spans="1:7" hidden="1" x14ac:dyDescent="0.25">
      <c r="A4318">
        <v>327993</v>
      </c>
      <c r="B4318" t="s">
        <v>750</v>
      </c>
      <c r="C4318" t="s">
        <v>626</v>
      </c>
      <c r="D4318" t="s">
        <v>44</v>
      </c>
      <c r="E4318">
        <v>327</v>
      </c>
      <c r="F4318" s="1" t="s">
        <v>17</v>
      </c>
      <c r="G4318" t="s">
        <v>149</v>
      </c>
    </row>
    <row r="4319" spans="1:7" hidden="1" x14ac:dyDescent="0.25">
      <c r="A4319">
        <v>327993</v>
      </c>
      <c r="B4319" t="s">
        <v>741</v>
      </c>
      <c r="C4319" t="s">
        <v>626</v>
      </c>
      <c r="D4319" t="s">
        <v>44</v>
      </c>
      <c r="E4319">
        <v>327</v>
      </c>
      <c r="F4319" s="1" t="s">
        <v>17</v>
      </c>
      <c r="G4319" t="s">
        <v>453</v>
      </c>
    </row>
    <row r="4320" spans="1:7" hidden="1" x14ac:dyDescent="0.25">
      <c r="A4320">
        <v>327993</v>
      </c>
      <c r="B4320" t="s">
        <v>742</v>
      </c>
      <c r="C4320" t="s">
        <v>626</v>
      </c>
      <c r="D4320" t="s">
        <v>44</v>
      </c>
      <c r="E4320">
        <v>327</v>
      </c>
      <c r="F4320" s="1" t="s">
        <v>17</v>
      </c>
      <c r="G4320" t="s">
        <v>153</v>
      </c>
    </row>
    <row r="4321" spans="1:7" hidden="1" x14ac:dyDescent="0.25">
      <c r="A4321">
        <v>327993</v>
      </c>
      <c r="B4321" t="s">
        <v>154</v>
      </c>
      <c r="C4321" t="s">
        <v>626</v>
      </c>
      <c r="D4321" t="s">
        <v>44</v>
      </c>
      <c r="E4321">
        <v>327</v>
      </c>
      <c r="F4321" s="1" t="s">
        <v>17</v>
      </c>
      <c r="G4321" t="s">
        <v>154</v>
      </c>
    </row>
    <row r="4322" spans="1:7" hidden="1" x14ac:dyDescent="0.25">
      <c r="A4322">
        <v>327993</v>
      </c>
      <c r="B4322" t="s">
        <v>743</v>
      </c>
      <c r="C4322" t="s">
        <v>626</v>
      </c>
      <c r="D4322" t="s">
        <v>44</v>
      </c>
      <c r="E4322">
        <v>327</v>
      </c>
      <c r="F4322" s="1" t="s">
        <v>17</v>
      </c>
      <c r="G4322" t="s">
        <v>443</v>
      </c>
    </row>
    <row r="4323" spans="1:7" hidden="1" x14ac:dyDescent="0.25">
      <c r="A4323">
        <v>327993</v>
      </c>
      <c r="B4323" t="s">
        <v>744</v>
      </c>
      <c r="C4323" t="s">
        <v>626</v>
      </c>
      <c r="D4323" t="s">
        <v>44</v>
      </c>
      <c r="E4323">
        <v>327</v>
      </c>
      <c r="F4323" s="1" t="s">
        <v>17</v>
      </c>
      <c r="G4323" t="s">
        <v>443</v>
      </c>
    </row>
    <row r="4324" spans="1:7" hidden="1" x14ac:dyDescent="0.25">
      <c r="A4324">
        <v>327993</v>
      </c>
      <c r="B4324" t="s">
        <v>745</v>
      </c>
      <c r="C4324" t="s">
        <v>626</v>
      </c>
      <c r="D4324" t="s">
        <v>44</v>
      </c>
      <c r="E4324">
        <v>327</v>
      </c>
      <c r="F4324" s="1" t="s">
        <v>17</v>
      </c>
      <c r="G4324" t="s">
        <v>737</v>
      </c>
    </row>
    <row r="4325" spans="1:7" hidden="1" x14ac:dyDescent="0.25">
      <c r="A4325">
        <v>327993</v>
      </c>
      <c r="B4325" t="s">
        <v>738</v>
      </c>
      <c r="C4325" t="s">
        <v>626</v>
      </c>
      <c r="D4325" t="s">
        <v>44</v>
      </c>
      <c r="E4325">
        <v>327</v>
      </c>
      <c r="F4325" s="1" t="s">
        <v>17</v>
      </c>
      <c r="G4325" t="s">
        <v>738</v>
      </c>
    </row>
    <row r="4326" spans="1:7" hidden="1" x14ac:dyDescent="0.25">
      <c r="A4326">
        <v>327993</v>
      </c>
      <c r="B4326" t="s">
        <v>746</v>
      </c>
      <c r="C4326" t="s">
        <v>626</v>
      </c>
      <c r="D4326" t="s">
        <v>44</v>
      </c>
      <c r="E4326">
        <v>327</v>
      </c>
      <c r="F4326" s="1" t="s">
        <v>17</v>
      </c>
      <c r="G4326" t="s">
        <v>753</v>
      </c>
    </row>
    <row r="4327" spans="1:7" hidden="1" x14ac:dyDescent="0.25">
      <c r="A4327">
        <v>327993</v>
      </c>
      <c r="B4327" t="s">
        <v>747</v>
      </c>
      <c r="C4327" t="s">
        <v>626</v>
      </c>
      <c r="D4327" t="s">
        <v>44</v>
      </c>
      <c r="E4327">
        <v>327</v>
      </c>
      <c r="F4327" s="1" t="s">
        <v>17</v>
      </c>
      <c r="G4327" t="s">
        <v>753</v>
      </c>
    </row>
    <row r="4328" spans="1:7" hidden="1" x14ac:dyDescent="0.25">
      <c r="A4328">
        <v>327993</v>
      </c>
      <c r="B4328" t="s">
        <v>748</v>
      </c>
      <c r="C4328" t="s">
        <v>626</v>
      </c>
      <c r="D4328" t="s">
        <v>44</v>
      </c>
      <c r="E4328">
        <v>327</v>
      </c>
      <c r="F4328" s="1" t="s">
        <v>17</v>
      </c>
      <c r="G4328" t="s">
        <v>753</v>
      </c>
    </row>
    <row r="4329" spans="1:7" hidden="1" x14ac:dyDescent="0.25">
      <c r="A4329">
        <v>327993</v>
      </c>
      <c r="B4329" t="s">
        <v>749</v>
      </c>
      <c r="C4329" t="s">
        <v>626</v>
      </c>
      <c r="D4329" t="s">
        <v>44</v>
      </c>
      <c r="E4329">
        <v>327</v>
      </c>
      <c r="F4329" s="1" t="s">
        <v>17</v>
      </c>
      <c r="G4329" t="s">
        <v>753</v>
      </c>
    </row>
    <row r="4330" spans="1:7" hidden="1" x14ac:dyDescent="0.25">
      <c r="A4330">
        <v>327993</v>
      </c>
      <c r="B4330" t="s">
        <v>532</v>
      </c>
      <c r="C4330" t="s">
        <v>626</v>
      </c>
      <c r="D4330">
        <v>1</v>
      </c>
      <c r="E4330">
        <v>327</v>
      </c>
      <c r="F4330" s="1" t="s">
        <v>17</v>
      </c>
      <c r="G4330" t="s">
        <v>753</v>
      </c>
    </row>
    <row r="4331" spans="1:7" hidden="1" x14ac:dyDescent="0.25">
      <c r="A4331">
        <v>331110</v>
      </c>
      <c r="B4331" t="s">
        <v>750</v>
      </c>
      <c r="C4331" t="s">
        <v>626</v>
      </c>
      <c r="D4331" t="s">
        <v>44</v>
      </c>
      <c r="E4331">
        <v>331</v>
      </c>
      <c r="F4331" s="1" t="s">
        <v>19</v>
      </c>
      <c r="G4331" t="s">
        <v>149</v>
      </c>
    </row>
    <row r="4332" spans="1:7" hidden="1" x14ac:dyDescent="0.25">
      <c r="A4332">
        <v>331110</v>
      </c>
      <c r="B4332" t="s">
        <v>741</v>
      </c>
      <c r="C4332" t="s">
        <v>626</v>
      </c>
      <c r="D4332" t="s">
        <v>44</v>
      </c>
      <c r="E4332">
        <v>331</v>
      </c>
      <c r="F4332" s="1" t="s">
        <v>19</v>
      </c>
      <c r="G4332" t="s">
        <v>453</v>
      </c>
    </row>
    <row r="4333" spans="1:7" hidden="1" x14ac:dyDescent="0.25">
      <c r="A4333">
        <v>331110</v>
      </c>
      <c r="B4333" t="s">
        <v>742</v>
      </c>
      <c r="C4333" t="s">
        <v>626</v>
      </c>
      <c r="D4333" t="s">
        <v>44</v>
      </c>
      <c r="E4333">
        <v>331</v>
      </c>
      <c r="F4333" s="1" t="s">
        <v>19</v>
      </c>
      <c r="G4333" t="s">
        <v>153</v>
      </c>
    </row>
    <row r="4334" spans="1:7" hidden="1" x14ac:dyDescent="0.25">
      <c r="A4334">
        <v>331110</v>
      </c>
      <c r="B4334" t="s">
        <v>154</v>
      </c>
      <c r="C4334" t="s">
        <v>626</v>
      </c>
      <c r="D4334" t="s">
        <v>44</v>
      </c>
      <c r="E4334">
        <v>331</v>
      </c>
      <c r="F4334" s="1" t="s">
        <v>19</v>
      </c>
      <c r="G4334" t="s">
        <v>154</v>
      </c>
    </row>
    <row r="4335" spans="1:7" hidden="1" x14ac:dyDescent="0.25">
      <c r="A4335">
        <v>331110</v>
      </c>
      <c r="B4335" t="s">
        <v>743</v>
      </c>
      <c r="C4335" t="s">
        <v>626</v>
      </c>
      <c r="D4335" t="s">
        <v>44</v>
      </c>
      <c r="E4335">
        <v>331</v>
      </c>
      <c r="F4335" s="1" t="s">
        <v>19</v>
      </c>
      <c r="G4335" t="s">
        <v>443</v>
      </c>
    </row>
    <row r="4336" spans="1:7" hidden="1" x14ac:dyDescent="0.25">
      <c r="A4336">
        <v>331110</v>
      </c>
      <c r="B4336" t="s">
        <v>744</v>
      </c>
      <c r="C4336" t="s">
        <v>626</v>
      </c>
      <c r="D4336" t="s">
        <v>44</v>
      </c>
      <c r="E4336">
        <v>331</v>
      </c>
      <c r="F4336" s="1" t="s">
        <v>19</v>
      </c>
      <c r="G4336" t="s">
        <v>443</v>
      </c>
    </row>
    <row r="4337" spans="1:7" hidden="1" x14ac:dyDescent="0.25">
      <c r="A4337">
        <v>331110</v>
      </c>
      <c r="B4337" t="s">
        <v>745</v>
      </c>
      <c r="C4337" t="s">
        <v>626</v>
      </c>
      <c r="D4337" t="s">
        <v>44</v>
      </c>
      <c r="E4337">
        <v>331</v>
      </c>
      <c r="F4337" s="1" t="s">
        <v>19</v>
      </c>
      <c r="G4337" t="s">
        <v>737</v>
      </c>
    </row>
    <row r="4338" spans="1:7" hidden="1" x14ac:dyDescent="0.25">
      <c r="A4338">
        <v>331110</v>
      </c>
      <c r="B4338" t="s">
        <v>738</v>
      </c>
      <c r="C4338" t="s">
        <v>626</v>
      </c>
      <c r="D4338" t="s">
        <v>44</v>
      </c>
      <c r="E4338">
        <v>331</v>
      </c>
      <c r="F4338" s="1" t="s">
        <v>19</v>
      </c>
      <c r="G4338" t="s">
        <v>738</v>
      </c>
    </row>
    <row r="4339" spans="1:7" hidden="1" x14ac:dyDescent="0.25">
      <c r="A4339">
        <v>331110</v>
      </c>
      <c r="B4339" t="s">
        <v>746</v>
      </c>
      <c r="C4339" t="s">
        <v>626</v>
      </c>
      <c r="D4339" t="s">
        <v>44</v>
      </c>
      <c r="E4339">
        <v>331</v>
      </c>
      <c r="F4339" s="1" t="s">
        <v>19</v>
      </c>
      <c r="G4339" t="s">
        <v>753</v>
      </c>
    </row>
    <row r="4340" spans="1:7" hidden="1" x14ac:dyDescent="0.25">
      <c r="A4340">
        <v>331110</v>
      </c>
      <c r="B4340" t="s">
        <v>747</v>
      </c>
      <c r="C4340" t="s">
        <v>626</v>
      </c>
      <c r="D4340" t="s">
        <v>44</v>
      </c>
      <c r="E4340">
        <v>331</v>
      </c>
      <c r="F4340" s="1" t="s">
        <v>19</v>
      </c>
      <c r="G4340" t="s">
        <v>753</v>
      </c>
    </row>
    <row r="4341" spans="1:7" hidden="1" x14ac:dyDescent="0.25">
      <c r="A4341">
        <v>331110</v>
      </c>
      <c r="B4341" t="s">
        <v>748</v>
      </c>
      <c r="C4341" t="s">
        <v>626</v>
      </c>
      <c r="D4341" t="s">
        <v>44</v>
      </c>
      <c r="E4341">
        <v>331</v>
      </c>
      <c r="F4341" s="1" t="s">
        <v>19</v>
      </c>
      <c r="G4341" t="s">
        <v>753</v>
      </c>
    </row>
    <row r="4342" spans="1:7" hidden="1" x14ac:dyDescent="0.25">
      <c r="A4342">
        <v>331110</v>
      </c>
      <c r="B4342" t="s">
        <v>749</v>
      </c>
      <c r="C4342" t="s">
        <v>626</v>
      </c>
      <c r="D4342" t="s">
        <v>44</v>
      </c>
      <c r="E4342">
        <v>331</v>
      </c>
      <c r="F4342" s="1" t="s">
        <v>19</v>
      </c>
      <c r="G4342" t="s">
        <v>753</v>
      </c>
    </row>
    <row r="4343" spans="1:7" hidden="1" x14ac:dyDescent="0.25">
      <c r="A4343">
        <v>331110</v>
      </c>
      <c r="B4343" t="s">
        <v>532</v>
      </c>
      <c r="C4343" t="s">
        <v>626</v>
      </c>
      <c r="D4343">
        <v>441</v>
      </c>
      <c r="E4343">
        <v>331</v>
      </c>
      <c r="F4343" s="1" t="s">
        <v>19</v>
      </c>
      <c r="G4343" t="s">
        <v>753</v>
      </c>
    </row>
    <row r="4344" spans="1:7" hidden="1" x14ac:dyDescent="0.25">
      <c r="A4344">
        <v>3312</v>
      </c>
      <c r="B4344" t="s">
        <v>750</v>
      </c>
      <c r="C4344" t="s">
        <v>626</v>
      </c>
      <c r="D4344" t="s">
        <v>44</v>
      </c>
      <c r="E4344">
        <v>331</v>
      </c>
      <c r="F4344" s="1" t="s">
        <v>19</v>
      </c>
      <c r="G4344" t="s">
        <v>149</v>
      </c>
    </row>
    <row r="4345" spans="1:7" hidden="1" x14ac:dyDescent="0.25">
      <c r="A4345">
        <v>3312</v>
      </c>
      <c r="B4345" t="s">
        <v>741</v>
      </c>
      <c r="C4345" t="s">
        <v>626</v>
      </c>
      <c r="D4345" t="s">
        <v>44</v>
      </c>
      <c r="E4345">
        <v>331</v>
      </c>
      <c r="F4345" s="1" t="s">
        <v>19</v>
      </c>
      <c r="G4345" t="s">
        <v>453</v>
      </c>
    </row>
    <row r="4346" spans="1:7" hidden="1" x14ac:dyDescent="0.25">
      <c r="A4346">
        <v>3312</v>
      </c>
      <c r="B4346" t="s">
        <v>742</v>
      </c>
      <c r="C4346" t="s">
        <v>626</v>
      </c>
      <c r="D4346" t="s">
        <v>44</v>
      </c>
      <c r="E4346">
        <v>331</v>
      </c>
      <c r="F4346" s="1" t="s">
        <v>19</v>
      </c>
      <c r="G4346" t="s">
        <v>153</v>
      </c>
    </row>
    <row r="4347" spans="1:7" hidden="1" x14ac:dyDescent="0.25">
      <c r="A4347">
        <v>3312</v>
      </c>
      <c r="B4347" t="s">
        <v>154</v>
      </c>
      <c r="C4347" t="s">
        <v>626</v>
      </c>
      <c r="D4347" t="s">
        <v>44</v>
      </c>
      <c r="E4347">
        <v>331</v>
      </c>
      <c r="F4347" s="1" t="s">
        <v>19</v>
      </c>
      <c r="G4347" t="s">
        <v>154</v>
      </c>
    </row>
    <row r="4348" spans="1:7" hidden="1" x14ac:dyDescent="0.25">
      <c r="A4348">
        <v>3312</v>
      </c>
      <c r="B4348" t="s">
        <v>743</v>
      </c>
      <c r="C4348" t="s">
        <v>626</v>
      </c>
      <c r="D4348" t="s">
        <v>44</v>
      </c>
      <c r="E4348">
        <v>331</v>
      </c>
      <c r="F4348" s="1" t="s">
        <v>19</v>
      </c>
      <c r="G4348" t="s">
        <v>443</v>
      </c>
    </row>
    <row r="4349" spans="1:7" hidden="1" x14ac:dyDescent="0.25">
      <c r="A4349">
        <v>3312</v>
      </c>
      <c r="B4349" t="s">
        <v>744</v>
      </c>
      <c r="C4349" t="s">
        <v>626</v>
      </c>
      <c r="D4349" t="s">
        <v>44</v>
      </c>
      <c r="E4349">
        <v>331</v>
      </c>
      <c r="F4349" s="1" t="s">
        <v>19</v>
      </c>
      <c r="G4349" t="s">
        <v>443</v>
      </c>
    </row>
    <row r="4350" spans="1:7" hidden="1" x14ac:dyDescent="0.25">
      <c r="A4350">
        <v>3312</v>
      </c>
      <c r="B4350" t="s">
        <v>745</v>
      </c>
      <c r="C4350" t="s">
        <v>626</v>
      </c>
      <c r="D4350" t="s">
        <v>44</v>
      </c>
      <c r="E4350">
        <v>331</v>
      </c>
      <c r="F4350" s="1" t="s">
        <v>19</v>
      </c>
      <c r="G4350" t="s">
        <v>737</v>
      </c>
    </row>
    <row r="4351" spans="1:7" hidden="1" x14ac:dyDescent="0.25">
      <c r="A4351">
        <v>3312</v>
      </c>
      <c r="B4351" t="s">
        <v>738</v>
      </c>
      <c r="C4351" t="s">
        <v>626</v>
      </c>
      <c r="D4351" t="s">
        <v>44</v>
      </c>
      <c r="E4351">
        <v>331</v>
      </c>
      <c r="F4351" s="1" t="s">
        <v>19</v>
      </c>
      <c r="G4351" t="s">
        <v>738</v>
      </c>
    </row>
    <row r="4352" spans="1:7" hidden="1" x14ac:dyDescent="0.25">
      <c r="A4352">
        <v>3312</v>
      </c>
      <c r="B4352" t="s">
        <v>746</v>
      </c>
      <c r="C4352" t="s">
        <v>626</v>
      </c>
      <c r="D4352" t="s">
        <v>44</v>
      </c>
      <c r="E4352">
        <v>331</v>
      </c>
      <c r="F4352" s="1" t="s">
        <v>19</v>
      </c>
      <c r="G4352" t="s">
        <v>753</v>
      </c>
    </row>
    <row r="4353" spans="1:7" hidden="1" x14ac:dyDescent="0.25">
      <c r="A4353">
        <v>3312</v>
      </c>
      <c r="B4353" t="s">
        <v>747</v>
      </c>
      <c r="C4353" t="s">
        <v>626</v>
      </c>
      <c r="D4353" t="s">
        <v>44</v>
      </c>
      <c r="E4353">
        <v>331</v>
      </c>
      <c r="F4353" s="1" t="s">
        <v>19</v>
      </c>
      <c r="G4353" t="s">
        <v>753</v>
      </c>
    </row>
    <row r="4354" spans="1:7" hidden="1" x14ac:dyDescent="0.25">
      <c r="A4354">
        <v>3312</v>
      </c>
      <c r="B4354" t="s">
        <v>748</v>
      </c>
      <c r="C4354" t="s">
        <v>626</v>
      </c>
      <c r="D4354" t="s">
        <v>44</v>
      </c>
      <c r="E4354">
        <v>331</v>
      </c>
      <c r="F4354" s="1" t="s">
        <v>19</v>
      </c>
      <c r="G4354" t="s">
        <v>753</v>
      </c>
    </row>
    <row r="4355" spans="1:7" hidden="1" x14ac:dyDescent="0.25">
      <c r="A4355">
        <v>3312</v>
      </c>
      <c r="B4355" t="s">
        <v>749</v>
      </c>
      <c r="C4355" t="s">
        <v>626</v>
      </c>
      <c r="D4355" t="s">
        <v>44</v>
      </c>
      <c r="E4355">
        <v>331</v>
      </c>
      <c r="F4355" s="1" t="s">
        <v>19</v>
      </c>
      <c r="G4355" t="s">
        <v>753</v>
      </c>
    </row>
    <row r="4356" spans="1:7" hidden="1" x14ac:dyDescent="0.25">
      <c r="A4356">
        <v>3312</v>
      </c>
      <c r="B4356" t="s">
        <v>532</v>
      </c>
      <c r="C4356" t="s">
        <v>626</v>
      </c>
      <c r="D4356">
        <v>1</v>
      </c>
      <c r="E4356">
        <v>331</v>
      </c>
      <c r="F4356" s="1" t="s">
        <v>19</v>
      </c>
      <c r="G4356" t="s">
        <v>753</v>
      </c>
    </row>
    <row r="4357" spans="1:7" hidden="1" x14ac:dyDescent="0.25">
      <c r="A4357">
        <v>3313</v>
      </c>
      <c r="B4357" t="s">
        <v>750</v>
      </c>
      <c r="C4357" t="s">
        <v>626</v>
      </c>
      <c r="D4357" t="s">
        <v>44</v>
      </c>
      <c r="E4357">
        <v>331</v>
      </c>
      <c r="F4357" s="1" t="s">
        <v>20</v>
      </c>
      <c r="G4357" t="s">
        <v>149</v>
      </c>
    </row>
    <row r="4358" spans="1:7" hidden="1" x14ac:dyDescent="0.25">
      <c r="A4358">
        <v>3313</v>
      </c>
      <c r="B4358" t="s">
        <v>741</v>
      </c>
      <c r="C4358" t="s">
        <v>626</v>
      </c>
      <c r="D4358" t="s">
        <v>44</v>
      </c>
      <c r="E4358">
        <v>331</v>
      </c>
      <c r="F4358" s="1" t="s">
        <v>20</v>
      </c>
      <c r="G4358" t="s">
        <v>453</v>
      </c>
    </row>
    <row r="4359" spans="1:7" hidden="1" x14ac:dyDescent="0.25">
      <c r="A4359">
        <v>3313</v>
      </c>
      <c r="B4359" t="s">
        <v>742</v>
      </c>
      <c r="C4359" t="s">
        <v>626</v>
      </c>
      <c r="D4359" t="s">
        <v>44</v>
      </c>
      <c r="E4359">
        <v>331</v>
      </c>
      <c r="F4359" s="1" t="s">
        <v>20</v>
      </c>
      <c r="G4359" t="s">
        <v>153</v>
      </c>
    </row>
    <row r="4360" spans="1:7" hidden="1" x14ac:dyDescent="0.25">
      <c r="A4360">
        <v>3313</v>
      </c>
      <c r="B4360" t="s">
        <v>154</v>
      </c>
      <c r="C4360" t="s">
        <v>626</v>
      </c>
      <c r="D4360" t="s">
        <v>44</v>
      </c>
      <c r="E4360">
        <v>331</v>
      </c>
      <c r="F4360" s="1" t="s">
        <v>20</v>
      </c>
      <c r="G4360" t="s">
        <v>154</v>
      </c>
    </row>
    <row r="4361" spans="1:7" hidden="1" x14ac:dyDescent="0.25">
      <c r="A4361">
        <v>3313</v>
      </c>
      <c r="B4361" t="s">
        <v>743</v>
      </c>
      <c r="C4361" t="s">
        <v>626</v>
      </c>
      <c r="D4361" t="s">
        <v>44</v>
      </c>
      <c r="E4361">
        <v>331</v>
      </c>
      <c r="F4361" s="1" t="s">
        <v>20</v>
      </c>
      <c r="G4361" t="s">
        <v>443</v>
      </c>
    </row>
    <row r="4362" spans="1:7" hidden="1" x14ac:dyDescent="0.25">
      <c r="A4362">
        <v>3313</v>
      </c>
      <c r="B4362" t="s">
        <v>744</v>
      </c>
      <c r="C4362" t="s">
        <v>626</v>
      </c>
      <c r="D4362" t="s">
        <v>44</v>
      </c>
      <c r="E4362">
        <v>331</v>
      </c>
      <c r="F4362" s="1" t="s">
        <v>20</v>
      </c>
      <c r="G4362" t="s">
        <v>443</v>
      </c>
    </row>
    <row r="4363" spans="1:7" hidden="1" x14ac:dyDescent="0.25">
      <c r="A4363">
        <v>3313</v>
      </c>
      <c r="B4363" t="s">
        <v>745</v>
      </c>
      <c r="C4363" t="s">
        <v>626</v>
      </c>
      <c r="D4363" t="s">
        <v>44</v>
      </c>
      <c r="E4363">
        <v>331</v>
      </c>
      <c r="F4363" s="1" t="s">
        <v>20</v>
      </c>
      <c r="G4363" t="s">
        <v>737</v>
      </c>
    </row>
    <row r="4364" spans="1:7" hidden="1" x14ac:dyDescent="0.25">
      <c r="A4364">
        <v>3313</v>
      </c>
      <c r="B4364" t="s">
        <v>738</v>
      </c>
      <c r="C4364" t="s">
        <v>626</v>
      </c>
      <c r="D4364" t="s">
        <v>44</v>
      </c>
      <c r="E4364">
        <v>331</v>
      </c>
      <c r="F4364" s="1" t="s">
        <v>20</v>
      </c>
      <c r="G4364" t="s">
        <v>738</v>
      </c>
    </row>
    <row r="4365" spans="1:7" hidden="1" x14ac:dyDescent="0.25">
      <c r="A4365">
        <v>3313</v>
      </c>
      <c r="B4365" t="s">
        <v>746</v>
      </c>
      <c r="C4365" t="s">
        <v>626</v>
      </c>
      <c r="D4365" t="s">
        <v>44</v>
      </c>
      <c r="E4365">
        <v>331</v>
      </c>
      <c r="F4365" s="1" t="s">
        <v>20</v>
      </c>
      <c r="G4365" t="s">
        <v>753</v>
      </c>
    </row>
    <row r="4366" spans="1:7" hidden="1" x14ac:dyDescent="0.25">
      <c r="A4366">
        <v>3313</v>
      </c>
      <c r="B4366" t="s">
        <v>747</v>
      </c>
      <c r="C4366" t="s">
        <v>626</v>
      </c>
      <c r="D4366" t="s">
        <v>44</v>
      </c>
      <c r="E4366">
        <v>331</v>
      </c>
      <c r="F4366" s="1" t="s">
        <v>20</v>
      </c>
      <c r="G4366" t="s">
        <v>753</v>
      </c>
    </row>
    <row r="4367" spans="1:7" hidden="1" x14ac:dyDescent="0.25">
      <c r="A4367">
        <v>3313</v>
      </c>
      <c r="B4367" t="s">
        <v>748</v>
      </c>
      <c r="C4367" t="s">
        <v>626</v>
      </c>
      <c r="D4367" t="s">
        <v>44</v>
      </c>
      <c r="E4367">
        <v>331</v>
      </c>
      <c r="F4367" s="1" t="s">
        <v>20</v>
      </c>
      <c r="G4367" t="s">
        <v>753</v>
      </c>
    </row>
    <row r="4368" spans="1:7" hidden="1" x14ac:dyDescent="0.25">
      <c r="A4368">
        <v>3313</v>
      </c>
      <c r="B4368" t="s">
        <v>749</v>
      </c>
      <c r="C4368" t="s">
        <v>626</v>
      </c>
      <c r="D4368" t="s">
        <v>44</v>
      </c>
      <c r="E4368">
        <v>331</v>
      </c>
      <c r="F4368" s="1" t="s">
        <v>20</v>
      </c>
      <c r="G4368" t="s">
        <v>753</v>
      </c>
    </row>
    <row r="4369" spans="1:7" hidden="1" x14ac:dyDescent="0.25">
      <c r="A4369">
        <v>3313</v>
      </c>
      <c r="B4369" t="s">
        <v>532</v>
      </c>
      <c r="C4369" t="s">
        <v>626</v>
      </c>
      <c r="D4369">
        <v>2</v>
      </c>
      <c r="E4369">
        <v>331</v>
      </c>
      <c r="F4369" s="1" t="s">
        <v>20</v>
      </c>
      <c r="G4369" t="s">
        <v>753</v>
      </c>
    </row>
    <row r="4370" spans="1:7" hidden="1" x14ac:dyDescent="0.25">
      <c r="A4370">
        <v>331314</v>
      </c>
      <c r="B4370" t="s">
        <v>750</v>
      </c>
      <c r="C4370" t="s">
        <v>626</v>
      </c>
      <c r="D4370" t="s">
        <v>44</v>
      </c>
      <c r="E4370">
        <v>331</v>
      </c>
      <c r="F4370" s="1" t="s">
        <v>20</v>
      </c>
      <c r="G4370" t="s">
        <v>149</v>
      </c>
    </row>
    <row r="4371" spans="1:7" hidden="1" x14ac:dyDescent="0.25">
      <c r="A4371">
        <v>331314</v>
      </c>
      <c r="B4371" t="s">
        <v>741</v>
      </c>
      <c r="C4371" t="s">
        <v>626</v>
      </c>
      <c r="D4371" t="s">
        <v>44</v>
      </c>
      <c r="E4371">
        <v>331</v>
      </c>
      <c r="F4371" s="1" t="s">
        <v>20</v>
      </c>
      <c r="G4371" t="s">
        <v>453</v>
      </c>
    </row>
    <row r="4372" spans="1:7" hidden="1" x14ac:dyDescent="0.25">
      <c r="A4372">
        <v>331314</v>
      </c>
      <c r="B4372" t="s">
        <v>742</v>
      </c>
      <c r="C4372" t="s">
        <v>626</v>
      </c>
      <c r="D4372" t="s">
        <v>44</v>
      </c>
      <c r="E4372">
        <v>331</v>
      </c>
      <c r="F4372" s="1" t="s">
        <v>20</v>
      </c>
      <c r="G4372" t="s">
        <v>153</v>
      </c>
    </row>
    <row r="4373" spans="1:7" hidden="1" x14ac:dyDescent="0.25">
      <c r="A4373">
        <v>331314</v>
      </c>
      <c r="B4373" t="s">
        <v>154</v>
      </c>
      <c r="C4373" t="s">
        <v>626</v>
      </c>
      <c r="D4373" t="s">
        <v>44</v>
      </c>
      <c r="E4373">
        <v>331</v>
      </c>
      <c r="F4373" s="1" t="s">
        <v>20</v>
      </c>
      <c r="G4373" t="s">
        <v>154</v>
      </c>
    </row>
    <row r="4374" spans="1:7" hidden="1" x14ac:dyDescent="0.25">
      <c r="A4374">
        <v>331314</v>
      </c>
      <c r="B4374" t="s">
        <v>743</v>
      </c>
      <c r="C4374" t="s">
        <v>626</v>
      </c>
      <c r="D4374" t="s">
        <v>44</v>
      </c>
      <c r="E4374">
        <v>331</v>
      </c>
      <c r="F4374" s="1" t="s">
        <v>20</v>
      </c>
      <c r="G4374" t="s">
        <v>443</v>
      </c>
    </row>
    <row r="4375" spans="1:7" hidden="1" x14ac:dyDescent="0.25">
      <c r="A4375">
        <v>331314</v>
      </c>
      <c r="B4375" t="s">
        <v>744</v>
      </c>
      <c r="C4375" t="s">
        <v>626</v>
      </c>
      <c r="D4375" t="s">
        <v>44</v>
      </c>
      <c r="E4375">
        <v>331</v>
      </c>
      <c r="F4375" s="1" t="s">
        <v>20</v>
      </c>
      <c r="G4375" t="s">
        <v>443</v>
      </c>
    </row>
    <row r="4376" spans="1:7" hidden="1" x14ac:dyDescent="0.25">
      <c r="A4376">
        <v>331314</v>
      </c>
      <c r="B4376" t="s">
        <v>745</v>
      </c>
      <c r="C4376" t="s">
        <v>626</v>
      </c>
      <c r="D4376" t="s">
        <v>44</v>
      </c>
      <c r="E4376">
        <v>331</v>
      </c>
      <c r="F4376" s="1" t="s">
        <v>20</v>
      </c>
      <c r="G4376" t="s">
        <v>737</v>
      </c>
    </row>
    <row r="4377" spans="1:7" hidden="1" x14ac:dyDescent="0.25">
      <c r="A4377">
        <v>331314</v>
      </c>
      <c r="B4377" t="s">
        <v>738</v>
      </c>
      <c r="C4377" t="s">
        <v>626</v>
      </c>
      <c r="D4377" t="s">
        <v>44</v>
      </c>
      <c r="E4377">
        <v>331</v>
      </c>
      <c r="F4377" s="1" t="s">
        <v>20</v>
      </c>
      <c r="G4377" t="s">
        <v>738</v>
      </c>
    </row>
    <row r="4378" spans="1:7" hidden="1" x14ac:dyDescent="0.25">
      <c r="A4378">
        <v>331314</v>
      </c>
      <c r="B4378" t="s">
        <v>746</v>
      </c>
      <c r="C4378" t="s">
        <v>626</v>
      </c>
      <c r="D4378" t="s">
        <v>44</v>
      </c>
      <c r="E4378">
        <v>331</v>
      </c>
      <c r="F4378" s="1" t="s">
        <v>20</v>
      </c>
      <c r="G4378" t="s">
        <v>753</v>
      </c>
    </row>
    <row r="4379" spans="1:7" hidden="1" x14ac:dyDescent="0.25">
      <c r="A4379">
        <v>331314</v>
      </c>
      <c r="B4379" t="s">
        <v>747</v>
      </c>
      <c r="C4379" t="s">
        <v>626</v>
      </c>
      <c r="D4379" t="s">
        <v>44</v>
      </c>
      <c r="E4379">
        <v>331</v>
      </c>
      <c r="F4379" s="1" t="s">
        <v>20</v>
      </c>
      <c r="G4379" t="s">
        <v>753</v>
      </c>
    </row>
    <row r="4380" spans="1:7" hidden="1" x14ac:dyDescent="0.25">
      <c r="A4380">
        <v>331314</v>
      </c>
      <c r="B4380" t="s">
        <v>748</v>
      </c>
      <c r="C4380" t="s">
        <v>626</v>
      </c>
      <c r="D4380" t="s">
        <v>44</v>
      </c>
      <c r="E4380">
        <v>331</v>
      </c>
      <c r="F4380" s="1" t="s">
        <v>20</v>
      </c>
      <c r="G4380" t="s">
        <v>753</v>
      </c>
    </row>
    <row r="4381" spans="1:7" hidden="1" x14ac:dyDescent="0.25">
      <c r="A4381">
        <v>331314</v>
      </c>
      <c r="B4381" t="s">
        <v>749</v>
      </c>
      <c r="C4381" t="s">
        <v>626</v>
      </c>
      <c r="D4381" t="s">
        <v>44</v>
      </c>
      <c r="E4381">
        <v>331</v>
      </c>
      <c r="F4381" s="1" t="s">
        <v>20</v>
      </c>
      <c r="G4381" t="s">
        <v>753</v>
      </c>
    </row>
    <row r="4382" spans="1:7" hidden="1" x14ac:dyDescent="0.25">
      <c r="A4382">
        <v>331314</v>
      </c>
      <c r="B4382" t="s">
        <v>532</v>
      </c>
      <c r="C4382" t="s">
        <v>626</v>
      </c>
      <c r="D4382" t="s">
        <v>50</v>
      </c>
      <c r="E4382">
        <v>331</v>
      </c>
      <c r="F4382" s="1" t="s">
        <v>20</v>
      </c>
      <c r="G4382" t="s">
        <v>753</v>
      </c>
    </row>
    <row r="4383" spans="1:7" hidden="1" x14ac:dyDescent="0.25">
      <c r="A4383">
        <v>331315</v>
      </c>
      <c r="B4383" t="s">
        <v>750</v>
      </c>
      <c r="C4383" t="s">
        <v>626</v>
      </c>
      <c r="D4383" t="s">
        <v>44</v>
      </c>
      <c r="E4383">
        <v>331</v>
      </c>
      <c r="F4383" s="1" t="s">
        <v>20</v>
      </c>
      <c r="G4383" t="s">
        <v>149</v>
      </c>
    </row>
    <row r="4384" spans="1:7" hidden="1" x14ac:dyDescent="0.25">
      <c r="A4384">
        <v>331315</v>
      </c>
      <c r="B4384" t="s">
        <v>741</v>
      </c>
      <c r="C4384" t="s">
        <v>626</v>
      </c>
      <c r="D4384" t="s">
        <v>44</v>
      </c>
      <c r="E4384">
        <v>331</v>
      </c>
      <c r="F4384" s="1" t="s">
        <v>20</v>
      </c>
      <c r="G4384" t="s">
        <v>453</v>
      </c>
    </row>
    <row r="4385" spans="1:7" hidden="1" x14ac:dyDescent="0.25">
      <c r="A4385">
        <v>331315</v>
      </c>
      <c r="B4385" t="s">
        <v>742</v>
      </c>
      <c r="C4385" t="s">
        <v>626</v>
      </c>
      <c r="D4385" t="s">
        <v>44</v>
      </c>
      <c r="E4385">
        <v>331</v>
      </c>
      <c r="F4385" s="1" t="s">
        <v>20</v>
      </c>
      <c r="G4385" t="s">
        <v>153</v>
      </c>
    </row>
    <row r="4386" spans="1:7" hidden="1" x14ac:dyDescent="0.25">
      <c r="A4386">
        <v>331315</v>
      </c>
      <c r="B4386" t="s">
        <v>154</v>
      </c>
      <c r="C4386" t="s">
        <v>626</v>
      </c>
      <c r="D4386" t="s">
        <v>44</v>
      </c>
      <c r="E4386">
        <v>331</v>
      </c>
      <c r="F4386" s="1" t="s">
        <v>20</v>
      </c>
      <c r="G4386" t="s">
        <v>154</v>
      </c>
    </row>
    <row r="4387" spans="1:7" hidden="1" x14ac:dyDescent="0.25">
      <c r="A4387">
        <v>331315</v>
      </c>
      <c r="B4387" t="s">
        <v>743</v>
      </c>
      <c r="C4387" t="s">
        <v>626</v>
      </c>
      <c r="D4387" t="s">
        <v>44</v>
      </c>
      <c r="E4387">
        <v>331</v>
      </c>
      <c r="F4387" s="1" t="s">
        <v>20</v>
      </c>
      <c r="G4387" t="s">
        <v>443</v>
      </c>
    </row>
    <row r="4388" spans="1:7" hidden="1" x14ac:dyDescent="0.25">
      <c r="A4388">
        <v>331315</v>
      </c>
      <c r="B4388" t="s">
        <v>744</v>
      </c>
      <c r="C4388" t="s">
        <v>626</v>
      </c>
      <c r="D4388" t="s">
        <v>44</v>
      </c>
      <c r="E4388">
        <v>331</v>
      </c>
      <c r="F4388" s="1" t="s">
        <v>20</v>
      </c>
      <c r="G4388" t="s">
        <v>443</v>
      </c>
    </row>
    <row r="4389" spans="1:7" hidden="1" x14ac:dyDescent="0.25">
      <c r="A4389">
        <v>331315</v>
      </c>
      <c r="B4389" t="s">
        <v>745</v>
      </c>
      <c r="C4389" t="s">
        <v>626</v>
      </c>
      <c r="D4389" t="s">
        <v>44</v>
      </c>
      <c r="E4389">
        <v>331</v>
      </c>
      <c r="F4389" s="1" t="s">
        <v>20</v>
      </c>
      <c r="G4389" t="s">
        <v>737</v>
      </c>
    </row>
    <row r="4390" spans="1:7" hidden="1" x14ac:dyDescent="0.25">
      <c r="A4390">
        <v>331315</v>
      </c>
      <c r="B4390" t="s">
        <v>738</v>
      </c>
      <c r="C4390" t="s">
        <v>626</v>
      </c>
      <c r="D4390" t="s">
        <v>44</v>
      </c>
      <c r="E4390">
        <v>331</v>
      </c>
      <c r="F4390" s="1" t="s">
        <v>20</v>
      </c>
      <c r="G4390" t="s">
        <v>738</v>
      </c>
    </row>
    <row r="4391" spans="1:7" hidden="1" x14ac:dyDescent="0.25">
      <c r="A4391">
        <v>331315</v>
      </c>
      <c r="B4391" t="s">
        <v>746</v>
      </c>
      <c r="C4391" t="s">
        <v>626</v>
      </c>
      <c r="D4391" t="s">
        <v>44</v>
      </c>
      <c r="E4391">
        <v>331</v>
      </c>
      <c r="F4391" s="1" t="s">
        <v>20</v>
      </c>
      <c r="G4391" t="s">
        <v>753</v>
      </c>
    </row>
    <row r="4392" spans="1:7" hidden="1" x14ac:dyDescent="0.25">
      <c r="A4392">
        <v>331315</v>
      </c>
      <c r="B4392" t="s">
        <v>747</v>
      </c>
      <c r="C4392" t="s">
        <v>626</v>
      </c>
      <c r="D4392" t="s">
        <v>44</v>
      </c>
      <c r="E4392">
        <v>331</v>
      </c>
      <c r="F4392" s="1" t="s">
        <v>20</v>
      </c>
      <c r="G4392" t="s">
        <v>753</v>
      </c>
    </row>
    <row r="4393" spans="1:7" hidden="1" x14ac:dyDescent="0.25">
      <c r="A4393">
        <v>331315</v>
      </c>
      <c r="B4393" t="s">
        <v>748</v>
      </c>
      <c r="C4393" t="s">
        <v>626</v>
      </c>
      <c r="D4393" t="s">
        <v>44</v>
      </c>
      <c r="E4393">
        <v>331</v>
      </c>
      <c r="F4393" s="1" t="s">
        <v>20</v>
      </c>
      <c r="G4393" t="s">
        <v>753</v>
      </c>
    </row>
    <row r="4394" spans="1:7" hidden="1" x14ac:dyDescent="0.25">
      <c r="A4394">
        <v>331315</v>
      </c>
      <c r="B4394" t="s">
        <v>749</v>
      </c>
      <c r="C4394" t="s">
        <v>626</v>
      </c>
      <c r="D4394" t="s">
        <v>44</v>
      </c>
      <c r="E4394">
        <v>331</v>
      </c>
      <c r="F4394" s="1" t="s">
        <v>20</v>
      </c>
      <c r="G4394" t="s">
        <v>753</v>
      </c>
    </row>
    <row r="4395" spans="1:7" hidden="1" x14ac:dyDescent="0.25">
      <c r="A4395">
        <v>331315</v>
      </c>
      <c r="B4395" t="s">
        <v>532</v>
      </c>
      <c r="C4395" t="s">
        <v>626</v>
      </c>
      <c r="D4395" t="s">
        <v>50</v>
      </c>
      <c r="E4395">
        <v>331</v>
      </c>
      <c r="F4395" s="1" t="s">
        <v>20</v>
      </c>
      <c r="G4395" t="s">
        <v>753</v>
      </c>
    </row>
    <row r="4396" spans="1:7" hidden="1" x14ac:dyDescent="0.25">
      <c r="A4396">
        <v>331318</v>
      </c>
      <c r="B4396" t="s">
        <v>750</v>
      </c>
      <c r="C4396" t="s">
        <v>626</v>
      </c>
      <c r="D4396" t="s">
        <v>44</v>
      </c>
      <c r="E4396">
        <v>331</v>
      </c>
      <c r="F4396" s="1" t="s">
        <v>20</v>
      </c>
      <c r="G4396" t="s">
        <v>149</v>
      </c>
    </row>
    <row r="4397" spans="1:7" hidden="1" x14ac:dyDescent="0.25">
      <c r="A4397">
        <v>331318</v>
      </c>
      <c r="B4397" t="s">
        <v>741</v>
      </c>
      <c r="C4397" t="s">
        <v>626</v>
      </c>
      <c r="D4397" t="s">
        <v>44</v>
      </c>
      <c r="E4397">
        <v>331</v>
      </c>
      <c r="F4397" s="1" t="s">
        <v>20</v>
      </c>
      <c r="G4397" t="s">
        <v>453</v>
      </c>
    </row>
    <row r="4398" spans="1:7" hidden="1" x14ac:dyDescent="0.25">
      <c r="A4398">
        <v>331318</v>
      </c>
      <c r="B4398" t="s">
        <v>742</v>
      </c>
      <c r="C4398" t="s">
        <v>626</v>
      </c>
      <c r="D4398" t="s">
        <v>44</v>
      </c>
      <c r="E4398">
        <v>331</v>
      </c>
      <c r="F4398" s="1" t="s">
        <v>20</v>
      </c>
      <c r="G4398" t="s">
        <v>153</v>
      </c>
    </row>
    <row r="4399" spans="1:7" hidden="1" x14ac:dyDescent="0.25">
      <c r="A4399">
        <v>331318</v>
      </c>
      <c r="B4399" t="s">
        <v>154</v>
      </c>
      <c r="C4399" t="s">
        <v>626</v>
      </c>
      <c r="D4399" t="s">
        <v>44</v>
      </c>
      <c r="E4399">
        <v>331</v>
      </c>
      <c r="F4399" s="1" t="s">
        <v>20</v>
      </c>
      <c r="G4399" t="s">
        <v>154</v>
      </c>
    </row>
    <row r="4400" spans="1:7" hidden="1" x14ac:dyDescent="0.25">
      <c r="A4400">
        <v>331318</v>
      </c>
      <c r="B4400" t="s">
        <v>743</v>
      </c>
      <c r="C4400" t="s">
        <v>626</v>
      </c>
      <c r="D4400" t="s">
        <v>44</v>
      </c>
      <c r="E4400">
        <v>331</v>
      </c>
      <c r="F4400" s="1" t="s">
        <v>20</v>
      </c>
      <c r="G4400" t="s">
        <v>443</v>
      </c>
    </row>
    <row r="4401" spans="1:7" hidden="1" x14ac:dyDescent="0.25">
      <c r="A4401">
        <v>331318</v>
      </c>
      <c r="B4401" t="s">
        <v>744</v>
      </c>
      <c r="C4401" t="s">
        <v>626</v>
      </c>
      <c r="D4401" t="s">
        <v>44</v>
      </c>
      <c r="E4401">
        <v>331</v>
      </c>
      <c r="F4401" s="1" t="s">
        <v>20</v>
      </c>
      <c r="G4401" t="s">
        <v>443</v>
      </c>
    </row>
    <row r="4402" spans="1:7" hidden="1" x14ac:dyDescent="0.25">
      <c r="A4402">
        <v>331318</v>
      </c>
      <c r="B4402" t="s">
        <v>745</v>
      </c>
      <c r="C4402" t="s">
        <v>626</v>
      </c>
      <c r="D4402" t="s">
        <v>44</v>
      </c>
      <c r="E4402">
        <v>331</v>
      </c>
      <c r="F4402" s="1" t="s">
        <v>20</v>
      </c>
      <c r="G4402" t="s">
        <v>737</v>
      </c>
    </row>
    <row r="4403" spans="1:7" hidden="1" x14ac:dyDescent="0.25">
      <c r="A4403">
        <v>331318</v>
      </c>
      <c r="B4403" t="s">
        <v>738</v>
      </c>
      <c r="C4403" t="s">
        <v>626</v>
      </c>
      <c r="D4403" t="s">
        <v>44</v>
      </c>
      <c r="E4403">
        <v>331</v>
      </c>
      <c r="F4403" s="1" t="s">
        <v>20</v>
      </c>
      <c r="G4403" t="s">
        <v>738</v>
      </c>
    </row>
    <row r="4404" spans="1:7" hidden="1" x14ac:dyDescent="0.25">
      <c r="A4404">
        <v>331318</v>
      </c>
      <c r="B4404" t="s">
        <v>746</v>
      </c>
      <c r="C4404" t="s">
        <v>626</v>
      </c>
      <c r="D4404" t="s">
        <v>44</v>
      </c>
      <c r="E4404">
        <v>331</v>
      </c>
      <c r="F4404" s="1" t="s">
        <v>20</v>
      </c>
      <c r="G4404" t="s">
        <v>753</v>
      </c>
    </row>
    <row r="4405" spans="1:7" hidden="1" x14ac:dyDescent="0.25">
      <c r="A4405">
        <v>331318</v>
      </c>
      <c r="B4405" t="s">
        <v>747</v>
      </c>
      <c r="C4405" t="s">
        <v>626</v>
      </c>
      <c r="D4405" t="s">
        <v>44</v>
      </c>
      <c r="E4405">
        <v>331</v>
      </c>
      <c r="F4405" s="1" t="s">
        <v>20</v>
      </c>
      <c r="G4405" t="s">
        <v>753</v>
      </c>
    </row>
    <row r="4406" spans="1:7" hidden="1" x14ac:dyDescent="0.25">
      <c r="A4406">
        <v>331318</v>
      </c>
      <c r="B4406" t="s">
        <v>748</v>
      </c>
      <c r="C4406" t="s">
        <v>626</v>
      </c>
      <c r="D4406" t="s">
        <v>44</v>
      </c>
      <c r="E4406">
        <v>331</v>
      </c>
      <c r="F4406" s="1" t="s">
        <v>20</v>
      </c>
      <c r="G4406" t="s">
        <v>753</v>
      </c>
    </row>
    <row r="4407" spans="1:7" hidden="1" x14ac:dyDescent="0.25">
      <c r="A4407">
        <v>331318</v>
      </c>
      <c r="B4407" t="s">
        <v>749</v>
      </c>
      <c r="C4407" t="s">
        <v>626</v>
      </c>
      <c r="D4407" t="s">
        <v>44</v>
      </c>
      <c r="E4407">
        <v>331</v>
      </c>
      <c r="F4407" s="1" t="s">
        <v>20</v>
      </c>
      <c r="G4407" t="s">
        <v>753</v>
      </c>
    </row>
    <row r="4408" spans="1:7" hidden="1" x14ac:dyDescent="0.25">
      <c r="A4408">
        <v>331318</v>
      </c>
      <c r="B4408" t="s">
        <v>532</v>
      </c>
      <c r="C4408" t="s">
        <v>626</v>
      </c>
      <c r="D4408" t="s">
        <v>50</v>
      </c>
      <c r="E4408">
        <v>331</v>
      </c>
      <c r="F4408" s="1" t="s">
        <v>20</v>
      </c>
      <c r="G4408" t="s">
        <v>753</v>
      </c>
    </row>
    <row r="4409" spans="1:7" hidden="1" x14ac:dyDescent="0.25">
      <c r="A4409">
        <v>3314</v>
      </c>
      <c r="B4409" t="s">
        <v>750</v>
      </c>
      <c r="C4409" t="s">
        <v>626</v>
      </c>
      <c r="D4409" t="s">
        <v>44</v>
      </c>
      <c r="E4409">
        <v>331</v>
      </c>
      <c r="F4409" s="1" t="s">
        <v>20</v>
      </c>
      <c r="G4409" t="s">
        <v>149</v>
      </c>
    </row>
    <row r="4410" spans="1:7" hidden="1" x14ac:dyDescent="0.25">
      <c r="A4410">
        <v>3314</v>
      </c>
      <c r="B4410" t="s">
        <v>741</v>
      </c>
      <c r="C4410" t="s">
        <v>626</v>
      </c>
      <c r="D4410" t="s">
        <v>44</v>
      </c>
      <c r="E4410">
        <v>331</v>
      </c>
      <c r="F4410" s="1" t="s">
        <v>20</v>
      </c>
      <c r="G4410" t="s">
        <v>453</v>
      </c>
    </row>
    <row r="4411" spans="1:7" hidden="1" x14ac:dyDescent="0.25">
      <c r="A4411">
        <v>3314</v>
      </c>
      <c r="B4411" t="s">
        <v>742</v>
      </c>
      <c r="C4411" t="s">
        <v>626</v>
      </c>
      <c r="D4411" t="s">
        <v>44</v>
      </c>
      <c r="E4411">
        <v>331</v>
      </c>
      <c r="F4411" s="1" t="s">
        <v>20</v>
      </c>
      <c r="G4411" t="s">
        <v>153</v>
      </c>
    </row>
    <row r="4412" spans="1:7" hidden="1" x14ac:dyDescent="0.25">
      <c r="A4412">
        <v>3314</v>
      </c>
      <c r="B4412" t="s">
        <v>154</v>
      </c>
      <c r="C4412" t="s">
        <v>626</v>
      </c>
      <c r="D4412" t="s">
        <v>44</v>
      </c>
      <c r="E4412">
        <v>331</v>
      </c>
      <c r="F4412" s="1" t="s">
        <v>20</v>
      </c>
      <c r="G4412" t="s">
        <v>154</v>
      </c>
    </row>
    <row r="4413" spans="1:7" hidden="1" x14ac:dyDescent="0.25">
      <c r="A4413">
        <v>3314</v>
      </c>
      <c r="B4413" t="s">
        <v>743</v>
      </c>
      <c r="C4413" t="s">
        <v>626</v>
      </c>
      <c r="D4413" t="s">
        <v>44</v>
      </c>
      <c r="E4413">
        <v>331</v>
      </c>
      <c r="F4413" s="1" t="s">
        <v>20</v>
      </c>
      <c r="G4413" t="s">
        <v>443</v>
      </c>
    </row>
    <row r="4414" spans="1:7" hidden="1" x14ac:dyDescent="0.25">
      <c r="A4414">
        <v>3314</v>
      </c>
      <c r="B4414" t="s">
        <v>744</v>
      </c>
      <c r="C4414" t="s">
        <v>626</v>
      </c>
      <c r="D4414" t="s">
        <v>44</v>
      </c>
      <c r="E4414">
        <v>331</v>
      </c>
      <c r="F4414" s="1" t="s">
        <v>20</v>
      </c>
      <c r="G4414" t="s">
        <v>443</v>
      </c>
    </row>
    <row r="4415" spans="1:7" hidden="1" x14ac:dyDescent="0.25">
      <c r="A4415">
        <v>3314</v>
      </c>
      <c r="B4415" t="s">
        <v>745</v>
      </c>
      <c r="C4415" t="s">
        <v>626</v>
      </c>
      <c r="D4415" t="s">
        <v>44</v>
      </c>
      <c r="E4415">
        <v>331</v>
      </c>
      <c r="F4415" s="1" t="s">
        <v>20</v>
      </c>
      <c r="G4415" t="s">
        <v>737</v>
      </c>
    </row>
    <row r="4416" spans="1:7" hidden="1" x14ac:dyDescent="0.25">
      <c r="A4416">
        <v>3314</v>
      </c>
      <c r="B4416" t="s">
        <v>738</v>
      </c>
      <c r="C4416" t="s">
        <v>626</v>
      </c>
      <c r="D4416" t="s">
        <v>44</v>
      </c>
      <c r="E4416">
        <v>331</v>
      </c>
      <c r="F4416" s="1" t="s">
        <v>20</v>
      </c>
      <c r="G4416" t="s">
        <v>738</v>
      </c>
    </row>
    <row r="4417" spans="1:7" hidden="1" x14ac:dyDescent="0.25">
      <c r="A4417">
        <v>3314</v>
      </c>
      <c r="B4417" t="s">
        <v>746</v>
      </c>
      <c r="C4417" t="s">
        <v>626</v>
      </c>
      <c r="D4417" t="s">
        <v>44</v>
      </c>
      <c r="E4417">
        <v>331</v>
      </c>
      <c r="F4417" s="1" t="s">
        <v>20</v>
      </c>
      <c r="G4417" t="s">
        <v>753</v>
      </c>
    </row>
    <row r="4418" spans="1:7" hidden="1" x14ac:dyDescent="0.25">
      <c r="A4418">
        <v>3314</v>
      </c>
      <c r="B4418" t="s">
        <v>747</v>
      </c>
      <c r="C4418" t="s">
        <v>626</v>
      </c>
      <c r="D4418" t="s">
        <v>44</v>
      </c>
      <c r="E4418">
        <v>331</v>
      </c>
      <c r="F4418" s="1" t="s">
        <v>20</v>
      </c>
      <c r="G4418" t="s">
        <v>753</v>
      </c>
    </row>
    <row r="4419" spans="1:7" hidden="1" x14ac:dyDescent="0.25">
      <c r="A4419">
        <v>3314</v>
      </c>
      <c r="B4419" t="s">
        <v>748</v>
      </c>
      <c r="C4419" t="s">
        <v>626</v>
      </c>
      <c r="D4419" t="s">
        <v>44</v>
      </c>
      <c r="E4419">
        <v>331</v>
      </c>
      <c r="F4419" s="1" t="s">
        <v>20</v>
      </c>
      <c r="G4419" t="s">
        <v>753</v>
      </c>
    </row>
    <row r="4420" spans="1:7" hidden="1" x14ac:dyDescent="0.25">
      <c r="A4420">
        <v>3314</v>
      </c>
      <c r="B4420" t="s">
        <v>749</v>
      </c>
      <c r="C4420" t="s">
        <v>626</v>
      </c>
      <c r="D4420" t="s">
        <v>44</v>
      </c>
      <c r="E4420">
        <v>331</v>
      </c>
      <c r="F4420" s="1" t="s">
        <v>20</v>
      </c>
      <c r="G4420" t="s">
        <v>753</v>
      </c>
    </row>
    <row r="4421" spans="1:7" hidden="1" x14ac:dyDescent="0.25">
      <c r="A4421">
        <v>3314</v>
      </c>
      <c r="B4421" t="s">
        <v>532</v>
      </c>
      <c r="C4421" t="s">
        <v>626</v>
      </c>
      <c r="D4421">
        <v>6</v>
      </c>
      <c r="E4421">
        <v>331</v>
      </c>
      <c r="F4421" s="1" t="s">
        <v>20</v>
      </c>
      <c r="G4421" t="s">
        <v>753</v>
      </c>
    </row>
    <row r="4422" spans="1:7" hidden="1" x14ac:dyDescent="0.25">
      <c r="A4422">
        <v>331410</v>
      </c>
      <c r="B4422" t="s">
        <v>750</v>
      </c>
      <c r="C4422" t="s">
        <v>626</v>
      </c>
      <c r="D4422" t="s">
        <v>44</v>
      </c>
      <c r="E4422">
        <v>331</v>
      </c>
      <c r="F4422" s="1" t="s">
        <v>20</v>
      </c>
      <c r="G4422" t="s">
        <v>149</v>
      </c>
    </row>
    <row r="4423" spans="1:7" hidden="1" x14ac:dyDescent="0.25">
      <c r="A4423">
        <v>331410</v>
      </c>
      <c r="B4423" t="s">
        <v>741</v>
      </c>
      <c r="C4423" t="s">
        <v>626</v>
      </c>
      <c r="D4423" t="s">
        <v>44</v>
      </c>
      <c r="E4423">
        <v>331</v>
      </c>
      <c r="F4423" s="1" t="s">
        <v>20</v>
      </c>
      <c r="G4423" t="s">
        <v>453</v>
      </c>
    </row>
    <row r="4424" spans="1:7" hidden="1" x14ac:dyDescent="0.25">
      <c r="A4424">
        <v>331410</v>
      </c>
      <c r="B4424" t="s">
        <v>742</v>
      </c>
      <c r="C4424" t="s">
        <v>626</v>
      </c>
      <c r="D4424" t="s">
        <v>44</v>
      </c>
      <c r="E4424">
        <v>331</v>
      </c>
      <c r="F4424" s="1" t="s">
        <v>20</v>
      </c>
      <c r="G4424" t="s">
        <v>153</v>
      </c>
    </row>
    <row r="4425" spans="1:7" hidden="1" x14ac:dyDescent="0.25">
      <c r="A4425">
        <v>331410</v>
      </c>
      <c r="B4425" t="s">
        <v>154</v>
      </c>
      <c r="C4425" t="s">
        <v>626</v>
      </c>
      <c r="D4425" t="s">
        <v>44</v>
      </c>
      <c r="E4425">
        <v>331</v>
      </c>
      <c r="F4425" s="1" t="s">
        <v>20</v>
      </c>
      <c r="G4425" t="s">
        <v>154</v>
      </c>
    </row>
    <row r="4426" spans="1:7" hidden="1" x14ac:dyDescent="0.25">
      <c r="A4426">
        <v>331410</v>
      </c>
      <c r="B4426" t="s">
        <v>743</v>
      </c>
      <c r="C4426" t="s">
        <v>626</v>
      </c>
      <c r="D4426" t="s">
        <v>44</v>
      </c>
      <c r="E4426">
        <v>331</v>
      </c>
      <c r="F4426" s="1" t="s">
        <v>20</v>
      </c>
      <c r="G4426" t="s">
        <v>443</v>
      </c>
    </row>
    <row r="4427" spans="1:7" hidden="1" x14ac:dyDescent="0.25">
      <c r="A4427">
        <v>331410</v>
      </c>
      <c r="B4427" t="s">
        <v>744</v>
      </c>
      <c r="C4427" t="s">
        <v>626</v>
      </c>
      <c r="D4427" t="s">
        <v>44</v>
      </c>
      <c r="E4427">
        <v>331</v>
      </c>
      <c r="F4427" s="1" t="s">
        <v>20</v>
      </c>
      <c r="G4427" t="s">
        <v>443</v>
      </c>
    </row>
    <row r="4428" spans="1:7" hidden="1" x14ac:dyDescent="0.25">
      <c r="A4428">
        <v>331410</v>
      </c>
      <c r="B4428" t="s">
        <v>745</v>
      </c>
      <c r="C4428" t="s">
        <v>626</v>
      </c>
      <c r="D4428" t="s">
        <v>44</v>
      </c>
      <c r="E4428">
        <v>331</v>
      </c>
      <c r="F4428" s="1" t="s">
        <v>20</v>
      </c>
      <c r="G4428" t="s">
        <v>737</v>
      </c>
    </row>
    <row r="4429" spans="1:7" hidden="1" x14ac:dyDescent="0.25">
      <c r="A4429">
        <v>331410</v>
      </c>
      <c r="B4429" t="s">
        <v>738</v>
      </c>
      <c r="C4429" t="s">
        <v>626</v>
      </c>
      <c r="D4429" t="s">
        <v>44</v>
      </c>
      <c r="E4429">
        <v>331</v>
      </c>
      <c r="F4429" s="1" t="s">
        <v>20</v>
      </c>
      <c r="G4429" t="s">
        <v>738</v>
      </c>
    </row>
    <row r="4430" spans="1:7" hidden="1" x14ac:dyDescent="0.25">
      <c r="A4430">
        <v>331410</v>
      </c>
      <c r="B4430" t="s">
        <v>746</v>
      </c>
      <c r="C4430" t="s">
        <v>626</v>
      </c>
      <c r="D4430" t="s">
        <v>44</v>
      </c>
      <c r="E4430">
        <v>331</v>
      </c>
      <c r="F4430" s="1" t="s">
        <v>20</v>
      </c>
      <c r="G4430" t="s">
        <v>753</v>
      </c>
    </row>
    <row r="4431" spans="1:7" hidden="1" x14ac:dyDescent="0.25">
      <c r="A4431">
        <v>331410</v>
      </c>
      <c r="B4431" t="s">
        <v>747</v>
      </c>
      <c r="C4431" t="s">
        <v>626</v>
      </c>
      <c r="D4431" t="s">
        <v>44</v>
      </c>
      <c r="E4431">
        <v>331</v>
      </c>
      <c r="F4431" s="1" t="s">
        <v>20</v>
      </c>
      <c r="G4431" t="s">
        <v>753</v>
      </c>
    </row>
    <row r="4432" spans="1:7" hidden="1" x14ac:dyDescent="0.25">
      <c r="A4432">
        <v>331410</v>
      </c>
      <c r="B4432" t="s">
        <v>748</v>
      </c>
      <c r="C4432" t="s">
        <v>626</v>
      </c>
      <c r="D4432" t="s">
        <v>44</v>
      </c>
      <c r="E4432">
        <v>331</v>
      </c>
      <c r="F4432" s="1" t="s">
        <v>20</v>
      </c>
      <c r="G4432" t="s">
        <v>753</v>
      </c>
    </row>
    <row r="4433" spans="1:7" hidden="1" x14ac:dyDescent="0.25">
      <c r="A4433">
        <v>331410</v>
      </c>
      <c r="B4433" t="s">
        <v>749</v>
      </c>
      <c r="C4433" t="s">
        <v>626</v>
      </c>
      <c r="D4433" t="s">
        <v>44</v>
      </c>
      <c r="E4433">
        <v>331</v>
      </c>
      <c r="F4433" s="1" t="s">
        <v>20</v>
      </c>
      <c r="G4433" t="s">
        <v>753</v>
      </c>
    </row>
    <row r="4434" spans="1:7" hidden="1" x14ac:dyDescent="0.25">
      <c r="A4434">
        <v>331410</v>
      </c>
      <c r="B4434" t="s">
        <v>532</v>
      </c>
      <c r="C4434" t="s">
        <v>626</v>
      </c>
      <c r="D4434" t="s">
        <v>50</v>
      </c>
      <c r="E4434">
        <v>331</v>
      </c>
      <c r="F4434" s="1" t="s">
        <v>20</v>
      </c>
      <c r="G4434" t="s">
        <v>753</v>
      </c>
    </row>
    <row r="4435" spans="1:7" hidden="1" x14ac:dyDescent="0.25">
      <c r="A4435">
        <v>331511</v>
      </c>
      <c r="B4435" t="s">
        <v>750</v>
      </c>
      <c r="C4435" t="s">
        <v>626</v>
      </c>
      <c r="D4435" t="s">
        <v>44</v>
      </c>
      <c r="E4435">
        <v>331</v>
      </c>
      <c r="F4435" s="1" t="s">
        <v>19</v>
      </c>
      <c r="G4435" t="s">
        <v>149</v>
      </c>
    </row>
    <row r="4436" spans="1:7" hidden="1" x14ac:dyDescent="0.25">
      <c r="A4436">
        <v>331511</v>
      </c>
      <c r="B4436" t="s">
        <v>741</v>
      </c>
      <c r="C4436" t="s">
        <v>626</v>
      </c>
      <c r="D4436" t="s">
        <v>44</v>
      </c>
      <c r="E4436">
        <v>331</v>
      </c>
      <c r="F4436" s="1" t="s">
        <v>19</v>
      </c>
      <c r="G4436" t="s">
        <v>453</v>
      </c>
    </row>
    <row r="4437" spans="1:7" hidden="1" x14ac:dyDescent="0.25">
      <c r="A4437">
        <v>331511</v>
      </c>
      <c r="B4437" t="s">
        <v>742</v>
      </c>
      <c r="C4437" t="s">
        <v>626</v>
      </c>
      <c r="D4437" t="s">
        <v>44</v>
      </c>
      <c r="E4437">
        <v>331</v>
      </c>
      <c r="F4437" s="1" t="s">
        <v>19</v>
      </c>
      <c r="G4437" t="s">
        <v>153</v>
      </c>
    </row>
    <row r="4438" spans="1:7" hidden="1" x14ac:dyDescent="0.25">
      <c r="A4438">
        <v>331511</v>
      </c>
      <c r="B4438" t="s">
        <v>154</v>
      </c>
      <c r="C4438" t="s">
        <v>626</v>
      </c>
      <c r="D4438" t="s">
        <v>44</v>
      </c>
      <c r="E4438">
        <v>331</v>
      </c>
      <c r="F4438" s="1" t="s">
        <v>19</v>
      </c>
      <c r="G4438" t="s">
        <v>154</v>
      </c>
    </row>
    <row r="4439" spans="1:7" hidden="1" x14ac:dyDescent="0.25">
      <c r="A4439">
        <v>331511</v>
      </c>
      <c r="B4439" t="s">
        <v>743</v>
      </c>
      <c r="C4439" t="s">
        <v>626</v>
      </c>
      <c r="D4439" t="s">
        <v>44</v>
      </c>
      <c r="E4439">
        <v>331</v>
      </c>
      <c r="F4439" s="1" t="s">
        <v>19</v>
      </c>
      <c r="G4439" t="s">
        <v>443</v>
      </c>
    </row>
    <row r="4440" spans="1:7" hidden="1" x14ac:dyDescent="0.25">
      <c r="A4440">
        <v>331511</v>
      </c>
      <c r="B4440" t="s">
        <v>744</v>
      </c>
      <c r="C4440" t="s">
        <v>626</v>
      </c>
      <c r="D4440" t="s">
        <v>44</v>
      </c>
      <c r="E4440">
        <v>331</v>
      </c>
      <c r="F4440" s="1" t="s">
        <v>19</v>
      </c>
      <c r="G4440" t="s">
        <v>443</v>
      </c>
    </row>
    <row r="4441" spans="1:7" hidden="1" x14ac:dyDescent="0.25">
      <c r="A4441">
        <v>331511</v>
      </c>
      <c r="B4441" t="s">
        <v>745</v>
      </c>
      <c r="C4441" t="s">
        <v>626</v>
      </c>
      <c r="D4441" t="s">
        <v>44</v>
      </c>
      <c r="E4441">
        <v>331</v>
      </c>
      <c r="F4441" s="1" t="s">
        <v>19</v>
      </c>
      <c r="G4441" t="s">
        <v>737</v>
      </c>
    </row>
    <row r="4442" spans="1:7" hidden="1" x14ac:dyDescent="0.25">
      <c r="A4442">
        <v>331511</v>
      </c>
      <c r="B4442" t="s">
        <v>738</v>
      </c>
      <c r="C4442" t="s">
        <v>626</v>
      </c>
      <c r="D4442" t="s">
        <v>44</v>
      </c>
      <c r="E4442">
        <v>331</v>
      </c>
      <c r="F4442" s="1" t="s">
        <v>19</v>
      </c>
      <c r="G4442" t="s">
        <v>738</v>
      </c>
    </row>
    <row r="4443" spans="1:7" hidden="1" x14ac:dyDescent="0.25">
      <c r="A4443">
        <v>331511</v>
      </c>
      <c r="B4443" t="s">
        <v>746</v>
      </c>
      <c r="C4443" t="s">
        <v>626</v>
      </c>
      <c r="D4443" t="s">
        <v>44</v>
      </c>
      <c r="E4443">
        <v>331</v>
      </c>
      <c r="F4443" s="1" t="s">
        <v>19</v>
      </c>
      <c r="G4443" t="s">
        <v>753</v>
      </c>
    </row>
    <row r="4444" spans="1:7" hidden="1" x14ac:dyDescent="0.25">
      <c r="A4444">
        <v>331511</v>
      </c>
      <c r="B4444" t="s">
        <v>747</v>
      </c>
      <c r="C4444" t="s">
        <v>626</v>
      </c>
      <c r="D4444" t="s">
        <v>44</v>
      </c>
      <c r="E4444">
        <v>331</v>
      </c>
      <c r="F4444" s="1" t="s">
        <v>19</v>
      </c>
      <c r="G4444" t="s">
        <v>753</v>
      </c>
    </row>
    <row r="4445" spans="1:7" hidden="1" x14ac:dyDescent="0.25">
      <c r="A4445">
        <v>331511</v>
      </c>
      <c r="B4445" t="s">
        <v>748</v>
      </c>
      <c r="C4445" t="s">
        <v>626</v>
      </c>
      <c r="D4445" t="s">
        <v>44</v>
      </c>
      <c r="E4445">
        <v>331</v>
      </c>
      <c r="F4445" s="1" t="s">
        <v>19</v>
      </c>
      <c r="G4445" t="s">
        <v>753</v>
      </c>
    </row>
    <row r="4446" spans="1:7" hidden="1" x14ac:dyDescent="0.25">
      <c r="A4446">
        <v>331511</v>
      </c>
      <c r="B4446" t="s">
        <v>749</v>
      </c>
      <c r="C4446" t="s">
        <v>626</v>
      </c>
      <c r="D4446" t="s">
        <v>44</v>
      </c>
      <c r="E4446">
        <v>331</v>
      </c>
      <c r="F4446" s="1" t="s">
        <v>19</v>
      </c>
      <c r="G4446" t="s">
        <v>753</v>
      </c>
    </row>
    <row r="4447" spans="1:7" hidden="1" x14ac:dyDescent="0.25">
      <c r="A4447">
        <v>331511</v>
      </c>
      <c r="B4447" t="s">
        <v>532</v>
      </c>
      <c r="C4447" t="s">
        <v>626</v>
      </c>
      <c r="D4447">
        <v>10</v>
      </c>
      <c r="E4447">
        <v>331</v>
      </c>
      <c r="F4447" s="1" t="s">
        <v>19</v>
      </c>
      <c r="G4447" t="s">
        <v>753</v>
      </c>
    </row>
    <row r="4448" spans="1:7" hidden="1" x14ac:dyDescent="0.25">
      <c r="A4448">
        <v>331523</v>
      </c>
      <c r="B4448" t="s">
        <v>750</v>
      </c>
      <c r="C4448" t="s">
        <v>626</v>
      </c>
      <c r="D4448" t="s">
        <v>44</v>
      </c>
      <c r="E4448">
        <v>331</v>
      </c>
      <c r="F4448" s="1" t="s">
        <v>20</v>
      </c>
      <c r="G4448" t="s">
        <v>149</v>
      </c>
    </row>
    <row r="4449" spans="1:7" hidden="1" x14ac:dyDescent="0.25">
      <c r="A4449">
        <v>331523</v>
      </c>
      <c r="B4449" t="s">
        <v>741</v>
      </c>
      <c r="C4449" t="s">
        <v>626</v>
      </c>
      <c r="D4449" t="s">
        <v>44</v>
      </c>
      <c r="E4449">
        <v>331</v>
      </c>
      <c r="F4449" s="1" t="s">
        <v>20</v>
      </c>
      <c r="G4449" t="s">
        <v>453</v>
      </c>
    </row>
    <row r="4450" spans="1:7" hidden="1" x14ac:dyDescent="0.25">
      <c r="A4450">
        <v>331523</v>
      </c>
      <c r="B4450" t="s">
        <v>742</v>
      </c>
      <c r="C4450" t="s">
        <v>626</v>
      </c>
      <c r="D4450" t="s">
        <v>44</v>
      </c>
      <c r="E4450">
        <v>331</v>
      </c>
      <c r="F4450" s="1" t="s">
        <v>20</v>
      </c>
      <c r="G4450" t="s">
        <v>153</v>
      </c>
    </row>
    <row r="4451" spans="1:7" hidden="1" x14ac:dyDescent="0.25">
      <c r="A4451">
        <v>331523</v>
      </c>
      <c r="B4451" t="s">
        <v>154</v>
      </c>
      <c r="C4451" t="s">
        <v>626</v>
      </c>
      <c r="D4451" t="s">
        <v>44</v>
      </c>
      <c r="E4451">
        <v>331</v>
      </c>
      <c r="F4451" s="1" t="s">
        <v>20</v>
      </c>
      <c r="G4451" t="s">
        <v>154</v>
      </c>
    </row>
    <row r="4452" spans="1:7" hidden="1" x14ac:dyDescent="0.25">
      <c r="A4452">
        <v>331523</v>
      </c>
      <c r="B4452" t="s">
        <v>743</v>
      </c>
      <c r="C4452" t="s">
        <v>626</v>
      </c>
      <c r="D4452" t="s">
        <v>44</v>
      </c>
      <c r="E4452">
        <v>331</v>
      </c>
      <c r="F4452" s="1" t="s">
        <v>20</v>
      </c>
      <c r="G4452" t="s">
        <v>443</v>
      </c>
    </row>
    <row r="4453" spans="1:7" hidden="1" x14ac:dyDescent="0.25">
      <c r="A4453">
        <v>331523</v>
      </c>
      <c r="B4453" t="s">
        <v>744</v>
      </c>
      <c r="C4453" t="s">
        <v>626</v>
      </c>
      <c r="D4453" t="s">
        <v>44</v>
      </c>
      <c r="E4453">
        <v>331</v>
      </c>
      <c r="F4453" s="1" t="s">
        <v>20</v>
      </c>
      <c r="G4453" t="s">
        <v>443</v>
      </c>
    </row>
    <row r="4454" spans="1:7" hidden="1" x14ac:dyDescent="0.25">
      <c r="A4454">
        <v>331523</v>
      </c>
      <c r="B4454" t="s">
        <v>745</v>
      </c>
      <c r="C4454" t="s">
        <v>626</v>
      </c>
      <c r="D4454" t="s">
        <v>44</v>
      </c>
      <c r="E4454">
        <v>331</v>
      </c>
      <c r="F4454" s="1" t="s">
        <v>20</v>
      </c>
      <c r="G4454" t="s">
        <v>737</v>
      </c>
    </row>
    <row r="4455" spans="1:7" hidden="1" x14ac:dyDescent="0.25">
      <c r="A4455">
        <v>331523</v>
      </c>
      <c r="B4455" t="s">
        <v>738</v>
      </c>
      <c r="C4455" t="s">
        <v>626</v>
      </c>
      <c r="D4455" t="s">
        <v>44</v>
      </c>
      <c r="E4455">
        <v>331</v>
      </c>
      <c r="F4455" s="1" t="s">
        <v>20</v>
      </c>
      <c r="G4455" t="s">
        <v>738</v>
      </c>
    </row>
    <row r="4456" spans="1:7" hidden="1" x14ac:dyDescent="0.25">
      <c r="A4456">
        <v>331523</v>
      </c>
      <c r="B4456" t="s">
        <v>746</v>
      </c>
      <c r="C4456" t="s">
        <v>626</v>
      </c>
      <c r="D4456" t="s">
        <v>44</v>
      </c>
      <c r="E4456">
        <v>331</v>
      </c>
      <c r="F4456" s="1" t="s">
        <v>20</v>
      </c>
      <c r="G4456" t="s">
        <v>753</v>
      </c>
    </row>
    <row r="4457" spans="1:7" hidden="1" x14ac:dyDescent="0.25">
      <c r="A4457">
        <v>331523</v>
      </c>
      <c r="B4457" t="s">
        <v>747</v>
      </c>
      <c r="C4457" t="s">
        <v>626</v>
      </c>
      <c r="D4457" t="s">
        <v>44</v>
      </c>
      <c r="E4457">
        <v>331</v>
      </c>
      <c r="F4457" s="1" t="s">
        <v>20</v>
      </c>
      <c r="G4457" t="s">
        <v>753</v>
      </c>
    </row>
    <row r="4458" spans="1:7" hidden="1" x14ac:dyDescent="0.25">
      <c r="A4458">
        <v>331523</v>
      </c>
      <c r="B4458" t="s">
        <v>748</v>
      </c>
      <c r="C4458" t="s">
        <v>626</v>
      </c>
      <c r="D4458" t="s">
        <v>44</v>
      </c>
      <c r="E4458">
        <v>331</v>
      </c>
      <c r="F4458" s="1" t="s">
        <v>20</v>
      </c>
      <c r="G4458" t="s">
        <v>753</v>
      </c>
    </row>
    <row r="4459" spans="1:7" hidden="1" x14ac:dyDescent="0.25">
      <c r="A4459">
        <v>331523</v>
      </c>
      <c r="B4459" t="s">
        <v>749</v>
      </c>
      <c r="C4459" t="s">
        <v>626</v>
      </c>
      <c r="D4459" t="s">
        <v>44</v>
      </c>
      <c r="E4459">
        <v>331</v>
      </c>
      <c r="F4459" s="1" t="s">
        <v>20</v>
      </c>
      <c r="G4459" t="s">
        <v>753</v>
      </c>
    </row>
    <row r="4460" spans="1:7" hidden="1" x14ac:dyDescent="0.25">
      <c r="A4460">
        <v>331523</v>
      </c>
      <c r="B4460" t="s">
        <v>532</v>
      </c>
      <c r="C4460" t="s">
        <v>626</v>
      </c>
      <c r="D4460" t="s">
        <v>50</v>
      </c>
      <c r="E4460">
        <v>331</v>
      </c>
      <c r="F4460" s="1" t="s">
        <v>20</v>
      </c>
      <c r="G4460" t="s">
        <v>753</v>
      </c>
    </row>
    <row r="4461" spans="1:7" hidden="1" x14ac:dyDescent="0.25">
      <c r="A4461">
        <v>331524</v>
      </c>
      <c r="B4461" t="s">
        <v>750</v>
      </c>
      <c r="C4461" t="s">
        <v>626</v>
      </c>
      <c r="D4461" t="s">
        <v>44</v>
      </c>
      <c r="E4461">
        <v>331</v>
      </c>
      <c r="F4461" s="1" t="s">
        <v>20</v>
      </c>
      <c r="G4461" t="s">
        <v>149</v>
      </c>
    </row>
    <row r="4462" spans="1:7" hidden="1" x14ac:dyDescent="0.25">
      <c r="A4462">
        <v>331524</v>
      </c>
      <c r="B4462" t="s">
        <v>741</v>
      </c>
      <c r="C4462" t="s">
        <v>626</v>
      </c>
      <c r="D4462" t="s">
        <v>44</v>
      </c>
      <c r="E4462">
        <v>331</v>
      </c>
      <c r="F4462" s="1" t="s">
        <v>20</v>
      </c>
      <c r="G4462" t="s">
        <v>453</v>
      </c>
    </row>
    <row r="4463" spans="1:7" hidden="1" x14ac:dyDescent="0.25">
      <c r="A4463">
        <v>331524</v>
      </c>
      <c r="B4463" t="s">
        <v>742</v>
      </c>
      <c r="C4463" t="s">
        <v>626</v>
      </c>
      <c r="D4463" t="s">
        <v>44</v>
      </c>
      <c r="E4463">
        <v>331</v>
      </c>
      <c r="F4463" s="1" t="s">
        <v>20</v>
      </c>
      <c r="G4463" t="s">
        <v>153</v>
      </c>
    </row>
    <row r="4464" spans="1:7" hidden="1" x14ac:dyDescent="0.25">
      <c r="A4464">
        <v>331524</v>
      </c>
      <c r="B4464" t="s">
        <v>154</v>
      </c>
      <c r="C4464" t="s">
        <v>626</v>
      </c>
      <c r="D4464" t="s">
        <v>44</v>
      </c>
      <c r="E4464">
        <v>331</v>
      </c>
      <c r="F4464" s="1" t="s">
        <v>20</v>
      </c>
      <c r="G4464" t="s">
        <v>154</v>
      </c>
    </row>
    <row r="4465" spans="1:7" hidden="1" x14ac:dyDescent="0.25">
      <c r="A4465">
        <v>331524</v>
      </c>
      <c r="B4465" t="s">
        <v>743</v>
      </c>
      <c r="C4465" t="s">
        <v>626</v>
      </c>
      <c r="D4465" t="s">
        <v>44</v>
      </c>
      <c r="E4465">
        <v>331</v>
      </c>
      <c r="F4465" s="1" t="s">
        <v>20</v>
      </c>
      <c r="G4465" t="s">
        <v>443</v>
      </c>
    </row>
    <row r="4466" spans="1:7" hidden="1" x14ac:dyDescent="0.25">
      <c r="A4466">
        <v>331524</v>
      </c>
      <c r="B4466" t="s">
        <v>744</v>
      </c>
      <c r="C4466" t="s">
        <v>626</v>
      </c>
      <c r="D4466" t="s">
        <v>44</v>
      </c>
      <c r="E4466">
        <v>331</v>
      </c>
      <c r="F4466" s="1" t="s">
        <v>20</v>
      </c>
      <c r="G4466" t="s">
        <v>443</v>
      </c>
    </row>
    <row r="4467" spans="1:7" hidden="1" x14ac:dyDescent="0.25">
      <c r="A4467">
        <v>331524</v>
      </c>
      <c r="B4467" t="s">
        <v>745</v>
      </c>
      <c r="C4467" t="s">
        <v>626</v>
      </c>
      <c r="D4467" t="s">
        <v>44</v>
      </c>
      <c r="E4467">
        <v>331</v>
      </c>
      <c r="F4467" s="1" t="s">
        <v>20</v>
      </c>
      <c r="G4467" t="s">
        <v>737</v>
      </c>
    </row>
    <row r="4468" spans="1:7" hidden="1" x14ac:dyDescent="0.25">
      <c r="A4468">
        <v>331524</v>
      </c>
      <c r="B4468" t="s">
        <v>738</v>
      </c>
      <c r="C4468" t="s">
        <v>626</v>
      </c>
      <c r="D4468" t="s">
        <v>44</v>
      </c>
      <c r="E4468">
        <v>331</v>
      </c>
      <c r="F4468" s="1" t="s">
        <v>20</v>
      </c>
      <c r="G4468" t="s">
        <v>738</v>
      </c>
    </row>
    <row r="4469" spans="1:7" hidden="1" x14ac:dyDescent="0.25">
      <c r="A4469">
        <v>331524</v>
      </c>
      <c r="B4469" t="s">
        <v>746</v>
      </c>
      <c r="C4469" t="s">
        <v>626</v>
      </c>
      <c r="D4469" t="s">
        <v>44</v>
      </c>
      <c r="E4469">
        <v>331</v>
      </c>
      <c r="F4469" s="1" t="s">
        <v>20</v>
      </c>
      <c r="G4469" t="s">
        <v>753</v>
      </c>
    </row>
    <row r="4470" spans="1:7" hidden="1" x14ac:dyDescent="0.25">
      <c r="A4470">
        <v>331524</v>
      </c>
      <c r="B4470" t="s">
        <v>747</v>
      </c>
      <c r="C4470" t="s">
        <v>626</v>
      </c>
      <c r="D4470" t="s">
        <v>44</v>
      </c>
      <c r="E4470">
        <v>331</v>
      </c>
      <c r="F4470" s="1" t="s">
        <v>20</v>
      </c>
      <c r="G4470" t="s">
        <v>753</v>
      </c>
    </row>
    <row r="4471" spans="1:7" hidden="1" x14ac:dyDescent="0.25">
      <c r="A4471">
        <v>331524</v>
      </c>
      <c r="B4471" t="s">
        <v>748</v>
      </c>
      <c r="C4471" t="s">
        <v>626</v>
      </c>
      <c r="D4471" t="s">
        <v>44</v>
      </c>
      <c r="E4471">
        <v>331</v>
      </c>
      <c r="F4471" s="1" t="s">
        <v>20</v>
      </c>
      <c r="G4471" t="s">
        <v>753</v>
      </c>
    </row>
    <row r="4472" spans="1:7" hidden="1" x14ac:dyDescent="0.25">
      <c r="A4472">
        <v>331524</v>
      </c>
      <c r="B4472" t="s">
        <v>749</v>
      </c>
      <c r="C4472" t="s">
        <v>626</v>
      </c>
      <c r="D4472" t="s">
        <v>44</v>
      </c>
      <c r="E4472">
        <v>331</v>
      </c>
      <c r="F4472" s="1" t="s">
        <v>20</v>
      </c>
      <c r="G4472" t="s">
        <v>753</v>
      </c>
    </row>
    <row r="4473" spans="1:7" hidden="1" x14ac:dyDescent="0.25">
      <c r="A4473">
        <v>331524</v>
      </c>
      <c r="B4473" t="s">
        <v>532</v>
      </c>
      <c r="C4473" t="s">
        <v>626</v>
      </c>
      <c r="D4473" t="s">
        <v>50</v>
      </c>
      <c r="E4473">
        <v>331</v>
      </c>
      <c r="F4473" s="1" t="s">
        <v>20</v>
      </c>
      <c r="G4473" t="s">
        <v>753</v>
      </c>
    </row>
    <row r="4474" spans="1:7" hidden="1" x14ac:dyDescent="0.25">
      <c r="A4474">
        <v>332</v>
      </c>
      <c r="B4474" t="s">
        <v>750</v>
      </c>
      <c r="C4474" t="s">
        <v>626</v>
      </c>
      <c r="D4474" t="s">
        <v>44</v>
      </c>
      <c r="E4474">
        <v>332</v>
      </c>
      <c r="F4474" s="1" t="s">
        <v>21</v>
      </c>
      <c r="G4474" t="s">
        <v>149</v>
      </c>
    </row>
    <row r="4475" spans="1:7" hidden="1" x14ac:dyDescent="0.25">
      <c r="A4475">
        <v>332</v>
      </c>
      <c r="B4475" t="s">
        <v>741</v>
      </c>
      <c r="C4475" t="s">
        <v>626</v>
      </c>
      <c r="D4475" t="s">
        <v>44</v>
      </c>
      <c r="E4475">
        <v>332</v>
      </c>
      <c r="F4475" s="1" t="s">
        <v>21</v>
      </c>
      <c r="G4475" t="s">
        <v>453</v>
      </c>
    </row>
    <row r="4476" spans="1:7" hidden="1" x14ac:dyDescent="0.25">
      <c r="A4476">
        <v>332</v>
      </c>
      <c r="B4476" t="s">
        <v>742</v>
      </c>
      <c r="C4476" t="s">
        <v>626</v>
      </c>
      <c r="D4476" t="s">
        <v>44</v>
      </c>
      <c r="E4476">
        <v>332</v>
      </c>
      <c r="F4476" s="1" t="s">
        <v>21</v>
      </c>
      <c r="G4476" t="s">
        <v>153</v>
      </c>
    </row>
    <row r="4477" spans="1:7" hidden="1" x14ac:dyDescent="0.25">
      <c r="A4477">
        <v>332</v>
      </c>
      <c r="B4477" t="s">
        <v>154</v>
      </c>
      <c r="C4477" t="s">
        <v>626</v>
      </c>
      <c r="D4477" t="s">
        <v>44</v>
      </c>
      <c r="E4477">
        <v>332</v>
      </c>
      <c r="F4477" s="1" t="s">
        <v>21</v>
      </c>
      <c r="G4477" t="s">
        <v>154</v>
      </c>
    </row>
    <row r="4478" spans="1:7" hidden="1" x14ac:dyDescent="0.25">
      <c r="A4478">
        <v>332</v>
      </c>
      <c r="B4478" t="s">
        <v>743</v>
      </c>
      <c r="C4478" t="s">
        <v>626</v>
      </c>
      <c r="D4478" t="s">
        <v>44</v>
      </c>
      <c r="E4478">
        <v>332</v>
      </c>
      <c r="F4478" s="1" t="s">
        <v>21</v>
      </c>
      <c r="G4478" t="s">
        <v>443</v>
      </c>
    </row>
    <row r="4479" spans="1:7" hidden="1" x14ac:dyDescent="0.25">
      <c r="A4479">
        <v>332</v>
      </c>
      <c r="B4479" t="s">
        <v>744</v>
      </c>
      <c r="C4479" t="s">
        <v>626</v>
      </c>
      <c r="D4479" t="s">
        <v>44</v>
      </c>
      <c r="E4479">
        <v>332</v>
      </c>
      <c r="F4479" s="1" t="s">
        <v>21</v>
      </c>
      <c r="G4479" t="s">
        <v>443</v>
      </c>
    </row>
    <row r="4480" spans="1:7" hidden="1" x14ac:dyDescent="0.25">
      <c r="A4480">
        <v>332</v>
      </c>
      <c r="B4480" t="s">
        <v>745</v>
      </c>
      <c r="C4480" t="s">
        <v>626</v>
      </c>
      <c r="D4480" t="s">
        <v>44</v>
      </c>
      <c r="E4480">
        <v>332</v>
      </c>
      <c r="F4480" s="1" t="s">
        <v>21</v>
      </c>
      <c r="G4480" t="s">
        <v>737</v>
      </c>
    </row>
    <row r="4481" spans="1:7" hidden="1" x14ac:dyDescent="0.25">
      <c r="A4481">
        <v>332</v>
      </c>
      <c r="B4481" t="s">
        <v>738</v>
      </c>
      <c r="C4481" t="s">
        <v>626</v>
      </c>
      <c r="D4481" t="s">
        <v>44</v>
      </c>
      <c r="E4481">
        <v>332</v>
      </c>
      <c r="F4481" s="1" t="s">
        <v>21</v>
      </c>
      <c r="G4481" t="s">
        <v>738</v>
      </c>
    </row>
    <row r="4482" spans="1:7" hidden="1" x14ac:dyDescent="0.25">
      <c r="A4482">
        <v>332</v>
      </c>
      <c r="B4482" t="s">
        <v>746</v>
      </c>
      <c r="C4482" t="s">
        <v>626</v>
      </c>
      <c r="D4482" t="s">
        <v>44</v>
      </c>
      <c r="E4482">
        <v>332</v>
      </c>
      <c r="F4482" s="1" t="s">
        <v>21</v>
      </c>
      <c r="G4482" t="s">
        <v>753</v>
      </c>
    </row>
    <row r="4483" spans="1:7" hidden="1" x14ac:dyDescent="0.25">
      <c r="A4483">
        <v>332</v>
      </c>
      <c r="B4483" t="s">
        <v>747</v>
      </c>
      <c r="C4483" t="s">
        <v>626</v>
      </c>
      <c r="D4483" t="s">
        <v>44</v>
      </c>
      <c r="E4483">
        <v>332</v>
      </c>
      <c r="F4483" s="1" t="s">
        <v>21</v>
      </c>
      <c r="G4483" t="s">
        <v>753</v>
      </c>
    </row>
    <row r="4484" spans="1:7" hidden="1" x14ac:dyDescent="0.25">
      <c r="A4484">
        <v>332</v>
      </c>
      <c r="B4484" t="s">
        <v>748</v>
      </c>
      <c r="C4484" t="s">
        <v>626</v>
      </c>
      <c r="D4484" t="s">
        <v>44</v>
      </c>
      <c r="E4484">
        <v>332</v>
      </c>
      <c r="F4484" s="1" t="s">
        <v>21</v>
      </c>
      <c r="G4484" t="s">
        <v>753</v>
      </c>
    </row>
    <row r="4485" spans="1:7" hidden="1" x14ac:dyDescent="0.25">
      <c r="A4485">
        <v>332</v>
      </c>
      <c r="B4485" t="s">
        <v>749</v>
      </c>
      <c r="C4485" t="s">
        <v>626</v>
      </c>
      <c r="D4485" t="s">
        <v>44</v>
      </c>
      <c r="E4485">
        <v>332</v>
      </c>
      <c r="F4485" s="1" t="s">
        <v>21</v>
      </c>
      <c r="G4485" t="s">
        <v>753</v>
      </c>
    </row>
    <row r="4486" spans="1:7" hidden="1" x14ac:dyDescent="0.25">
      <c r="A4486">
        <v>332</v>
      </c>
      <c r="B4486" t="s">
        <v>532</v>
      </c>
      <c r="C4486" t="s">
        <v>626</v>
      </c>
      <c r="D4486">
        <v>3</v>
      </c>
      <c r="E4486">
        <v>332</v>
      </c>
      <c r="F4486" s="1" t="s">
        <v>21</v>
      </c>
      <c r="G4486" t="s">
        <v>753</v>
      </c>
    </row>
    <row r="4487" spans="1:7" hidden="1" x14ac:dyDescent="0.25">
      <c r="A4487">
        <v>333</v>
      </c>
      <c r="B4487" t="s">
        <v>750</v>
      </c>
      <c r="C4487" t="s">
        <v>626</v>
      </c>
      <c r="D4487" t="s">
        <v>44</v>
      </c>
      <c r="E4487">
        <v>333</v>
      </c>
      <c r="F4487" s="1" t="s">
        <v>24</v>
      </c>
      <c r="G4487" t="s">
        <v>149</v>
      </c>
    </row>
    <row r="4488" spans="1:7" hidden="1" x14ac:dyDescent="0.25">
      <c r="A4488">
        <v>333</v>
      </c>
      <c r="B4488" t="s">
        <v>741</v>
      </c>
      <c r="C4488" t="s">
        <v>626</v>
      </c>
      <c r="D4488" t="s">
        <v>44</v>
      </c>
      <c r="E4488">
        <v>333</v>
      </c>
      <c r="F4488" s="1" t="s">
        <v>24</v>
      </c>
      <c r="G4488" t="s">
        <v>453</v>
      </c>
    </row>
    <row r="4489" spans="1:7" hidden="1" x14ac:dyDescent="0.25">
      <c r="A4489">
        <v>333</v>
      </c>
      <c r="B4489" t="s">
        <v>742</v>
      </c>
      <c r="C4489" t="s">
        <v>626</v>
      </c>
      <c r="D4489" t="s">
        <v>44</v>
      </c>
      <c r="E4489">
        <v>333</v>
      </c>
      <c r="F4489" s="1" t="s">
        <v>24</v>
      </c>
      <c r="G4489" t="s">
        <v>153</v>
      </c>
    </row>
    <row r="4490" spans="1:7" hidden="1" x14ac:dyDescent="0.25">
      <c r="A4490">
        <v>333</v>
      </c>
      <c r="B4490" t="s">
        <v>154</v>
      </c>
      <c r="C4490" t="s">
        <v>626</v>
      </c>
      <c r="D4490" t="s">
        <v>44</v>
      </c>
      <c r="E4490">
        <v>333</v>
      </c>
      <c r="F4490" s="1" t="s">
        <v>24</v>
      </c>
      <c r="G4490" t="s">
        <v>154</v>
      </c>
    </row>
    <row r="4491" spans="1:7" hidden="1" x14ac:dyDescent="0.25">
      <c r="A4491">
        <v>333</v>
      </c>
      <c r="B4491" t="s">
        <v>743</v>
      </c>
      <c r="C4491" t="s">
        <v>626</v>
      </c>
      <c r="D4491" t="s">
        <v>44</v>
      </c>
      <c r="E4491">
        <v>333</v>
      </c>
      <c r="F4491" s="1" t="s">
        <v>24</v>
      </c>
      <c r="G4491" t="s">
        <v>443</v>
      </c>
    </row>
    <row r="4492" spans="1:7" hidden="1" x14ac:dyDescent="0.25">
      <c r="A4492">
        <v>333</v>
      </c>
      <c r="B4492" t="s">
        <v>744</v>
      </c>
      <c r="C4492" t="s">
        <v>626</v>
      </c>
      <c r="D4492" t="s">
        <v>44</v>
      </c>
      <c r="E4492">
        <v>333</v>
      </c>
      <c r="F4492" s="1" t="s">
        <v>24</v>
      </c>
      <c r="G4492" t="s">
        <v>443</v>
      </c>
    </row>
    <row r="4493" spans="1:7" hidden="1" x14ac:dyDescent="0.25">
      <c r="A4493">
        <v>333</v>
      </c>
      <c r="B4493" t="s">
        <v>745</v>
      </c>
      <c r="C4493" t="s">
        <v>626</v>
      </c>
      <c r="D4493" t="s">
        <v>44</v>
      </c>
      <c r="E4493">
        <v>333</v>
      </c>
      <c r="F4493" s="1" t="s">
        <v>24</v>
      </c>
      <c r="G4493" t="s">
        <v>737</v>
      </c>
    </row>
    <row r="4494" spans="1:7" hidden="1" x14ac:dyDescent="0.25">
      <c r="A4494">
        <v>333</v>
      </c>
      <c r="B4494" t="s">
        <v>738</v>
      </c>
      <c r="C4494" t="s">
        <v>626</v>
      </c>
      <c r="D4494" t="s">
        <v>44</v>
      </c>
      <c r="E4494">
        <v>333</v>
      </c>
      <c r="F4494" s="1" t="s">
        <v>24</v>
      </c>
      <c r="G4494" t="s">
        <v>738</v>
      </c>
    </row>
    <row r="4495" spans="1:7" hidden="1" x14ac:dyDescent="0.25">
      <c r="A4495">
        <v>333</v>
      </c>
      <c r="B4495" t="s">
        <v>746</v>
      </c>
      <c r="C4495" t="s">
        <v>626</v>
      </c>
      <c r="D4495" t="s">
        <v>44</v>
      </c>
      <c r="E4495">
        <v>333</v>
      </c>
      <c r="F4495" s="1" t="s">
        <v>24</v>
      </c>
      <c r="G4495" t="s">
        <v>753</v>
      </c>
    </row>
    <row r="4496" spans="1:7" hidden="1" x14ac:dyDescent="0.25">
      <c r="A4496">
        <v>333</v>
      </c>
      <c r="B4496" t="s">
        <v>747</v>
      </c>
      <c r="C4496" t="s">
        <v>626</v>
      </c>
      <c r="D4496" t="s">
        <v>44</v>
      </c>
      <c r="E4496">
        <v>333</v>
      </c>
      <c r="F4496" s="1" t="s">
        <v>24</v>
      </c>
      <c r="G4496" t="s">
        <v>753</v>
      </c>
    </row>
    <row r="4497" spans="1:7" hidden="1" x14ac:dyDescent="0.25">
      <c r="A4497">
        <v>333</v>
      </c>
      <c r="B4497" t="s">
        <v>748</v>
      </c>
      <c r="C4497" t="s">
        <v>626</v>
      </c>
      <c r="D4497" t="s">
        <v>44</v>
      </c>
      <c r="E4497">
        <v>333</v>
      </c>
      <c r="F4497" s="1" t="s">
        <v>24</v>
      </c>
      <c r="G4497" t="s">
        <v>753</v>
      </c>
    </row>
    <row r="4498" spans="1:7" hidden="1" x14ac:dyDescent="0.25">
      <c r="A4498">
        <v>333</v>
      </c>
      <c r="B4498" t="s">
        <v>749</v>
      </c>
      <c r="C4498" t="s">
        <v>626</v>
      </c>
      <c r="D4498" t="s">
        <v>44</v>
      </c>
      <c r="E4498">
        <v>333</v>
      </c>
      <c r="F4498" s="1" t="s">
        <v>24</v>
      </c>
      <c r="G4498" t="s">
        <v>753</v>
      </c>
    </row>
    <row r="4499" spans="1:7" hidden="1" x14ac:dyDescent="0.25">
      <c r="A4499">
        <v>333</v>
      </c>
      <c r="B4499" t="s">
        <v>532</v>
      </c>
      <c r="C4499" t="s">
        <v>626</v>
      </c>
      <c r="D4499" t="s">
        <v>50</v>
      </c>
      <c r="E4499">
        <v>333</v>
      </c>
      <c r="F4499" s="1" t="s">
        <v>24</v>
      </c>
      <c r="G4499" t="s">
        <v>753</v>
      </c>
    </row>
    <row r="4500" spans="1:7" hidden="1" x14ac:dyDescent="0.25">
      <c r="A4500">
        <v>334</v>
      </c>
      <c r="B4500" t="s">
        <v>750</v>
      </c>
      <c r="C4500" t="s">
        <v>626</v>
      </c>
      <c r="D4500" t="s">
        <v>44</v>
      </c>
      <c r="E4500">
        <v>334</v>
      </c>
      <c r="F4500" s="1" t="s">
        <v>22</v>
      </c>
      <c r="G4500" t="s">
        <v>149</v>
      </c>
    </row>
    <row r="4501" spans="1:7" hidden="1" x14ac:dyDescent="0.25">
      <c r="A4501">
        <v>334</v>
      </c>
      <c r="B4501" t="s">
        <v>741</v>
      </c>
      <c r="C4501" t="s">
        <v>626</v>
      </c>
      <c r="D4501" t="s">
        <v>44</v>
      </c>
      <c r="E4501">
        <v>334</v>
      </c>
      <c r="F4501" s="1" t="s">
        <v>22</v>
      </c>
      <c r="G4501" t="s">
        <v>453</v>
      </c>
    </row>
    <row r="4502" spans="1:7" hidden="1" x14ac:dyDescent="0.25">
      <c r="A4502">
        <v>334</v>
      </c>
      <c r="B4502" t="s">
        <v>742</v>
      </c>
      <c r="C4502" t="s">
        <v>626</v>
      </c>
      <c r="D4502" t="s">
        <v>44</v>
      </c>
      <c r="E4502">
        <v>334</v>
      </c>
      <c r="F4502" s="1" t="s">
        <v>22</v>
      </c>
      <c r="G4502" t="s">
        <v>153</v>
      </c>
    </row>
    <row r="4503" spans="1:7" hidden="1" x14ac:dyDescent="0.25">
      <c r="A4503">
        <v>334</v>
      </c>
      <c r="B4503" t="s">
        <v>154</v>
      </c>
      <c r="C4503" t="s">
        <v>626</v>
      </c>
      <c r="D4503" t="s">
        <v>44</v>
      </c>
      <c r="E4503">
        <v>334</v>
      </c>
      <c r="F4503" s="1" t="s">
        <v>22</v>
      </c>
      <c r="G4503" t="s">
        <v>154</v>
      </c>
    </row>
    <row r="4504" spans="1:7" hidden="1" x14ac:dyDescent="0.25">
      <c r="A4504">
        <v>334</v>
      </c>
      <c r="B4504" t="s">
        <v>743</v>
      </c>
      <c r="C4504" t="s">
        <v>626</v>
      </c>
      <c r="D4504" t="s">
        <v>44</v>
      </c>
      <c r="E4504">
        <v>334</v>
      </c>
      <c r="F4504" s="1" t="s">
        <v>22</v>
      </c>
      <c r="G4504" t="s">
        <v>443</v>
      </c>
    </row>
    <row r="4505" spans="1:7" hidden="1" x14ac:dyDescent="0.25">
      <c r="A4505">
        <v>334</v>
      </c>
      <c r="B4505" t="s">
        <v>744</v>
      </c>
      <c r="C4505" t="s">
        <v>626</v>
      </c>
      <c r="D4505" t="s">
        <v>44</v>
      </c>
      <c r="E4505">
        <v>334</v>
      </c>
      <c r="F4505" s="1" t="s">
        <v>22</v>
      </c>
      <c r="G4505" t="s">
        <v>443</v>
      </c>
    </row>
    <row r="4506" spans="1:7" hidden="1" x14ac:dyDescent="0.25">
      <c r="A4506">
        <v>334</v>
      </c>
      <c r="B4506" t="s">
        <v>745</v>
      </c>
      <c r="C4506" t="s">
        <v>626</v>
      </c>
      <c r="D4506" t="s">
        <v>44</v>
      </c>
      <c r="E4506">
        <v>334</v>
      </c>
      <c r="F4506" s="1" t="s">
        <v>22</v>
      </c>
      <c r="G4506" t="s">
        <v>737</v>
      </c>
    </row>
    <row r="4507" spans="1:7" hidden="1" x14ac:dyDescent="0.25">
      <c r="A4507">
        <v>334</v>
      </c>
      <c r="B4507" t="s">
        <v>738</v>
      </c>
      <c r="C4507" t="s">
        <v>626</v>
      </c>
      <c r="D4507" t="s">
        <v>44</v>
      </c>
      <c r="E4507">
        <v>334</v>
      </c>
      <c r="F4507" s="1" t="s">
        <v>22</v>
      </c>
      <c r="G4507" t="s">
        <v>738</v>
      </c>
    </row>
    <row r="4508" spans="1:7" hidden="1" x14ac:dyDescent="0.25">
      <c r="A4508">
        <v>334</v>
      </c>
      <c r="B4508" t="s">
        <v>746</v>
      </c>
      <c r="C4508" t="s">
        <v>626</v>
      </c>
      <c r="D4508" t="s">
        <v>44</v>
      </c>
      <c r="E4508">
        <v>334</v>
      </c>
      <c r="F4508" s="1" t="s">
        <v>22</v>
      </c>
      <c r="G4508" t="s">
        <v>753</v>
      </c>
    </row>
    <row r="4509" spans="1:7" hidden="1" x14ac:dyDescent="0.25">
      <c r="A4509">
        <v>334</v>
      </c>
      <c r="B4509" t="s">
        <v>747</v>
      </c>
      <c r="C4509" t="s">
        <v>626</v>
      </c>
      <c r="D4509" t="s">
        <v>44</v>
      </c>
      <c r="E4509">
        <v>334</v>
      </c>
      <c r="F4509" s="1" t="s">
        <v>22</v>
      </c>
      <c r="G4509" t="s">
        <v>753</v>
      </c>
    </row>
    <row r="4510" spans="1:7" hidden="1" x14ac:dyDescent="0.25">
      <c r="A4510">
        <v>334</v>
      </c>
      <c r="B4510" t="s">
        <v>748</v>
      </c>
      <c r="C4510" t="s">
        <v>626</v>
      </c>
      <c r="D4510" t="s">
        <v>44</v>
      </c>
      <c r="E4510">
        <v>334</v>
      </c>
      <c r="F4510" s="1" t="s">
        <v>22</v>
      </c>
      <c r="G4510" t="s">
        <v>753</v>
      </c>
    </row>
    <row r="4511" spans="1:7" hidden="1" x14ac:dyDescent="0.25">
      <c r="A4511">
        <v>334</v>
      </c>
      <c r="B4511" t="s">
        <v>749</v>
      </c>
      <c r="C4511" t="s">
        <v>626</v>
      </c>
      <c r="D4511" t="s">
        <v>44</v>
      </c>
      <c r="E4511">
        <v>334</v>
      </c>
      <c r="F4511" s="1" t="s">
        <v>22</v>
      </c>
      <c r="G4511" t="s">
        <v>753</v>
      </c>
    </row>
    <row r="4512" spans="1:7" hidden="1" x14ac:dyDescent="0.25">
      <c r="A4512">
        <v>334</v>
      </c>
      <c r="B4512" t="s">
        <v>532</v>
      </c>
      <c r="C4512" t="s">
        <v>626</v>
      </c>
      <c r="D4512" t="s">
        <v>50</v>
      </c>
      <c r="E4512">
        <v>334</v>
      </c>
      <c r="F4512" s="1" t="s">
        <v>22</v>
      </c>
      <c r="G4512" t="s">
        <v>753</v>
      </c>
    </row>
    <row r="4513" spans="1:7" hidden="1" x14ac:dyDescent="0.25">
      <c r="A4513">
        <v>335</v>
      </c>
      <c r="B4513" t="s">
        <v>750</v>
      </c>
      <c r="C4513" t="s">
        <v>626</v>
      </c>
      <c r="D4513" t="s">
        <v>44</v>
      </c>
      <c r="E4513">
        <v>335</v>
      </c>
      <c r="F4513" s="1" t="s">
        <v>23</v>
      </c>
      <c r="G4513" t="s">
        <v>149</v>
      </c>
    </row>
    <row r="4514" spans="1:7" hidden="1" x14ac:dyDescent="0.25">
      <c r="A4514">
        <v>335</v>
      </c>
      <c r="B4514" t="s">
        <v>741</v>
      </c>
      <c r="C4514" t="s">
        <v>626</v>
      </c>
      <c r="D4514" t="s">
        <v>44</v>
      </c>
      <c r="E4514">
        <v>335</v>
      </c>
      <c r="F4514" s="1" t="s">
        <v>23</v>
      </c>
      <c r="G4514" t="s">
        <v>453</v>
      </c>
    </row>
    <row r="4515" spans="1:7" hidden="1" x14ac:dyDescent="0.25">
      <c r="A4515">
        <v>335</v>
      </c>
      <c r="B4515" t="s">
        <v>742</v>
      </c>
      <c r="C4515" t="s">
        <v>626</v>
      </c>
      <c r="D4515" t="s">
        <v>44</v>
      </c>
      <c r="E4515">
        <v>335</v>
      </c>
      <c r="F4515" s="1" t="s">
        <v>23</v>
      </c>
      <c r="G4515" t="s">
        <v>153</v>
      </c>
    </row>
    <row r="4516" spans="1:7" hidden="1" x14ac:dyDescent="0.25">
      <c r="A4516">
        <v>335</v>
      </c>
      <c r="B4516" t="s">
        <v>154</v>
      </c>
      <c r="C4516" t="s">
        <v>626</v>
      </c>
      <c r="D4516" t="s">
        <v>44</v>
      </c>
      <c r="E4516">
        <v>335</v>
      </c>
      <c r="F4516" s="1" t="s">
        <v>23</v>
      </c>
      <c r="G4516" t="s">
        <v>154</v>
      </c>
    </row>
    <row r="4517" spans="1:7" hidden="1" x14ac:dyDescent="0.25">
      <c r="A4517">
        <v>335</v>
      </c>
      <c r="B4517" t="s">
        <v>743</v>
      </c>
      <c r="C4517" t="s">
        <v>626</v>
      </c>
      <c r="D4517" t="s">
        <v>44</v>
      </c>
      <c r="E4517">
        <v>335</v>
      </c>
      <c r="F4517" s="1" t="s">
        <v>23</v>
      </c>
      <c r="G4517" t="s">
        <v>443</v>
      </c>
    </row>
    <row r="4518" spans="1:7" hidden="1" x14ac:dyDescent="0.25">
      <c r="A4518">
        <v>335</v>
      </c>
      <c r="B4518" t="s">
        <v>744</v>
      </c>
      <c r="C4518" t="s">
        <v>626</v>
      </c>
      <c r="D4518" t="s">
        <v>44</v>
      </c>
      <c r="E4518">
        <v>335</v>
      </c>
      <c r="F4518" s="1" t="s">
        <v>23</v>
      </c>
      <c r="G4518" t="s">
        <v>443</v>
      </c>
    </row>
    <row r="4519" spans="1:7" hidden="1" x14ac:dyDescent="0.25">
      <c r="A4519">
        <v>335</v>
      </c>
      <c r="B4519" t="s">
        <v>745</v>
      </c>
      <c r="C4519" t="s">
        <v>626</v>
      </c>
      <c r="D4519" t="s">
        <v>44</v>
      </c>
      <c r="E4519">
        <v>335</v>
      </c>
      <c r="F4519" s="1" t="s">
        <v>23</v>
      </c>
      <c r="G4519" t="s">
        <v>737</v>
      </c>
    </row>
    <row r="4520" spans="1:7" hidden="1" x14ac:dyDescent="0.25">
      <c r="A4520">
        <v>335</v>
      </c>
      <c r="B4520" t="s">
        <v>738</v>
      </c>
      <c r="C4520" t="s">
        <v>626</v>
      </c>
      <c r="D4520" t="s">
        <v>44</v>
      </c>
      <c r="E4520">
        <v>335</v>
      </c>
      <c r="F4520" s="1" t="s">
        <v>23</v>
      </c>
      <c r="G4520" t="s">
        <v>738</v>
      </c>
    </row>
    <row r="4521" spans="1:7" hidden="1" x14ac:dyDescent="0.25">
      <c r="A4521">
        <v>335</v>
      </c>
      <c r="B4521" t="s">
        <v>746</v>
      </c>
      <c r="C4521" t="s">
        <v>626</v>
      </c>
      <c r="D4521" t="s">
        <v>44</v>
      </c>
      <c r="E4521">
        <v>335</v>
      </c>
      <c r="F4521" s="1" t="s">
        <v>23</v>
      </c>
      <c r="G4521" t="s">
        <v>753</v>
      </c>
    </row>
    <row r="4522" spans="1:7" hidden="1" x14ac:dyDescent="0.25">
      <c r="A4522">
        <v>335</v>
      </c>
      <c r="B4522" t="s">
        <v>747</v>
      </c>
      <c r="C4522" t="s">
        <v>626</v>
      </c>
      <c r="D4522" t="s">
        <v>44</v>
      </c>
      <c r="E4522">
        <v>335</v>
      </c>
      <c r="F4522" s="1" t="s">
        <v>23</v>
      </c>
      <c r="G4522" t="s">
        <v>753</v>
      </c>
    </row>
    <row r="4523" spans="1:7" hidden="1" x14ac:dyDescent="0.25">
      <c r="A4523">
        <v>335</v>
      </c>
      <c r="B4523" t="s">
        <v>748</v>
      </c>
      <c r="C4523" t="s">
        <v>626</v>
      </c>
      <c r="D4523" t="s">
        <v>44</v>
      </c>
      <c r="E4523">
        <v>335</v>
      </c>
      <c r="F4523" s="1" t="s">
        <v>23</v>
      </c>
      <c r="G4523" t="s">
        <v>753</v>
      </c>
    </row>
    <row r="4524" spans="1:7" hidden="1" x14ac:dyDescent="0.25">
      <c r="A4524">
        <v>335</v>
      </c>
      <c r="B4524" t="s">
        <v>749</v>
      </c>
      <c r="C4524" t="s">
        <v>626</v>
      </c>
      <c r="D4524" t="s">
        <v>44</v>
      </c>
      <c r="E4524">
        <v>335</v>
      </c>
      <c r="F4524" s="1" t="s">
        <v>23</v>
      </c>
      <c r="G4524" t="s">
        <v>753</v>
      </c>
    </row>
    <row r="4525" spans="1:7" hidden="1" x14ac:dyDescent="0.25">
      <c r="A4525">
        <v>335</v>
      </c>
      <c r="B4525" t="s">
        <v>532</v>
      </c>
      <c r="C4525" t="s">
        <v>626</v>
      </c>
      <c r="D4525">
        <v>9</v>
      </c>
      <c r="E4525">
        <v>335</v>
      </c>
      <c r="F4525" s="1" t="s">
        <v>23</v>
      </c>
      <c r="G4525" t="s">
        <v>753</v>
      </c>
    </row>
    <row r="4526" spans="1:7" hidden="1" x14ac:dyDescent="0.25">
      <c r="A4526">
        <v>336110</v>
      </c>
      <c r="B4526" t="s">
        <v>750</v>
      </c>
      <c r="C4526" t="s">
        <v>626</v>
      </c>
      <c r="D4526" t="s">
        <v>44</v>
      </c>
      <c r="E4526">
        <v>336</v>
      </c>
      <c r="F4526" s="1" t="s">
        <v>25</v>
      </c>
      <c r="G4526" t="s">
        <v>149</v>
      </c>
    </row>
    <row r="4527" spans="1:7" hidden="1" x14ac:dyDescent="0.25">
      <c r="A4527">
        <v>336110</v>
      </c>
      <c r="B4527" t="s">
        <v>741</v>
      </c>
      <c r="C4527" t="s">
        <v>626</v>
      </c>
      <c r="D4527" t="s">
        <v>44</v>
      </c>
      <c r="E4527">
        <v>336</v>
      </c>
      <c r="F4527" s="1" t="s">
        <v>25</v>
      </c>
      <c r="G4527" t="s">
        <v>453</v>
      </c>
    </row>
    <row r="4528" spans="1:7" hidden="1" x14ac:dyDescent="0.25">
      <c r="A4528">
        <v>336110</v>
      </c>
      <c r="B4528" t="s">
        <v>742</v>
      </c>
      <c r="C4528" t="s">
        <v>626</v>
      </c>
      <c r="D4528" t="s">
        <v>44</v>
      </c>
      <c r="E4528">
        <v>336</v>
      </c>
      <c r="F4528" s="1" t="s">
        <v>25</v>
      </c>
      <c r="G4528" t="s">
        <v>153</v>
      </c>
    </row>
    <row r="4529" spans="1:7" hidden="1" x14ac:dyDescent="0.25">
      <c r="A4529">
        <v>336110</v>
      </c>
      <c r="B4529" t="s">
        <v>154</v>
      </c>
      <c r="C4529" t="s">
        <v>626</v>
      </c>
      <c r="D4529" t="s">
        <v>44</v>
      </c>
      <c r="E4529">
        <v>336</v>
      </c>
      <c r="F4529" s="1" t="s">
        <v>25</v>
      </c>
      <c r="G4529" t="s">
        <v>154</v>
      </c>
    </row>
    <row r="4530" spans="1:7" hidden="1" x14ac:dyDescent="0.25">
      <c r="A4530">
        <v>336110</v>
      </c>
      <c r="B4530" t="s">
        <v>743</v>
      </c>
      <c r="C4530" t="s">
        <v>626</v>
      </c>
      <c r="D4530" t="s">
        <v>44</v>
      </c>
      <c r="E4530">
        <v>336</v>
      </c>
      <c r="F4530" s="1" t="s">
        <v>25</v>
      </c>
      <c r="G4530" t="s">
        <v>443</v>
      </c>
    </row>
    <row r="4531" spans="1:7" hidden="1" x14ac:dyDescent="0.25">
      <c r="A4531">
        <v>336110</v>
      </c>
      <c r="B4531" t="s">
        <v>744</v>
      </c>
      <c r="C4531" t="s">
        <v>626</v>
      </c>
      <c r="D4531" t="s">
        <v>44</v>
      </c>
      <c r="E4531">
        <v>336</v>
      </c>
      <c r="F4531" s="1" t="s">
        <v>25</v>
      </c>
      <c r="G4531" t="s">
        <v>443</v>
      </c>
    </row>
    <row r="4532" spans="1:7" hidden="1" x14ac:dyDescent="0.25">
      <c r="A4532">
        <v>336110</v>
      </c>
      <c r="B4532" t="s">
        <v>745</v>
      </c>
      <c r="C4532" t="s">
        <v>626</v>
      </c>
      <c r="D4532" t="s">
        <v>44</v>
      </c>
      <c r="E4532">
        <v>336</v>
      </c>
      <c r="F4532" s="1" t="s">
        <v>25</v>
      </c>
      <c r="G4532" t="s">
        <v>737</v>
      </c>
    </row>
    <row r="4533" spans="1:7" hidden="1" x14ac:dyDescent="0.25">
      <c r="A4533">
        <v>336110</v>
      </c>
      <c r="B4533" t="s">
        <v>738</v>
      </c>
      <c r="C4533" t="s">
        <v>626</v>
      </c>
      <c r="D4533" t="s">
        <v>44</v>
      </c>
      <c r="E4533">
        <v>336</v>
      </c>
      <c r="F4533" s="1" t="s">
        <v>25</v>
      </c>
      <c r="G4533" t="s">
        <v>738</v>
      </c>
    </row>
    <row r="4534" spans="1:7" hidden="1" x14ac:dyDescent="0.25">
      <c r="A4534">
        <v>336110</v>
      </c>
      <c r="B4534" t="s">
        <v>746</v>
      </c>
      <c r="C4534" t="s">
        <v>626</v>
      </c>
      <c r="D4534" t="s">
        <v>44</v>
      </c>
      <c r="E4534">
        <v>336</v>
      </c>
      <c r="F4534" s="1" t="s">
        <v>25</v>
      </c>
      <c r="G4534" t="s">
        <v>753</v>
      </c>
    </row>
    <row r="4535" spans="1:7" hidden="1" x14ac:dyDescent="0.25">
      <c r="A4535">
        <v>336110</v>
      </c>
      <c r="B4535" t="s">
        <v>747</v>
      </c>
      <c r="C4535" t="s">
        <v>626</v>
      </c>
      <c r="D4535" t="s">
        <v>44</v>
      </c>
      <c r="E4535">
        <v>336</v>
      </c>
      <c r="F4535" s="1" t="s">
        <v>25</v>
      </c>
      <c r="G4535" t="s">
        <v>753</v>
      </c>
    </row>
    <row r="4536" spans="1:7" hidden="1" x14ac:dyDescent="0.25">
      <c r="A4536">
        <v>336110</v>
      </c>
      <c r="B4536" t="s">
        <v>748</v>
      </c>
      <c r="C4536" t="s">
        <v>626</v>
      </c>
      <c r="D4536" t="s">
        <v>44</v>
      </c>
      <c r="E4536">
        <v>336</v>
      </c>
      <c r="F4536" s="1" t="s">
        <v>25</v>
      </c>
      <c r="G4536" t="s">
        <v>753</v>
      </c>
    </row>
    <row r="4537" spans="1:7" hidden="1" x14ac:dyDescent="0.25">
      <c r="A4537">
        <v>336110</v>
      </c>
      <c r="B4537" t="s">
        <v>749</v>
      </c>
      <c r="C4537" t="s">
        <v>626</v>
      </c>
      <c r="D4537" t="s">
        <v>44</v>
      </c>
      <c r="E4537">
        <v>336</v>
      </c>
      <c r="F4537" s="1" t="s">
        <v>25</v>
      </c>
      <c r="G4537" t="s">
        <v>753</v>
      </c>
    </row>
    <row r="4538" spans="1:7" hidden="1" x14ac:dyDescent="0.25">
      <c r="A4538">
        <v>336110</v>
      </c>
      <c r="B4538" t="s">
        <v>532</v>
      </c>
      <c r="C4538" t="s">
        <v>626</v>
      </c>
      <c r="D4538">
        <v>8</v>
      </c>
      <c r="E4538">
        <v>336</v>
      </c>
      <c r="F4538" s="1" t="s">
        <v>25</v>
      </c>
      <c r="G4538" t="s">
        <v>753</v>
      </c>
    </row>
    <row r="4539" spans="1:7" hidden="1" x14ac:dyDescent="0.25">
      <c r="A4539">
        <v>3364</v>
      </c>
      <c r="B4539" t="s">
        <v>750</v>
      </c>
      <c r="C4539" t="s">
        <v>626</v>
      </c>
      <c r="D4539" t="s">
        <v>44</v>
      </c>
      <c r="E4539">
        <v>336</v>
      </c>
      <c r="F4539" s="1" t="s">
        <v>26</v>
      </c>
      <c r="G4539" t="s">
        <v>149</v>
      </c>
    </row>
    <row r="4540" spans="1:7" hidden="1" x14ac:dyDescent="0.25">
      <c r="A4540">
        <v>3364</v>
      </c>
      <c r="B4540" t="s">
        <v>741</v>
      </c>
      <c r="C4540" t="s">
        <v>626</v>
      </c>
      <c r="D4540" t="s">
        <v>44</v>
      </c>
      <c r="E4540">
        <v>336</v>
      </c>
      <c r="F4540" s="1" t="s">
        <v>26</v>
      </c>
      <c r="G4540" t="s">
        <v>453</v>
      </c>
    </row>
    <row r="4541" spans="1:7" hidden="1" x14ac:dyDescent="0.25">
      <c r="A4541">
        <v>3364</v>
      </c>
      <c r="B4541" t="s">
        <v>742</v>
      </c>
      <c r="C4541" t="s">
        <v>626</v>
      </c>
      <c r="D4541" t="s">
        <v>44</v>
      </c>
      <c r="E4541">
        <v>336</v>
      </c>
      <c r="F4541" s="1" t="s">
        <v>26</v>
      </c>
      <c r="G4541" t="s">
        <v>153</v>
      </c>
    </row>
    <row r="4542" spans="1:7" hidden="1" x14ac:dyDescent="0.25">
      <c r="A4542">
        <v>3364</v>
      </c>
      <c r="B4542" t="s">
        <v>154</v>
      </c>
      <c r="C4542" t="s">
        <v>626</v>
      </c>
      <c r="D4542" t="s">
        <v>44</v>
      </c>
      <c r="E4542">
        <v>336</v>
      </c>
      <c r="F4542" s="1" t="s">
        <v>26</v>
      </c>
      <c r="G4542" t="s">
        <v>154</v>
      </c>
    </row>
    <row r="4543" spans="1:7" hidden="1" x14ac:dyDescent="0.25">
      <c r="A4543">
        <v>3364</v>
      </c>
      <c r="B4543" t="s">
        <v>743</v>
      </c>
      <c r="C4543" t="s">
        <v>626</v>
      </c>
      <c r="D4543" t="s">
        <v>44</v>
      </c>
      <c r="E4543">
        <v>336</v>
      </c>
      <c r="F4543" s="1" t="s">
        <v>26</v>
      </c>
      <c r="G4543" t="s">
        <v>443</v>
      </c>
    </row>
    <row r="4544" spans="1:7" hidden="1" x14ac:dyDescent="0.25">
      <c r="A4544">
        <v>3364</v>
      </c>
      <c r="B4544" t="s">
        <v>744</v>
      </c>
      <c r="C4544" t="s">
        <v>626</v>
      </c>
      <c r="D4544" t="s">
        <v>44</v>
      </c>
      <c r="E4544">
        <v>336</v>
      </c>
      <c r="F4544" s="1" t="s">
        <v>26</v>
      </c>
      <c r="G4544" t="s">
        <v>443</v>
      </c>
    </row>
    <row r="4545" spans="1:7" hidden="1" x14ac:dyDescent="0.25">
      <c r="A4545">
        <v>3364</v>
      </c>
      <c r="B4545" t="s">
        <v>745</v>
      </c>
      <c r="C4545" t="s">
        <v>626</v>
      </c>
      <c r="D4545" t="s">
        <v>44</v>
      </c>
      <c r="E4545">
        <v>336</v>
      </c>
      <c r="F4545" s="1" t="s">
        <v>26</v>
      </c>
      <c r="G4545" t="s">
        <v>737</v>
      </c>
    </row>
    <row r="4546" spans="1:7" hidden="1" x14ac:dyDescent="0.25">
      <c r="A4546">
        <v>3364</v>
      </c>
      <c r="B4546" t="s">
        <v>738</v>
      </c>
      <c r="C4546" t="s">
        <v>626</v>
      </c>
      <c r="D4546" t="s">
        <v>44</v>
      </c>
      <c r="E4546">
        <v>336</v>
      </c>
      <c r="F4546" s="1" t="s">
        <v>26</v>
      </c>
      <c r="G4546" t="s">
        <v>738</v>
      </c>
    </row>
    <row r="4547" spans="1:7" hidden="1" x14ac:dyDescent="0.25">
      <c r="A4547">
        <v>3364</v>
      </c>
      <c r="B4547" t="s">
        <v>746</v>
      </c>
      <c r="C4547" t="s">
        <v>626</v>
      </c>
      <c r="D4547" t="s">
        <v>44</v>
      </c>
      <c r="E4547">
        <v>336</v>
      </c>
      <c r="F4547" s="1" t="s">
        <v>26</v>
      </c>
      <c r="G4547" t="s">
        <v>753</v>
      </c>
    </row>
    <row r="4548" spans="1:7" hidden="1" x14ac:dyDescent="0.25">
      <c r="A4548">
        <v>3364</v>
      </c>
      <c r="B4548" t="s">
        <v>747</v>
      </c>
      <c r="C4548" t="s">
        <v>626</v>
      </c>
      <c r="D4548" t="s">
        <v>44</v>
      </c>
      <c r="E4548">
        <v>336</v>
      </c>
      <c r="F4548" s="1" t="s">
        <v>26</v>
      </c>
      <c r="G4548" t="s">
        <v>753</v>
      </c>
    </row>
    <row r="4549" spans="1:7" hidden="1" x14ac:dyDescent="0.25">
      <c r="A4549">
        <v>3364</v>
      </c>
      <c r="B4549" t="s">
        <v>748</v>
      </c>
      <c r="C4549" t="s">
        <v>626</v>
      </c>
      <c r="D4549" t="s">
        <v>44</v>
      </c>
      <c r="E4549">
        <v>336</v>
      </c>
      <c r="F4549" s="1" t="s">
        <v>26</v>
      </c>
      <c r="G4549" t="s">
        <v>753</v>
      </c>
    </row>
    <row r="4550" spans="1:7" hidden="1" x14ac:dyDescent="0.25">
      <c r="A4550">
        <v>3364</v>
      </c>
      <c r="B4550" t="s">
        <v>749</v>
      </c>
      <c r="C4550" t="s">
        <v>626</v>
      </c>
      <c r="D4550" t="s">
        <v>44</v>
      </c>
      <c r="E4550">
        <v>336</v>
      </c>
      <c r="F4550" s="1" t="s">
        <v>26</v>
      </c>
      <c r="G4550" t="s">
        <v>753</v>
      </c>
    </row>
    <row r="4551" spans="1:7" hidden="1" x14ac:dyDescent="0.25">
      <c r="A4551">
        <v>3364</v>
      </c>
      <c r="B4551" t="s">
        <v>532</v>
      </c>
      <c r="C4551" t="s">
        <v>626</v>
      </c>
      <c r="D4551">
        <v>1</v>
      </c>
      <c r="E4551">
        <v>336</v>
      </c>
      <c r="F4551" s="1" t="s">
        <v>26</v>
      </c>
      <c r="G4551" t="s">
        <v>753</v>
      </c>
    </row>
    <row r="4552" spans="1:7" hidden="1" x14ac:dyDescent="0.25">
      <c r="A4552">
        <v>337</v>
      </c>
      <c r="B4552" t="s">
        <v>750</v>
      </c>
      <c r="C4552" t="s">
        <v>626</v>
      </c>
      <c r="D4552" t="s">
        <v>44</v>
      </c>
      <c r="E4552">
        <v>337</v>
      </c>
      <c r="F4552" s="1" t="s">
        <v>27</v>
      </c>
      <c r="G4552" t="s">
        <v>149</v>
      </c>
    </row>
    <row r="4553" spans="1:7" hidden="1" x14ac:dyDescent="0.25">
      <c r="A4553">
        <v>337</v>
      </c>
      <c r="B4553" t="s">
        <v>741</v>
      </c>
      <c r="C4553" t="s">
        <v>626</v>
      </c>
      <c r="D4553" t="s">
        <v>44</v>
      </c>
      <c r="E4553">
        <v>337</v>
      </c>
      <c r="F4553" s="1" t="s">
        <v>27</v>
      </c>
      <c r="G4553" t="s">
        <v>453</v>
      </c>
    </row>
    <row r="4554" spans="1:7" hidden="1" x14ac:dyDescent="0.25">
      <c r="A4554">
        <v>337</v>
      </c>
      <c r="B4554" t="s">
        <v>742</v>
      </c>
      <c r="C4554" t="s">
        <v>626</v>
      </c>
      <c r="D4554" t="s">
        <v>44</v>
      </c>
      <c r="E4554">
        <v>337</v>
      </c>
      <c r="F4554" s="1" t="s">
        <v>27</v>
      </c>
      <c r="G4554" t="s">
        <v>153</v>
      </c>
    </row>
    <row r="4555" spans="1:7" hidden="1" x14ac:dyDescent="0.25">
      <c r="A4555">
        <v>337</v>
      </c>
      <c r="B4555" t="s">
        <v>154</v>
      </c>
      <c r="C4555" t="s">
        <v>626</v>
      </c>
      <c r="D4555" t="s">
        <v>44</v>
      </c>
      <c r="E4555">
        <v>337</v>
      </c>
      <c r="F4555" s="1" t="s">
        <v>27</v>
      </c>
      <c r="G4555" t="s">
        <v>154</v>
      </c>
    </row>
    <row r="4556" spans="1:7" hidden="1" x14ac:dyDescent="0.25">
      <c r="A4556">
        <v>337</v>
      </c>
      <c r="B4556" t="s">
        <v>743</v>
      </c>
      <c r="C4556" t="s">
        <v>626</v>
      </c>
      <c r="D4556" t="s">
        <v>44</v>
      </c>
      <c r="E4556">
        <v>337</v>
      </c>
      <c r="F4556" s="1" t="s">
        <v>27</v>
      </c>
      <c r="G4556" t="s">
        <v>443</v>
      </c>
    </row>
    <row r="4557" spans="1:7" hidden="1" x14ac:dyDescent="0.25">
      <c r="A4557">
        <v>337</v>
      </c>
      <c r="B4557" t="s">
        <v>744</v>
      </c>
      <c r="C4557" t="s">
        <v>626</v>
      </c>
      <c r="D4557" t="s">
        <v>44</v>
      </c>
      <c r="E4557">
        <v>337</v>
      </c>
      <c r="F4557" s="1" t="s">
        <v>27</v>
      </c>
      <c r="G4557" t="s">
        <v>443</v>
      </c>
    </row>
    <row r="4558" spans="1:7" hidden="1" x14ac:dyDescent="0.25">
      <c r="A4558">
        <v>337</v>
      </c>
      <c r="B4558" t="s">
        <v>745</v>
      </c>
      <c r="C4558" t="s">
        <v>626</v>
      </c>
      <c r="D4558" t="s">
        <v>44</v>
      </c>
      <c r="E4558">
        <v>337</v>
      </c>
      <c r="F4558" s="1" t="s">
        <v>27</v>
      </c>
      <c r="G4558" t="s">
        <v>737</v>
      </c>
    </row>
    <row r="4559" spans="1:7" hidden="1" x14ac:dyDescent="0.25">
      <c r="A4559">
        <v>337</v>
      </c>
      <c r="B4559" t="s">
        <v>738</v>
      </c>
      <c r="C4559" t="s">
        <v>626</v>
      </c>
      <c r="D4559" t="s">
        <v>44</v>
      </c>
      <c r="E4559">
        <v>337</v>
      </c>
      <c r="F4559" s="1" t="s">
        <v>27</v>
      </c>
      <c r="G4559" t="s">
        <v>738</v>
      </c>
    </row>
    <row r="4560" spans="1:7" hidden="1" x14ac:dyDescent="0.25">
      <c r="A4560">
        <v>337</v>
      </c>
      <c r="B4560" t="s">
        <v>746</v>
      </c>
      <c r="C4560" t="s">
        <v>626</v>
      </c>
      <c r="D4560" t="s">
        <v>44</v>
      </c>
      <c r="E4560">
        <v>337</v>
      </c>
      <c r="F4560" s="1" t="s">
        <v>27</v>
      </c>
      <c r="G4560" t="s">
        <v>753</v>
      </c>
    </row>
    <row r="4561" spans="1:7" hidden="1" x14ac:dyDescent="0.25">
      <c r="A4561">
        <v>337</v>
      </c>
      <c r="B4561" t="s">
        <v>747</v>
      </c>
      <c r="C4561" t="s">
        <v>626</v>
      </c>
      <c r="D4561" t="s">
        <v>44</v>
      </c>
      <c r="E4561">
        <v>337</v>
      </c>
      <c r="F4561" s="1" t="s">
        <v>27</v>
      </c>
      <c r="G4561" t="s">
        <v>753</v>
      </c>
    </row>
    <row r="4562" spans="1:7" hidden="1" x14ac:dyDescent="0.25">
      <c r="A4562">
        <v>337</v>
      </c>
      <c r="B4562" t="s">
        <v>748</v>
      </c>
      <c r="C4562" t="s">
        <v>626</v>
      </c>
      <c r="D4562" t="s">
        <v>44</v>
      </c>
      <c r="E4562">
        <v>337</v>
      </c>
      <c r="F4562" s="1" t="s">
        <v>27</v>
      </c>
      <c r="G4562" t="s">
        <v>753</v>
      </c>
    </row>
    <row r="4563" spans="1:7" hidden="1" x14ac:dyDescent="0.25">
      <c r="A4563">
        <v>337</v>
      </c>
      <c r="B4563" t="s">
        <v>749</v>
      </c>
      <c r="C4563" t="s">
        <v>626</v>
      </c>
      <c r="D4563" t="s">
        <v>44</v>
      </c>
      <c r="E4563">
        <v>337</v>
      </c>
      <c r="F4563" s="1" t="s">
        <v>27</v>
      </c>
      <c r="G4563" t="s">
        <v>753</v>
      </c>
    </row>
    <row r="4564" spans="1:7" hidden="1" x14ac:dyDescent="0.25">
      <c r="A4564">
        <v>337</v>
      </c>
      <c r="B4564" t="s">
        <v>532</v>
      </c>
      <c r="C4564" t="s">
        <v>626</v>
      </c>
      <c r="D4564">
        <v>4</v>
      </c>
      <c r="E4564">
        <v>337</v>
      </c>
      <c r="F4564" s="1" t="s">
        <v>27</v>
      </c>
      <c r="G4564" t="s">
        <v>753</v>
      </c>
    </row>
    <row r="4565" spans="1:7" hidden="1" x14ac:dyDescent="0.25">
      <c r="A4565">
        <v>339</v>
      </c>
      <c r="B4565" t="s">
        <v>750</v>
      </c>
      <c r="C4565" t="s">
        <v>626</v>
      </c>
      <c r="D4565" t="s">
        <v>44</v>
      </c>
      <c r="E4565">
        <v>339</v>
      </c>
      <c r="F4565" s="1" t="s">
        <v>27</v>
      </c>
      <c r="G4565" t="s">
        <v>149</v>
      </c>
    </row>
    <row r="4566" spans="1:7" hidden="1" x14ac:dyDescent="0.25">
      <c r="A4566">
        <v>339</v>
      </c>
      <c r="B4566" t="s">
        <v>741</v>
      </c>
      <c r="C4566" t="s">
        <v>626</v>
      </c>
      <c r="D4566" t="s">
        <v>44</v>
      </c>
      <c r="E4566">
        <v>339</v>
      </c>
      <c r="F4566" s="1" t="s">
        <v>27</v>
      </c>
      <c r="G4566" t="s">
        <v>453</v>
      </c>
    </row>
    <row r="4567" spans="1:7" hidden="1" x14ac:dyDescent="0.25">
      <c r="A4567">
        <v>339</v>
      </c>
      <c r="B4567" t="s">
        <v>742</v>
      </c>
      <c r="C4567" t="s">
        <v>626</v>
      </c>
      <c r="D4567" t="s">
        <v>44</v>
      </c>
      <c r="E4567">
        <v>339</v>
      </c>
      <c r="F4567" s="1" t="s">
        <v>27</v>
      </c>
      <c r="G4567" t="s">
        <v>153</v>
      </c>
    </row>
    <row r="4568" spans="1:7" hidden="1" x14ac:dyDescent="0.25">
      <c r="A4568">
        <v>339</v>
      </c>
      <c r="B4568" t="s">
        <v>154</v>
      </c>
      <c r="C4568" t="s">
        <v>626</v>
      </c>
      <c r="D4568" t="s">
        <v>44</v>
      </c>
      <c r="E4568">
        <v>339</v>
      </c>
      <c r="F4568" s="1" t="s">
        <v>27</v>
      </c>
      <c r="G4568" t="s">
        <v>154</v>
      </c>
    </row>
    <row r="4569" spans="1:7" hidden="1" x14ac:dyDescent="0.25">
      <c r="A4569">
        <v>339</v>
      </c>
      <c r="B4569" t="s">
        <v>743</v>
      </c>
      <c r="C4569" t="s">
        <v>626</v>
      </c>
      <c r="D4569" t="s">
        <v>44</v>
      </c>
      <c r="E4569">
        <v>339</v>
      </c>
      <c r="F4569" s="1" t="s">
        <v>27</v>
      </c>
      <c r="G4569" t="s">
        <v>443</v>
      </c>
    </row>
    <row r="4570" spans="1:7" hidden="1" x14ac:dyDescent="0.25">
      <c r="A4570">
        <v>339</v>
      </c>
      <c r="B4570" t="s">
        <v>744</v>
      </c>
      <c r="C4570" t="s">
        <v>626</v>
      </c>
      <c r="D4570" t="s">
        <v>44</v>
      </c>
      <c r="E4570">
        <v>339</v>
      </c>
      <c r="F4570" s="1" t="s">
        <v>27</v>
      </c>
      <c r="G4570" t="s">
        <v>443</v>
      </c>
    </row>
    <row r="4571" spans="1:7" hidden="1" x14ac:dyDescent="0.25">
      <c r="A4571">
        <v>339</v>
      </c>
      <c r="B4571" t="s">
        <v>745</v>
      </c>
      <c r="C4571" t="s">
        <v>626</v>
      </c>
      <c r="D4571" t="s">
        <v>44</v>
      </c>
      <c r="E4571">
        <v>339</v>
      </c>
      <c r="F4571" s="1" t="s">
        <v>27</v>
      </c>
      <c r="G4571" t="s">
        <v>737</v>
      </c>
    </row>
    <row r="4572" spans="1:7" hidden="1" x14ac:dyDescent="0.25">
      <c r="A4572">
        <v>339</v>
      </c>
      <c r="B4572" t="s">
        <v>738</v>
      </c>
      <c r="C4572" t="s">
        <v>626</v>
      </c>
      <c r="D4572" t="s">
        <v>44</v>
      </c>
      <c r="E4572">
        <v>339</v>
      </c>
      <c r="F4572" s="1" t="s">
        <v>27</v>
      </c>
      <c r="G4572" t="s">
        <v>738</v>
      </c>
    </row>
    <row r="4573" spans="1:7" hidden="1" x14ac:dyDescent="0.25">
      <c r="A4573">
        <v>339</v>
      </c>
      <c r="B4573" t="s">
        <v>746</v>
      </c>
      <c r="C4573" t="s">
        <v>626</v>
      </c>
      <c r="D4573" t="s">
        <v>44</v>
      </c>
      <c r="E4573">
        <v>339</v>
      </c>
      <c r="F4573" s="1" t="s">
        <v>27</v>
      </c>
      <c r="G4573" t="s">
        <v>753</v>
      </c>
    </row>
    <row r="4574" spans="1:7" hidden="1" x14ac:dyDescent="0.25">
      <c r="A4574">
        <v>339</v>
      </c>
      <c r="B4574" t="s">
        <v>747</v>
      </c>
      <c r="C4574" t="s">
        <v>626</v>
      </c>
      <c r="D4574" t="s">
        <v>44</v>
      </c>
      <c r="E4574">
        <v>339</v>
      </c>
      <c r="F4574" s="1" t="s">
        <v>27</v>
      </c>
      <c r="G4574" t="s">
        <v>753</v>
      </c>
    </row>
    <row r="4575" spans="1:7" hidden="1" x14ac:dyDescent="0.25">
      <c r="A4575">
        <v>339</v>
      </c>
      <c r="B4575" t="s">
        <v>748</v>
      </c>
      <c r="C4575" t="s">
        <v>626</v>
      </c>
      <c r="D4575" t="s">
        <v>44</v>
      </c>
      <c r="E4575">
        <v>339</v>
      </c>
      <c r="F4575" s="1" t="s">
        <v>27</v>
      </c>
      <c r="G4575" t="s">
        <v>753</v>
      </c>
    </row>
    <row r="4576" spans="1:7" hidden="1" x14ac:dyDescent="0.25">
      <c r="A4576">
        <v>339</v>
      </c>
      <c r="B4576" t="s">
        <v>749</v>
      </c>
      <c r="C4576" t="s">
        <v>626</v>
      </c>
      <c r="D4576" t="s">
        <v>44</v>
      </c>
      <c r="E4576">
        <v>339</v>
      </c>
      <c r="F4576" s="1" t="s">
        <v>27</v>
      </c>
      <c r="G4576" t="s">
        <v>753</v>
      </c>
    </row>
    <row r="4577" spans="1:7" hidden="1" x14ac:dyDescent="0.25">
      <c r="A4577">
        <v>339</v>
      </c>
      <c r="B4577" t="s">
        <v>532</v>
      </c>
      <c r="C4577" t="s">
        <v>626</v>
      </c>
      <c r="D4577" t="s">
        <v>50</v>
      </c>
      <c r="E4577">
        <v>339</v>
      </c>
      <c r="F4577" s="1" t="s">
        <v>27</v>
      </c>
      <c r="G4577" t="s">
        <v>753</v>
      </c>
    </row>
  </sheetData>
  <autoFilter ref="A1:G4577" xr:uid="{44B2F0F1-668C-450E-AE82-497BF75BF3FE}">
    <filterColumn colId="1">
      <filters>
        <filter val="Facility HVACg"/>
        <filter val="Facility Lighting"/>
        <filter val="Onsite Transportation"/>
        <filter val="Other Facility Support"/>
        <filter val="Other Nonprocess Use"/>
      </filters>
    </filterColumn>
    <filterColumn colId="2">
      <filters>
        <filter val="Distillate_and_diesel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05EE-3EA2-490F-965D-5AB8686738A7}">
  <dimension ref="A1:BN47"/>
  <sheetViews>
    <sheetView tabSelected="1" zoomScale="70" zoomScaleNormal="70" workbookViewId="0">
      <selection activeCell="M25" sqref="M25"/>
    </sheetView>
  </sheetViews>
  <sheetFormatPr defaultRowHeight="15" x14ac:dyDescent="0.25"/>
  <cols>
    <col min="1" max="1" width="14" style="2" customWidth="1"/>
    <col min="2" max="2" width="48.42578125" customWidth="1"/>
    <col min="3" max="10" width="16.140625" customWidth="1"/>
    <col min="11" max="11" width="6.7109375" customWidth="1"/>
    <col min="12" max="19" width="16.140625" customWidth="1"/>
    <col min="20" max="20" width="6.7109375" customWidth="1"/>
    <col min="21" max="28" width="16.140625" customWidth="1"/>
    <col min="29" max="29" width="6.7109375" customWidth="1"/>
    <col min="30" max="37" width="16.140625" customWidth="1"/>
    <col min="38" max="38" width="6.7109375" customWidth="1"/>
    <col min="39" max="46" width="16.140625" customWidth="1"/>
    <col min="47" max="47" width="6.7109375" customWidth="1"/>
    <col min="48" max="55" width="16.140625" customWidth="1"/>
    <col min="56" max="56" width="6.7109375" customWidth="1"/>
    <col min="57" max="64" width="16.140625" customWidth="1"/>
    <col min="65" max="65" width="6.7109375" customWidth="1"/>
  </cols>
  <sheetData>
    <row r="1" spans="1:66" x14ac:dyDescent="0.25">
      <c r="B1" s="48" t="s">
        <v>776</v>
      </c>
      <c r="C1" t="s">
        <v>489</v>
      </c>
      <c r="D1" t="s">
        <v>489</v>
      </c>
      <c r="E1" t="s">
        <v>489</v>
      </c>
      <c r="F1" t="s">
        <v>489</v>
      </c>
      <c r="G1" t="s">
        <v>489</v>
      </c>
      <c r="H1" t="s">
        <v>489</v>
      </c>
      <c r="I1" t="s">
        <v>489</v>
      </c>
      <c r="J1" t="s">
        <v>489</v>
      </c>
      <c r="L1" t="s">
        <v>490</v>
      </c>
      <c r="M1" t="s">
        <v>490</v>
      </c>
      <c r="N1" t="s">
        <v>490</v>
      </c>
      <c r="O1" t="s">
        <v>490</v>
      </c>
      <c r="P1" t="s">
        <v>490</v>
      </c>
      <c r="Q1" t="s">
        <v>490</v>
      </c>
      <c r="R1" t="s">
        <v>490</v>
      </c>
      <c r="S1" t="s">
        <v>490</v>
      </c>
      <c r="U1" t="s">
        <v>491</v>
      </c>
      <c r="V1" t="s">
        <v>491</v>
      </c>
      <c r="W1" t="s">
        <v>491</v>
      </c>
      <c r="X1" t="s">
        <v>491</v>
      </c>
      <c r="Y1" t="s">
        <v>491</v>
      </c>
      <c r="Z1" t="s">
        <v>491</v>
      </c>
      <c r="AA1" t="s">
        <v>491</v>
      </c>
      <c r="AB1" t="s">
        <v>491</v>
      </c>
      <c r="AD1" t="s">
        <v>492</v>
      </c>
      <c r="AE1" t="s">
        <v>492</v>
      </c>
      <c r="AF1" t="s">
        <v>492</v>
      </c>
      <c r="AG1" t="s">
        <v>492</v>
      </c>
      <c r="AH1" t="s">
        <v>492</v>
      </c>
      <c r="AI1" t="s">
        <v>492</v>
      </c>
      <c r="AJ1" t="s">
        <v>492</v>
      </c>
      <c r="AK1" t="s">
        <v>492</v>
      </c>
      <c r="AM1" t="s">
        <v>493</v>
      </c>
      <c r="AN1" t="s">
        <v>493</v>
      </c>
      <c r="AO1" t="s">
        <v>493</v>
      </c>
      <c r="AP1" t="s">
        <v>493</v>
      </c>
      <c r="AQ1" t="s">
        <v>493</v>
      </c>
      <c r="AR1" t="s">
        <v>493</v>
      </c>
      <c r="AS1" t="s">
        <v>493</v>
      </c>
      <c r="AT1" t="s">
        <v>493</v>
      </c>
      <c r="AV1" t="s">
        <v>494</v>
      </c>
      <c r="AW1" t="s">
        <v>494</v>
      </c>
      <c r="AX1" t="s">
        <v>494</v>
      </c>
      <c r="AY1" t="s">
        <v>494</v>
      </c>
      <c r="AZ1" t="s">
        <v>494</v>
      </c>
      <c r="BA1" t="s">
        <v>494</v>
      </c>
      <c r="BB1" t="s">
        <v>494</v>
      </c>
      <c r="BC1" t="s">
        <v>494</v>
      </c>
      <c r="BE1" t="s">
        <v>495</v>
      </c>
      <c r="BF1" t="s">
        <v>495</v>
      </c>
      <c r="BG1" t="s">
        <v>495</v>
      </c>
      <c r="BH1" t="s">
        <v>495</v>
      </c>
      <c r="BI1" t="s">
        <v>495</v>
      </c>
      <c r="BJ1" t="s">
        <v>495</v>
      </c>
    </row>
    <row r="2" spans="1:66" x14ac:dyDescent="0.25">
      <c r="B2" s="48" t="s">
        <v>454</v>
      </c>
      <c r="C2">
        <v>4</v>
      </c>
      <c r="D2">
        <v>8</v>
      </c>
      <c r="E2">
        <v>9</v>
      </c>
      <c r="F2">
        <v>10</v>
      </c>
      <c r="G2">
        <v>11</v>
      </c>
      <c r="H2">
        <v>12</v>
      </c>
      <c r="L2">
        <v>4</v>
      </c>
      <c r="M2">
        <v>8</v>
      </c>
      <c r="N2">
        <v>9</v>
      </c>
      <c r="O2">
        <v>10</v>
      </c>
      <c r="P2">
        <v>11</v>
      </c>
      <c r="Q2">
        <v>12</v>
      </c>
      <c r="U2">
        <v>4</v>
      </c>
      <c r="V2">
        <v>8</v>
      </c>
      <c r="W2">
        <v>9</v>
      </c>
      <c r="X2">
        <v>10</v>
      </c>
      <c r="Y2">
        <v>11</v>
      </c>
      <c r="Z2">
        <v>12</v>
      </c>
      <c r="AD2">
        <v>4</v>
      </c>
      <c r="AE2">
        <v>8</v>
      </c>
      <c r="AF2">
        <v>9</v>
      </c>
      <c r="AG2">
        <v>10</v>
      </c>
      <c r="AH2">
        <v>11</v>
      </c>
      <c r="AI2">
        <v>12</v>
      </c>
      <c r="AM2">
        <v>4</v>
      </c>
      <c r="AN2">
        <v>8</v>
      </c>
      <c r="AO2">
        <v>9</v>
      </c>
      <c r="AP2">
        <v>10</v>
      </c>
      <c r="AQ2">
        <v>11</v>
      </c>
      <c r="AR2">
        <v>12</v>
      </c>
      <c r="AV2">
        <v>4</v>
      </c>
      <c r="AW2">
        <v>8</v>
      </c>
      <c r="AX2">
        <v>9</v>
      </c>
      <c r="AY2">
        <v>10</v>
      </c>
      <c r="AZ2">
        <v>11</v>
      </c>
      <c r="BA2">
        <v>12</v>
      </c>
    </row>
    <row r="3" spans="1:66" s="39" customFormat="1" ht="30" x14ac:dyDescent="0.25">
      <c r="A3" s="58" t="s">
        <v>774</v>
      </c>
      <c r="B3" s="58" t="s">
        <v>472</v>
      </c>
      <c r="C3" s="59" t="s">
        <v>149</v>
      </c>
      <c r="D3" s="59" t="s">
        <v>453</v>
      </c>
      <c r="E3" s="59" t="s">
        <v>153</v>
      </c>
      <c r="F3" s="59" t="s">
        <v>154</v>
      </c>
      <c r="G3" s="59" t="s">
        <v>443</v>
      </c>
      <c r="H3" s="59" t="s">
        <v>737</v>
      </c>
      <c r="I3" s="59" t="s">
        <v>738</v>
      </c>
      <c r="J3" s="59" t="s">
        <v>753</v>
      </c>
      <c r="L3" s="59" t="s">
        <v>149</v>
      </c>
      <c r="M3" s="59" t="s">
        <v>453</v>
      </c>
      <c r="N3" s="59" t="s">
        <v>153</v>
      </c>
      <c r="O3" s="59" t="s">
        <v>154</v>
      </c>
      <c r="P3" s="59" t="s">
        <v>443</v>
      </c>
      <c r="Q3" s="59" t="s">
        <v>737</v>
      </c>
      <c r="R3" s="59" t="s">
        <v>738</v>
      </c>
      <c r="S3" s="59" t="s">
        <v>753</v>
      </c>
      <c r="U3" s="59" t="s">
        <v>149</v>
      </c>
      <c r="V3" s="59" t="s">
        <v>453</v>
      </c>
      <c r="W3" s="59" t="s">
        <v>153</v>
      </c>
      <c r="X3" s="59" t="s">
        <v>154</v>
      </c>
      <c r="Y3" s="59" t="s">
        <v>443</v>
      </c>
      <c r="Z3" s="59" t="s">
        <v>737</v>
      </c>
      <c r="AA3" s="59" t="s">
        <v>738</v>
      </c>
      <c r="AB3" s="59" t="s">
        <v>753</v>
      </c>
      <c r="AD3" s="59" t="s">
        <v>149</v>
      </c>
      <c r="AE3" s="59" t="s">
        <v>453</v>
      </c>
      <c r="AF3" s="59" t="s">
        <v>153</v>
      </c>
      <c r="AG3" s="59" t="s">
        <v>154</v>
      </c>
      <c r="AH3" s="59" t="s">
        <v>443</v>
      </c>
      <c r="AI3" s="59" t="s">
        <v>737</v>
      </c>
      <c r="AJ3" s="59" t="s">
        <v>738</v>
      </c>
      <c r="AK3" s="59" t="s">
        <v>753</v>
      </c>
      <c r="AM3" s="59" t="s">
        <v>149</v>
      </c>
      <c r="AN3" s="59" t="s">
        <v>453</v>
      </c>
      <c r="AO3" s="59" t="s">
        <v>153</v>
      </c>
      <c r="AP3" s="59" t="s">
        <v>154</v>
      </c>
      <c r="AQ3" s="59" t="s">
        <v>443</v>
      </c>
      <c r="AR3" s="59" t="s">
        <v>737</v>
      </c>
      <c r="AS3" s="59" t="s">
        <v>738</v>
      </c>
      <c r="AT3" s="59" t="s">
        <v>753</v>
      </c>
      <c r="AV3" s="59" t="s">
        <v>149</v>
      </c>
      <c r="AW3" s="59" t="s">
        <v>453</v>
      </c>
      <c r="AX3" s="59" t="s">
        <v>153</v>
      </c>
      <c r="AY3" s="59" t="s">
        <v>154</v>
      </c>
      <c r="AZ3" s="59" t="s">
        <v>443</v>
      </c>
      <c r="BA3" s="59" t="s">
        <v>737</v>
      </c>
      <c r="BB3" s="59" t="s">
        <v>738</v>
      </c>
      <c r="BC3" s="59" t="s">
        <v>753</v>
      </c>
      <c r="BE3" s="59" t="s">
        <v>149</v>
      </c>
      <c r="BF3" s="59" t="s">
        <v>453</v>
      </c>
      <c r="BG3" s="59" t="s">
        <v>153</v>
      </c>
      <c r="BH3" s="59" t="s">
        <v>154</v>
      </c>
      <c r="BI3" s="59" t="s">
        <v>443</v>
      </c>
      <c r="BJ3" s="59" t="s">
        <v>737</v>
      </c>
      <c r="BK3" s="59" t="s">
        <v>738</v>
      </c>
      <c r="BL3" s="59" t="s">
        <v>753</v>
      </c>
      <c r="BN3" s="60" t="s">
        <v>159</v>
      </c>
    </row>
    <row r="4" spans="1:66" x14ac:dyDescent="0.25">
      <c r="A4" s="2" t="s">
        <v>470</v>
      </c>
      <c r="B4" s="1" t="s">
        <v>6</v>
      </c>
      <c r="C4" s="82">
        <v>0.1</v>
      </c>
      <c r="D4" s="44">
        <f>('EIA Requested Industry table'!$F$44+'EIA Requested Industry table'!$F$189)*INDEX('Ag-Forestry'!$C$31:$C$35,MATCH('Summed Data by Industry'!D$3,'Ag-Forestry'!$D$31:$D$35,0))</f>
        <v>32.676380000000002</v>
      </c>
      <c r="E4" s="44">
        <f>('EIA Requested Industry table'!$F$44+'EIA Requested Industry table'!$F$189)*INDEX('Ag-Forestry'!$C$31:$C$35,MATCH('Summed Data by Industry'!E$3,'Ag-Forestry'!$D$31:$D$35,0))</f>
        <v>11.53284</v>
      </c>
      <c r="F4" s="44">
        <f>'EIA Requested Industry table'!F61+'EIA Requested Industry table'!F206+('EIA Requested Industry table'!$F$44+'EIA Requested Industry table'!$F$189)*INDEX('Ag-Forestry'!$C$31:$C$35,MATCH(F$3,'Ag-Forestry'!$D$31:$D$35,0))</f>
        <v>94.367660000000001</v>
      </c>
      <c r="H4" s="44">
        <f>('EIA Requested Industry table'!$F$44+'EIA Requested Industry table'!$F$189)*INDEX('Ag-Forestry'!$C$31:$C$35,MATCH('Summed Data by Industry'!H$3,'Ag-Forestry'!$D$31:$D$35,0))</f>
        <v>63.43061999999999</v>
      </c>
      <c r="I4" s="44">
        <f>('EIA Requested Industry table'!$F$44+'EIA Requested Industry table'!$F$189)*INDEX('Ag-Forestry'!$C$31:$C$35,MATCH('Summed Data by Industry'!I$3,'Ag-Forestry'!$D$31:$D$35,0))</f>
        <v>48.0535</v>
      </c>
      <c r="J4" s="82">
        <v>0.1</v>
      </c>
      <c r="L4" s="61">
        <f>'EIA Requested Industry table'!C85+'EIA Requested Industry table'!C230</f>
        <v>0.1</v>
      </c>
      <c r="M4" s="44"/>
      <c r="N4" s="44"/>
      <c r="O4" s="44"/>
      <c r="P4" s="44"/>
      <c r="Q4" s="44"/>
      <c r="R4" s="44"/>
      <c r="S4" s="44"/>
      <c r="U4" s="44">
        <f>SUM('EIA Requested Industry table'!$F$46,'EIA Requested Industry table'!$F$48:$F$49,'EIA Requested Industry table'!$F$191,'EIA Requested Industry table'!$F$193:$F$194)*INDEX('Ag-Forestry'!$B$50:$B$53,MATCH('Summed Data by Industry'!U$3,'Ag-Forestry'!$D$50:$D$53,0))</f>
        <v>19.144649999999999</v>
      </c>
      <c r="V4" s="44">
        <f>SUM('EIA Requested Industry table'!$F$46,'EIA Requested Industry table'!$F$48:$F$49,'EIA Requested Industry table'!$F$191,'EIA Requested Industry table'!$F$193:$F$194)*INDEX('Ag-Forestry'!$B$50:$B$53,MATCH('Summed Data by Industry'!V$3,'Ag-Forestry'!$D$50:$D$53,0))</f>
        <v>19.144649999999999</v>
      </c>
      <c r="W4" s="44"/>
      <c r="X4" s="44"/>
      <c r="Y4" s="44"/>
      <c r="Z4" s="44">
        <f>SUM('EIA Requested Industry table'!$F$46,'EIA Requested Industry table'!$F$48:$F$49,'EIA Requested Industry table'!$F$191,'EIA Requested Industry table'!$F$193:$F$194)*INDEX('Ag-Forestry'!$B$50:$B$53,MATCH('Summed Data by Industry'!Z$3,'Ag-Forestry'!$D$50:$D$53,0))</f>
        <v>19.144649999999999</v>
      </c>
      <c r="AA4" s="44"/>
      <c r="AB4" s="93">
        <f>SUM('EIA Requested Industry table'!C55,'EIA Requested Industry table'!C57:C58,'EIA Requested Industry table'!C200,'EIA Requested Industry table'!C202:C203)+SUM('EIA Requested Industry table'!C63,'EIA Requested Industry table'!C65:C66,'EIA Requested Industry table'!C208,'EIA Requested Industry table'!C210:C211)+SUM('EIA Requested Industry table'!$F$46,'EIA Requested Industry table'!$F$48:$F$49,'EIA Requested Industry table'!$F$191,'EIA Requested Industry table'!$F$193:$F$194)*INDEX('Ag-Forestry'!$B$50:$B$53,MATCH(AB$3,'Ag-Forestry'!$D$50:$D$53,0))</f>
        <v>533.56404999999995</v>
      </c>
      <c r="AD4" s="61">
        <f>'EIA Requested Industry table'!C83+'EIA Requested Industry table'!C228+('EIA Requested Industry table'!$F$45+'EIA Requested Industry table'!$F$190)*INDEX('Ag-Forestry'!$B$42:$B$44,MATCH('Summed Data by Industry'!AD$3,'Ag-Forestry'!$D$42:$D$44,0))</f>
        <v>22.13025</v>
      </c>
      <c r="AE4" s="44">
        <f>('EIA Requested Industry table'!$F$45+'EIA Requested Industry table'!$F$190)*INDEX('Ag-Forestry'!$B$42:$B$44,MATCH('Summed Data by Industry'!AE$3,'Ag-Forestry'!$D$42:$D$44,0))</f>
        <v>43.860500000000002</v>
      </c>
      <c r="AF4" s="44"/>
      <c r="AG4" s="44">
        <f>'EIA Requested Industry table'!C62+'EIA Requested Industry table'!C207</f>
        <v>20.942</v>
      </c>
      <c r="AH4" s="44"/>
      <c r="AI4" s="44">
        <f>('EIA Requested Industry table'!$F$45+'EIA Requested Industry table'!$F$190)*INDEX('Ag-Forestry'!$B$42:$B$44,MATCH('Summed Data by Industry'!AI$3,'Ag-Forestry'!$D$42:$D$44,0))</f>
        <v>21.930250000000001</v>
      </c>
      <c r="AJ4" s="44"/>
      <c r="AK4" s="44">
        <f>'EIA Requested Industry table'!C54</f>
        <v>3.8719999999999999</v>
      </c>
      <c r="AM4" s="44">
        <f>('EIA Requested Industry table'!$F$47+'EIA Requested Industry table'!$F$192)*INDEX('Ag-Forestry'!$B$42:$B$44,MATCH('Summed Data by Industry'!AM$3,'Ag-Forestry'!$D$42:$D$44,0))</f>
        <v>15.014749999999999</v>
      </c>
      <c r="AN4" s="44">
        <f>('EIA Requested Industry table'!$F$47+'EIA Requested Industry table'!$F$192)*INDEX('Ag-Forestry'!$B$42:$B$44,MATCH('Summed Data by Industry'!AN$3,'Ag-Forestry'!$D$42:$D$44,0))</f>
        <v>30.029499999999999</v>
      </c>
      <c r="AO4" s="44"/>
      <c r="AP4" s="44">
        <f>'EIA Requested Industry table'!C64+'EIA Requested Industry table'!C209</f>
        <v>1.494</v>
      </c>
      <c r="AR4" s="44">
        <f>('EIA Requested Industry table'!$F$47+'EIA Requested Industry table'!$F$192)*INDEX('Ag-Forestry'!$B$42:$B$44,MATCH('Summed Data by Industry'!AN$3,'Ag-Forestry'!$D$42:$D$44,0))</f>
        <v>30.029499999999999</v>
      </c>
      <c r="AS4" s="44"/>
      <c r="AT4" s="44">
        <f>'EIA Requested Industry table'!C56+'EIA Requested Industry table'!C201</f>
        <v>6.1970000000000001</v>
      </c>
      <c r="AV4" s="63"/>
      <c r="AW4" s="44"/>
      <c r="AX4" s="44"/>
      <c r="AY4" s="44"/>
      <c r="AZ4" s="44"/>
      <c r="BA4" s="44"/>
      <c r="BB4" s="44"/>
      <c r="BC4" s="44"/>
      <c r="BE4" s="44">
        <f>'EIA Requested Industry table'!C90+'EIA Requested Industry table'!C235</f>
        <v>48.2</v>
      </c>
      <c r="BF4" s="44">
        <f>'EIA Requested Industry table'!C51+'EIA Requested Industry table'!C196</f>
        <v>154.173</v>
      </c>
      <c r="BG4" s="44"/>
      <c r="BH4" s="44"/>
      <c r="BI4" s="44"/>
      <c r="BJ4" s="44"/>
      <c r="BK4" s="44"/>
      <c r="BL4" s="44"/>
      <c r="BN4" t="s">
        <v>483</v>
      </c>
    </row>
    <row r="5" spans="1:66" x14ac:dyDescent="0.25">
      <c r="A5" s="2" t="s">
        <v>470</v>
      </c>
      <c r="B5" s="1" t="s">
        <v>7</v>
      </c>
      <c r="C5" s="63"/>
      <c r="F5" s="44">
        <f>'EIA Requested Industry table'!$F323*0.6</f>
        <v>14.582999999999998</v>
      </c>
      <c r="H5" s="44">
        <f>'EIA Requested Industry table'!$F323*0.2</f>
        <v>4.8610000000000007</v>
      </c>
      <c r="I5" s="44">
        <f>'EIA Requested Industry table'!$F323*0.2</f>
        <v>4.8610000000000007</v>
      </c>
      <c r="L5" s="44"/>
      <c r="M5" s="44"/>
      <c r="N5" s="44"/>
      <c r="O5" s="44"/>
      <c r="P5" s="44"/>
      <c r="Q5" s="44"/>
      <c r="R5" s="44"/>
      <c r="S5" s="44"/>
      <c r="U5" s="44"/>
      <c r="V5" s="44"/>
      <c r="W5" s="44"/>
      <c r="X5" s="44"/>
      <c r="Y5" s="44"/>
      <c r="AA5" s="44"/>
      <c r="AB5" s="93">
        <f>SUM('EIA Requested Industry table'!C325:C327)</f>
        <v>57.362999999999992</v>
      </c>
      <c r="AD5" s="44"/>
      <c r="AF5" s="44"/>
      <c r="AG5" s="44"/>
      <c r="AH5" s="44"/>
      <c r="AI5" s="44">
        <f>'EIA Requested Industry table'!C324</f>
        <v>13.858000000000001</v>
      </c>
      <c r="AJ5" s="44"/>
      <c r="AK5" s="44"/>
      <c r="AM5" s="44"/>
      <c r="AN5" s="44"/>
      <c r="AO5" s="44"/>
      <c r="AP5" s="44"/>
      <c r="AQ5" s="44"/>
      <c r="AR5" s="44"/>
      <c r="AS5" s="44"/>
      <c r="AT5" s="44"/>
      <c r="AV5" s="44"/>
      <c r="AW5" s="44"/>
      <c r="AX5" s="44"/>
      <c r="AY5" s="44"/>
      <c r="AZ5" s="44"/>
      <c r="BA5" s="44"/>
      <c r="BB5" s="44"/>
      <c r="BC5" s="44"/>
      <c r="BE5" s="44"/>
      <c r="BF5" s="44"/>
      <c r="BG5" s="44"/>
      <c r="BH5" s="44"/>
      <c r="BI5" s="44"/>
      <c r="BJ5" s="44"/>
      <c r="BK5" s="44"/>
      <c r="BL5" s="44"/>
      <c r="BN5" t="s">
        <v>485</v>
      </c>
    </row>
    <row r="6" spans="1:66" x14ac:dyDescent="0.25">
      <c r="A6" s="2" t="s">
        <v>470</v>
      </c>
      <c r="B6" s="1" t="s">
        <v>8</v>
      </c>
      <c r="C6" s="63"/>
      <c r="F6" s="44">
        <f>'EIA Requested Industry table'!$F432*0.6</f>
        <v>76.234200000000001</v>
      </c>
      <c r="H6" s="44">
        <f>'EIA Requested Industry table'!$F432*0.2</f>
        <v>25.4114</v>
      </c>
      <c r="I6" s="44">
        <f>'EIA Requested Industry table'!$F432*0.2</f>
        <v>25.4114</v>
      </c>
      <c r="L6" s="44"/>
      <c r="M6" s="44"/>
      <c r="N6" s="44"/>
      <c r="O6" s="44">
        <f>'EIA Requested Industry table'!C435</f>
        <v>9.4600000000000009</v>
      </c>
      <c r="P6" s="44"/>
      <c r="Q6" s="44"/>
      <c r="R6" s="44"/>
      <c r="S6" s="44"/>
      <c r="U6" s="44"/>
      <c r="V6" s="44"/>
      <c r="W6" s="44"/>
      <c r="Y6" s="44"/>
      <c r="Z6" s="44"/>
      <c r="AA6" s="44"/>
      <c r="AB6" s="93">
        <f>SUM('EIA Requested Industry table'!C436:C438)</f>
        <v>169.648</v>
      </c>
      <c r="AD6" s="44">
        <f>'EIA Requested Industry table'!C447</f>
        <v>101.6</v>
      </c>
      <c r="AE6" s="44">
        <f>'EIA Requested Industry table'!C433</f>
        <v>271.51499999999999</v>
      </c>
      <c r="AF6" s="44"/>
      <c r="AG6" s="44"/>
      <c r="AH6" s="44"/>
      <c r="AI6" s="44"/>
      <c r="AJ6" s="44"/>
      <c r="AK6" s="44"/>
      <c r="AM6" s="44"/>
      <c r="AN6" s="44"/>
      <c r="AO6" s="44"/>
      <c r="AP6" s="44"/>
      <c r="AQ6" s="44"/>
      <c r="AR6" s="44"/>
      <c r="AS6" s="44"/>
      <c r="AT6" s="44"/>
      <c r="AV6" s="44"/>
      <c r="AW6" s="61">
        <f>'EIA Requested Industry table'!C434</f>
        <v>0.16</v>
      </c>
      <c r="AX6" s="44"/>
      <c r="AY6" s="44"/>
      <c r="AZ6" s="44"/>
      <c r="BA6" s="44"/>
      <c r="BB6" s="44"/>
      <c r="BC6" s="44"/>
      <c r="BE6" s="44"/>
      <c r="BF6" s="44">
        <f>'EIA Requested Industry table'!C440</f>
        <v>8.6010000000000009</v>
      </c>
      <c r="BG6" s="44"/>
      <c r="BH6" s="44"/>
      <c r="BI6" s="44"/>
      <c r="BJ6" s="44"/>
      <c r="BK6" s="44"/>
      <c r="BL6" s="44"/>
      <c r="BN6" t="s">
        <v>484</v>
      </c>
    </row>
    <row r="7" spans="1:66" x14ac:dyDescent="0.25">
      <c r="A7" s="2" t="s">
        <v>470</v>
      </c>
      <c r="B7" s="1" t="s">
        <v>9</v>
      </c>
      <c r="C7" s="63"/>
      <c r="F7" s="44">
        <f>'EIA Requested Industry table'!$F541*0.6</f>
        <v>66.2286</v>
      </c>
      <c r="H7" s="44">
        <f>'EIA Requested Industry table'!$F541*0.2</f>
        <v>22.0762</v>
      </c>
      <c r="I7" s="44">
        <f>'EIA Requested Industry table'!$F541*0.2</f>
        <v>22.0762</v>
      </c>
      <c r="L7" s="44"/>
      <c r="M7" s="44"/>
      <c r="N7" s="44"/>
      <c r="O7" s="44"/>
      <c r="P7" s="44"/>
      <c r="Q7" s="44"/>
      <c r="R7" s="44"/>
      <c r="S7" s="44"/>
      <c r="U7" s="44"/>
      <c r="V7" s="44"/>
      <c r="W7" s="44"/>
      <c r="X7" s="44"/>
      <c r="Y7" s="44"/>
      <c r="AA7" s="44"/>
      <c r="AB7" s="93">
        <f>SUM('EIA Requested Industry table'!C544:C545)</f>
        <v>124.51900000000001</v>
      </c>
      <c r="AD7" s="44">
        <f>'EIA Requested Industry table'!C553</f>
        <v>10.7</v>
      </c>
      <c r="AE7" s="44">
        <f>'EIA Requested Industry table'!C542</f>
        <v>195.63399999999999</v>
      </c>
      <c r="AF7" s="44"/>
      <c r="AG7" s="44"/>
      <c r="AH7" s="44"/>
      <c r="AI7" s="44"/>
      <c r="AJ7" s="44"/>
      <c r="AK7" s="44"/>
      <c r="AM7" s="44"/>
      <c r="AN7" s="44"/>
      <c r="AO7" s="44"/>
      <c r="AP7" s="44"/>
      <c r="AQ7" s="44"/>
      <c r="AR7" s="44"/>
      <c r="AS7" s="44"/>
      <c r="AT7" s="44"/>
      <c r="AV7" s="44">
        <f>'EIA Requested Industry table'!C554</f>
        <v>6.6</v>
      </c>
      <c r="AW7" s="44">
        <f>'EIA Requested Industry table'!C543</f>
        <v>3.0819999999999999</v>
      </c>
      <c r="AX7" s="44"/>
      <c r="AY7" s="44"/>
      <c r="AZ7" s="44"/>
      <c r="BA7" s="44"/>
      <c r="BB7" s="44"/>
      <c r="BC7" s="44"/>
      <c r="BE7" s="44"/>
      <c r="BF7" s="44"/>
      <c r="BG7" s="44"/>
      <c r="BH7" s="44"/>
      <c r="BI7" s="44"/>
      <c r="BJ7" s="44"/>
      <c r="BK7" s="44"/>
      <c r="BL7" s="44"/>
      <c r="BN7" t="s">
        <v>484</v>
      </c>
    </row>
    <row r="8" spans="1:66" x14ac:dyDescent="0.25">
      <c r="A8" s="2" t="s">
        <v>775</v>
      </c>
      <c r="B8" s="1" t="s">
        <v>10</v>
      </c>
      <c r="C8" s="72">
        <f>MAX(0,SUMIFS(Table5_2_long!$D:$D,Table5_2_long!$F:$F,'Summed Data by Industry'!$B8,Table5_2_long!$C:$C,INDEX(mapping!$L$3:$L$8,MATCH('Summed Data by Industry'!C$1,mapping!$M$3:$M$8,0)),Table5_2_long!$G:$G,'Summed Data by Industry'!C$3))</f>
        <v>11</v>
      </c>
      <c r="D8" s="72">
        <f>MAX(0,SUMIFS(Table5_2_long!$D:$D,Table5_2_long!$F:$F,'Summed Data by Industry'!$B8,Table5_2_long!$C:$C,INDEX(mapping!$L$3:$L$8,MATCH('Summed Data by Industry'!D$1,mapping!$M$3:$M$8,0)),Table5_2_long!$G:$G,'Summed Data by Industry'!D$3))</f>
        <v>14</v>
      </c>
      <c r="E8" s="72">
        <f>MAX(0,SUMIFS(Table5_2_long!$D:$D,Table5_2_long!$F:$F,'Summed Data by Industry'!$B8,Table5_2_long!$C:$C,INDEX(mapping!$L$3:$L$8,MATCH('Summed Data by Industry'!E$1,mapping!$M$3:$M$8,0)),Table5_2_long!$G:$G,'Summed Data by Industry'!E$3))</f>
        <v>85</v>
      </c>
      <c r="F8" s="72">
        <f>MAX(0,SUMIFS(Table5_2_long!$D:$D,Table5_2_long!$F:$F,'Summed Data by Industry'!$B8,Table5_2_long!$C:$C,INDEX(mapping!$L$3:$L$8,MATCH('Summed Data by Industry'!F$1,mapping!$M$3:$M$8,0)),Table5_2_long!$G:$G,'Summed Data by Industry'!F$3))</f>
        <v>140</v>
      </c>
      <c r="G8" s="72">
        <f>MAX(0,SUMIFS(Table5_2_long!$D:$D,Table5_2_long!$F:$F,'Summed Data by Industry'!$B8,Table5_2_long!$C:$C,INDEX(mapping!$L$3:$L$8,MATCH('Summed Data by Industry'!G$1,mapping!$M$3:$M$8,0)),Table5_2_long!$G:$G,'Summed Data by Industry'!G$3))</f>
        <v>7</v>
      </c>
      <c r="H8" s="72">
        <f>MAX(0,SUMIFS(Table5_2_long!$D:$D,Table5_2_long!$F:$F,'Summed Data by Industry'!$B8,Table5_2_long!$C:$C,INDEX(mapping!$L$3:$L$8,MATCH('Summed Data by Industry'!H$1,mapping!$M$3:$M$8,0)),Table5_2_long!$G:$G,'Summed Data by Industry'!H$3))</f>
        <v>28</v>
      </c>
      <c r="I8" s="72">
        <f>MAX(0,SUMIFS(Table5_2_long!$D:$D,Table5_2_long!$F:$F,'Summed Data by Industry'!$B8,Table5_2_long!$C:$C,INDEX(mapping!$L$3:$L$8,MATCH('Summed Data by Industry'!I$1,mapping!$M$3:$M$8,0)),Table5_2_long!$G:$G,'Summed Data by Industry'!I$3))</f>
        <v>19</v>
      </c>
      <c r="J8" s="72">
        <f>MAX(0,SUMIFS(Table5_2_long!$D:$D,Table5_2_long!$F:$F,'Summed Data by Industry'!$B8,Table5_2_long!$C:$C,INDEX(mapping!$L$3:$L$8,MATCH('Summed Data by Industry'!J$1,mapping!$M$3:$M$8,0)),Table5_2_long!$G:$G,'Summed Data by Industry'!J$3))</f>
        <v>17</v>
      </c>
      <c r="L8" s="72">
        <f>MAX(0,SUMIFS(Table5_2_long!$D:$D,Table5_2_long!$F:$F,'Summed Data by Industry'!$B8,Table5_2_long!$C:$C,INDEX(mapping!$L$3:$L$8,MATCH('Summed Data by Industry'!L$1,mapping!$M$3:$M$8,0)),Table5_2_long!$G:$G,'Summed Data by Industry'!L$3))</f>
        <v>0</v>
      </c>
      <c r="M8" s="72">
        <f>MAX(0,SUMIFS(Table5_2_long!$D:$D,Table5_2_long!$F:$F,'Summed Data by Industry'!$B8,Table5_2_long!$C:$C,INDEX(mapping!$L$3:$L$8,MATCH('Summed Data by Industry'!M$1,mapping!$M$3:$M$8,0)),Table5_2_long!$G:$G,'Summed Data by Industry'!M$3))</f>
        <v>0</v>
      </c>
      <c r="N8" s="72">
        <f>MAX(0,SUMIFS(Table5_2_long!$D:$D,Table5_2_long!$F:$F,'Summed Data by Industry'!$B8,Table5_2_long!$C:$C,INDEX(mapping!$L$3:$L$8,MATCH('Summed Data by Industry'!N$1,mapping!$M$3:$M$8,0)),Table5_2_long!$G:$G,'Summed Data by Industry'!N$3))</f>
        <v>0</v>
      </c>
      <c r="O8" s="72">
        <f>MAX(0,SUMIFS(Table5_2_long!$D:$D,Table5_2_long!$F:$F,'Summed Data by Industry'!$B8,Table5_2_long!$C:$C,INDEX(mapping!$L$3:$L$8,MATCH('Summed Data by Industry'!O$1,mapping!$M$3:$M$8,0)),Table5_2_long!$G:$G,'Summed Data by Industry'!O$3))</f>
        <v>0</v>
      </c>
      <c r="P8" s="72">
        <f>MAX(0,SUMIFS(Table5_2_long!$D:$D,Table5_2_long!$F:$F,'Summed Data by Industry'!$B8,Table5_2_long!$C:$C,INDEX(mapping!$L$3:$L$8,MATCH('Summed Data by Industry'!P$1,mapping!$M$3:$M$8,0)),Table5_2_long!$G:$G,'Summed Data by Industry'!P$3))</f>
        <v>0</v>
      </c>
      <c r="Q8" s="72">
        <f>MAX(0,SUMIFS(Table5_2_long!$D:$D,Table5_2_long!$F:$F,'Summed Data by Industry'!$B8,Table5_2_long!$C:$C,INDEX(mapping!$L$3:$L$8,MATCH('Summed Data by Industry'!Q$1,mapping!$M$3:$M$8,0)),Table5_2_long!$G:$G,'Summed Data by Industry'!Q$3))</f>
        <v>0</v>
      </c>
      <c r="R8" s="72">
        <f>MAX(0,SUMIFS(Table5_2_long!$D:$D,Table5_2_long!$F:$F,'Summed Data by Industry'!$B8,Table5_2_long!$C:$C,INDEX(mapping!$L$3:$L$8,MATCH('Summed Data by Industry'!R$1,mapping!$M$3:$M$8,0)),Table5_2_long!$G:$G,'Summed Data by Industry'!R$3))</f>
        <v>0</v>
      </c>
      <c r="S8" s="72">
        <f>MAX(0,SUMIFS(Table5_2_long!$D:$D,Table5_2_long!$F:$F,'Summed Data by Industry'!$B8,Table5_2_long!$C:$C,INDEX(mapping!$L$3:$L$8,MATCH('Summed Data by Industry'!S$1,mapping!$M$3:$M$8,0)),Table5_2_long!$G:$G,'Summed Data by Industry'!S$3))</f>
        <v>0</v>
      </c>
      <c r="U8" s="72">
        <f>MAX(0,SUMIFS(Table5_2_long!$D:$D,Table5_2_long!$F:$F,'Summed Data by Industry'!$B8,Table5_2_long!$C:$C,INDEX(mapping!$L$3:$L$8,MATCH('Summed Data by Industry'!U$1,mapping!$M$3:$M$8,0)),Table5_2_long!$G:$G,'Summed Data by Industry'!U$3))</f>
        <v>4</v>
      </c>
      <c r="V8" s="72">
        <f>MAX(0,SUMIFS(Table5_2_long!$D:$D,Table5_2_long!$F:$F,'Summed Data by Industry'!$B8,Table5_2_long!$C:$C,INDEX(mapping!$L$3:$L$8,MATCH('Summed Data by Industry'!V$1,mapping!$M$3:$M$8,0)),Table5_2_long!$G:$G,'Summed Data by Industry'!V$3))</f>
        <v>0</v>
      </c>
      <c r="W8" s="72">
        <f>MAX(0,SUMIFS(Table5_2_long!$D:$D,Table5_2_long!$F:$F,'Summed Data by Industry'!$B8,Table5_2_long!$C:$C,INDEX(mapping!$L$3:$L$8,MATCH('Summed Data by Industry'!W$1,mapping!$M$3:$M$8,0)),Table5_2_long!$G:$G,'Summed Data by Industry'!W$3))</f>
        <v>0.75</v>
      </c>
      <c r="X8" s="72">
        <f>MAX(0,SUMIFS(Table5_2_long!$D:$D,Table5_2_long!$F:$F,'Summed Data by Industry'!$B8,Table5_2_long!$C:$C,INDEX(mapping!$L$3:$L$8,MATCH('Summed Data by Industry'!X$1,mapping!$M$3:$M$8,0)),Table5_2_long!$G:$G,'Summed Data by Industry'!X$3))</f>
        <v>0.75</v>
      </c>
      <c r="Y8" s="72">
        <f>MAX(0,SUMIFS(Table5_2_long!$D:$D,Table5_2_long!$F:$F,'Summed Data by Industry'!$B8,Table5_2_long!$C:$C,INDEX(mapping!$L$3:$L$8,MATCH('Summed Data by Industry'!Y$1,mapping!$M$3:$M$8,0)),Table5_2_long!$G:$G,'Summed Data by Industry'!Y$3))</f>
        <v>0</v>
      </c>
      <c r="Z8" s="72">
        <f>MAX(0,SUMIFS(Table5_2_long!$D:$D,Table5_2_long!$F:$F,'Summed Data by Industry'!$B8,Table5_2_long!$C:$C,INDEX(mapping!$L$3:$L$8,MATCH('Summed Data by Industry'!Z$1,mapping!$M$3:$M$8,0)),Table5_2_long!$G:$G,'Summed Data by Industry'!Z$3))</f>
        <v>0</v>
      </c>
      <c r="AA8" s="72">
        <f>MAX(0,SUMIFS(Table5_2_long!$D:$D,Table5_2_long!$F:$F,'Summed Data by Industry'!$B8,Table5_2_long!$C:$C,INDEX(mapping!$L$3:$L$8,MATCH('Summed Data by Industry'!AA$1,mapping!$M$3:$M$8,0)),Table5_2_long!$G:$G,'Summed Data by Industry'!AA$3))</f>
        <v>0</v>
      </c>
      <c r="AB8" s="72">
        <f>MAX(0,SUMIFS(Table5_2_long!$D:$D,Table5_2_long!$F:$F,'Summed Data by Industry'!$B8,Table5_2_long!$C:$C,INDEX(mapping!$L$3:$L$8,MATCH('Summed Data by Industry'!AB$1,mapping!$M$3:$M$8,0)),Table5_2_long!$G:$G,'Summed Data by Industry'!AB$3))</f>
        <v>8.5</v>
      </c>
      <c r="AD8" s="72">
        <f>MAX(0,SUMIFS(Table5_2_long!$D:$D,Table5_2_long!$F:$F,'Summed Data by Industry'!$B8,Table5_2_long!$C:$C,INDEX(mapping!$L$3:$L$8,MATCH('Summed Data by Industry'!AD$1,mapping!$M$3:$M$8,0)),Table5_2_long!$G:$G,'Summed Data by Industry'!AD$3))</f>
        <v>533</v>
      </c>
      <c r="AE8" s="72">
        <f>MAX(0,SUMIFS(Table5_2_long!$D:$D,Table5_2_long!$F:$F,'Summed Data by Industry'!$B8,Table5_2_long!$C:$C,INDEX(mapping!$L$3:$L$8,MATCH('Summed Data by Industry'!AE$1,mapping!$M$3:$M$8,0)),Table5_2_long!$G:$G,'Summed Data by Industry'!AE$3))</f>
        <v>219</v>
      </c>
      <c r="AF8" s="72">
        <f>MAX(0,SUMIFS(Table5_2_long!$D:$D,Table5_2_long!$F:$F,'Summed Data by Industry'!$B8,Table5_2_long!$C:$C,INDEX(mapping!$L$3:$L$8,MATCH('Summed Data by Industry'!AF$1,mapping!$M$3:$M$8,0)),Table5_2_long!$G:$G,'Summed Data by Industry'!AF$3))</f>
        <v>15</v>
      </c>
      <c r="AG8" s="72">
        <f>MAX(0,SUMIFS(Table5_2_long!$D:$D,Table5_2_long!$F:$F,'Summed Data by Industry'!$B8,Table5_2_long!$C:$C,INDEX(mapping!$L$3:$L$8,MATCH('Summed Data by Industry'!AG$1,mapping!$M$3:$M$8,0)),Table5_2_long!$G:$G,'Summed Data by Industry'!AG$3))</f>
        <v>24</v>
      </c>
      <c r="AH8" s="72">
        <f>MAX(0,SUMIFS(Table5_2_long!$D:$D,Table5_2_long!$F:$F,'Summed Data by Industry'!$B8,Table5_2_long!$C:$C,INDEX(mapping!$L$3:$L$8,MATCH('Summed Data by Industry'!AH$1,mapping!$M$3:$M$8,0)),Table5_2_long!$G:$G,'Summed Data by Industry'!AH$3))</f>
        <v>15</v>
      </c>
      <c r="AI8" s="72">
        <f>MAX(0,SUMIFS(Table5_2_long!$D:$D,Table5_2_long!$F:$F,'Summed Data by Industry'!$B8,Table5_2_long!$C:$C,INDEX(mapping!$L$3:$L$8,MATCH('Summed Data by Industry'!AI$1,mapping!$M$3:$M$8,0)),Table5_2_long!$G:$G,'Summed Data by Industry'!AI$3))</f>
        <v>72</v>
      </c>
      <c r="AJ8" s="72">
        <f>MAX(0,SUMIFS(Table5_2_long!$D:$D,Table5_2_long!$F:$F,'Summed Data by Industry'!$B8,Table5_2_long!$C:$C,INDEX(mapping!$L$3:$L$8,MATCH('Summed Data by Industry'!AJ$1,mapping!$M$3:$M$8,0)),Table5_2_long!$G:$G,'Summed Data by Industry'!AJ$3))</f>
        <v>0</v>
      </c>
      <c r="AK8" s="72">
        <f>MAX(0,SUMIFS(Table5_2_long!$D:$D,Table5_2_long!$F:$F,'Summed Data by Industry'!$B8,Table5_2_long!$C:$C,INDEX(mapping!$L$3:$L$8,MATCH('Summed Data by Industry'!AK$1,mapping!$M$3:$M$8,0)),Table5_2_long!$G:$G,'Summed Data by Industry'!AK$3))</f>
        <v>39</v>
      </c>
      <c r="AM8" s="72">
        <f>MAX(0,SUMIFS(Table5_2_long!$D:$D,Table5_2_long!$F:$F,'Summed Data by Industry'!$B8,Table5_2_long!$C:$C,INDEX(mapping!$L$3:$L$8,MATCH('Summed Data by Industry'!AM$1,mapping!$M$3:$M$8,0)),Table5_2_long!$G:$G,'Summed Data by Industry'!AM$3))</f>
        <v>3</v>
      </c>
      <c r="AN8" s="72">
        <f>MAX(0,SUMIFS(Table5_2_long!$D:$D,Table5_2_long!$F:$F,'Summed Data by Industry'!$B8,Table5_2_long!$C:$C,INDEX(mapping!$L$3:$L$8,MATCH('Summed Data by Industry'!AN$1,mapping!$M$3:$M$8,0)),Table5_2_long!$G:$G,'Summed Data by Industry'!AN$3))</f>
        <v>3</v>
      </c>
      <c r="AO8" s="72">
        <f>MAX(0,SUMIFS(Table5_2_long!$D:$D,Table5_2_long!$F:$F,'Summed Data by Industry'!$B8,Table5_2_long!$C:$C,INDEX(mapping!$L$3:$L$8,MATCH('Summed Data by Industry'!AO$1,mapping!$M$3:$M$8,0)),Table5_2_long!$G:$G,'Summed Data by Industry'!AO$3))</f>
        <v>0</v>
      </c>
      <c r="AP8" s="72">
        <f>MAX(0,SUMIFS(Table5_2_long!$D:$D,Table5_2_long!$F:$F,'Summed Data by Industry'!$B8,Table5_2_long!$C:$C,INDEX(mapping!$L$3:$L$8,MATCH('Summed Data by Industry'!AP$1,mapping!$M$3:$M$8,0)),Table5_2_long!$G:$G,'Summed Data by Industry'!AP$3))</f>
        <v>0</v>
      </c>
      <c r="AQ8" s="72">
        <f>MAX(0,SUMIFS(Table5_2_long!$D:$D,Table5_2_long!$F:$F,'Summed Data by Industry'!$B8,Table5_2_long!$C:$C,INDEX(mapping!$L$3:$L$8,MATCH('Summed Data by Industry'!AQ$1,mapping!$M$3:$M$8,0)),Table5_2_long!$G:$G,'Summed Data by Industry'!AQ$3))</f>
        <v>0</v>
      </c>
      <c r="AR8" s="72">
        <f>MAX(0,SUMIFS(Table5_2_long!$D:$D,Table5_2_long!$F:$F,'Summed Data by Industry'!$B8,Table5_2_long!$C:$C,INDEX(mapping!$L$3:$L$8,MATCH('Summed Data by Industry'!AR$1,mapping!$M$3:$M$8,0)),Table5_2_long!$G:$G,'Summed Data by Industry'!AR$3))</f>
        <v>0</v>
      </c>
      <c r="AS8" s="72">
        <f>MAX(0,SUMIFS(Table5_2_long!$D:$D,Table5_2_long!$F:$F,'Summed Data by Industry'!$B8,Table5_2_long!$C:$C,INDEX(mapping!$L$3:$L$8,MATCH('Summed Data by Industry'!AS$1,mapping!$M$3:$M$8,0)),Table5_2_long!$G:$G,'Summed Data by Industry'!AS$3))</f>
        <v>0</v>
      </c>
      <c r="AT8" s="72">
        <f>MAX(0,SUMIFS(Table5_2_long!$D:$D,Table5_2_long!$F:$F,'Summed Data by Industry'!$B8,Table5_2_long!$C:$C,INDEX(mapping!$L$3:$L$8,MATCH('Summed Data by Industry'!AT$1,mapping!$M$3:$M$8,0)),Table5_2_long!$G:$G,'Summed Data by Industry'!AT$3))</f>
        <v>2</v>
      </c>
      <c r="AV8" s="72">
        <f>MAX(0,SUMIFS(Table5_2_long!$D:$D,Table5_2_long!$F:$F,'Summed Data by Industry'!$B8,Table5_2_long!$C:$C,INDEX(mapping!$L$3:$L$8,MATCH('Summed Data by Industry'!AV$1,mapping!$M$3:$M$8,0)),Table5_2_long!$G:$G,'Summed Data by Industry'!AV$3))</f>
        <v>47</v>
      </c>
      <c r="AW8" s="72">
        <f>MAX(0,SUMIFS(Table5_2_long!$D:$D,Table5_2_long!$F:$F,'Summed Data by Industry'!$B8,Table5_2_long!$C:$C,INDEX(mapping!$L$3:$L$8,MATCH('Summed Data by Industry'!AW$1,mapping!$M$3:$M$8,0)),Table5_2_long!$G:$G,'Summed Data by Industry'!AW$3))</f>
        <v>6</v>
      </c>
      <c r="AX8" s="72">
        <f>MAX(0,SUMIFS(Table5_2_long!$D:$D,Table5_2_long!$F:$F,'Summed Data by Industry'!$B8,Table5_2_long!$C:$C,INDEX(mapping!$L$3:$L$8,MATCH('Summed Data by Industry'!AX$1,mapping!$M$3:$M$8,0)),Table5_2_long!$G:$G,'Summed Data by Industry'!AX$3))</f>
        <v>0</v>
      </c>
      <c r="AY8" s="72">
        <f>MAX(0,SUMIFS(Table5_2_long!$D:$D,Table5_2_long!$F:$F,'Summed Data by Industry'!$B8,Table5_2_long!$C:$C,INDEX(mapping!$L$3:$L$8,MATCH('Summed Data by Industry'!AY$1,mapping!$M$3:$M$8,0)),Table5_2_long!$G:$G,'Summed Data by Industry'!AY$3))</f>
        <v>1</v>
      </c>
      <c r="AZ8" s="72">
        <f>MAX(0,SUMIFS(Table5_2_long!$D:$D,Table5_2_long!$F:$F,'Summed Data by Industry'!$B8,Table5_2_long!$C:$C,INDEX(mapping!$L$3:$L$8,MATCH('Summed Data by Industry'!AZ$1,mapping!$M$3:$M$8,0)),Table5_2_long!$G:$G,'Summed Data by Industry'!AZ$3))</f>
        <v>0</v>
      </c>
      <c r="BA8" s="72">
        <f>MAX(0,SUMIFS(Table5_2_long!$D:$D,Table5_2_long!$F:$F,'Summed Data by Industry'!$B8,Table5_2_long!$C:$C,INDEX(mapping!$L$3:$L$8,MATCH('Summed Data by Industry'!BA$1,mapping!$M$3:$M$8,0)),Table5_2_long!$G:$G,'Summed Data by Industry'!BA$3))</f>
        <v>0</v>
      </c>
      <c r="BB8" s="72">
        <f>MAX(0,SUMIFS(Table5_2_long!$D:$D,Table5_2_long!$F:$F,'Summed Data by Industry'!$B8,Table5_2_long!$C:$C,INDEX(mapping!$L$3:$L$8,MATCH('Summed Data by Industry'!BB$1,mapping!$M$3:$M$8,0)),Table5_2_long!$G:$G,'Summed Data by Industry'!BB$3))</f>
        <v>0</v>
      </c>
      <c r="BC8" s="72">
        <f>MAX(0,SUMIFS(Table5_2_long!$D:$D,Table5_2_long!$F:$F,'Summed Data by Industry'!$B8,Table5_2_long!$C:$C,INDEX(mapping!$L$3:$L$8,MATCH('Summed Data by Industry'!BC$1,mapping!$M$3:$M$8,0)),Table5_2_long!$G:$G,'Summed Data by Industry'!BC$3))</f>
        <v>40</v>
      </c>
      <c r="BE8" s="44">
        <f>'EIA Requested Industry table'!C955</f>
        <v>73.3</v>
      </c>
      <c r="BF8" s="44"/>
      <c r="BG8" s="44"/>
      <c r="BH8" s="44"/>
      <c r="BI8" s="44"/>
      <c r="BJ8" s="44"/>
      <c r="BK8" s="44"/>
      <c r="BL8" s="44"/>
    </row>
    <row r="9" spans="1:66" x14ac:dyDescent="0.25">
      <c r="A9" s="2" t="s">
        <v>775</v>
      </c>
      <c r="B9" s="1" t="s">
        <v>11</v>
      </c>
      <c r="C9" s="72">
        <f>MAX(0,SUMIFS(Table5_2_long!$D:$D,Table5_2_long!$F:$F,'Summed Data by Industry'!$B9,Table5_2_long!$C:$C,INDEX(mapping!$L$3:$L$8,MATCH('Summed Data by Industry'!C$1,mapping!$M$3:$M$8,0)),Table5_2_long!$G:$G,'Summed Data by Industry'!C$3))</f>
        <v>1</v>
      </c>
      <c r="D9" s="72">
        <f>MAX(0,SUMIFS(Table5_2_long!$D:$D,Table5_2_long!$F:$F,'Summed Data by Industry'!$B9,Table5_2_long!$C:$C,INDEX(mapping!$L$3:$L$8,MATCH('Summed Data by Industry'!D$1,mapping!$M$3:$M$8,0)),Table5_2_long!$G:$G,'Summed Data by Industry'!D$3))</f>
        <v>2</v>
      </c>
      <c r="E9" s="72">
        <f>MAX(0,SUMIFS(Table5_2_long!$D:$D,Table5_2_long!$F:$F,'Summed Data by Industry'!$B9,Table5_2_long!$C:$C,INDEX(mapping!$L$3:$L$8,MATCH('Summed Data by Industry'!E$1,mapping!$M$3:$M$8,0)),Table5_2_long!$G:$G,'Summed Data by Industry'!E$3))</f>
        <v>2</v>
      </c>
      <c r="F9" s="72">
        <f>MAX(0,SUMIFS(Table5_2_long!$D:$D,Table5_2_long!$F:$F,'Summed Data by Industry'!$B9,Table5_2_long!$C:$C,INDEX(mapping!$L$3:$L$8,MATCH('Summed Data by Industry'!F$1,mapping!$M$3:$M$8,0)),Table5_2_long!$G:$G,'Summed Data by Industry'!F$3))</f>
        <v>24</v>
      </c>
      <c r="G9" s="72">
        <f>MAX(0,SUMIFS(Table5_2_long!$D:$D,Table5_2_long!$F:$F,'Summed Data by Industry'!$B9,Table5_2_long!$C:$C,INDEX(mapping!$L$3:$L$8,MATCH('Summed Data by Industry'!G$1,mapping!$M$3:$M$8,0)),Table5_2_long!$G:$G,'Summed Data by Industry'!G$3))</f>
        <v>0</v>
      </c>
      <c r="H9" s="72">
        <f>MAX(0,SUMIFS(Table5_2_long!$D:$D,Table5_2_long!$F:$F,'Summed Data by Industry'!$B9,Table5_2_long!$C:$C,INDEX(mapping!$L$3:$L$8,MATCH('Summed Data by Industry'!H$1,mapping!$M$3:$M$8,0)),Table5_2_long!$G:$G,'Summed Data by Industry'!H$3))</f>
        <v>8</v>
      </c>
      <c r="I9" s="72">
        <f>MAX(0,SUMIFS(Table5_2_long!$D:$D,Table5_2_long!$F:$F,'Summed Data by Industry'!$B9,Table5_2_long!$C:$C,INDEX(mapping!$L$3:$L$8,MATCH('Summed Data by Industry'!I$1,mapping!$M$3:$M$8,0)),Table5_2_long!$G:$G,'Summed Data by Industry'!I$3))</f>
        <v>2</v>
      </c>
      <c r="J9" s="72">
        <f>MAX(0,SUMIFS(Table5_2_long!$D:$D,Table5_2_long!$F:$F,'Summed Data by Industry'!$B9,Table5_2_long!$C:$C,INDEX(mapping!$L$3:$L$8,MATCH('Summed Data by Industry'!J$1,mapping!$M$3:$M$8,0)),Table5_2_long!$G:$G,'Summed Data by Industry'!J$3))</f>
        <v>2</v>
      </c>
      <c r="L9" s="72">
        <f>MAX(0,SUMIFS(Table5_2_long!$D:$D,Table5_2_long!$F:$F,'Summed Data by Industry'!$B9,Table5_2_long!$C:$C,INDEX(mapping!$L$3:$L$8,MATCH('Summed Data by Industry'!L$1,mapping!$M$3:$M$8,0)),Table5_2_long!$G:$G,'Summed Data by Industry'!L$3))</f>
        <v>0</v>
      </c>
      <c r="M9" s="72">
        <f>MAX(0,SUMIFS(Table5_2_long!$D:$D,Table5_2_long!$F:$F,'Summed Data by Industry'!$B9,Table5_2_long!$C:$C,INDEX(mapping!$L$3:$L$8,MATCH('Summed Data by Industry'!M$1,mapping!$M$3:$M$8,0)),Table5_2_long!$G:$G,'Summed Data by Industry'!M$3))</f>
        <v>0</v>
      </c>
      <c r="N9" s="72">
        <f>MAX(0,SUMIFS(Table5_2_long!$D:$D,Table5_2_long!$F:$F,'Summed Data by Industry'!$B9,Table5_2_long!$C:$C,INDEX(mapping!$L$3:$L$8,MATCH('Summed Data by Industry'!N$1,mapping!$M$3:$M$8,0)),Table5_2_long!$G:$G,'Summed Data by Industry'!N$3))</f>
        <v>0</v>
      </c>
      <c r="O9" s="72">
        <f>MAX(0,SUMIFS(Table5_2_long!$D:$D,Table5_2_long!$F:$F,'Summed Data by Industry'!$B9,Table5_2_long!$C:$C,INDEX(mapping!$L$3:$L$8,MATCH('Summed Data by Industry'!O$1,mapping!$M$3:$M$8,0)),Table5_2_long!$G:$G,'Summed Data by Industry'!O$3))</f>
        <v>0</v>
      </c>
      <c r="P9" s="72">
        <f>MAX(0,SUMIFS(Table5_2_long!$D:$D,Table5_2_long!$F:$F,'Summed Data by Industry'!$B9,Table5_2_long!$C:$C,INDEX(mapping!$L$3:$L$8,MATCH('Summed Data by Industry'!P$1,mapping!$M$3:$M$8,0)),Table5_2_long!$G:$G,'Summed Data by Industry'!P$3))</f>
        <v>0</v>
      </c>
      <c r="Q9" s="72">
        <f>MAX(0,SUMIFS(Table5_2_long!$D:$D,Table5_2_long!$F:$F,'Summed Data by Industry'!$B9,Table5_2_long!$C:$C,INDEX(mapping!$L$3:$L$8,MATCH('Summed Data by Industry'!Q$1,mapping!$M$3:$M$8,0)),Table5_2_long!$G:$G,'Summed Data by Industry'!Q$3))</f>
        <v>0</v>
      </c>
      <c r="R9" s="72">
        <f>MAX(0,SUMIFS(Table5_2_long!$D:$D,Table5_2_long!$F:$F,'Summed Data by Industry'!$B9,Table5_2_long!$C:$C,INDEX(mapping!$L$3:$L$8,MATCH('Summed Data by Industry'!R$1,mapping!$M$3:$M$8,0)),Table5_2_long!$G:$G,'Summed Data by Industry'!R$3))</f>
        <v>0</v>
      </c>
      <c r="S9" s="72">
        <f>MAX(0,SUMIFS(Table5_2_long!$D:$D,Table5_2_long!$F:$F,'Summed Data by Industry'!$B9,Table5_2_long!$C:$C,INDEX(mapping!$L$3:$L$8,MATCH('Summed Data by Industry'!S$1,mapping!$M$3:$M$8,0)),Table5_2_long!$G:$G,'Summed Data by Industry'!S$3))</f>
        <v>0</v>
      </c>
      <c r="U9" s="72">
        <f>MAX(0,SUMIFS(Table5_2_long!$D:$D,Table5_2_long!$F:$F,'Summed Data by Industry'!$B9,Table5_2_long!$C:$C,INDEX(mapping!$L$3:$L$8,MATCH('Summed Data by Industry'!U$1,mapping!$M$3:$M$8,0)),Table5_2_long!$G:$G,'Summed Data by Industry'!U$3))</f>
        <v>0</v>
      </c>
      <c r="V9" s="72">
        <f>MAX(0,SUMIFS(Table5_2_long!$D:$D,Table5_2_long!$F:$F,'Summed Data by Industry'!$B9,Table5_2_long!$C:$C,INDEX(mapping!$L$3:$L$8,MATCH('Summed Data by Industry'!V$1,mapping!$M$3:$M$8,0)),Table5_2_long!$G:$G,'Summed Data by Industry'!V$3))</f>
        <v>0</v>
      </c>
      <c r="W9" s="72">
        <f>MAX(0,SUMIFS(Table5_2_long!$D:$D,Table5_2_long!$F:$F,'Summed Data by Industry'!$B9,Table5_2_long!$C:$C,INDEX(mapping!$L$3:$L$8,MATCH('Summed Data by Industry'!W$1,mapping!$M$3:$M$8,0)),Table5_2_long!$G:$G,'Summed Data by Industry'!W$3))</f>
        <v>0</v>
      </c>
      <c r="X9" s="72">
        <f>MAX(0,SUMIFS(Table5_2_long!$D:$D,Table5_2_long!$F:$F,'Summed Data by Industry'!$B9,Table5_2_long!$C:$C,INDEX(mapping!$L$3:$L$8,MATCH('Summed Data by Industry'!X$1,mapping!$M$3:$M$8,0)),Table5_2_long!$G:$G,'Summed Data by Industry'!X$3))</f>
        <v>0</v>
      </c>
      <c r="Y9" s="72">
        <f>MAX(0,SUMIFS(Table5_2_long!$D:$D,Table5_2_long!$F:$F,'Summed Data by Industry'!$B9,Table5_2_long!$C:$C,INDEX(mapping!$L$3:$L$8,MATCH('Summed Data by Industry'!Y$1,mapping!$M$3:$M$8,0)),Table5_2_long!$G:$G,'Summed Data by Industry'!Y$3))</f>
        <v>0</v>
      </c>
      <c r="Z9" s="72">
        <f>MAX(0,SUMIFS(Table5_2_long!$D:$D,Table5_2_long!$F:$F,'Summed Data by Industry'!$B9,Table5_2_long!$C:$C,INDEX(mapping!$L$3:$L$8,MATCH('Summed Data by Industry'!Z$1,mapping!$M$3:$M$8,0)),Table5_2_long!$G:$G,'Summed Data by Industry'!Z$3))</f>
        <v>0</v>
      </c>
      <c r="AA9" s="72">
        <f>MAX(0,SUMIFS(Table5_2_long!$D:$D,Table5_2_long!$F:$F,'Summed Data by Industry'!$B9,Table5_2_long!$C:$C,INDEX(mapping!$L$3:$L$8,MATCH('Summed Data by Industry'!AA$1,mapping!$M$3:$M$8,0)),Table5_2_long!$G:$G,'Summed Data by Industry'!AA$3))</f>
        <v>0</v>
      </c>
      <c r="AB9" s="72">
        <f>MAX(0,SUMIFS(Table5_2_long!$D:$D,Table5_2_long!$F:$F,'Summed Data by Industry'!$B9,Table5_2_long!$C:$C,INDEX(mapping!$L$3:$L$8,MATCH('Summed Data by Industry'!AB$1,mapping!$M$3:$M$8,0)),Table5_2_long!$G:$G,'Summed Data by Industry'!AB$3))</f>
        <v>0</v>
      </c>
      <c r="AD9" s="72">
        <f>MAX(0,SUMIFS(Table5_2_long!$D:$D,Table5_2_long!$F:$F,'Summed Data by Industry'!$B9,Table5_2_long!$C:$C,INDEX(mapping!$L$3:$L$8,MATCH('Summed Data by Industry'!AD$1,mapping!$M$3:$M$8,0)),Table5_2_long!$G:$G,'Summed Data by Industry'!AD$3))</f>
        <v>13</v>
      </c>
      <c r="AE9" s="72">
        <f>MAX(0,SUMIFS(Table5_2_long!$D:$D,Table5_2_long!$F:$F,'Summed Data by Industry'!$B9,Table5_2_long!$C:$C,INDEX(mapping!$L$3:$L$8,MATCH('Summed Data by Industry'!AE$1,mapping!$M$3:$M$8,0)),Table5_2_long!$G:$G,'Summed Data by Industry'!AE$3))</f>
        <v>14</v>
      </c>
      <c r="AF9" s="72">
        <f>MAX(0,SUMIFS(Table5_2_long!$D:$D,Table5_2_long!$F:$F,'Summed Data by Industry'!$B9,Table5_2_long!$C:$C,INDEX(mapping!$L$3:$L$8,MATCH('Summed Data by Industry'!AF$1,mapping!$M$3:$M$8,0)),Table5_2_long!$G:$G,'Summed Data by Industry'!AF$3))</f>
        <v>0</v>
      </c>
      <c r="AG9" s="72">
        <f>MAX(0,SUMIFS(Table5_2_long!$D:$D,Table5_2_long!$F:$F,'Summed Data by Industry'!$B9,Table5_2_long!$C:$C,INDEX(mapping!$L$3:$L$8,MATCH('Summed Data by Industry'!AG$1,mapping!$M$3:$M$8,0)),Table5_2_long!$G:$G,'Summed Data by Industry'!AG$3))</f>
        <v>1</v>
      </c>
      <c r="AH9" s="72">
        <f>MAX(0,SUMIFS(Table5_2_long!$D:$D,Table5_2_long!$F:$F,'Summed Data by Industry'!$B9,Table5_2_long!$C:$C,INDEX(mapping!$L$3:$L$8,MATCH('Summed Data by Industry'!AH$1,mapping!$M$3:$M$8,0)),Table5_2_long!$G:$G,'Summed Data by Industry'!AH$3))</f>
        <v>0</v>
      </c>
      <c r="AI9" s="72">
        <f>MAX(0,SUMIFS(Table5_2_long!$D:$D,Table5_2_long!$F:$F,'Summed Data by Industry'!$B9,Table5_2_long!$C:$C,INDEX(mapping!$L$3:$L$8,MATCH('Summed Data by Industry'!AI$1,mapping!$M$3:$M$8,0)),Table5_2_long!$G:$G,'Summed Data by Industry'!AI$3))</f>
        <v>4</v>
      </c>
      <c r="AJ9" s="72">
        <f>MAX(0,SUMIFS(Table5_2_long!$D:$D,Table5_2_long!$F:$F,'Summed Data by Industry'!$B9,Table5_2_long!$C:$C,INDEX(mapping!$L$3:$L$8,MATCH('Summed Data by Industry'!AJ$1,mapping!$M$3:$M$8,0)),Table5_2_long!$G:$G,'Summed Data by Industry'!AJ$3))</f>
        <v>0</v>
      </c>
      <c r="AK9" s="72">
        <f>MAX(0,SUMIFS(Table5_2_long!$D:$D,Table5_2_long!$F:$F,'Summed Data by Industry'!$B9,Table5_2_long!$C:$C,INDEX(mapping!$L$3:$L$8,MATCH('Summed Data by Industry'!AK$1,mapping!$M$3:$M$8,0)),Table5_2_long!$G:$G,'Summed Data by Industry'!AK$3))</f>
        <v>2</v>
      </c>
      <c r="AM9" s="72">
        <f>MAX(0,SUMIFS(Table5_2_long!$D:$D,Table5_2_long!$F:$F,'Summed Data by Industry'!$B9,Table5_2_long!$C:$C,INDEX(mapping!$L$3:$L$8,MATCH('Summed Data by Industry'!AM$1,mapping!$M$3:$M$8,0)),Table5_2_long!$G:$G,'Summed Data by Industry'!AM$3))</f>
        <v>0</v>
      </c>
      <c r="AN9" s="72">
        <f>MAX(0,SUMIFS(Table5_2_long!$D:$D,Table5_2_long!$F:$F,'Summed Data by Industry'!$B9,Table5_2_long!$C:$C,INDEX(mapping!$L$3:$L$8,MATCH('Summed Data by Industry'!AN$1,mapping!$M$3:$M$8,0)),Table5_2_long!$G:$G,'Summed Data by Industry'!AN$3))</f>
        <v>0</v>
      </c>
      <c r="AO9" s="72">
        <f>MAX(0,SUMIFS(Table5_2_long!$D:$D,Table5_2_long!$F:$F,'Summed Data by Industry'!$B9,Table5_2_long!$C:$C,INDEX(mapping!$L$3:$L$8,MATCH('Summed Data by Industry'!AO$1,mapping!$M$3:$M$8,0)),Table5_2_long!$G:$G,'Summed Data by Industry'!AO$3))</f>
        <v>0</v>
      </c>
      <c r="AP9" s="72">
        <f>MAX(0,SUMIFS(Table5_2_long!$D:$D,Table5_2_long!$F:$F,'Summed Data by Industry'!$B9,Table5_2_long!$C:$C,INDEX(mapping!$L$3:$L$8,MATCH('Summed Data by Industry'!AP$1,mapping!$M$3:$M$8,0)),Table5_2_long!$G:$G,'Summed Data by Industry'!AP$3))</f>
        <v>0</v>
      </c>
      <c r="AQ9" s="72">
        <f>MAX(0,SUMIFS(Table5_2_long!$D:$D,Table5_2_long!$F:$F,'Summed Data by Industry'!$B9,Table5_2_long!$C:$C,INDEX(mapping!$L$3:$L$8,MATCH('Summed Data by Industry'!AQ$1,mapping!$M$3:$M$8,0)),Table5_2_long!$G:$G,'Summed Data by Industry'!AQ$3))</f>
        <v>0</v>
      </c>
      <c r="AR9" s="72">
        <f>MAX(0,SUMIFS(Table5_2_long!$D:$D,Table5_2_long!$F:$F,'Summed Data by Industry'!$B9,Table5_2_long!$C:$C,INDEX(mapping!$L$3:$L$8,MATCH('Summed Data by Industry'!AR$1,mapping!$M$3:$M$8,0)),Table5_2_long!$G:$G,'Summed Data by Industry'!AR$3))</f>
        <v>0</v>
      </c>
      <c r="AS9" s="72">
        <f>MAX(0,SUMIFS(Table5_2_long!$D:$D,Table5_2_long!$F:$F,'Summed Data by Industry'!$B9,Table5_2_long!$C:$C,INDEX(mapping!$L$3:$L$8,MATCH('Summed Data by Industry'!AS$1,mapping!$M$3:$M$8,0)),Table5_2_long!$G:$G,'Summed Data by Industry'!AS$3))</f>
        <v>0</v>
      </c>
      <c r="AT9" s="72">
        <f>MAX(0,SUMIFS(Table5_2_long!$D:$D,Table5_2_long!$F:$F,'Summed Data by Industry'!$B9,Table5_2_long!$C:$C,INDEX(mapping!$L$3:$L$8,MATCH('Summed Data by Industry'!AT$1,mapping!$M$3:$M$8,0)),Table5_2_long!$G:$G,'Summed Data by Industry'!AT$3))</f>
        <v>0</v>
      </c>
      <c r="AV9" s="72">
        <f>MAX(0,SUMIFS(Table5_2_long!$D:$D,Table5_2_long!$F:$F,'Summed Data by Industry'!$B9,Table5_2_long!$C:$C,INDEX(mapping!$L$3:$L$8,MATCH('Summed Data by Industry'!AV$1,mapping!$M$3:$M$8,0)),Table5_2_long!$G:$G,'Summed Data by Industry'!AV$3))</f>
        <v>0</v>
      </c>
      <c r="AW9" s="72">
        <f>MAX(0,SUMIFS(Table5_2_long!$D:$D,Table5_2_long!$F:$F,'Summed Data by Industry'!$B9,Table5_2_long!$C:$C,INDEX(mapping!$L$3:$L$8,MATCH('Summed Data by Industry'!AW$1,mapping!$M$3:$M$8,0)),Table5_2_long!$G:$G,'Summed Data by Industry'!AW$3))</f>
        <v>0</v>
      </c>
      <c r="AX9" s="72">
        <f>MAX(0,SUMIFS(Table5_2_long!$D:$D,Table5_2_long!$F:$F,'Summed Data by Industry'!$B9,Table5_2_long!$C:$C,INDEX(mapping!$L$3:$L$8,MATCH('Summed Data by Industry'!AX$1,mapping!$M$3:$M$8,0)),Table5_2_long!$G:$G,'Summed Data by Industry'!AX$3))</f>
        <v>0</v>
      </c>
      <c r="AY9" s="72">
        <f>MAX(0,SUMIFS(Table5_2_long!$D:$D,Table5_2_long!$F:$F,'Summed Data by Industry'!$B9,Table5_2_long!$C:$C,INDEX(mapping!$L$3:$L$8,MATCH('Summed Data by Industry'!AY$1,mapping!$M$3:$M$8,0)),Table5_2_long!$G:$G,'Summed Data by Industry'!AY$3))</f>
        <v>0</v>
      </c>
      <c r="AZ9" s="72">
        <f>MAX(0,SUMIFS(Table5_2_long!$D:$D,Table5_2_long!$F:$F,'Summed Data by Industry'!$B9,Table5_2_long!$C:$C,INDEX(mapping!$L$3:$L$8,MATCH('Summed Data by Industry'!AZ$1,mapping!$M$3:$M$8,0)),Table5_2_long!$G:$G,'Summed Data by Industry'!AZ$3))</f>
        <v>0</v>
      </c>
      <c r="BA9" s="72">
        <f>MAX(0,SUMIFS(Table5_2_long!$D:$D,Table5_2_long!$F:$F,'Summed Data by Industry'!$B9,Table5_2_long!$C:$C,INDEX(mapping!$L$3:$L$8,MATCH('Summed Data by Industry'!BA$1,mapping!$M$3:$M$8,0)),Table5_2_long!$G:$G,'Summed Data by Industry'!BA$3))</f>
        <v>0</v>
      </c>
      <c r="BB9" s="72">
        <f>MAX(0,SUMIFS(Table5_2_long!$D:$D,Table5_2_long!$F:$F,'Summed Data by Industry'!$B9,Table5_2_long!$C:$C,INDEX(mapping!$L$3:$L$8,MATCH('Summed Data by Industry'!BB$1,mapping!$M$3:$M$8,0)),Table5_2_long!$G:$G,'Summed Data by Industry'!BB$3))</f>
        <v>0</v>
      </c>
      <c r="BC9" s="72">
        <f>MAX(0,SUMIFS(Table5_2_long!$D:$D,Table5_2_long!$F:$F,'Summed Data by Industry'!$B9,Table5_2_long!$C:$C,INDEX(mapping!$L$3:$L$8,MATCH('Summed Data by Industry'!BC$1,mapping!$M$3:$M$8,0)),Table5_2_long!$G:$G,'Summed Data by Industry'!BC$3))</f>
        <v>0</v>
      </c>
      <c r="BE9" s="44"/>
      <c r="BF9" s="44"/>
      <c r="BG9" s="44"/>
      <c r="BH9" s="44"/>
      <c r="BI9" s="44"/>
      <c r="BJ9" s="44"/>
      <c r="BK9" s="44"/>
      <c r="BL9" s="44"/>
    </row>
    <row r="10" spans="1:66" x14ac:dyDescent="0.25">
      <c r="A10" s="2" t="s">
        <v>775</v>
      </c>
      <c r="B10" s="1" t="s">
        <v>12</v>
      </c>
      <c r="C10" s="72">
        <f>MAX(0,SUMIFS(Table5_2_long!$D:$D,Table5_2_long!$F:$F,'Summed Data by Industry'!$B10,Table5_2_long!$C:$C,INDEX(mapping!$L$3:$L$8,MATCH('Summed Data by Industry'!C$1,mapping!$M$3:$M$8,0)),Table5_2_long!$G:$G,'Summed Data by Industry'!C$3))</f>
        <v>2</v>
      </c>
      <c r="D10" s="72">
        <f>MAX(0,SUMIFS(Table5_2_long!$D:$D,Table5_2_long!$F:$F,'Summed Data by Industry'!$B10,Table5_2_long!$C:$C,INDEX(mapping!$L$3:$L$8,MATCH('Summed Data by Industry'!D$1,mapping!$M$3:$M$8,0)),Table5_2_long!$G:$G,'Summed Data by Industry'!D$3))</f>
        <v>6</v>
      </c>
      <c r="E10" s="72">
        <f>MAX(0,SUMIFS(Table5_2_long!$D:$D,Table5_2_long!$F:$F,'Summed Data by Industry'!$B10,Table5_2_long!$C:$C,INDEX(mapping!$L$3:$L$8,MATCH('Summed Data by Industry'!E$1,mapping!$M$3:$M$8,0)),Table5_2_long!$G:$G,'Summed Data by Industry'!E$3))</f>
        <v>1</v>
      </c>
      <c r="F10" s="72">
        <f>MAX(0,SUMIFS(Table5_2_long!$D:$D,Table5_2_long!$F:$F,'Summed Data by Industry'!$B10,Table5_2_long!$C:$C,INDEX(mapping!$L$3:$L$8,MATCH('Summed Data by Industry'!F$1,mapping!$M$3:$M$8,0)),Table5_2_long!$G:$G,'Summed Data by Industry'!F$3))</f>
        <v>47</v>
      </c>
      <c r="G10" s="72">
        <f>MAX(0,SUMIFS(Table5_2_long!$D:$D,Table5_2_long!$F:$F,'Summed Data by Industry'!$B10,Table5_2_long!$C:$C,INDEX(mapping!$L$3:$L$8,MATCH('Summed Data by Industry'!G$1,mapping!$M$3:$M$8,0)),Table5_2_long!$G:$G,'Summed Data by Industry'!G$3))</f>
        <v>2</v>
      </c>
      <c r="H10" s="72">
        <f>MAX(0,SUMIFS(Table5_2_long!$D:$D,Table5_2_long!$F:$F,'Summed Data by Industry'!$B10,Table5_2_long!$C:$C,INDEX(mapping!$L$3:$L$8,MATCH('Summed Data by Industry'!H$1,mapping!$M$3:$M$8,0)),Table5_2_long!$G:$G,'Summed Data by Industry'!H$3))</f>
        <v>4</v>
      </c>
      <c r="I10" s="72">
        <f>MAX(0,SUMIFS(Table5_2_long!$D:$D,Table5_2_long!$F:$F,'Summed Data by Industry'!$B10,Table5_2_long!$C:$C,INDEX(mapping!$L$3:$L$8,MATCH('Summed Data by Industry'!I$1,mapping!$M$3:$M$8,0)),Table5_2_long!$G:$G,'Summed Data by Industry'!I$3))</f>
        <v>4</v>
      </c>
      <c r="J10" s="72">
        <f>MAX(0,SUMIFS(Table5_2_long!$D:$D,Table5_2_long!$F:$F,'Summed Data by Industry'!$B10,Table5_2_long!$C:$C,INDEX(mapping!$L$3:$L$8,MATCH('Summed Data by Industry'!J$1,mapping!$M$3:$M$8,0)),Table5_2_long!$G:$G,'Summed Data by Industry'!J$3))</f>
        <v>2</v>
      </c>
      <c r="L10" s="72">
        <f>MAX(0,SUMIFS(Table5_2_long!$D:$D,Table5_2_long!$F:$F,'Summed Data by Industry'!$B10,Table5_2_long!$C:$C,INDEX(mapping!$L$3:$L$8,MATCH('Summed Data by Industry'!L$1,mapping!$M$3:$M$8,0)),Table5_2_long!$G:$G,'Summed Data by Industry'!L$3))</f>
        <v>0</v>
      </c>
      <c r="M10" s="72">
        <f>MAX(0,SUMIFS(Table5_2_long!$D:$D,Table5_2_long!$F:$F,'Summed Data by Industry'!$B10,Table5_2_long!$C:$C,INDEX(mapping!$L$3:$L$8,MATCH('Summed Data by Industry'!M$1,mapping!$M$3:$M$8,0)),Table5_2_long!$G:$G,'Summed Data by Industry'!M$3))</f>
        <v>0</v>
      </c>
      <c r="N10" s="72">
        <f>MAX(0,SUMIFS(Table5_2_long!$D:$D,Table5_2_long!$F:$F,'Summed Data by Industry'!$B10,Table5_2_long!$C:$C,INDEX(mapping!$L$3:$L$8,MATCH('Summed Data by Industry'!N$1,mapping!$M$3:$M$8,0)),Table5_2_long!$G:$G,'Summed Data by Industry'!N$3))</f>
        <v>0</v>
      </c>
      <c r="O10" s="72">
        <f>MAX(0,SUMIFS(Table5_2_long!$D:$D,Table5_2_long!$F:$F,'Summed Data by Industry'!$B10,Table5_2_long!$C:$C,INDEX(mapping!$L$3:$L$8,MATCH('Summed Data by Industry'!O$1,mapping!$M$3:$M$8,0)),Table5_2_long!$G:$G,'Summed Data by Industry'!O$3))</f>
        <v>0</v>
      </c>
      <c r="P10" s="72">
        <f>MAX(0,SUMIFS(Table5_2_long!$D:$D,Table5_2_long!$F:$F,'Summed Data by Industry'!$B10,Table5_2_long!$C:$C,INDEX(mapping!$L$3:$L$8,MATCH('Summed Data by Industry'!P$1,mapping!$M$3:$M$8,0)),Table5_2_long!$G:$G,'Summed Data by Industry'!P$3))</f>
        <v>0</v>
      </c>
      <c r="Q10" s="72">
        <f>MAX(0,SUMIFS(Table5_2_long!$D:$D,Table5_2_long!$F:$F,'Summed Data by Industry'!$B10,Table5_2_long!$C:$C,INDEX(mapping!$L$3:$L$8,MATCH('Summed Data by Industry'!Q$1,mapping!$M$3:$M$8,0)),Table5_2_long!$G:$G,'Summed Data by Industry'!Q$3))</f>
        <v>0</v>
      </c>
      <c r="R10" s="72">
        <f>MAX(0,SUMIFS(Table5_2_long!$D:$D,Table5_2_long!$F:$F,'Summed Data by Industry'!$B10,Table5_2_long!$C:$C,INDEX(mapping!$L$3:$L$8,MATCH('Summed Data by Industry'!R$1,mapping!$M$3:$M$8,0)),Table5_2_long!$G:$G,'Summed Data by Industry'!R$3))</f>
        <v>0</v>
      </c>
      <c r="S10" s="72">
        <f>MAX(0,SUMIFS(Table5_2_long!$D:$D,Table5_2_long!$F:$F,'Summed Data by Industry'!$B10,Table5_2_long!$C:$C,INDEX(mapping!$L$3:$L$8,MATCH('Summed Data by Industry'!S$1,mapping!$M$3:$M$8,0)),Table5_2_long!$G:$G,'Summed Data by Industry'!S$3))</f>
        <v>0</v>
      </c>
      <c r="U10" s="72">
        <f>MAX(0,SUMIFS(Table5_2_long!$D:$D,Table5_2_long!$F:$F,'Summed Data by Industry'!$B10,Table5_2_long!$C:$C,INDEX(mapping!$L$3:$L$8,MATCH('Summed Data by Industry'!U$1,mapping!$M$3:$M$8,0)),Table5_2_long!$G:$G,'Summed Data by Industry'!U$3))</f>
        <v>1</v>
      </c>
      <c r="V10" s="72">
        <f>MAX(0,SUMIFS(Table5_2_long!$D:$D,Table5_2_long!$F:$F,'Summed Data by Industry'!$B10,Table5_2_long!$C:$C,INDEX(mapping!$L$3:$L$8,MATCH('Summed Data by Industry'!V$1,mapping!$M$3:$M$8,0)),Table5_2_long!$G:$G,'Summed Data by Industry'!V$3))</f>
        <v>1</v>
      </c>
      <c r="W10" s="72">
        <f>MAX(0,SUMIFS(Table5_2_long!$D:$D,Table5_2_long!$F:$F,'Summed Data by Industry'!$B10,Table5_2_long!$C:$C,INDEX(mapping!$L$3:$L$8,MATCH('Summed Data by Industry'!W$1,mapping!$M$3:$M$8,0)),Table5_2_long!$G:$G,'Summed Data by Industry'!W$3))</f>
        <v>0</v>
      </c>
      <c r="X10" s="72">
        <f>MAX(0,SUMIFS(Table5_2_long!$D:$D,Table5_2_long!$F:$F,'Summed Data by Industry'!$B10,Table5_2_long!$C:$C,INDEX(mapping!$L$3:$L$8,MATCH('Summed Data by Industry'!X$1,mapping!$M$3:$M$8,0)),Table5_2_long!$G:$G,'Summed Data by Industry'!X$3))</f>
        <v>1</v>
      </c>
      <c r="Y10" s="72">
        <f>MAX(0,SUMIFS(Table5_2_long!$D:$D,Table5_2_long!$F:$F,'Summed Data by Industry'!$B10,Table5_2_long!$C:$C,INDEX(mapping!$L$3:$L$8,MATCH('Summed Data by Industry'!Y$1,mapping!$M$3:$M$8,0)),Table5_2_long!$G:$G,'Summed Data by Industry'!Y$3))</f>
        <v>0</v>
      </c>
      <c r="Z10" s="72">
        <f>MAX(0,SUMIFS(Table5_2_long!$D:$D,Table5_2_long!$F:$F,'Summed Data by Industry'!$B10,Table5_2_long!$C:$C,INDEX(mapping!$L$3:$L$8,MATCH('Summed Data by Industry'!Z$1,mapping!$M$3:$M$8,0)),Table5_2_long!$G:$G,'Summed Data by Industry'!Z$3))</f>
        <v>0</v>
      </c>
      <c r="AA10" s="72">
        <f>MAX(0,SUMIFS(Table5_2_long!$D:$D,Table5_2_long!$F:$F,'Summed Data by Industry'!$B10,Table5_2_long!$C:$C,INDEX(mapping!$L$3:$L$8,MATCH('Summed Data by Industry'!AA$1,mapping!$M$3:$M$8,0)),Table5_2_long!$G:$G,'Summed Data by Industry'!AA$3))</f>
        <v>0</v>
      </c>
      <c r="AB10" s="72">
        <f>MAX(0,SUMIFS(Table5_2_long!$D:$D,Table5_2_long!$F:$F,'Summed Data by Industry'!$B10,Table5_2_long!$C:$C,INDEX(mapping!$L$3:$L$8,MATCH('Summed Data by Industry'!AB$1,mapping!$M$3:$M$8,0)),Table5_2_long!$G:$G,'Summed Data by Industry'!AB$3))</f>
        <v>7</v>
      </c>
      <c r="AD10" s="72">
        <f>MAX(0,SUMIFS(Table5_2_long!$D:$D,Table5_2_long!$F:$F,'Summed Data by Industry'!$B10,Table5_2_long!$C:$C,INDEX(mapping!$L$3:$L$8,MATCH('Summed Data by Industry'!AD$1,mapping!$M$3:$M$8,0)),Table5_2_long!$G:$G,'Summed Data by Industry'!AD$3))</f>
        <v>17</v>
      </c>
      <c r="AE10" s="72">
        <f>MAX(0,SUMIFS(Table5_2_long!$D:$D,Table5_2_long!$F:$F,'Summed Data by Industry'!$B10,Table5_2_long!$C:$C,INDEX(mapping!$L$3:$L$8,MATCH('Summed Data by Industry'!AE$1,mapping!$M$3:$M$8,0)),Table5_2_long!$G:$G,'Summed Data by Industry'!AE$3))</f>
        <v>50</v>
      </c>
      <c r="AF10" s="72">
        <f>MAX(0,SUMIFS(Table5_2_long!$D:$D,Table5_2_long!$F:$F,'Summed Data by Industry'!$B10,Table5_2_long!$C:$C,INDEX(mapping!$L$3:$L$8,MATCH('Summed Data by Industry'!AF$1,mapping!$M$3:$M$8,0)),Table5_2_long!$G:$G,'Summed Data by Industry'!AF$3))</f>
        <v>0</v>
      </c>
      <c r="AG10" s="72">
        <f>MAX(0,SUMIFS(Table5_2_long!$D:$D,Table5_2_long!$F:$F,'Summed Data by Industry'!$B10,Table5_2_long!$C:$C,INDEX(mapping!$L$3:$L$8,MATCH('Summed Data by Industry'!AG$1,mapping!$M$3:$M$8,0)),Table5_2_long!$G:$G,'Summed Data by Industry'!AG$3))</f>
        <v>2</v>
      </c>
      <c r="AH10" s="72">
        <f>MAX(0,SUMIFS(Table5_2_long!$D:$D,Table5_2_long!$F:$F,'Summed Data by Industry'!$B10,Table5_2_long!$C:$C,INDEX(mapping!$L$3:$L$8,MATCH('Summed Data by Industry'!AH$1,mapping!$M$3:$M$8,0)),Table5_2_long!$G:$G,'Summed Data by Industry'!AH$3))</f>
        <v>2</v>
      </c>
      <c r="AI10" s="72">
        <f>MAX(0,SUMIFS(Table5_2_long!$D:$D,Table5_2_long!$F:$F,'Summed Data by Industry'!$B10,Table5_2_long!$C:$C,INDEX(mapping!$L$3:$L$8,MATCH('Summed Data by Industry'!AI$1,mapping!$M$3:$M$8,0)),Table5_2_long!$G:$G,'Summed Data by Industry'!AI$3))</f>
        <v>7</v>
      </c>
      <c r="AJ10" s="72">
        <f>MAX(0,SUMIFS(Table5_2_long!$D:$D,Table5_2_long!$F:$F,'Summed Data by Industry'!$B10,Table5_2_long!$C:$C,INDEX(mapping!$L$3:$L$8,MATCH('Summed Data by Industry'!AJ$1,mapping!$M$3:$M$8,0)),Table5_2_long!$G:$G,'Summed Data by Industry'!AJ$3))</f>
        <v>0</v>
      </c>
      <c r="AK10" s="72">
        <f>MAX(0,SUMIFS(Table5_2_long!$D:$D,Table5_2_long!$F:$F,'Summed Data by Industry'!$B10,Table5_2_long!$C:$C,INDEX(mapping!$L$3:$L$8,MATCH('Summed Data by Industry'!AK$1,mapping!$M$3:$M$8,0)),Table5_2_long!$G:$G,'Summed Data by Industry'!AK$3))</f>
        <v>1</v>
      </c>
      <c r="AM10" s="72">
        <f>MAX(0,SUMIFS(Table5_2_long!$D:$D,Table5_2_long!$F:$F,'Summed Data by Industry'!$B10,Table5_2_long!$C:$C,INDEX(mapping!$L$3:$L$8,MATCH('Summed Data by Industry'!AM$1,mapping!$M$3:$M$8,0)),Table5_2_long!$G:$G,'Summed Data by Industry'!AM$3))</f>
        <v>0</v>
      </c>
      <c r="AN10" s="72">
        <f>MAX(0,SUMIFS(Table5_2_long!$D:$D,Table5_2_long!$F:$F,'Summed Data by Industry'!$B10,Table5_2_long!$C:$C,INDEX(mapping!$L$3:$L$8,MATCH('Summed Data by Industry'!AN$1,mapping!$M$3:$M$8,0)),Table5_2_long!$G:$G,'Summed Data by Industry'!AN$3))</f>
        <v>0</v>
      </c>
      <c r="AO10" s="72">
        <f>MAX(0,SUMIFS(Table5_2_long!$D:$D,Table5_2_long!$F:$F,'Summed Data by Industry'!$B10,Table5_2_long!$C:$C,INDEX(mapping!$L$3:$L$8,MATCH('Summed Data by Industry'!AO$1,mapping!$M$3:$M$8,0)),Table5_2_long!$G:$G,'Summed Data by Industry'!AO$3))</f>
        <v>0</v>
      </c>
      <c r="AP10" s="72">
        <f>MAX(0,SUMIFS(Table5_2_long!$D:$D,Table5_2_long!$F:$F,'Summed Data by Industry'!$B10,Table5_2_long!$C:$C,INDEX(mapping!$L$3:$L$8,MATCH('Summed Data by Industry'!AP$1,mapping!$M$3:$M$8,0)),Table5_2_long!$G:$G,'Summed Data by Industry'!AP$3))</f>
        <v>0</v>
      </c>
      <c r="AQ10" s="72">
        <f>MAX(0,SUMIFS(Table5_2_long!$D:$D,Table5_2_long!$F:$F,'Summed Data by Industry'!$B10,Table5_2_long!$C:$C,INDEX(mapping!$L$3:$L$8,MATCH('Summed Data by Industry'!AQ$1,mapping!$M$3:$M$8,0)),Table5_2_long!$G:$G,'Summed Data by Industry'!AQ$3))</f>
        <v>0</v>
      </c>
      <c r="AR10" s="72">
        <f>MAX(0,SUMIFS(Table5_2_long!$D:$D,Table5_2_long!$F:$F,'Summed Data by Industry'!$B10,Table5_2_long!$C:$C,INDEX(mapping!$L$3:$L$8,MATCH('Summed Data by Industry'!AR$1,mapping!$M$3:$M$8,0)),Table5_2_long!$G:$G,'Summed Data by Industry'!AR$3))</f>
        <v>0</v>
      </c>
      <c r="AS10" s="72">
        <f>MAX(0,SUMIFS(Table5_2_long!$D:$D,Table5_2_long!$F:$F,'Summed Data by Industry'!$B10,Table5_2_long!$C:$C,INDEX(mapping!$L$3:$L$8,MATCH('Summed Data by Industry'!AS$1,mapping!$M$3:$M$8,0)),Table5_2_long!$G:$G,'Summed Data by Industry'!AS$3))</f>
        <v>0</v>
      </c>
      <c r="AT10" s="72">
        <f>MAX(0,SUMIFS(Table5_2_long!$D:$D,Table5_2_long!$F:$F,'Summed Data by Industry'!$B10,Table5_2_long!$C:$C,INDEX(mapping!$L$3:$L$8,MATCH('Summed Data by Industry'!AT$1,mapping!$M$3:$M$8,0)),Table5_2_long!$G:$G,'Summed Data by Industry'!AT$3))</f>
        <v>2</v>
      </c>
      <c r="AV10" s="72">
        <f>MAX(0,SUMIFS(Table5_2_long!$D:$D,Table5_2_long!$F:$F,'Summed Data by Industry'!$B10,Table5_2_long!$C:$C,INDEX(mapping!$L$3:$L$8,MATCH('Summed Data by Industry'!AV$1,mapping!$M$3:$M$8,0)),Table5_2_long!$G:$G,'Summed Data by Industry'!AV$3))</f>
        <v>0</v>
      </c>
      <c r="AW10" s="72">
        <f>MAX(0,SUMIFS(Table5_2_long!$D:$D,Table5_2_long!$F:$F,'Summed Data by Industry'!$B10,Table5_2_long!$C:$C,INDEX(mapping!$L$3:$L$8,MATCH('Summed Data by Industry'!AW$1,mapping!$M$3:$M$8,0)),Table5_2_long!$G:$G,'Summed Data by Industry'!AW$3))</f>
        <v>0</v>
      </c>
      <c r="AX10" s="72">
        <f>MAX(0,SUMIFS(Table5_2_long!$D:$D,Table5_2_long!$F:$F,'Summed Data by Industry'!$B10,Table5_2_long!$C:$C,INDEX(mapping!$L$3:$L$8,MATCH('Summed Data by Industry'!AX$1,mapping!$M$3:$M$8,0)),Table5_2_long!$G:$G,'Summed Data by Industry'!AX$3))</f>
        <v>0</v>
      </c>
      <c r="AY10" s="72">
        <f>MAX(0,SUMIFS(Table5_2_long!$D:$D,Table5_2_long!$F:$F,'Summed Data by Industry'!$B10,Table5_2_long!$C:$C,INDEX(mapping!$L$3:$L$8,MATCH('Summed Data by Industry'!AY$1,mapping!$M$3:$M$8,0)),Table5_2_long!$G:$G,'Summed Data by Industry'!AY$3))</f>
        <v>0</v>
      </c>
      <c r="AZ10" s="72">
        <f>MAX(0,SUMIFS(Table5_2_long!$D:$D,Table5_2_long!$F:$F,'Summed Data by Industry'!$B10,Table5_2_long!$C:$C,INDEX(mapping!$L$3:$L$8,MATCH('Summed Data by Industry'!AZ$1,mapping!$M$3:$M$8,0)),Table5_2_long!$G:$G,'Summed Data by Industry'!AZ$3))</f>
        <v>0</v>
      </c>
      <c r="BA10" s="72">
        <f>MAX(0,SUMIFS(Table5_2_long!$D:$D,Table5_2_long!$F:$F,'Summed Data by Industry'!$B10,Table5_2_long!$C:$C,INDEX(mapping!$L$3:$L$8,MATCH('Summed Data by Industry'!BA$1,mapping!$M$3:$M$8,0)),Table5_2_long!$G:$G,'Summed Data by Industry'!BA$3))</f>
        <v>0</v>
      </c>
      <c r="BB10" s="72">
        <f>MAX(0,SUMIFS(Table5_2_long!$D:$D,Table5_2_long!$F:$F,'Summed Data by Industry'!$B10,Table5_2_long!$C:$C,INDEX(mapping!$L$3:$L$8,MATCH('Summed Data by Industry'!BB$1,mapping!$M$3:$M$8,0)),Table5_2_long!$G:$G,'Summed Data by Industry'!BB$3))</f>
        <v>0</v>
      </c>
      <c r="BC10" s="72">
        <f>MAX(0,SUMIFS(Table5_2_long!$D:$D,Table5_2_long!$F:$F,'Summed Data by Industry'!$B10,Table5_2_long!$C:$C,INDEX(mapping!$L$3:$L$8,MATCH('Summed Data by Industry'!BC$1,mapping!$M$3:$M$8,0)),Table5_2_long!$G:$G,'Summed Data by Industry'!BC$3))</f>
        <v>0</v>
      </c>
      <c r="BE10" s="44">
        <f>'EIA Requested Industry table'!C3221</f>
        <v>470.5</v>
      </c>
      <c r="BF10" s="44"/>
      <c r="BG10" s="44"/>
      <c r="BH10" s="44"/>
      <c r="BI10" s="44"/>
      <c r="BJ10" s="44"/>
      <c r="BK10" s="44"/>
      <c r="BL10" s="44"/>
    </row>
    <row r="11" spans="1:66" x14ac:dyDescent="0.25">
      <c r="A11" s="2" t="s">
        <v>775</v>
      </c>
      <c r="B11" s="1" t="s">
        <v>13</v>
      </c>
      <c r="C11" s="72">
        <f>MAX(0,SUMIFS(Table5_2_long!$D:$D,Table5_2_long!$F:$F,'Summed Data by Industry'!$B11,Table5_2_long!$C:$C,INDEX(mapping!$L$3:$L$8,MATCH('Summed Data by Industry'!C$1,mapping!$M$3:$M$8,0)),Table5_2_long!$G:$G,'Summed Data by Industry'!C$3))</f>
        <v>4</v>
      </c>
      <c r="D11" s="72">
        <f>MAX(0,SUMIFS(Table5_2_long!$D:$D,Table5_2_long!$F:$F,'Summed Data by Industry'!$B11,Table5_2_long!$C:$C,INDEX(mapping!$L$3:$L$8,MATCH('Summed Data by Industry'!D$1,mapping!$M$3:$M$8,0)),Table5_2_long!$G:$G,'Summed Data by Industry'!D$3))</f>
        <v>8</v>
      </c>
      <c r="E11" s="72">
        <f>MAX(0,SUMIFS(Table5_2_long!$D:$D,Table5_2_long!$F:$F,'Summed Data by Industry'!$B11,Table5_2_long!$C:$C,INDEX(mapping!$L$3:$L$8,MATCH('Summed Data by Industry'!E$1,mapping!$M$3:$M$8,0)),Table5_2_long!$G:$G,'Summed Data by Industry'!E$3))</f>
        <v>7</v>
      </c>
      <c r="F11" s="72">
        <f>MAX(0,SUMIFS(Table5_2_long!$D:$D,Table5_2_long!$F:$F,'Summed Data by Industry'!$B11,Table5_2_long!$C:$C,INDEX(mapping!$L$3:$L$8,MATCH('Summed Data by Industry'!F$1,mapping!$M$3:$M$8,0)),Table5_2_long!$G:$G,'Summed Data by Industry'!F$3))</f>
        <v>142</v>
      </c>
      <c r="G11" s="72">
        <f>MAX(0,SUMIFS(Table5_2_long!$D:$D,Table5_2_long!$F:$F,'Summed Data by Industry'!$B11,Table5_2_long!$C:$C,INDEX(mapping!$L$3:$L$8,MATCH('Summed Data by Industry'!G$1,mapping!$M$3:$M$8,0)),Table5_2_long!$G:$G,'Summed Data by Industry'!G$3))</f>
        <v>3</v>
      </c>
      <c r="H11" s="72">
        <f>MAX(0,SUMIFS(Table5_2_long!$D:$D,Table5_2_long!$F:$F,'Summed Data by Industry'!$B11,Table5_2_long!$C:$C,INDEX(mapping!$L$3:$L$8,MATCH('Summed Data by Industry'!H$1,mapping!$M$3:$M$8,0)),Table5_2_long!$G:$G,'Summed Data by Industry'!H$3))</f>
        <v>15</v>
      </c>
      <c r="I11" s="72">
        <f>MAX(0,SUMIFS(Table5_2_long!$D:$D,Table5_2_long!$F:$F,'Summed Data by Industry'!$B11,Table5_2_long!$C:$C,INDEX(mapping!$L$3:$L$8,MATCH('Summed Data by Industry'!I$1,mapping!$M$3:$M$8,0)),Table5_2_long!$G:$G,'Summed Data by Industry'!I$3))</f>
        <v>13</v>
      </c>
      <c r="J11" s="72">
        <f>MAX(0,SUMIFS(Table5_2_long!$D:$D,Table5_2_long!$F:$F,'Summed Data by Industry'!$B11,Table5_2_long!$C:$C,INDEX(mapping!$L$3:$L$8,MATCH('Summed Data by Industry'!J$1,mapping!$M$3:$M$8,0)),Table5_2_long!$G:$G,'Summed Data by Industry'!J$3))</f>
        <v>15</v>
      </c>
      <c r="L11" s="72">
        <f>MAX(0,SUMIFS(Table5_2_long!$D:$D,Table5_2_long!$F:$F,'Summed Data by Industry'!$B11,Table5_2_long!$C:$C,INDEX(mapping!$L$3:$L$8,MATCH('Summed Data by Industry'!L$1,mapping!$M$3:$M$8,0)),Table5_2_long!$G:$G,'Summed Data by Industry'!L$3))</f>
        <v>7</v>
      </c>
      <c r="M11" s="72">
        <f>MAX(0,SUMIFS(Table5_2_long!$D:$D,Table5_2_long!$F:$F,'Summed Data by Industry'!$B11,Table5_2_long!$C:$C,INDEX(mapping!$L$3:$L$8,MATCH('Summed Data by Industry'!M$1,mapping!$M$3:$M$8,0)),Table5_2_long!$G:$G,'Summed Data by Industry'!M$3))</f>
        <v>0</v>
      </c>
      <c r="N11" s="72">
        <f>MAX(0,SUMIFS(Table5_2_long!$D:$D,Table5_2_long!$F:$F,'Summed Data by Industry'!$B11,Table5_2_long!$C:$C,INDEX(mapping!$L$3:$L$8,MATCH('Summed Data by Industry'!N$1,mapping!$M$3:$M$8,0)),Table5_2_long!$G:$G,'Summed Data by Industry'!N$3))</f>
        <v>0</v>
      </c>
      <c r="O11" s="72">
        <f>MAX(0,SUMIFS(Table5_2_long!$D:$D,Table5_2_long!$F:$F,'Summed Data by Industry'!$B11,Table5_2_long!$C:$C,INDEX(mapping!$L$3:$L$8,MATCH('Summed Data by Industry'!O$1,mapping!$M$3:$M$8,0)),Table5_2_long!$G:$G,'Summed Data by Industry'!O$3))</f>
        <v>0</v>
      </c>
      <c r="P11" s="72">
        <f>MAX(0,SUMIFS(Table5_2_long!$D:$D,Table5_2_long!$F:$F,'Summed Data by Industry'!$B11,Table5_2_long!$C:$C,INDEX(mapping!$L$3:$L$8,MATCH('Summed Data by Industry'!P$1,mapping!$M$3:$M$8,0)),Table5_2_long!$G:$G,'Summed Data by Industry'!P$3))</f>
        <v>0</v>
      </c>
      <c r="Q11" s="72">
        <f>MAX(0,SUMIFS(Table5_2_long!$D:$D,Table5_2_long!$F:$F,'Summed Data by Industry'!$B11,Table5_2_long!$C:$C,INDEX(mapping!$L$3:$L$8,MATCH('Summed Data by Industry'!Q$1,mapping!$M$3:$M$8,0)),Table5_2_long!$G:$G,'Summed Data by Industry'!Q$3))</f>
        <v>0</v>
      </c>
      <c r="R11" s="72">
        <f>MAX(0,SUMIFS(Table5_2_long!$D:$D,Table5_2_long!$F:$F,'Summed Data by Industry'!$B11,Table5_2_long!$C:$C,INDEX(mapping!$L$3:$L$8,MATCH('Summed Data by Industry'!R$1,mapping!$M$3:$M$8,0)),Table5_2_long!$G:$G,'Summed Data by Industry'!R$3))</f>
        <v>0</v>
      </c>
      <c r="S11" s="72">
        <f>MAX(0,SUMIFS(Table5_2_long!$D:$D,Table5_2_long!$F:$F,'Summed Data by Industry'!$B11,Table5_2_long!$C:$C,INDEX(mapping!$L$3:$L$8,MATCH('Summed Data by Industry'!S$1,mapping!$M$3:$M$8,0)),Table5_2_long!$G:$G,'Summed Data by Industry'!S$3))</f>
        <v>0</v>
      </c>
      <c r="U11" s="72">
        <f>MAX(0,SUMIFS(Table5_2_long!$D:$D,Table5_2_long!$F:$F,'Summed Data by Industry'!$B11,Table5_2_long!$C:$C,INDEX(mapping!$L$3:$L$8,MATCH('Summed Data by Industry'!U$1,mapping!$M$3:$M$8,0)),Table5_2_long!$G:$G,'Summed Data by Industry'!U$3))</f>
        <v>2</v>
      </c>
      <c r="V11" s="72">
        <f>MAX(0,SUMIFS(Table5_2_long!$D:$D,Table5_2_long!$F:$F,'Summed Data by Industry'!$B11,Table5_2_long!$C:$C,INDEX(mapping!$L$3:$L$8,MATCH('Summed Data by Industry'!V$1,mapping!$M$3:$M$8,0)),Table5_2_long!$G:$G,'Summed Data by Industry'!V$3))</f>
        <v>0</v>
      </c>
      <c r="W11" s="72">
        <f>MAX(0,SUMIFS(Table5_2_long!$D:$D,Table5_2_long!$F:$F,'Summed Data by Industry'!$B11,Table5_2_long!$C:$C,INDEX(mapping!$L$3:$L$8,MATCH('Summed Data by Industry'!W$1,mapping!$M$3:$M$8,0)),Table5_2_long!$G:$G,'Summed Data by Industry'!W$3))</f>
        <v>0</v>
      </c>
      <c r="X11" s="72">
        <f>MAX(0,SUMIFS(Table5_2_long!$D:$D,Table5_2_long!$F:$F,'Summed Data by Industry'!$B11,Table5_2_long!$C:$C,INDEX(mapping!$L$3:$L$8,MATCH('Summed Data by Industry'!X$1,mapping!$M$3:$M$8,0)),Table5_2_long!$G:$G,'Summed Data by Industry'!X$3))</f>
        <v>0</v>
      </c>
      <c r="Y11" s="72">
        <f>MAX(0,SUMIFS(Table5_2_long!$D:$D,Table5_2_long!$F:$F,'Summed Data by Industry'!$B11,Table5_2_long!$C:$C,INDEX(mapping!$L$3:$L$8,MATCH('Summed Data by Industry'!Y$1,mapping!$M$3:$M$8,0)),Table5_2_long!$G:$G,'Summed Data by Industry'!Y$3))</f>
        <v>0</v>
      </c>
      <c r="Z11" s="72">
        <f>MAX(0,SUMIFS(Table5_2_long!$D:$D,Table5_2_long!$F:$F,'Summed Data by Industry'!$B11,Table5_2_long!$C:$C,INDEX(mapping!$L$3:$L$8,MATCH('Summed Data by Industry'!Z$1,mapping!$M$3:$M$8,0)),Table5_2_long!$G:$G,'Summed Data by Industry'!Z$3))</f>
        <v>0</v>
      </c>
      <c r="AA11" s="72">
        <f>MAX(0,SUMIFS(Table5_2_long!$D:$D,Table5_2_long!$F:$F,'Summed Data by Industry'!$B11,Table5_2_long!$C:$C,INDEX(mapping!$L$3:$L$8,MATCH('Summed Data by Industry'!AA$1,mapping!$M$3:$M$8,0)),Table5_2_long!$G:$G,'Summed Data by Industry'!AA$3))</f>
        <v>0</v>
      </c>
      <c r="AB11" s="72">
        <f>MAX(0,SUMIFS(Table5_2_long!$D:$D,Table5_2_long!$F:$F,'Summed Data by Industry'!$B11,Table5_2_long!$C:$C,INDEX(mapping!$L$3:$L$8,MATCH('Summed Data by Industry'!AB$1,mapping!$M$3:$M$8,0)),Table5_2_long!$G:$G,'Summed Data by Industry'!AB$3))</f>
        <v>2</v>
      </c>
      <c r="AD11" s="72">
        <f>MAX(0,SUMIFS(Table5_2_long!$D:$D,Table5_2_long!$F:$F,'Summed Data by Industry'!$B11,Table5_2_long!$C:$C,INDEX(mapping!$L$3:$L$8,MATCH('Summed Data by Industry'!AD$1,mapping!$M$3:$M$8,0)),Table5_2_long!$G:$G,'Summed Data by Industry'!AD$3))</f>
        <v>411</v>
      </c>
      <c r="AE11" s="72">
        <f>MAX(0,SUMIFS(Table5_2_long!$D:$D,Table5_2_long!$F:$F,'Summed Data by Industry'!$B11,Table5_2_long!$C:$C,INDEX(mapping!$L$3:$L$8,MATCH('Summed Data by Industry'!AE$1,mapping!$M$3:$M$8,0)),Table5_2_long!$G:$G,'Summed Data by Industry'!AE$3))</f>
        <v>153</v>
      </c>
      <c r="AF11" s="72">
        <f>MAX(0,SUMIFS(Table5_2_long!$D:$D,Table5_2_long!$F:$F,'Summed Data by Industry'!$B11,Table5_2_long!$C:$C,INDEX(mapping!$L$3:$L$8,MATCH('Summed Data by Industry'!AF$1,mapping!$M$3:$M$8,0)),Table5_2_long!$G:$G,'Summed Data by Industry'!AF$3))</f>
        <v>2</v>
      </c>
      <c r="AG11" s="72">
        <f>MAX(0,SUMIFS(Table5_2_long!$D:$D,Table5_2_long!$F:$F,'Summed Data by Industry'!$B11,Table5_2_long!$C:$C,INDEX(mapping!$L$3:$L$8,MATCH('Summed Data by Industry'!AG$1,mapping!$M$3:$M$8,0)),Table5_2_long!$G:$G,'Summed Data by Industry'!AG$3))</f>
        <v>24</v>
      </c>
      <c r="AH11" s="72">
        <f>MAX(0,SUMIFS(Table5_2_long!$D:$D,Table5_2_long!$F:$F,'Summed Data by Industry'!$B11,Table5_2_long!$C:$C,INDEX(mapping!$L$3:$L$8,MATCH('Summed Data by Industry'!AH$1,mapping!$M$3:$M$8,0)),Table5_2_long!$G:$G,'Summed Data by Industry'!AH$3))</f>
        <v>3</v>
      </c>
      <c r="AI11" s="72">
        <f>MAX(0,SUMIFS(Table5_2_long!$D:$D,Table5_2_long!$F:$F,'Summed Data by Industry'!$B11,Table5_2_long!$C:$C,INDEX(mapping!$L$3:$L$8,MATCH('Summed Data by Industry'!AI$1,mapping!$M$3:$M$8,0)),Table5_2_long!$G:$G,'Summed Data by Industry'!AI$3))</f>
        <v>27</v>
      </c>
      <c r="AJ11" s="72">
        <f>MAX(0,SUMIFS(Table5_2_long!$D:$D,Table5_2_long!$F:$F,'Summed Data by Industry'!$B11,Table5_2_long!$C:$C,INDEX(mapping!$L$3:$L$8,MATCH('Summed Data by Industry'!AJ$1,mapping!$M$3:$M$8,0)),Table5_2_long!$G:$G,'Summed Data by Industry'!AJ$3))</f>
        <v>0</v>
      </c>
      <c r="AK11" s="72">
        <f>MAX(0,SUMIFS(Table5_2_long!$D:$D,Table5_2_long!$F:$F,'Summed Data by Industry'!$B11,Table5_2_long!$C:$C,INDEX(mapping!$L$3:$L$8,MATCH('Summed Data by Industry'!AK$1,mapping!$M$3:$M$8,0)),Table5_2_long!$G:$G,'Summed Data by Industry'!AK$3))</f>
        <v>16</v>
      </c>
      <c r="AM11" s="72">
        <f>MAX(0,SUMIFS(Table5_2_long!$D:$D,Table5_2_long!$F:$F,'Summed Data by Industry'!$B11,Table5_2_long!$C:$C,INDEX(mapping!$L$3:$L$8,MATCH('Summed Data by Industry'!AM$1,mapping!$M$3:$M$8,0)),Table5_2_long!$G:$G,'Summed Data by Industry'!AM$3))</f>
        <v>0</v>
      </c>
      <c r="AN11" s="72">
        <f>MAX(0,SUMIFS(Table5_2_long!$D:$D,Table5_2_long!$F:$F,'Summed Data by Industry'!$B11,Table5_2_long!$C:$C,INDEX(mapping!$L$3:$L$8,MATCH('Summed Data by Industry'!AN$1,mapping!$M$3:$M$8,0)),Table5_2_long!$G:$G,'Summed Data by Industry'!AN$3))</f>
        <v>0</v>
      </c>
      <c r="AO11" s="72">
        <f>MAX(0,SUMIFS(Table5_2_long!$D:$D,Table5_2_long!$F:$F,'Summed Data by Industry'!$B11,Table5_2_long!$C:$C,INDEX(mapping!$L$3:$L$8,MATCH('Summed Data by Industry'!AO$1,mapping!$M$3:$M$8,0)),Table5_2_long!$G:$G,'Summed Data by Industry'!AO$3))</f>
        <v>0</v>
      </c>
      <c r="AP11" s="72">
        <f>MAX(0,SUMIFS(Table5_2_long!$D:$D,Table5_2_long!$F:$F,'Summed Data by Industry'!$B11,Table5_2_long!$C:$C,INDEX(mapping!$L$3:$L$8,MATCH('Summed Data by Industry'!AP$1,mapping!$M$3:$M$8,0)),Table5_2_long!$G:$G,'Summed Data by Industry'!AP$3))</f>
        <v>0</v>
      </c>
      <c r="AQ11" s="72">
        <f>MAX(0,SUMIFS(Table5_2_long!$D:$D,Table5_2_long!$F:$F,'Summed Data by Industry'!$B11,Table5_2_long!$C:$C,INDEX(mapping!$L$3:$L$8,MATCH('Summed Data by Industry'!AQ$1,mapping!$M$3:$M$8,0)),Table5_2_long!$G:$G,'Summed Data by Industry'!AQ$3))</f>
        <v>0</v>
      </c>
      <c r="AR11" s="72">
        <f>MAX(0,SUMIFS(Table5_2_long!$D:$D,Table5_2_long!$F:$F,'Summed Data by Industry'!$B11,Table5_2_long!$C:$C,INDEX(mapping!$L$3:$L$8,MATCH('Summed Data by Industry'!AR$1,mapping!$M$3:$M$8,0)),Table5_2_long!$G:$G,'Summed Data by Industry'!AR$3))</f>
        <v>0</v>
      </c>
      <c r="AS11" s="72">
        <f>MAX(0,SUMIFS(Table5_2_long!$D:$D,Table5_2_long!$F:$F,'Summed Data by Industry'!$B11,Table5_2_long!$C:$C,INDEX(mapping!$L$3:$L$8,MATCH('Summed Data by Industry'!AS$1,mapping!$M$3:$M$8,0)),Table5_2_long!$G:$G,'Summed Data by Industry'!AS$3))</f>
        <v>0</v>
      </c>
      <c r="AT11" s="72">
        <f>MAX(0,SUMIFS(Table5_2_long!$D:$D,Table5_2_long!$F:$F,'Summed Data by Industry'!$B11,Table5_2_long!$C:$C,INDEX(mapping!$L$3:$L$8,MATCH('Summed Data by Industry'!AT$1,mapping!$M$3:$M$8,0)),Table5_2_long!$G:$G,'Summed Data by Industry'!AT$3))</f>
        <v>2</v>
      </c>
      <c r="AV11" s="72">
        <f>MAX(0,SUMIFS(Table5_2_long!$D:$D,Table5_2_long!$F:$F,'Summed Data by Industry'!$B11,Table5_2_long!$C:$C,INDEX(mapping!$L$3:$L$8,MATCH('Summed Data by Industry'!AV$1,mapping!$M$3:$M$8,0)),Table5_2_long!$G:$G,'Summed Data by Industry'!AV$3))</f>
        <v>32</v>
      </c>
      <c r="AW11" s="72">
        <f>MAX(0,SUMIFS(Table5_2_long!$D:$D,Table5_2_long!$F:$F,'Summed Data by Industry'!$B11,Table5_2_long!$C:$C,INDEX(mapping!$L$3:$L$8,MATCH('Summed Data by Industry'!AW$1,mapping!$M$3:$M$8,0)),Table5_2_long!$G:$G,'Summed Data by Industry'!AW$3))</f>
        <v>0</v>
      </c>
      <c r="AX11" s="72">
        <f>MAX(0,SUMIFS(Table5_2_long!$D:$D,Table5_2_long!$F:$F,'Summed Data by Industry'!$B11,Table5_2_long!$C:$C,INDEX(mapping!$L$3:$L$8,MATCH('Summed Data by Industry'!AX$1,mapping!$M$3:$M$8,0)),Table5_2_long!$G:$G,'Summed Data by Industry'!AX$3))</f>
        <v>0</v>
      </c>
      <c r="AY11" s="72">
        <f>MAX(0,SUMIFS(Table5_2_long!$D:$D,Table5_2_long!$F:$F,'Summed Data by Industry'!$B11,Table5_2_long!$C:$C,INDEX(mapping!$L$3:$L$8,MATCH('Summed Data by Industry'!AY$1,mapping!$M$3:$M$8,0)),Table5_2_long!$G:$G,'Summed Data by Industry'!AY$3))</f>
        <v>0</v>
      </c>
      <c r="AZ11" s="72">
        <f>MAX(0,SUMIFS(Table5_2_long!$D:$D,Table5_2_long!$F:$F,'Summed Data by Industry'!$B11,Table5_2_long!$C:$C,INDEX(mapping!$L$3:$L$8,MATCH('Summed Data by Industry'!AZ$1,mapping!$M$3:$M$8,0)),Table5_2_long!$G:$G,'Summed Data by Industry'!AZ$3))</f>
        <v>0</v>
      </c>
      <c r="BA11" s="72">
        <f>MAX(0,SUMIFS(Table5_2_long!$D:$D,Table5_2_long!$F:$F,'Summed Data by Industry'!$B11,Table5_2_long!$C:$C,INDEX(mapping!$L$3:$L$8,MATCH('Summed Data by Industry'!BA$1,mapping!$M$3:$M$8,0)),Table5_2_long!$G:$G,'Summed Data by Industry'!BA$3))</f>
        <v>0</v>
      </c>
      <c r="BB11" s="72">
        <f>MAX(0,SUMIFS(Table5_2_long!$D:$D,Table5_2_long!$F:$F,'Summed Data by Industry'!$B11,Table5_2_long!$C:$C,INDEX(mapping!$L$3:$L$8,MATCH('Summed Data by Industry'!BB$1,mapping!$M$3:$M$8,0)),Table5_2_long!$G:$G,'Summed Data by Industry'!BB$3))</f>
        <v>0</v>
      </c>
      <c r="BC11" s="72">
        <f>MAX(0,SUMIFS(Table5_2_long!$D:$D,Table5_2_long!$F:$F,'Summed Data by Industry'!$B11,Table5_2_long!$C:$C,INDEX(mapping!$L$3:$L$8,MATCH('Summed Data by Industry'!BC$1,mapping!$M$3:$M$8,0)),Table5_2_long!$G:$G,'Summed Data by Industry'!BC$3))</f>
        <v>0</v>
      </c>
      <c r="BE11" s="44">
        <f>SUM('EIA Requested Industry table'!C1033:C1034)/2</f>
        <v>491.33000000000004</v>
      </c>
      <c r="BF11" s="44">
        <f>SUM('EIA Requested Industry table'!C1033:C1034)/2</f>
        <v>491.33000000000004</v>
      </c>
      <c r="BG11" s="44"/>
      <c r="BH11" s="44"/>
      <c r="BI11" s="44"/>
      <c r="BJ11" s="44"/>
      <c r="BK11" s="44"/>
      <c r="BL11" s="44"/>
      <c r="BN11" t="s">
        <v>487</v>
      </c>
    </row>
    <row r="12" spans="1:66" x14ac:dyDescent="0.25">
      <c r="A12" s="2" t="s">
        <v>775</v>
      </c>
      <c r="B12" s="1" t="s">
        <v>14</v>
      </c>
      <c r="C12" s="72">
        <f>MAX(0,SUMIFS(Table5_2_long!$D:$D,Table5_2_long!$F:$F,'Summed Data by Industry'!$B12,Table5_2_long!$C:$C,INDEX(mapping!$L$3:$L$8,MATCH('Summed Data by Industry'!C$1,mapping!$M$3:$M$8,0)),Table5_2_long!$G:$G,'Summed Data by Industry'!C$3))</f>
        <v>0</v>
      </c>
      <c r="D12" s="72">
        <f>MAX(0,SUMIFS(Table5_2_long!$D:$D,Table5_2_long!$F:$F,'Summed Data by Industry'!$B12,Table5_2_long!$C:$C,INDEX(mapping!$L$3:$L$8,MATCH('Summed Data by Industry'!D$1,mapping!$M$3:$M$8,0)),Table5_2_long!$G:$G,'Summed Data by Industry'!D$3))</f>
        <v>0</v>
      </c>
      <c r="E12" s="72">
        <f>MAX(0,SUMIFS(Table5_2_long!$D:$D,Table5_2_long!$F:$F,'Summed Data by Industry'!$B12,Table5_2_long!$C:$C,INDEX(mapping!$L$3:$L$8,MATCH('Summed Data by Industry'!E$1,mapping!$M$3:$M$8,0)),Table5_2_long!$G:$G,'Summed Data by Industry'!E$3))</f>
        <v>7</v>
      </c>
      <c r="F12" s="72">
        <f>MAX(0,SUMIFS(Table5_2_long!$D:$D,Table5_2_long!$F:$F,'Summed Data by Industry'!$B12,Table5_2_long!$C:$C,INDEX(mapping!$L$3:$L$8,MATCH('Summed Data by Industry'!F$1,mapping!$M$3:$M$8,0)),Table5_2_long!$G:$G,'Summed Data by Industry'!F$3))</f>
        <v>142</v>
      </c>
      <c r="G12" s="72">
        <f>MAX(0,SUMIFS(Table5_2_long!$D:$D,Table5_2_long!$F:$F,'Summed Data by Industry'!$B12,Table5_2_long!$C:$C,INDEX(mapping!$L$3:$L$8,MATCH('Summed Data by Industry'!G$1,mapping!$M$3:$M$8,0)),Table5_2_long!$G:$G,'Summed Data by Industry'!G$3))</f>
        <v>5</v>
      </c>
      <c r="H12" s="72">
        <f>MAX(0,SUMIFS(Table5_2_long!$D:$D,Table5_2_long!$F:$F,'Summed Data by Industry'!$B12,Table5_2_long!$C:$C,INDEX(mapping!$L$3:$L$8,MATCH('Summed Data by Industry'!H$1,mapping!$M$3:$M$8,0)),Table5_2_long!$G:$G,'Summed Data by Industry'!H$3))</f>
        <v>3</v>
      </c>
      <c r="I12" s="72">
        <f>MAX(0,SUMIFS(Table5_2_long!$D:$D,Table5_2_long!$F:$F,'Summed Data by Industry'!$B12,Table5_2_long!$C:$C,INDEX(mapping!$L$3:$L$8,MATCH('Summed Data by Industry'!I$1,mapping!$M$3:$M$8,0)),Table5_2_long!$G:$G,'Summed Data by Industry'!I$3))</f>
        <v>3</v>
      </c>
      <c r="J12" s="72">
        <f>MAX(0,SUMIFS(Table5_2_long!$D:$D,Table5_2_long!$F:$F,'Summed Data by Industry'!$B12,Table5_2_long!$C:$C,INDEX(mapping!$L$3:$L$8,MATCH('Summed Data by Industry'!J$1,mapping!$M$3:$M$8,0)),Table5_2_long!$G:$G,'Summed Data by Industry'!J$3))</f>
        <v>1</v>
      </c>
      <c r="L12" s="72">
        <f>MAX(0,SUMIFS(Table5_2_long!$D:$D,Table5_2_long!$F:$F,'Summed Data by Industry'!$B12,Table5_2_long!$C:$C,INDEX(mapping!$L$3:$L$8,MATCH('Summed Data by Industry'!L$1,mapping!$M$3:$M$8,0)),Table5_2_long!$G:$G,'Summed Data by Industry'!L$3))</f>
        <v>0</v>
      </c>
      <c r="M12" s="72">
        <f>MAX(0,SUMIFS(Table5_2_long!$D:$D,Table5_2_long!$F:$F,'Summed Data by Industry'!$B12,Table5_2_long!$C:$C,INDEX(mapping!$L$3:$L$8,MATCH('Summed Data by Industry'!M$1,mapping!$M$3:$M$8,0)),Table5_2_long!$G:$G,'Summed Data by Industry'!M$3))</f>
        <v>2</v>
      </c>
      <c r="N12" s="72">
        <f>MAX(0,SUMIFS(Table5_2_long!$D:$D,Table5_2_long!$F:$F,'Summed Data by Industry'!$B12,Table5_2_long!$C:$C,INDEX(mapping!$L$3:$L$8,MATCH('Summed Data by Industry'!N$1,mapping!$M$3:$M$8,0)),Table5_2_long!$G:$G,'Summed Data by Industry'!N$3))</f>
        <v>0</v>
      </c>
      <c r="O12" s="72">
        <f>MAX(0,SUMIFS(Table5_2_long!$D:$D,Table5_2_long!$F:$F,'Summed Data by Industry'!$B12,Table5_2_long!$C:$C,INDEX(mapping!$L$3:$L$8,MATCH('Summed Data by Industry'!O$1,mapping!$M$3:$M$8,0)),Table5_2_long!$G:$G,'Summed Data by Industry'!O$3))</f>
        <v>0</v>
      </c>
      <c r="P12" s="72">
        <f>MAX(0,SUMIFS(Table5_2_long!$D:$D,Table5_2_long!$F:$F,'Summed Data by Industry'!$B12,Table5_2_long!$C:$C,INDEX(mapping!$L$3:$L$8,MATCH('Summed Data by Industry'!P$1,mapping!$M$3:$M$8,0)),Table5_2_long!$G:$G,'Summed Data by Industry'!P$3))</f>
        <v>0</v>
      </c>
      <c r="Q12" s="72">
        <f>MAX(0,SUMIFS(Table5_2_long!$D:$D,Table5_2_long!$F:$F,'Summed Data by Industry'!$B12,Table5_2_long!$C:$C,INDEX(mapping!$L$3:$L$8,MATCH('Summed Data by Industry'!Q$1,mapping!$M$3:$M$8,0)),Table5_2_long!$G:$G,'Summed Data by Industry'!Q$3))</f>
        <v>0</v>
      </c>
      <c r="R12" s="72">
        <f>MAX(0,SUMIFS(Table5_2_long!$D:$D,Table5_2_long!$F:$F,'Summed Data by Industry'!$B12,Table5_2_long!$C:$C,INDEX(mapping!$L$3:$L$8,MATCH('Summed Data by Industry'!R$1,mapping!$M$3:$M$8,0)),Table5_2_long!$G:$G,'Summed Data by Industry'!R$3))</f>
        <v>0</v>
      </c>
      <c r="S12" s="72">
        <f>MAX(0,SUMIFS(Table5_2_long!$D:$D,Table5_2_long!$F:$F,'Summed Data by Industry'!$B12,Table5_2_long!$C:$C,INDEX(mapping!$L$3:$L$8,MATCH('Summed Data by Industry'!S$1,mapping!$M$3:$M$8,0)),Table5_2_long!$G:$G,'Summed Data by Industry'!S$3))</f>
        <v>0</v>
      </c>
      <c r="U12" s="72">
        <f>MAX(0,SUMIFS(Table5_2_long!$D:$D,Table5_2_long!$F:$F,'Summed Data by Industry'!$B12,Table5_2_long!$C:$C,INDEX(mapping!$L$3:$L$8,MATCH('Summed Data by Industry'!U$1,mapping!$M$3:$M$8,0)),Table5_2_long!$G:$G,'Summed Data by Industry'!U$3))</f>
        <v>0</v>
      </c>
      <c r="V12" s="72">
        <f>MAX(0,SUMIFS(Table5_2_long!$D:$D,Table5_2_long!$F:$F,'Summed Data by Industry'!$B12,Table5_2_long!$C:$C,INDEX(mapping!$L$3:$L$8,MATCH('Summed Data by Industry'!V$1,mapping!$M$3:$M$8,0)),Table5_2_long!$G:$G,'Summed Data by Industry'!V$3))</f>
        <v>1</v>
      </c>
      <c r="W12" s="72">
        <f>MAX(0,SUMIFS(Table5_2_long!$D:$D,Table5_2_long!$F:$F,'Summed Data by Industry'!$B12,Table5_2_long!$C:$C,INDEX(mapping!$L$3:$L$8,MATCH('Summed Data by Industry'!W$1,mapping!$M$3:$M$8,0)),Table5_2_long!$G:$G,'Summed Data by Industry'!W$3))</f>
        <v>0</v>
      </c>
      <c r="X12" s="72">
        <f>MAX(0,SUMIFS(Table5_2_long!$D:$D,Table5_2_long!$F:$F,'Summed Data by Industry'!$B12,Table5_2_long!$C:$C,INDEX(mapping!$L$3:$L$8,MATCH('Summed Data by Industry'!X$1,mapping!$M$3:$M$8,0)),Table5_2_long!$G:$G,'Summed Data by Industry'!X$3))</f>
        <v>2</v>
      </c>
      <c r="Y12" s="72">
        <f>MAX(0,SUMIFS(Table5_2_long!$D:$D,Table5_2_long!$F:$F,'Summed Data by Industry'!$B12,Table5_2_long!$C:$C,INDEX(mapping!$L$3:$L$8,MATCH('Summed Data by Industry'!Y$1,mapping!$M$3:$M$8,0)),Table5_2_long!$G:$G,'Summed Data by Industry'!Y$3))</f>
        <v>0</v>
      </c>
      <c r="Z12" s="72">
        <f>MAX(0,SUMIFS(Table5_2_long!$D:$D,Table5_2_long!$F:$F,'Summed Data by Industry'!$B12,Table5_2_long!$C:$C,INDEX(mapping!$L$3:$L$8,MATCH('Summed Data by Industry'!Z$1,mapping!$M$3:$M$8,0)),Table5_2_long!$G:$G,'Summed Data by Industry'!Z$3))</f>
        <v>0</v>
      </c>
      <c r="AA12" s="72">
        <f>MAX(0,SUMIFS(Table5_2_long!$D:$D,Table5_2_long!$F:$F,'Summed Data by Industry'!$B12,Table5_2_long!$C:$C,INDEX(mapping!$L$3:$L$8,MATCH('Summed Data by Industry'!AA$1,mapping!$M$3:$M$8,0)),Table5_2_long!$G:$G,'Summed Data by Industry'!AA$3))</f>
        <v>0</v>
      </c>
      <c r="AB12" s="72">
        <f>MAX(0,SUMIFS(Table5_2_long!$D:$D,Table5_2_long!$F:$F,'Summed Data by Industry'!$B12,Table5_2_long!$C:$C,INDEX(mapping!$L$3:$L$8,MATCH('Summed Data by Industry'!AB$1,mapping!$M$3:$M$8,0)),Table5_2_long!$G:$G,'Summed Data by Industry'!AB$3))</f>
        <v>2</v>
      </c>
      <c r="AD12" s="72">
        <f>MAX(0,SUMIFS(Table5_2_long!$D:$D,Table5_2_long!$F:$F,'Summed Data by Industry'!$B12,Table5_2_long!$C:$C,INDEX(mapping!$L$3:$L$8,MATCH('Summed Data by Industry'!AD$1,mapping!$M$3:$M$8,0)),Table5_2_long!$G:$G,'Summed Data by Industry'!AD$3))</f>
        <v>348</v>
      </c>
      <c r="AE12" s="72">
        <f>MAX(0,SUMIFS(Table5_2_long!$D:$D,Table5_2_long!$F:$F,'Summed Data by Industry'!$B12,Table5_2_long!$C:$C,INDEX(mapping!$L$3:$L$8,MATCH('Summed Data by Industry'!AE$1,mapping!$M$3:$M$8,0)),Table5_2_long!$G:$G,'Summed Data by Industry'!AE$3))</f>
        <v>623</v>
      </c>
      <c r="AF12" s="72">
        <f>MAX(0,SUMIFS(Table5_2_long!$D:$D,Table5_2_long!$F:$F,'Summed Data by Industry'!$B12,Table5_2_long!$C:$C,INDEX(mapping!$L$3:$L$8,MATCH('Summed Data by Industry'!AF$1,mapping!$M$3:$M$8,0)),Table5_2_long!$G:$G,'Summed Data by Industry'!AF$3))</f>
        <v>6</v>
      </c>
      <c r="AG12" s="72">
        <f>MAX(0,SUMIFS(Table5_2_long!$D:$D,Table5_2_long!$F:$F,'Summed Data by Industry'!$B12,Table5_2_long!$C:$C,INDEX(mapping!$L$3:$L$8,MATCH('Summed Data by Industry'!AG$1,mapping!$M$3:$M$8,0)),Table5_2_long!$G:$G,'Summed Data by Industry'!AG$3))</f>
        <v>15</v>
      </c>
      <c r="AH12" s="72">
        <f>MAX(0,SUMIFS(Table5_2_long!$D:$D,Table5_2_long!$F:$F,'Summed Data by Industry'!$B12,Table5_2_long!$C:$C,INDEX(mapping!$L$3:$L$8,MATCH('Summed Data by Industry'!AH$1,mapping!$M$3:$M$8,0)),Table5_2_long!$G:$G,'Summed Data by Industry'!AH$3))</f>
        <v>56</v>
      </c>
      <c r="AI12" s="72">
        <f>MAX(0,SUMIFS(Table5_2_long!$D:$D,Table5_2_long!$F:$F,'Summed Data by Industry'!$B12,Table5_2_long!$C:$C,INDEX(mapping!$L$3:$L$8,MATCH('Summed Data by Industry'!AI$1,mapping!$M$3:$M$8,0)),Table5_2_long!$G:$G,'Summed Data by Industry'!AI$3))</f>
        <v>5</v>
      </c>
      <c r="AJ12" s="72">
        <f>MAX(0,SUMIFS(Table5_2_long!$D:$D,Table5_2_long!$F:$F,'Summed Data by Industry'!$B12,Table5_2_long!$C:$C,INDEX(mapping!$L$3:$L$8,MATCH('Summed Data by Industry'!AJ$1,mapping!$M$3:$M$8,0)),Table5_2_long!$G:$G,'Summed Data by Industry'!AJ$3))</f>
        <v>0</v>
      </c>
      <c r="AK12" s="72">
        <f>MAX(0,SUMIFS(Table5_2_long!$D:$D,Table5_2_long!$F:$F,'Summed Data by Industry'!$B12,Table5_2_long!$C:$C,INDEX(mapping!$L$3:$L$8,MATCH('Summed Data by Industry'!AK$1,mapping!$M$3:$M$8,0)),Table5_2_long!$G:$G,'Summed Data by Industry'!AK$3))</f>
        <v>43</v>
      </c>
      <c r="AM12" s="72">
        <f>MAX(0,SUMIFS(Table5_2_long!$D:$D,Table5_2_long!$F:$F,'Summed Data by Industry'!$B12,Table5_2_long!$C:$C,INDEX(mapping!$L$3:$L$8,MATCH('Summed Data by Industry'!AM$1,mapping!$M$3:$M$8,0)),Table5_2_long!$G:$G,'Summed Data by Industry'!AM$3))</f>
        <v>5</v>
      </c>
      <c r="AN12" s="72">
        <f>MAX(0,SUMIFS(Table5_2_long!$D:$D,Table5_2_long!$F:$F,'Summed Data by Industry'!$B12,Table5_2_long!$C:$C,INDEX(mapping!$L$3:$L$8,MATCH('Summed Data by Industry'!AN$1,mapping!$M$3:$M$8,0)),Table5_2_long!$G:$G,'Summed Data by Industry'!AN$3))</f>
        <v>22</v>
      </c>
      <c r="AO12" s="72">
        <f>MAX(0,SUMIFS(Table5_2_long!$D:$D,Table5_2_long!$F:$F,'Summed Data by Industry'!$B12,Table5_2_long!$C:$C,INDEX(mapping!$L$3:$L$8,MATCH('Summed Data by Industry'!AO$1,mapping!$M$3:$M$8,0)),Table5_2_long!$G:$G,'Summed Data by Industry'!AO$3))</f>
        <v>0</v>
      </c>
      <c r="AP12" s="72">
        <f>MAX(0,SUMIFS(Table5_2_long!$D:$D,Table5_2_long!$F:$F,'Summed Data by Industry'!$B12,Table5_2_long!$C:$C,INDEX(mapping!$L$3:$L$8,MATCH('Summed Data by Industry'!AP$1,mapping!$M$3:$M$8,0)),Table5_2_long!$G:$G,'Summed Data by Industry'!AP$3))</f>
        <v>0</v>
      </c>
      <c r="AQ12" s="72">
        <f>MAX(0,SUMIFS(Table5_2_long!$D:$D,Table5_2_long!$F:$F,'Summed Data by Industry'!$B12,Table5_2_long!$C:$C,INDEX(mapping!$L$3:$L$8,MATCH('Summed Data by Industry'!AQ$1,mapping!$M$3:$M$8,0)),Table5_2_long!$G:$G,'Summed Data by Industry'!AQ$3))</f>
        <v>0</v>
      </c>
      <c r="AR12" s="72">
        <f>MAX(0,SUMIFS(Table5_2_long!$D:$D,Table5_2_long!$F:$F,'Summed Data by Industry'!$B12,Table5_2_long!$C:$C,INDEX(mapping!$L$3:$L$8,MATCH('Summed Data by Industry'!AR$1,mapping!$M$3:$M$8,0)),Table5_2_long!$G:$G,'Summed Data by Industry'!AR$3))</f>
        <v>0</v>
      </c>
      <c r="AS12" s="72">
        <f>MAX(0,SUMIFS(Table5_2_long!$D:$D,Table5_2_long!$F:$F,'Summed Data by Industry'!$B12,Table5_2_long!$C:$C,INDEX(mapping!$L$3:$L$8,MATCH('Summed Data by Industry'!AS$1,mapping!$M$3:$M$8,0)),Table5_2_long!$G:$G,'Summed Data by Industry'!AS$3))</f>
        <v>0</v>
      </c>
      <c r="AT12" s="72">
        <f>MAX(0,SUMIFS(Table5_2_long!$D:$D,Table5_2_long!$F:$F,'Summed Data by Industry'!$B12,Table5_2_long!$C:$C,INDEX(mapping!$L$3:$L$8,MATCH('Summed Data by Industry'!AT$1,mapping!$M$3:$M$8,0)),Table5_2_long!$G:$G,'Summed Data by Industry'!AT$3))</f>
        <v>0</v>
      </c>
      <c r="AV12" s="72">
        <f>MAX(0,SUMIFS(Table5_2_long!$D:$D,Table5_2_long!$F:$F,'Summed Data by Industry'!$B12,Table5_2_long!$C:$C,INDEX(mapping!$L$3:$L$8,MATCH('Summed Data by Industry'!AV$1,mapping!$M$3:$M$8,0)),Table5_2_long!$G:$G,'Summed Data by Industry'!AV$3))</f>
        <v>0</v>
      </c>
      <c r="AW12" s="72">
        <f>MAX(0,SUMIFS(Table5_2_long!$D:$D,Table5_2_long!$F:$F,'Summed Data by Industry'!$B12,Table5_2_long!$C:$C,INDEX(mapping!$L$3:$L$8,MATCH('Summed Data by Industry'!AW$1,mapping!$M$3:$M$8,0)),Table5_2_long!$G:$G,'Summed Data by Industry'!AW$3))</f>
        <v>0</v>
      </c>
      <c r="AX12" s="72">
        <f>MAX(0,SUMIFS(Table5_2_long!$D:$D,Table5_2_long!$F:$F,'Summed Data by Industry'!$B12,Table5_2_long!$C:$C,INDEX(mapping!$L$3:$L$8,MATCH('Summed Data by Industry'!AX$1,mapping!$M$3:$M$8,0)),Table5_2_long!$G:$G,'Summed Data by Industry'!AX$3))</f>
        <v>0</v>
      </c>
      <c r="AY12" s="72">
        <f>MAX(0,SUMIFS(Table5_2_long!$D:$D,Table5_2_long!$F:$F,'Summed Data by Industry'!$B12,Table5_2_long!$C:$C,INDEX(mapping!$L$3:$L$8,MATCH('Summed Data by Industry'!AY$1,mapping!$M$3:$M$8,0)),Table5_2_long!$G:$G,'Summed Data by Industry'!AY$3))</f>
        <v>0</v>
      </c>
      <c r="AZ12" s="72">
        <f>MAX(0,SUMIFS(Table5_2_long!$D:$D,Table5_2_long!$F:$F,'Summed Data by Industry'!$B12,Table5_2_long!$C:$C,INDEX(mapping!$L$3:$L$8,MATCH('Summed Data by Industry'!AZ$1,mapping!$M$3:$M$8,0)),Table5_2_long!$G:$G,'Summed Data by Industry'!AZ$3))</f>
        <v>0</v>
      </c>
      <c r="BA12" s="72">
        <f>MAX(0,SUMIFS(Table5_2_long!$D:$D,Table5_2_long!$F:$F,'Summed Data by Industry'!$B12,Table5_2_long!$C:$C,INDEX(mapping!$L$3:$L$8,MATCH('Summed Data by Industry'!BA$1,mapping!$M$3:$M$8,0)),Table5_2_long!$G:$G,'Summed Data by Industry'!BA$3))</f>
        <v>0</v>
      </c>
      <c r="BB12" s="72">
        <f>MAX(0,SUMIFS(Table5_2_long!$D:$D,Table5_2_long!$F:$F,'Summed Data by Industry'!$B12,Table5_2_long!$C:$C,INDEX(mapping!$L$3:$L$8,MATCH('Summed Data by Industry'!BB$1,mapping!$M$3:$M$8,0)),Table5_2_long!$G:$G,'Summed Data by Industry'!BB$3))</f>
        <v>0</v>
      </c>
      <c r="BC12" s="72">
        <f>MAX(0,SUMIFS(Table5_2_long!$D:$D,Table5_2_long!$F:$F,'Summed Data by Industry'!$B12,Table5_2_long!$C:$C,INDEX(mapping!$L$3:$L$8,MATCH('Summed Data by Industry'!BC$1,mapping!$M$3:$M$8,0)),Table5_2_long!$G:$G,'Summed Data by Industry'!BC$3))</f>
        <v>0</v>
      </c>
      <c r="BE12" s="44"/>
      <c r="BF12" s="44"/>
      <c r="BG12" s="44"/>
      <c r="BH12" s="44"/>
      <c r="BI12" s="44"/>
      <c r="BJ12" s="44"/>
      <c r="BK12" s="44"/>
      <c r="BL12" s="44"/>
    </row>
    <row r="13" spans="1:66" x14ac:dyDescent="0.25">
      <c r="A13" s="2" t="s">
        <v>775</v>
      </c>
      <c r="B13" s="1" t="s">
        <v>15</v>
      </c>
      <c r="C13" s="72">
        <f>MAX(0,SUMIFS(Table5_2_long!$D:$D,Table5_2_long!$F:$F,'Summed Data by Industry'!$B13,Table5_2_long!$C:$C,INDEX(mapping!$L$3:$L$8,MATCH('Summed Data by Industry'!C$1,mapping!$M$3:$M$8,0)),Table5_2_long!$G:$G,'Summed Data by Industry'!C$3))</f>
        <v>14</v>
      </c>
      <c r="D13" s="72">
        <f>MAX(0,SUMIFS(Table5_2_long!$D:$D,Table5_2_long!$F:$F,'Summed Data by Industry'!$B13,Table5_2_long!$C:$C,INDEX(mapping!$L$3:$L$8,MATCH('Summed Data by Industry'!D$1,mapping!$M$3:$M$8,0)),Table5_2_long!$G:$G,'Summed Data by Industry'!D$3))</f>
        <v>21</v>
      </c>
      <c r="E13" s="72">
        <f>MAX(0,SUMIFS(Table5_2_long!$D:$D,Table5_2_long!$F:$F,'Summed Data by Industry'!$B13,Table5_2_long!$C:$C,INDEX(mapping!$L$3:$L$8,MATCH('Summed Data by Industry'!E$1,mapping!$M$3:$M$8,0)),Table5_2_long!$G:$G,'Summed Data by Industry'!E$3))</f>
        <v>43</v>
      </c>
      <c r="F13" s="72">
        <f>MAX(0,SUMIFS(Table5_2_long!$D:$D,Table5_2_long!$F:$F,'Summed Data by Industry'!$B13,Table5_2_long!$C:$C,INDEX(mapping!$L$3:$L$8,MATCH('Summed Data by Industry'!F$1,mapping!$M$3:$M$8,0)),Table5_2_long!$G:$G,'Summed Data by Industry'!F$3))</f>
        <v>278</v>
      </c>
      <c r="G13" s="72">
        <f>MAX(0,SUMIFS(Table5_2_long!$D:$D,Table5_2_long!$F:$F,'Summed Data by Industry'!$B13,Table5_2_long!$C:$C,INDEX(mapping!$L$3:$L$8,MATCH('Summed Data by Industry'!G$1,mapping!$M$3:$M$8,0)),Table5_2_long!$G:$G,'Summed Data by Industry'!G$3))</f>
        <v>56</v>
      </c>
      <c r="H13" s="72">
        <f>MAX(0,SUMIFS(Table5_2_long!$D:$D,Table5_2_long!$F:$F,'Summed Data by Industry'!$B13,Table5_2_long!$C:$C,INDEX(mapping!$L$3:$L$8,MATCH('Summed Data by Industry'!H$1,mapping!$M$3:$M$8,0)),Table5_2_long!$G:$G,'Summed Data by Industry'!H$3))</f>
        <v>40</v>
      </c>
      <c r="I13" s="72">
        <f>MAX(0,SUMIFS(Table5_2_long!$D:$D,Table5_2_long!$F:$F,'Summed Data by Industry'!$B13,Table5_2_long!$C:$C,INDEX(mapping!$L$3:$L$8,MATCH('Summed Data by Industry'!I$1,mapping!$M$3:$M$8,0)),Table5_2_long!$G:$G,'Summed Data by Industry'!I$3))</f>
        <v>19</v>
      </c>
      <c r="J13" s="72">
        <f>MAX(0,SUMIFS(Table5_2_long!$D:$D,Table5_2_long!$F:$F,'Summed Data by Industry'!$B13,Table5_2_long!$C:$C,INDEX(mapping!$L$3:$L$8,MATCH('Summed Data by Industry'!J$1,mapping!$M$3:$M$8,0)),Table5_2_long!$G:$G,'Summed Data by Industry'!J$3))</f>
        <v>41</v>
      </c>
      <c r="L13" s="72">
        <f>MAX(0,SUMIFS(Table5_2_long!$D:$D,Table5_2_long!$F:$F,'Summed Data by Industry'!$B13,Table5_2_long!$C:$C,INDEX(mapping!$L$3:$L$8,MATCH('Summed Data by Industry'!L$1,mapping!$M$3:$M$8,0)),Table5_2_long!$G:$G,'Summed Data by Industry'!L$3))</f>
        <v>0</v>
      </c>
      <c r="M13" s="72">
        <f>MAX(0,SUMIFS(Table5_2_long!$D:$D,Table5_2_long!$F:$F,'Summed Data by Industry'!$B13,Table5_2_long!$C:$C,INDEX(mapping!$L$3:$L$8,MATCH('Summed Data by Industry'!M$1,mapping!$M$3:$M$8,0)),Table5_2_long!$G:$G,'Summed Data by Industry'!M$3))</f>
        <v>0</v>
      </c>
      <c r="N13" s="72">
        <f>MAX(0,SUMIFS(Table5_2_long!$D:$D,Table5_2_long!$F:$F,'Summed Data by Industry'!$B13,Table5_2_long!$C:$C,INDEX(mapping!$L$3:$L$8,MATCH('Summed Data by Industry'!N$1,mapping!$M$3:$M$8,0)),Table5_2_long!$G:$G,'Summed Data by Industry'!N$3))</f>
        <v>0</v>
      </c>
      <c r="O13" s="72">
        <f>MAX(0,SUMIFS(Table5_2_long!$D:$D,Table5_2_long!$F:$F,'Summed Data by Industry'!$B13,Table5_2_long!$C:$C,INDEX(mapping!$L$3:$L$8,MATCH('Summed Data by Industry'!O$1,mapping!$M$3:$M$8,0)),Table5_2_long!$G:$G,'Summed Data by Industry'!O$3))</f>
        <v>0</v>
      </c>
      <c r="P13" s="72">
        <f>MAX(0,SUMIFS(Table5_2_long!$D:$D,Table5_2_long!$F:$F,'Summed Data by Industry'!$B13,Table5_2_long!$C:$C,INDEX(mapping!$L$3:$L$8,MATCH('Summed Data by Industry'!P$1,mapping!$M$3:$M$8,0)),Table5_2_long!$G:$G,'Summed Data by Industry'!P$3))</f>
        <v>0</v>
      </c>
      <c r="Q13" s="72">
        <f>MAX(0,SUMIFS(Table5_2_long!$D:$D,Table5_2_long!$F:$F,'Summed Data by Industry'!$B13,Table5_2_long!$C:$C,INDEX(mapping!$L$3:$L$8,MATCH('Summed Data by Industry'!Q$1,mapping!$M$3:$M$8,0)),Table5_2_long!$G:$G,'Summed Data by Industry'!Q$3))</f>
        <v>0</v>
      </c>
      <c r="R13" s="72">
        <f>MAX(0,SUMIFS(Table5_2_long!$D:$D,Table5_2_long!$F:$F,'Summed Data by Industry'!$B13,Table5_2_long!$C:$C,INDEX(mapping!$L$3:$L$8,MATCH('Summed Data by Industry'!R$1,mapping!$M$3:$M$8,0)),Table5_2_long!$G:$G,'Summed Data by Industry'!R$3))</f>
        <v>0</v>
      </c>
      <c r="S13" s="72">
        <f>MAX(0,SUMIFS(Table5_2_long!$D:$D,Table5_2_long!$F:$F,'Summed Data by Industry'!$B13,Table5_2_long!$C:$C,INDEX(mapping!$L$3:$L$8,MATCH('Summed Data by Industry'!S$1,mapping!$M$3:$M$8,0)),Table5_2_long!$G:$G,'Summed Data by Industry'!S$3))</f>
        <v>0</v>
      </c>
      <c r="U13" s="72">
        <f>MAX(0,SUMIFS(Table5_2_long!$D:$D,Table5_2_long!$F:$F,'Summed Data by Industry'!$B13,Table5_2_long!$C:$C,INDEX(mapping!$L$3:$L$8,MATCH('Summed Data by Industry'!U$1,mapping!$M$3:$M$8,0)),Table5_2_long!$G:$G,'Summed Data by Industry'!U$3))</f>
        <v>3</v>
      </c>
      <c r="V13" s="72">
        <f>MAX(0,SUMIFS(Table5_2_long!$D:$D,Table5_2_long!$F:$F,'Summed Data by Industry'!$B13,Table5_2_long!$C:$C,INDEX(mapping!$L$3:$L$8,MATCH('Summed Data by Industry'!V$1,mapping!$M$3:$M$8,0)),Table5_2_long!$G:$G,'Summed Data by Industry'!V$3))</f>
        <v>0</v>
      </c>
      <c r="W13" s="72">
        <f>MAX(0,SUMIFS(Table5_2_long!$D:$D,Table5_2_long!$F:$F,'Summed Data by Industry'!$B13,Table5_2_long!$C:$C,INDEX(mapping!$L$3:$L$8,MATCH('Summed Data by Industry'!W$1,mapping!$M$3:$M$8,0)),Table5_2_long!$G:$G,'Summed Data by Industry'!W$3))</f>
        <v>0</v>
      </c>
      <c r="X13" s="72">
        <f>MAX(0,SUMIFS(Table5_2_long!$D:$D,Table5_2_long!$F:$F,'Summed Data by Industry'!$B13,Table5_2_long!$C:$C,INDEX(mapping!$L$3:$L$8,MATCH('Summed Data by Industry'!X$1,mapping!$M$3:$M$8,0)),Table5_2_long!$G:$G,'Summed Data by Industry'!X$3))</f>
        <v>1</v>
      </c>
      <c r="Y13" s="72">
        <f>MAX(0,SUMIFS(Table5_2_long!$D:$D,Table5_2_long!$F:$F,'Summed Data by Industry'!$B13,Table5_2_long!$C:$C,INDEX(mapping!$L$3:$L$8,MATCH('Summed Data by Industry'!Y$1,mapping!$M$3:$M$8,0)),Table5_2_long!$G:$G,'Summed Data by Industry'!Y$3))</f>
        <v>1</v>
      </c>
      <c r="Z13" s="72">
        <f>MAX(0,SUMIFS(Table5_2_long!$D:$D,Table5_2_long!$F:$F,'Summed Data by Industry'!$B13,Table5_2_long!$C:$C,INDEX(mapping!$L$3:$L$8,MATCH('Summed Data by Industry'!Z$1,mapping!$M$3:$M$8,0)),Table5_2_long!$G:$G,'Summed Data by Industry'!Z$3))</f>
        <v>0</v>
      </c>
      <c r="AA13" s="72">
        <f>MAX(0,SUMIFS(Table5_2_long!$D:$D,Table5_2_long!$F:$F,'Summed Data by Industry'!$B13,Table5_2_long!$C:$C,INDEX(mapping!$L$3:$L$8,MATCH('Summed Data by Industry'!AA$1,mapping!$M$3:$M$8,0)),Table5_2_long!$G:$G,'Summed Data by Industry'!AA$3))</f>
        <v>0</v>
      </c>
      <c r="AB13" s="72">
        <f>MAX(0,SUMIFS(Table5_2_long!$D:$D,Table5_2_long!$F:$F,'Summed Data by Industry'!$B13,Table5_2_long!$C:$C,INDEX(mapping!$L$3:$L$8,MATCH('Summed Data by Industry'!AB$1,mapping!$M$3:$M$8,0)),Table5_2_long!$G:$G,'Summed Data by Industry'!AB$3))</f>
        <v>2</v>
      </c>
      <c r="AD13" s="72">
        <f>MAX(0,SUMIFS(Table5_2_long!$D:$D,Table5_2_long!$F:$F,'Summed Data by Industry'!$B13,Table5_2_long!$C:$C,INDEX(mapping!$L$3:$L$8,MATCH('Summed Data by Industry'!AD$1,mapping!$M$3:$M$8,0)),Table5_2_long!$G:$G,'Summed Data by Industry'!AD$3))</f>
        <v>1440</v>
      </c>
      <c r="AE13" s="72">
        <f>MAX(0,SUMIFS(Table5_2_long!$D:$D,Table5_2_long!$F:$F,'Summed Data by Industry'!$B13,Table5_2_long!$C:$C,INDEX(mapping!$L$3:$L$8,MATCH('Summed Data by Industry'!AE$1,mapping!$M$3:$M$8,0)),Table5_2_long!$G:$G,'Summed Data by Industry'!AE$3))</f>
        <v>771</v>
      </c>
      <c r="AF13" s="72">
        <f>MAX(0,SUMIFS(Table5_2_long!$D:$D,Table5_2_long!$F:$F,'Summed Data by Industry'!$B13,Table5_2_long!$C:$C,INDEX(mapping!$L$3:$L$8,MATCH('Summed Data by Industry'!AF$1,mapping!$M$3:$M$8,0)),Table5_2_long!$G:$G,'Summed Data by Industry'!AF$3))</f>
        <v>11</v>
      </c>
      <c r="AG13" s="72">
        <f>MAX(0,SUMIFS(Table5_2_long!$D:$D,Table5_2_long!$F:$F,'Summed Data by Industry'!$B13,Table5_2_long!$C:$C,INDEX(mapping!$L$3:$L$8,MATCH('Summed Data by Industry'!AG$1,mapping!$M$3:$M$8,0)),Table5_2_long!$G:$G,'Summed Data by Industry'!AG$3))</f>
        <v>126</v>
      </c>
      <c r="AH13" s="72">
        <f>MAX(0,SUMIFS(Table5_2_long!$D:$D,Table5_2_long!$F:$F,'Summed Data by Industry'!$B13,Table5_2_long!$C:$C,INDEX(mapping!$L$3:$L$8,MATCH('Summed Data by Industry'!AH$1,mapping!$M$3:$M$8,0)),Table5_2_long!$G:$G,'Summed Data by Industry'!AH$3))</f>
        <v>152</v>
      </c>
      <c r="AI13" s="72">
        <f>MAX(0,SUMIFS(Table5_2_long!$D:$D,Table5_2_long!$F:$F,'Summed Data by Industry'!$B13,Table5_2_long!$C:$C,INDEX(mapping!$L$3:$L$8,MATCH('Summed Data by Industry'!AI$1,mapping!$M$3:$M$8,0)),Table5_2_long!$G:$G,'Summed Data by Industry'!AI$3))</f>
        <v>60</v>
      </c>
      <c r="AJ13" s="72">
        <f>MAX(0,SUMIFS(Table5_2_long!$D:$D,Table5_2_long!$F:$F,'Summed Data by Industry'!$B13,Table5_2_long!$C:$C,INDEX(mapping!$L$3:$L$8,MATCH('Summed Data by Industry'!AJ$1,mapping!$M$3:$M$8,0)),Table5_2_long!$G:$G,'Summed Data by Industry'!AJ$3))</f>
        <v>0</v>
      </c>
      <c r="AK13" s="72">
        <f>MAX(0,SUMIFS(Table5_2_long!$D:$D,Table5_2_long!$F:$F,'Summed Data by Industry'!$B13,Table5_2_long!$C:$C,INDEX(mapping!$L$3:$L$8,MATCH('Summed Data by Industry'!AK$1,mapping!$M$3:$M$8,0)),Table5_2_long!$G:$G,'Summed Data by Industry'!AK$3))</f>
        <v>25</v>
      </c>
      <c r="AM13" s="72">
        <f>MAX(0,SUMIFS(Table5_2_long!$D:$D,Table5_2_long!$F:$F,'Summed Data by Industry'!$B13,Table5_2_long!$C:$C,INDEX(mapping!$L$3:$L$8,MATCH('Summed Data by Industry'!AM$1,mapping!$M$3:$M$8,0)),Table5_2_long!$G:$G,'Summed Data by Industry'!AM$3))</f>
        <v>3</v>
      </c>
      <c r="AN13" s="72">
        <f>MAX(0,SUMIFS(Table5_2_long!$D:$D,Table5_2_long!$F:$F,'Summed Data by Industry'!$B13,Table5_2_long!$C:$C,INDEX(mapping!$L$3:$L$8,MATCH('Summed Data by Industry'!AN$1,mapping!$M$3:$M$8,0)),Table5_2_long!$G:$G,'Summed Data by Industry'!AN$3))</f>
        <v>7</v>
      </c>
      <c r="AO13" s="72">
        <f>MAX(0,SUMIFS(Table5_2_long!$D:$D,Table5_2_long!$F:$F,'Summed Data by Industry'!$B13,Table5_2_long!$C:$C,INDEX(mapping!$L$3:$L$8,MATCH('Summed Data by Industry'!AO$1,mapping!$M$3:$M$8,0)),Table5_2_long!$G:$G,'Summed Data by Industry'!AO$3))</f>
        <v>0</v>
      </c>
      <c r="AP13" s="72">
        <f>MAX(0,SUMIFS(Table5_2_long!$D:$D,Table5_2_long!$F:$F,'Summed Data by Industry'!$B13,Table5_2_long!$C:$C,INDEX(mapping!$L$3:$L$8,MATCH('Summed Data by Industry'!AP$1,mapping!$M$3:$M$8,0)),Table5_2_long!$G:$G,'Summed Data by Industry'!AP$3))</f>
        <v>0</v>
      </c>
      <c r="AQ13" s="72">
        <f>MAX(0,SUMIFS(Table5_2_long!$D:$D,Table5_2_long!$F:$F,'Summed Data by Industry'!$B13,Table5_2_long!$C:$C,INDEX(mapping!$L$3:$L$8,MATCH('Summed Data by Industry'!AQ$1,mapping!$M$3:$M$8,0)),Table5_2_long!$G:$G,'Summed Data by Industry'!AQ$3))</f>
        <v>3</v>
      </c>
      <c r="AR13" s="72">
        <f>MAX(0,SUMIFS(Table5_2_long!$D:$D,Table5_2_long!$F:$F,'Summed Data by Industry'!$B13,Table5_2_long!$C:$C,INDEX(mapping!$L$3:$L$8,MATCH('Summed Data by Industry'!AR$1,mapping!$M$3:$M$8,0)),Table5_2_long!$G:$G,'Summed Data by Industry'!AR$3))</f>
        <v>0</v>
      </c>
      <c r="AS13" s="72">
        <f>MAX(0,SUMIFS(Table5_2_long!$D:$D,Table5_2_long!$F:$F,'Summed Data by Industry'!$B13,Table5_2_long!$C:$C,INDEX(mapping!$L$3:$L$8,MATCH('Summed Data by Industry'!AS$1,mapping!$M$3:$M$8,0)),Table5_2_long!$G:$G,'Summed Data by Industry'!AS$3))</f>
        <v>0</v>
      </c>
      <c r="AT13" s="72">
        <f>MAX(0,SUMIFS(Table5_2_long!$D:$D,Table5_2_long!$F:$F,'Summed Data by Industry'!$B13,Table5_2_long!$C:$C,INDEX(mapping!$L$3:$L$8,MATCH('Summed Data by Industry'!AT$1,mapping!$M$3:$M$8,0)),Table5_2_long!$G:$G,'Summed Data by Industry'!AT$3))</f>
        <v>2</v>
      </c>
      <c r="AV13" s="72">
        <f>MAX(0,SUMIFS(Table5_2_long!$D:$D,Table5_2_long!$F:$F,'Summed Data by Industry'!$B13,Table5_2_long!$C:$C,INDEX(mapping!$L$3:$L$8,MATCH('Summed Data by Industry'!AV$1,mapping!$M$3:$M$8,0)),Table5_2_long!$G:$G,'Summed Data by Industry'!AV$3))</f>
        <v>17</v>
      </c>
      <c r="AW13" s="72">
        <f>MAX(0,SUMIFS(Table5_2_long!$D:$D,Table5_2_long!$F:$F,'Summed Data by Industry'!$B13,Table5_2_long!$C:$C,INDEX(mapping!$L$3:$L$8,MATCH('Summed Data by Industry'!AW$1,mapping!$M$3:$M$8,0)),Table5_2_long!$G:$G,'Summed Data by Industry'!AW$3))</f>
        <v>2</v>
      </c>
      <c r="AX13" s="72">
        <f>MAX(0,SUMIFS(Table5_2_long!$D:$D,Table5_2_long!$F:$F,'Summed Data by Industry'!$B13,Table5_2_long!$C:$C,INDEX(mapping!$L$3:$L$8,MATCH('Summed Data by Industry'!AX$1,mapping!$M$3:$M$8,0)),Table5_2_long!$G:$G,'Summed Data by Industry'!AX$3))</f>
        <v>0</v>
      </c>
      <c r="AY13" s="72">
        <f>MAX(0,SUMIFS(Table5_2_long!$D:$D,Table5_2_long!$F:$F,'Summed Data by Industry'!$B13,Table5_2_long!$C:$C,INDEX(mapping!$L$3:$L$8,MATCH('Summed Data by Industry'!AY$1,mapping!$M$3:$M$8,0)),Table5_2_long!$G:$G,'Summed Data by Industry'!AY$3))</f>
        <v>0</v>
      </c>
      <c r="AZ13" s="72">
        <f>MAX(0,SUMIFS(Table5_2_long!$D:$D,Table5_2_long!$F:$F,'Summed Data by Industry'!$B13,Table5_2_long!$C:$C,INDEX(mapping!$L$3:$L$8,MATCH('Summed Data by Industry'!AZ$1,mapping!$M$3:$M$8,0)),Table5_2_long!$G:$G,'Summed Data by Industry'!AZ$3))</f>
        <v>7</v>
      </c>
      <c r="BA13" s="72">
        <f>MAX(0,SUMIFS(Table5_2_long!$D:$D,Table5_2_long!$F:$F,'Summed Data by Industry'!$B13,Table5_2_long!$C:$C,INDEX(mapping!$L$3:$L$8,MATCH('Summed Data by Industry'!BA$1,mapping!$M$3:$M$8,0)),Table5_2_long!$G:$G,'Summed Data by Industry'!BA$3))</f>
        <v>0</v>
      </c>
      <c r="BB13" s="72">
        <f>MAX(0,SUMIFS(Table5_2_long!$D:$D,Table5_2_long!$F:$F,'Summed Data by Industry'!$B13,Table5_2_long!$C:$C,INDEX(mapping!$L$3:$L$8,MATCH('Summed Data by Industry'!BB$1,mapping!$M$3:$M$8,0)),Table5_2_long!$G:$G,'Summed Data by Industry'!BB$3))</f>
        <v>0</v>
      </c>
      <c r="BC13" s="72">
        <f>MAX(0,SUMIFS(Table5_2_long!$D:$D,Table5_2_long!$F:$F,'Summed Data by Industry'!$B13,Table5_2_long!$C:$C,INDEX(mapping!$L$3:$L$8,MATCH('Summed Data by Industry'!BC$1,mapping!$M$3:$M$8,0)),Table5_2_long!$G:$G,'Summed Data by Industry'!BC$3))</f>
        <v>36</v>
      </c>
      <c r="BE13" s="44"/>
      <c r="BF13" s="44"/>
      <c r="BG13" s="44"/>
      <c r="BH13" s="44"/>
      <c r="BI13" s="44"/>
      <c r="BJ13" s="44"/>
      <c r="BK13" s="44"/>
      <c r="BL13" s="44"/>
    </row>
    <row r="14" spans="1:66" x14ac:dyDescent="0.25">
      <c r="A14" s="2" t="s">
        <v>775</v>
      </c>
      <c r="B14" s="1" t="s">
        <v>16</v>
      </c>
      <c r="C14" s="72">
        <f>MAX(0,SUMIFS(Table5_2_long!$D:$D,Table5_2_long!$F:$F,'Summed Data by Industry'!$B14,Table5_2_long!$C:$C,INDEX(mapping!$L$3:$L$8,MATCH('Summed Data by Industry'!C$1,mapping!$M$3:$M$8,0)),Table5_2_long!$G:$G,'Summed Data by Industry'!C$3))</f>
        <v>8</v>
      </c>
      <c r="D14" s="72">
        <f>MAX(0,SUMIFS(Table5_2_long!$D:$D,Table5_2_long!$F:$F,'Summed Data by Industry'!$B14,Table5_2_long!$C:$C,INDEX(mapping!$L$3:$L$8,MATCH('Summed Data by Industry'!D$1,mapping!$M$3:$M$8,0)),Table5_2_long!$G:$G,'Summed Data by Industry'!D$3))</f>
        <v>21</v>
      </c>
      <c r="E14" s="72">
        <f>MAX(0,SUMIFS(Table5_2_long!$D:$D,Table5_2_long!$F:$F,'Summed Data by Industry'!$B14,Table5_2_long!$C:$C,INDEX(mapping!$L$3:$L$8,MATCH('Summed Data by Industry'!E$1,mapping!$M$3:$M$8,0)),Table5_2_long!$G:$G,'Summed Data by Industry'!E$3))</f>
        <v>24</v>
      </c>
      <c r="F14" s="72">
        <f>MAX(0,SUMIFS(Table5_2_long!$D:$D,Table5_2_long!$F:$F,'Summed Data by Industry'!$B14,Table5_2_long!$C:$C,INDEX(mapping!$L$3:$L$8,MATCH('Summed Data by Industry'!F$1,mapping!$M$3:$M$8,0)),Table5_2_long!$G:$G,'Summed Data by Industry'!F$3))</f>
        <v>114</v>
      </c>
      <c r="G14" s="72">
        <f>MAX(0,SUMIFS(Table5_2_long!$D:$D,Table5_2_long!$F:$F,'Summed Data by Industry'!$B14,Table5_2_long!$C:$C,INDEX(mapping!$L$3:$L$8,MATCH('Summed Data by Industry'!G$1,mapping!$M$3:$M$8,0)),Table5_2_long!$G:$G,'Summed Data by Industry'!G$3))</f>
        <v>5</v>
      </c>
      <c r="H14" s="72">
        <f>MAX(0,SUMIFS(Table5_2_long!$D:$D,Table5_2_long!$F:$F,'Summed Data by Industry'!$B14,Table5_2_long!$C:$C,INDEX(mapping!$L$3:$L$8,MATCH('Summed Data by Industry'!H$1,mapping!$M$3:$M$8,0)),Table5_2_long!$G:$G,'Summed Data by Industry'!H$3))</f>
        <v>32</v>
      </c>
      <c r="I14" s="72">
        <f>MAX(0,SUMIFS(Table5_2_long!$D:$D,Table5_2_long!$F:$F,'Summed Data by Industry'!$B14,Table5_2_long!$C:$C,INDEX(mapping!$L$3:$L$8,MATCH('Summed Data by Industry'!I$1,mapping!$M$3:$M$8,0)),Table5_2_long!$G:$G,'Summed Data by Industry'!I$3))</f>
        <v>22</v>
      </c>
      <c r="J14" s="72">
        <f>MAX(0,SUMIFS(Table5_2_long!$D:$D,Table5_2_long!$F:$F,'Summed Data by Industry'!$B14,Table5_2_long!$C:$C,INDEX(mapping!$L$3:$L$8,MATCH('Summed Data by Industry'!J$1,mapping!$M$3:$M$8,0)),Table5_2_long!$G:$G,'Summed Data by Industry'!J$3))</f>
        <v>15</v>
      </c>
      <c r="L14" s="72">
        <f>MAX(0,SUMIFS(Table5_2_long!$D:$D,Table5_2_long!$F:$F,'Summed Data by Industry'!$B14,Table5_2_long!$C:$C,INDEX(mapping!$L$3:$L$8,MATCH('Summed Data by Industry'!L$1,mapping!$M$3:$M$8,0)),Table5_2_long!$G:$G,'Summed Data by Industry'!L$3))</f>
        <v>0</v>
      </c>
      <c r="M14" s="72">
        <f>MAX(0,SUMIFS(Table5_2_long!$D:$D,Table5_2_long!$F:$F,'Summed Data by Industry'!$B14,Table5_2_long!$C:$C,INDEX(mapping!$L$3:$L$8,MATCH('Summed Data by Industry'!M$1,mapping!$M$3:$M$8,0)),Table5_2_long!$G:$G,'Summed Data by Industry'!M$3))</f>
        <v>0</v>
      </c>
      <c r="N14" s="72">
        <f>MAX(0,SUMIFS(Table5_2_long!$D:$D,Table5_2_long!$F:$F,'Summed Data by Industry'!$B14,Table5_2_long!$C:$C,INDEX(mapping!$L$3:$L$8,MATCH('Summed Data by Industry'!N$1,mapping!$M$3:$M$8,0)),Table5_2_long!$G:$G,'Summed Data by Industry'!N$3))</f>
        <v>0</v>
      </c>
      <c r="O14" s="72">
        <f>MAX(0,SUMIFS(Table5_2_long!$D:$D,Table5_2_long!$F:$F,'Summed Data by Industry'!$B14,Table5_2_long!$C:$C,INDEX(mapping!$L$3:$L$8,MATCH('Summed Data by Industry'!O$1,mapping!$M$3:$M$8,0)),Table5_2_long!$G:$G,'Summed Data by Industry'!O$3))</f>
        <v>0</v>
      </c>
      <c r="P14" s="72">
        <f>MAX(0,SUMIFS(Table5_2_long!$D:$D,Table5_2_long!$F:$F,'Summed Data by Industry'!$B14,Table5_2_long!$C:$C,INDEX(mapping!$L$3:$L$8,MATCH('Summed Data by Industry'!P$1,mapping!$M$3:$M$8,0)),Table5_2_long!$G:$G,'Summed Data by Industry'!P$3))</f>
        <v>0</v>
      </c>
      <c r="Q14" s="72">
        <f>MAX(0,SUMIFS(Table5_2_long!$D:$D,Table5_2_long!$F:$F,'Summed Data by Industry'!$B14,Table5_2_long!$C:$C,INDEX(mapping!$L$3:$L$8,MATCH('Summed Data by Industry'!Q$1,mapping!$M$3:$M$8,0)),Table5_2_long!$G:$G,'Summed Data by Industry'!Q$3))</f>
        <v>0</v>
      </c>
      <c r="R14" s="72">
        <f>MAX(0,SUMIFS(Table5_2_long!$D:$D,Table5_2_long!$F:$F,'Summed Data by Industry'!$B14,Table5_2_long!$C:$C,INDEX(mapping!$L$3:$L$8,MATCH('Summed Data by Industry'!R$1,mapping!$M$3:$M$8,0)),Table5_2_long!$G:$G,'Summed Data by Industry'!R$3))</f>
        <v>0</v>
      </c>
      <c r="S14" s="72">
        <f>MAX(0,SUMIFS(Table5_2_long!$D:$D,Table5_2_long!$F:$F,'Summed Data by Industry'!$B14,Table5_2_long!$C:$C,INDEX(mapping!$L$3:$L$8,MATCH('Summed Data by Industry'!S$1,mapping!$M$3:$M$8,0)),Table5_2_long!$G:$G,'Summed Data by Industry'!S$3))</f>
        <v>0</v>
      </c>
      <c r="U14" s="72">
        <f>MAX(0,SUMIFS(Table5_2_long!$D:$D,Table5_2_long!$F:$F,'Summed Data by Industry'!$B14,Table5_2_long!$C:$C,INDEX(mapping!$L$3:$L$8,MATCH('Summed Data by Industry'!U$1,mapping!$M$3:$M$8,0)),Table5_2_long!$G:$G,'Summed Data by Industry'!U$3))</f>
        <v>0</v>
      </c>
      <c r="V14" s="72">
        <f>MAX(0,SUMIFS(Table5_2_long!$D:$D,Table5_2_long!$F:$F,'Summed Data by Industry'!$B14,Table5_2_long!$C:$C,INDEX(mapping!$L$3:$L$8,MATCH('Summed Data by Industry'!V$1,mapping!$M$3:$M$8,0)),Table5_2_long!$G:$G,'Summed Data by Industry'!V$3))</f>
        <v>0</v>
      </c>
      <c r="W14" s="72">
        <f>MAX(0,SUMIFS(Table5_2_long!$D:$D,Table5_2_long!$F:$F,'Summed Data by Industry'!$B14,Table5_2_long!$C:$C,INDEX(mapping!$L$3:$L$8,MATCH('Summed Data by Industry'!W$1,mapping!$M$3:$M$8,0)),Table5_2_long!$G:$G,'Summed Data by Industry'!W$3))</f>
        <v>0</v>
      </c>
      <c r="X14" s="72">
        <f>MAX(0,SUMIFS(Table5_2_long!$D:$D,Table5_2_long!$F:$F,'Summed Data by Industry'!$B14,Table5_2_long!$C:$C,INDEX(mapping!$L$3:$L$8,MATCH('Summed Data by Industry'!X$1,mapping!$M$3:$M$8,0)),Table5_2_long!$G:$G,'Summed Data by Industry'!X$3))</f>
        <v>0</v>
      </c>
      <c r="Y14" s="72">
        <f>MAX(0,SUMIFS(Table5_2_long!$D:$D,Table5_2_long!$F:$F,'Summed Data by Industry'!$B14,Table5_2_long!$C:$C,INDEX(mapping!$L$3:$L$8,MATCH('Summed Data by Industry'!Y$1,mapping!$M$3:$M$8,0)),Table5_2_long!$G:$G,'Summed Data by Industry'!Y$3))</f>
        <v>0</v>
      </c>
      <c r="Z14" s="72">
        <f>MAX(0,SUMIFS(Table5_2_long!$D:$D,Table5_2_long!$F:$F,'Summed Data by Industry'!$B14,Table5_2_long!$C:$C,INDEX(mapping!$L$3:$L$8,MATCH('Summed Data by Industry'!Z$1,mapping!$M$3:$M$8,0)),Table5_2_long!$G:$G,'Summed Data by Industry'!Z$3))</f>
        <v>0</v>
      </c>
      <c r="AA14" s="72">
        <f>MAX(0,SUMIFS(Table5_2_long!$D:$D,Table5_2_long!$F:$F,'Summed Data by Industry'!$B14,Table5_2_long!$C:$C,INDEX(mapping!$L$3:$L$8,MATCH('Summed Data by Industry'!AA$1,mapping!$M$3:$M$8,0)),Table5_2_long!$G:$G,'Summed Data by Industry'!AA$3))</f>
        <v>0</v>
      </c>
      <c r="AB14" s="72">
        <f>MAX(0,SUMIFS(Table5_2_long!$D:$D,Table5_2_long!$F:$F,'Summed Data by Industry'!$B14,Table5_2_long!$C:$C,INDEX(mapping!$L$3:$L$8,MATCH('Summed Data by Industry'!AB$1,mapping!$M$3:$M$8,0)),Table5_2_long!$G:$G,'Summed Data by Industry'!AB$3))</f>
        <v>0</v>
      </c>
      <c r="AD14" s="72">
        <f>MAX(0,SUMIFS(Table5_2_long!$D:$D,Table5_2_long!$F:$F,'Summed Data by Industry'!$B14,Table5_2_long!$C:$C,INDEX(mapping!$L$3:$L$8,MATCH('Summed Data by Industry'!AD$1,mapping!$M$3:$M$8,0)),Table5_2_long!$G:$G,'Summed Data by Industry'!AD$3))</f>
        <v>43</v>
      </c>
      <c r="AE14" s="72">
        <f>MAX(0,SUMIFS(Table5_2_long!$D:$D,Table5_2_long!$F:$F,'Summed Data by Industry'!$B14,Table5_2_long!$C:$C,INDEX(mapping!$L$3:$L$8,MATCH('Summed Data by Industry'!AE$1,mapping!$M$3:$M$8,0)),Table5_2_long!$G:$G,'Summed Data by Industry'!AE$3))</f>
        <v>27</v>
      </c>
      <c r="AF14" s="72">
        <f>MAX(0,SUMIFS(Table5_2_long!$D:$D,Table5_2_long!$F:$F,'Summed Data by Industry'!$B14,Table5_2_long!$C:$C,INDEX(mapping!$L$3:$L$8,MATCH('Summed Data by Industry'!AF$1,mapping!$M$3:$M$8,0)),Table5_2_long!$G:$G,'Summed Data by Industry'!AF$3))</f>
        <v>0</v>
      </c>
      <c r="AG14" s="72">
        <f>MAX(0,SUMIFS(Table5_2_long!$D:$D,Table5_2_long!$F:$F,'Summed Data by Industry'!$B14,Table5_2_long!$C:$C,INDEX(mapping!$L$3:$L$8,MATCH('Summed Data by Industry'!AG$1,mapping!$M$3:$M$8,0)),Table5_2_long!$G:$G,'Summed Data by Industry'!AG$3))</f>
        <v>7</v>
      </c>
      <c r="AH14" s="72">
        <f>MAX(0,SUMIFS(Table5_2_long!$D:$D,Table5_2_long!$F:$F,'Summed Data by Industry'!$B14,Table5_2_long!$C:$C,INDEX(mapping!$L$3:$L$8,MATCH('Summed Data by Industry'!AH$1,mapping!$M$3:$M$8,0)),Table5_2_long!$G:$G,'Summed Data by Industry'!AH$3))</f>
        <v>3</v>
      </c>
      <c r="AI14" s="72">
        <f>MAX(0,SUMIFS(Table5_2_long!$D:$D,Table5_2_long!$F:$F,'Summed Data by Industry'!$B14,Table5_2_long!$C:$C,INDEX(mapping!$L$3:$L$8,MATCH('Summed Data by Industry'!AI$1,mapping!$M$3:$M$8,0)),Table5_2_long!$G:$G,'Summed Data by Industry'!AI$3))</f>
        <v>24</v>
      </c>
      <c r="AJ14" s="72">
        <f>MAX(0,SUMIFS(Table5_2_long!$D:$D,Table5_2_long!$F:$F,'Summed Data by Industry'!$B14,Table5_2_long!$C:$C,INDEX(mapping!$L$3:$L$8,MATCH('Summed Data by Industry'!AJ$1,mapping!$M$3:$M$8,0)),Table5_2_long!$G:$G,'Summed Data by Industry'!AJ$3))</f>
        <v>0</v>
      </c>
      <c r="AK14" s="72">
        <f>MAX(0,SUMIFS(Table5_2_long!$D:$D,Table5_2_long!$F:$F,'Summed Data by Industry'!$B14,Table5_2_long!$C:$C,INDEX(mapping!$L$3:$L$8,MATCH('Summed Data by Industry'!AK$1,mapping!$M$3:$M$8,0)),Table5_2_long!$G:$G,'Summed Data by Industry'!AK$3))</f>
        <v>2</v>
      </c>
      <c r="AM14" s="72">
        <f>MAX(0,SUMIFS(Table5_2_long!$D:$D,Table5_2_long!$F:$F,'Summed Data by Industry'!$B14,Table5_2_long!$C:$C,INDEX(mapping!$L$3:$L$8,MATCH('Summed Data by Industry'!AM$1,mapping!$M$3:$M$8,0)),Table5_2_long!$G:$G,'Summed Data by Industry'!AM$3))</f>
        <v>0</v>
      </c>
      <c r="AN14" s="72">
        <f>MAX(0,SUMIFS(Table5_2_long!$D:$D,Table5_2_long!$F:$F,'Summed Data by Industry'!$B14,Table5_2_long!$C:$C,INDEX(mapping!$L$3:$L$8,MATCH('Summed Data by Industry'!AN$1,mapping!$M$3:$M$8,0)),Table5_2_long!$G:$G,'Summed Data by Industry'!AN$3))</f>
        <v>0</v>
      </c>
      <c r="AO14" s="72">
        <f>MAX(0,SUMIFS(Table5_2_long!$D:$D,Table5_2_long!$F:$F,'Summed Data by Industry'!$B14,Table5_2_long!$C:$C,INDEX(mapping!$L$3:$L$8,MATCH('Summed Data by Industry'!AO$1,mapping!$M$3:$M$8,0)),Table5_2_long!$G:$G,'Summed Data by Industry'!AO$3))</f>
        <v>0</v>
      </c>
      <c r="AP14" s="72">
        <f>MAX(0,SUMIFS(Table5_2_long!$D:$D,Table5_2_long!$F:$F,'Summed Data by Industry'!$B14,Table5_2_long!$C:$C,INDEX(mapping!$L$3:$L$8,MATCH('Summed Data by Industry'!AP$1,mapping!$M$3:$M$8,0)),Table5_2_long!$G:$G,'Summed Data by Industry'!AP$3))</f>
        <v>2</v>
      </c>
      <c r="AQ14" s="72">
        <f>MAX(0,SUMIFS(Table5_2_long!$D:$D,Table5_2_long!$F:$F,'Summed Data by Industry'!$B14,Table5_2_long!$C:$C,INDEX(mapping!$L$3:$L$8,MATCH('Summed Data by Industry'!AQ$1,mapping!$M$3:$M$8,0)),Table5_2_long!$G:$G,'Summed Data by Industry'!AQ$3))</f>
        <v>0</v>
      </c>
      <c r="AR14" s="72">
        <f>MAX(0,SUMIFS(Table5_2_long!$D:$D,Table5_2_long!$F:$F,'Summed Data by Industry'!$B14,Table5_2_long!$C:$C,INDEX(mapping!$L$3:$L$8,MATCH('Summed Data by Industry'!AR$1,mapping!$M$3:$M$8,0)),Table5_2_long!$G:$G,'Summed Data by Industry'!AR$3))</f>
        <v>0</v>
      </c>
      <c r="AS14" s="72">
        <f>MAX(0,SUMIFS(Table5_2_long!$D:$D,Table5_2_long!$F:$F,'Summed Data by Industry'!$B14,Table5_2_long!$C:$C,INDEX(mapping!$L$3:$L$8,MATCH('Summed Data by Industry'!AS$1,mapping!$M$3:$M$8,0)),Table5_2_long!$G:$G,'Summed Data by Industry'!AS$3))</f>
        <v>0</v>
      </c>
      <c r="AT14" s="72">
        <f>MAX(0,SUMIFS(Table5_2_long!$D:$D,Table5_2_long!$F:$F,'Summed Data by Industry'!$B14,Table5_2_long!$C:$C,INDEX(mapping!$L$3:$L$8,MATCH('Summed Data by Industry'!AT$1,mapping!$M$3:$M$8,0)),Table5_2_long!$G:$G,'Summed Data by Industry'!AT$3))</f>
        <v>2</v>
      </c>
      <c r="AV14" s="72">
        <f>MAX(0,SUMIFS(Table5_2_long!$D:$D,Table5_2_long!$F:$F,'Summed Data by Industry'!$B14,Table5_2_long!$C:$C,INDEX(mapping!$L$3:$L$8,MATCH('Summed Data by Industry'!AV$1,mapping!$M$3:$M$8,0)),Table5_2_long!$G:$G,'Summed Data by Industry'!AV$3))</f>
        <v>0</v>
      </c>
      <c r="AW14" s="72">
        <f>MAX(0,SUMIFS(Table5_2_long!$D:$D,Table5_2_long!$F:$F,'Summed Data by Industry'!$B14,Table5_2_long!$C:$C,INDEX(mapping!$L$3:$L$8,MATCH('Summed Data by Industry'!AW$1,mapping!$M$3:$M$8,0)),Table5_2_long!$G:$G,'Summed Data by Industry'!AW$3))</f>
        <v>0</v>
      </c>
      <c r="AX14" s="72">
        <f>MAX(0,SUMIFS(Table5_2_long!$D:$D,Table5_2_long!$F:$F,'Summed Data by Industry'!$B14,Table5_2_long!$C:$C,INDEX(mapping!$L$3:$L$8,MATCH('Summed Data by Industry'!AX$1,mapping!$M$3:$M$8,0)),Table5_2_long!$G:$G,'Summed Data by Industry'!AX$3))</f>
        <v>0</v>
      </c>
      <c r="AY14" s="72">
        <f>MAX(0,SUMIFS(Table5_2_long!$D:$D,Table5_2_long!$F:$F,'Summed Data by Industry'!$B14,Table5_2_long!$C:$C,INDEX(mapping!$L$3:$L$8,MATCH('Summed Data by Industry'!AY$1,mapping!$M$3:$M$8,0)),Table5_2_long!$G:$G,'Summed Data by Industry'!AY$3))</f>
        <v>0</v>
      </c>
      <c r="AZ14" s="72">
        <f>MAX(0,SUMIFS(Table5_2_long!$D:$D,Table5_2_long!$F:$F,'Summed Data by Industry'!$B14,Table5_2_long!$C:$C,INDEX(mapping!$L$3:$L$8,MATCH('Summed Data by Industry'!AZ$1,mapping!$M$3:$M$8,0)),Table5_2_long!$G:$G,'Summed Data by Industry'!AZ$3))</f>
        <v>0</v>
      </c>
      <c r="BA14" s="72">
        <f>MAX(0,SUMIFS(Table5_2_long!$D:$D,Table5_2_long!$F:$F,'Summed Data by Industry'!$B14,Table5_2_long!$C:$C,INDEX(mapping!$L$3:$L$8,MATCH('Summed Data by Industry'!BA$1,mapping!$M$3:$M$8,0)),Table5_2_long!$G:$G,'Summed Data by Industry'!BA$3))</f>
        <v>0</v>
      </c>
      <c r="BB14" s="72">
        <f>MAX(0,SUMIFS(Table5_2_long!$D:$D,Table5_2_long!$F:$F,'Summed Data by Industry'!$B14,Table5_2_long!$C:$C,INDEX(mapping!$L$3:$L$8,MATCH('Summed Data by Industry'!BB$1,mapping!$M$3:$M$8,0)),Table5_2_long!$G:$G,'Summed Data by Industry'!BB$3))</f>
        <v>0</v>
      </c>
      <c r="BC14" s="72">
        <f>MAX(0,SUMIFS(Table5_2_long!$D:$D,Table5_2_long!$F:$F,'Summed Data by Industry'!$B14,Table5_2_long!$C:$C,INDEX(mapping!$L$3:$L$8,MATCH('Summed Data by Industry'!BC$1,mapping!$M$3:$M$8,0)),Table5_2_long!$G:$G,'Summed Data by Industry'!BC$3))</f>
        <v>0</v>
      </c>
      <c r="BE14" s="44"/>
      <c r="BF14" s="44"/>
      <c r="BG14" s="44"/>
      <c r="BH14" s="44"/>
      <c r="BI14" s="44"/>
      <c r="BJ14" s="44"/>
      <c r="BK14" s="44"/>
      <c r="BL14" s="44"/>
    </row>
    <row r="15" spans="1:66" x14ac:dyDescent="0.25">
      <c r="A15" s="2" t="s">
        <v>775</v>
      </c>
      <c r="B15" s="1" t="s">
        <v>17</v>
      </c>
      <c r="C15" s="72">
        <f>MAX(0,SUMIFS(Table5_2_long!$D:$D,Table5_2_long!$F:$F,'Summed Data by Industry'!$B15,Table5_2_long!$C:$C,INDEX(mapping!$L$3:$L$8,MATCH('Summed Data by Industry'!C$1,mapping!$M$3:$M$8,0)),Table5_2_long!$G:$G,'Summed Data by Industry'!C$3))</f>
        <v>0</v>
      </c>
      <c r="D15" s="72">
        <f>MAX(0,SUMIFS(Table5_2_long!$D:$D,Table5_2_long!$F:$F,'Summed Data by Industry'!$B15,Table5_2_long!$C:$C,INDEX(mapping!$L$3:$L$8,MATCH('Summed Data by Industry'!D$1,mapping!$M$3:$M$8,0)),Table5_2_long!$G:$G,'Summed Data by Industry'!D$3))</f>
        <v>19</v>
      </c>
      <c r="E15" s="72">
        <f>MAX(0,SUMIFS(Table5_2_long!$D:$D,Table5_2_long!$F:$F,'Summed Data by Industry'!$B15,Table5_2_long!$C:$C,INDEX(mapping!$L$3:$L$8,MATCH('Summed Data by Industry'!E$1,mapping!$M$3:$M$8,0)),Table5_2_long!$G:$G,'Summed Data by Industry'!E$3))</f>
        <v>5</v>
      </c>
      <c r="F15" s="72">
        <f>MAX(0,SUMIFS(Table5_2_long!$D:$D,Table5_2_long!$F:$F,'Summed Data by Industry'!$B15,Table5_2_long!$C:$C,INDEX(mapping!$L$3:$L$8,MATCH('Summed Data by Industry'!F$1,mapping!$M$3:$M$8,0)),Table5_2_long!$G:$G,'Summed Data by Industry'!F$3))</f>
        <v>15</v>
      </c>
      <c r="G15" s="72">
        <f>MAX(0,SUMIFS(Table5_2_long!$D:$D,Table5_2_long!$F:$F,'Summed Data by Industry'!$B15,Table5_2_long!$C:$C,INDEX(mapping!$L$3:$L$8,MATCH('Summed Data by Industry'!G$1,mapping!$M$3:$M$8,0)),Table5_2_long!$G:$G,'Summed Data by Industry'!G$3))</f>
        <v>2</v>
      </c>
      <c r="H15" s="72">
        <f>MAX(0,SUMIFS(Table5_2_long!$D:$D,Table5_2_long!$F:$F,'Summed Data by Industry'!$B15,Table5_2_long!$C:$C,INDEX(mapping!$L$3:$L$8,MATCH('Summed Data by Industry'!H$1,mapping!$M$3:$M$8,0)),Table5_2_long!$G:$G,'Summed Data by Industry'!H$3))</f>
        <v>4</v>
      </c>
      <c r="I15" s="72">
        <f>MAX(0,SUMIFS(Table5_2_long!$D:$D,Table5_2_long!$F:$F,'Summed Data by Industry'!$B15,Table5_2_long!$C:$C,INDEX(mapping!$L$3:$L$8,MATCH('Summed Data by Industry'!I$1,mapping!$M$3:$M$8,0)),Table5_2_long!$G:$G,'Summed Data by Industry'!I$3))</f>
        <v>2</v>
      </c>
      <c r="J15" s="72">
        <f>MAX(0,SUMIFS(Table5_2_long!$D:$D,Table5_2_long!$F:$F,'Summed Data by Industry'!$B15,Table5_2_long!$C:$C,INDEX(mapping!$L$3:$L$8,MATCH('Summed Data by Industry'!J$1,mapping!$M$3:$M$8,0)),Table5_2_long!$G:$G,'Summed Data by Industry'!J$3))</f>
        <v>0</v>
      </c>
      <c r="L15" s="72">
        <f>MAX(0,SUMIFS(Table5_2_long!$D:$D,Table5_2_long!$F:$F,'Summed Data by Industry'!$B15,Table5_2_long!$C:$C,INDEX(mapping!$L$3:$L$8,MATCH('Summed Data by Industry'!L$1,mapping!$M$3:$M$8,0)),Table5_2_long!$G:$G,'Summed Data by Industry'!L$3))</f>
        <v>0</v>
      </c>
      <c r="M15" s="72">
        <f>MAX(0,SUMIFS(Table5_2_long!$D:$D,Table5_2_long!$F:$F,'Summed Data by Industry'!$B15,Table5_2_long!$C:$C,INDEX(mapping!$L$3:$L$8,MATCH('Summed Data by Industry'!M$1,mapping!$M$3:$M$8,0)),Table5_2_long!$G:$G,'Summed Data by Industry'!M$3))</f>
        <v>0</v>
      </c>
      <c r="N15" s="72">
        <f>MAX(0,SUMIFS(Table5_2_long!$D:$D,Table5_2_long!$F:$F,'Summed Data by Industry'!$B15,Table5_2_long!$C:$C,INDEX(mapping!$L$3:$L$8,MATCH('Summed Data by Industry'!N$1,mapping!$M$3:$M$8,0)),Table5_2_long!$G:$G,'Summed Data by Industry'!N$3))</f>
        <v>0</v>
      </c>
      <c r="O15" s="72">
        <f>MAX(0,SUMIFS(Table5_2_long!$D:$D,Table5_2_long!$F:$F,'Summed Data by Industry'!$B15,Table5_2_long!$C:$C,INDEX(mapping!$L$3:$L$8,MATCH('Summed Data by Industry'!O$1,mapping!$M$3:$M$8,0)),Table5_2_long!$G:$G,'Summed Data by Industry'!O$3))</f>
        <v>0</v>
      </c>
      <c r="P15" s="72">
        <f>MAX(0,SUMIFS(Table5_2_long!$D:$D,Table5_2_long!$F:$F,'Summed Data by Industry'!$B15,Table5_2_long!$C:$C,INDEX(mapping!$L$3:$L$8,MATCH('Summed Data by Industry'!P$1,mapping!$M$3:$M$8,0)),Table5_2_long!$G:$G,'Summed Data by Industry'!P$3))</f>
        <v>0</v>
      </c>
      <c r="Q15" s="72">
        <f>MAX(0,SUMIFS(Table5_2_long!$D:$D,Table5_2_long!$F:$F,'Summed Data by Industry'!$B15,Table5_2_long!$C:$C,INDEX(mapping!$L$3:$L$8,MATCH('Summed Data by Industry'!Q$1,mapping!$M$3:$M$8,0)),Table5_2_long!$G:$G,'Summed Data by Industry'!Q$3))</f>
        <v>0</v>
      </c>
      <c r="R15" s="72">
        <f>MAX(0,SUMIFS(Table5_2_long!$D:$D,Table5_2_long!$F:$F,'Summed Data by Industry'!$B15,Table5_2_long!$C:$C,INDEX(mapping!$L$3:$L$8,MATCH('Summed Data by Industry'!R$1,mapping!$M$3:$M$8,0)),Table5_2_long!$G:$G,'Summed Data by Industry'!R$3))</f>
        <v>0</v>
      </c>
      <c r="S15" s="72">
        <f>MAX(0,SUMIFS(Table5_2_long!$D:$D,Table5_2_long!$F:$F,'Summed Data by Industry'!$B15,Table5_2_long!$C:$C,INDEX(mapping!$L$3:$L$8,MATCH('Summed Data by Industry'!S$1,mapping!$M$3:$M$8,0)),Table5_2_long!$G:$G,'Summed Data by Industry'!S$3))</f>
        <v>0</v>
      </c>
      <c r="U15" s="72">
        <f>MAX(0,SUMIFS(Table5_2_long!$D:$D,Table5_2_long!$F:$F,'Summed Data by Industry'!$B15,Table5_2_long!$C:$C,INDEX(mapping!$L$3:$L$8,MATCH('Summed Data by Industry'!U$1,mapping!$M$3:$M$8,0)),Table5_2_long!$G:$G,'Summed Data by Industry'!U$3))</f>
        <v>0</v>
      </c>
      <c r="V15" s="72">
        <f>MAX(0,SUMIFS(Table5_2_long!$D:$D,Table5_2_long!$F:$F,'Summed Data by Industry'!$B15,Table5_2_long!$C:$C,INDEX(mapping!$L$3:$L$8,MATCH('Summed Data by Industry'!V$1,mapping!$M$3:$M$8,0)),Table5_2_long!$G:$G,'Summed Data by Industry'!V$3))</f>
        <v>0</v>
      </c>
      <c r="W15" s="72">
        <f>MAX(0,SUMIFS(Table5_2_long!$D:$D,Table5_2_long!$F:$F,'Summed Data by Industry'!$B15,Table5_2_long!$C:$C,INDEX(mapping!$L$3:$L$8,MATCH('Summed Data by Industry'!W$1,mapping!$M$3:$M$8,0)),Table5_2_long!$G:$G,'Summed Data by Industry'!W$3))</f>
        <v>0</v>
      </c>
      <c r="X15" s="72">
        <f>MAX(0,SUMIFS(Table5_2_long!$D:$D,Table5_2_long!$F:$F,'Summed Data by Industry'!$B15,Table5_2_long!$C:$C,INDEX(mapping!$L$3:$L$8,MATCH('Summed Data by Industry'!X$1,mapping!$M$3:$M$8,0)),Table5_2_long!$G:$G,'Summed Data by Industry'!X$3))</f>
        <v>0</v>
      </c>
      <c r="Y15" s="72">
        <f>MAX(0,SUMIFS(Table5_2_long!$D:$D,Table5_2_long!$F:$F,'Summed Data by Industry'!$B15,Table5_2_long!$C:$C,INDEX(mapping!$L$3:$L$8,MATCH('Summed Data by Industry'!Y$1,mapping!$M$3:$M$8,0)),Table5_2_long!$G:$G,'Summed Data by Industry'!Y$3))</f>
        <v>0</v>
      </c>
      <c r="Z15" s="72">
        <f>MAX(0,SUMIFS(Table5_2_long!$D:$D,Table5_2_long!$F:$F,'Summed Data by Industry'!$B15,Table5_2_long!$C:$C,INDEX(mapping!$L$3:$L$8,MATCH('Summed Data by Industry'!Z$1,mapping!$M$3:$M$8,0)),Table5_2_long!$G:$G,'Summed Data by Industry'!Z$3))</f>
        <v>0</v>
      </c>
      <c r="AA15" s="72">
        <f>MAX(0,SUMIFS(Table5_2_long!$D:$D,Table5_2_long!$F:$F,'Summed Data by Industry'!$B15,Table5_2_long!$C:$C,INDEX(mapping!$L$3:$L$8,MATCH('Summed Data by Industry'!AA$1,mapping!$M$3:$M$8,0)),Table5_2_long!$G:$G,'Summed Data by Industry'!AA$3))</f>
        <v>0</v>
      </c>
      <c r="AB15" s="72">
        <f>MAX(0,SUMIFS(Table5_2_long!$D:$D,Table5_2_long!$F:$F,'Summed Data by Industry'!$B15,Table5_2_long!$C:$C,INDEX(mapping!$L$3:$L$8,MATCH('Summed Data by Industry'!AB$1,mapping!$M$3:$M$8,0)),Table5_2_long!$G:$G,'Summed Data by Industry'!AB$3))</f>
        <v>0</v>
      </c>
      <c r="AD15" s="72">
        <f>MAX(0,SUMIFS(Table5_2_long!$D:$D,Table5_2_long!$F:$F,'Summed Data by Industry'!$B15,Table5_2_long!$C:$C,INDEX(mapping!$L$3:$L$8,MATCH('Summed Data by Industry'!AD$1,mapping!$M$3:$M$8,0)),Table5_2_long!$G:$G,'Summed Data by Industry'!AD$3))</f>
        <v>3</v>
      </c>
      <c r="AE15" s="72">
        <f>MAX(0,SUMIFS(Table5_2_long!$D:$D,Table5_2_long!$F:$F,'Summed Data by Industry'!$B15,Table5_2_long!$C:$C,INDEX(mapping!$L$3:$L$8,MATCH('Summed Data by Industry'!AE$1,mapping!$M$3:$M$8,0)),Table5_2_long!$G:$G,'Summed Data by Industry'!AE$3))</f>
        <v>117</v>
      </c>
      <c r="AF15" s="72">
        <f>MAX(0,SUMIFS(Table5_2_long!$D:$D,Table5_2_long!$F:$F,'Summed Data by Industry'!$B15,Table5_2_long!$C:$C,INDEX(mapping!$L$3:$L$8,MATCH('Summed Data by Industry'!AF$1,mapping!$M$3:$M$8,0)),Table5_2_long!$G:$G,'Summed Data by Industry'!AF$3))</f>
        <v>2</v>
      </c>
      <c r="AG15" s="72">
        <f>MAX(0,SUMIFS(Table5_2_long!$D:$D,Table5_2_long!$F:$F,'Summed Data by Industry'!$B15,Table5_2_long!$C:$C,INDEX(mapping!$L$3:$L$8,MATCH('Summed Data by Industry'!AG$1,mapping!$M$3:$M$8,0)),Table5_2_long!$G:$G,'Summed Data by Industry'!AG$3))</f>
        <v>6</v>
      </c>
      <c r="AH15" s="72">
        <f>MAX(0,SUMIFS(Table5_2_long!$D:$D,Table5_2_long!$F:$F,'Summed Data by Industry'!$B15,Table5_2_long!$C:$C,INDEX(mapping!$L$3:$L$8,MATCH('Summed Data by Industry'!AH$1,mapping!$M$3:$M$8,0)),Table5_2_long!$G:$G,'Summed Data by Industry'!AH$3))</f>
        <v>0</v>
      </c>
      <c r="AI15" s="72">
        <f>MAX(0,SUMIFS(Table5_2_long!$D:$D,Table5_2_long!$F:$F,'Summed Data by Industry'!$B15,Table5_2_long!$C:$C,INDEX(mapping!$L$3:$L$8,MATCH('Summed Data by Industry'!AI$1,mapping!$M$3:$M$8,0)),Table5_2_long!$G:$G,'Summed Data by Industry'!AI$3))</f>
        <v>9</v>
      </c>
      <c r="AJ15" s="72">
        <f>MAX(0,SUMIFS(Table5_2_long!$D:$D,Table5_2_long!$F:$F,'Summed Data by Industry'!$B15,Table5_2_long!$C:$C,INDEX(mapping!$L$3:$L$8,MATCH('Summed Data by Industry'!AJ$1,mapping!$M$3:$M$8,0)),Table5_2_long!$G:$G,'Summed Data by Industry'!AJ$3))</f>
        <v>0</v>
      </c>
      <c r="AK15" s="72">
        <f>MAX(0,SUMIFS(Table5_2_long!$D:$D,Table5_2_long!$F:$F,'Summed Data by Industry'!$B15,Table5_2_long!$C:$C,INDEX(mapping!$L$3:$L$8,MATCH('Summed Data by Industry'!AK$1,mapping!$M$3:$M$8,0)),Table5_2_long!$G:$G,'Summed Data by Industry'!AK$3))</f>
        <v>1</v>
      </c>
      <c r="AM15" s="72">
        <f>MAX(0,SUMIFS(Table5_2_long!$D:$D,Table5_2_long!$F:$F,'Summed Data by Industry'!$B15,Table5_2_long!$C:$C,INDEX(mapping!$L$3:$L$8,MATCH('Summed Data by Industry'!AM$1,mapping!$M$3:$M$8,0)),Table5_2_long!$G:$G,'Summed Data by Industry'!AM$3))</f>
        <v>0</v>
      </c>
      <c r="AN15" s="72">
        <f>MAX(0,SUMIFS(Table5_2_long!$D:$D,Table5_2_long!$F:$F,'Summed Data by Industry'!$B15,Table5_2_long!$C:$C,INDEX(mapping!$L$3:$L$8,MATCH('Summed Data by Industry'!AN$1,mapping!$M$3:$M$8,0)),Table5_2_long!$G:$G,'Summed Data by Industry'!AN$3))</f>
        <v>0</v>
      </c>
      <c r="AO15" s="72">
        <f>MAX(0,SUMIFS(Table5_2_long!$D:$D,Table5_2_long!$F:$F,'Summed Data by Industry'!$B15,Table5_2_long!$C:$C,INDEX(mapping!$L$3:$L$8,MATCH('Summed Data by Industry'!AO$1,mapping!$M$3:$M$8,0)),Table5_2_long!$G:$G,'Summed Data by Industry'!AO$3))</f>
        <v>0</v>
      </c>
      <c r="AP15" s="72">
        <f>MAX(0,SUMIFS(Table5_2_long!$D:$D,Table5_2_long!$F:$F,'Summed Data by Industry'!$B15,Table5_2_long!$C:$C,INDEX(mapping!$L$3:$L$8,MATCH('Summed Data by Industry'!AP$1,mapping!$M$3:$M$8,0)),Table5_2_long!$G:$G,'Summed Data by Industry'!AP$3))</f>
        <v>0</v>
      </c>
      <c r="AQ15" s="72">
        <f>MAX(0,SUMIFS(Table5_2_long!$D:$D,Table5_2_long!$F:$F,'Summed Data by Industry'!$B15,Table5_2_long!$C:$C,INDEX(mapping!$L$3:$L$8,MATCH('Summed Data by Industry'!AQ$1,mapping!$M$3:$M$8,0)),Table5_2_long!$G:$G,'Summed Data by Industry'!AQ$3))</f>
        <v>0</v>
      </c>
      <c r="AR15" s="72">
        <f>MAX(0,SUMIFS(Table5_2_long!$D:$D,Table5_2_long!$F:$F,'Summed Data by Industry'!$B15,Table5_2_long!$C:$C,INDEX(mapping!$L$3:$L$8,MATCH('Summed Data by Industry'!AR$1,mapping!$M$3:$M$8,0)),Table5_2_long!$G:$G,'Summed Data by Industry'!AR$3))</f>
        <v>0</v>
      </c>
      <c r="AS15" s="72">
        <f>MAX(0,SUMIFS(Table5_2_long!$D:$D,Table5_2_long!$F:$F,'Summed Data by Industry'!$B15,Table5_2_long!$C:$C,INDEX(mapping!$L$3:$L$8,MATCH('Summed Data by Industry'!AS$1,mapping!$M$3:$M$8,0)),Table5_2_long!$G:$G,'Summed Data by Industry'!AS$3))</f>
        <v>0</v>
      </c>
      <c r="AT15" s="72">
        <f>MAX(0,SUMIFS(Table5_2_long!$D:$D,Table5_2_long!$F:$F,'Summed Data by Industry'!$B15,Table5_2_long!$C:$C,INDEX(mapping!$L$3:$L$8,MATCH('Summed Data by Industry'!AT$1,mapping!$M$3:$M$8,0)),Table5_2_long!$G:$G,'Summed Data by Industry'!AT$3))</f>
        <v>0</v>
      </c>
      <c r="AV15" s="72">
        <f>MAX(0,SUMIFS(Table5_2_long!$D:$D,Table5_2_long!$F:$F,'Summed Data by Industry'!$B15,Table5_2_long!$C:$C,INDEX(mapping!$L$3:$L$8,MATCH('Summed Data by Industry'!AV$1,mapping!$M$3:$M$8,0)),Table5_2_long!$G:$G,'Summed Data by Industry'!AV$3))</f>
        <v>0</v>
      </c>
      <c r="AW15" s="72">
        <f>MAX(0,SUMIFS(Table5_2_long!$D:$D,Table5_2_long!$F:$F,'Summed Data by Industry'!$B15,Table5_2_long!$C:$C,INDEX(mapping!$L$3:$L$8,MATCH('Summed Data by Industry'!AW$1,mapping!$M$3:$M$8,0)),Table5_2_long!$G:$G,'Summed Data by Industry'!AW$3))</f>
        <v>0</v>
      </c>
      <c r="AX15" s="72">
        <f>MAX(0,SUMIFS(Table5_2_long!$D:$D,Table5_2_long!$F:$F,'Summed Data by Industry'!$B15,Table5_2_long!$C:$C,INDEX(mapping!$L$3:$L$8,MATCH('Summed Data by Industry'!AX$1,mapping!$M$3:$M$8,0)),Table5_2_long!$G:$G,'Summed Data by Industry'!AX$3))</f>
        <v>0</v>
      </c>
      <c r="AY15" s="72">
        <f>MAX(0,SUMIFS(Table5_2_long!$D:$D,Table5_2_long!$F:$F,'Summed Data by Industry'!$B15,Table5_2_long!$C:$C,INDEX(mapping!$L$3:$L$8,MATCH('Summed Data by Industry'!AY$1,mapping!$M$3:$M$8,0)),Table5_2_long!$G:$G,'Summed Data by Industry'!AY$3))</f>
        <v>0</v>
      </c>
      <c r="AZ15" s="72">
        <f>MAX(0,SUMIFS(Table5_2_long!$D:$D,Table5_2_long!$F:$F,'Summed Data by Industry'!$B15,Table5_2_long!$C:$C,INDEX(mapping!$L$3:$L$8,MATCH('Summed Data by Industry'!AZ$1,mapping!$M$3:$M$8,0)),Table5_2_long!$G:$G,'Summed Data by Industry'!AZ$3))</f>
        <v>0</v>
      </c>
      <c r="BA15" s="72">
        <f>MAX(0,SUMIFS(Table5_2_long!$D:$D,Table5_2_long!$F:$F,'Summed Data by Industry'!$B15,Table5_2_long!$C:$C,INDEX(mapping!$L$3:$L$8,MATCH('Summed Data by Industry'!BA$1,mapping!$M$3:$M$8,0)),Table5_2_long!$G:$G,'Summed Data by Industry'!BA$3))</f>
        <v>0</v>
      </c>
      <c r="BB15" s="72">
        <f>MAX(0,SUMIFS(Table5_2_long!$D:$D,Table5_2_long!$F:$F,'Summed Data by Industry'!$B15,Table5_2_long!$C:$C,INDEX(mapping!$L$3:$L$8,MATCH('Summed Data by Industry'!BB$1,mapping!$M$3:$M$8,0)),Table5_2_long!$G:$G,'Summed Data by Industry'!BB$3))</f>
        <v>0</v>
      </c>
      <c r="BC15" s="72">
        <f>MAX(0,SUMIFS(Table5_2_long!$D:$D,Table5_2_long!$F:$F,'Summed Data by Industry'!$B15,Table5_2_long!$C:$C,INDEX(mapping!$L$3:$L$8,MATCH('Summed Data by Industry'!BC$1,mapping!$M$3:$M$8,0)),Table5_2_long!$G:$G,'Summed Data by Industry'!BC$3))</f>
        <v>0</v>
      </c>
      <c r="BE15" s="44"/>
      <c r="BF15" s="44"/>
      <c r="BG15" s="44"/>
      <c r="BH15" s="44"/>
      <c r="BI15" s="44"/>
      <c r="BJ15" s="44"/>
      <c r="BK15" s="44"/>
      <c r="BL15" s="44"/>
    </row>
    <row r="16" spans="1:66" x14ac:dyDescent="0.25">
      <c r="A16" s="2" t="s">
        <v>775</v>
      </c>
      <c r="B16" s="1" t="s">
        <v>18</v>
      </c>
      <c r="C16" s="72">
        <f>MAX(0,SUMIFS(Table5_2_long!$D:$D,Table5_2_long!$F:$F,'Summed Data by Industry'!$B16,Table5_2_long!$C:$C,INDEX(mapping!$L$3:$L$8,MATCH('Summed Data by Industry'!C$1,mapping!$M$3:$M$8,0)),Table5_2_long!$G:$G,'Summed Data by Industry'!C$3))</f>
        <v>0</v>
      </c>
      <c r="D16" s="72">
        <f>MAX(0,SUMIFS(Table5_2_long!$D:$D,Table5_2_long!$F:$F,'Summed Data by Industry'!$B16,Table5_2_long!$C:$C,INDEX(mapping!$L$3:$L$8,MATCH('Summed Data by Industry'!D$1,mapping!$M$3:$M$8,0)),Table5_2_long!$G:$G,'Summed Data by Industry'!D$3))</f>
        <v>7</v>
      </c>
      <c r="E16" s="72">
        <f>MAX(0,SUMIFS(Table5_2_long!$D:$D,Table5_2_long!$F:$F,'Summed Data by Industry'!$B16,Table5_2_long!$C:$C,INDEX(mapping!$L$3:$L$8,MATCH('Summed Data by Industry'!E$1,mapping!$M$3:$M$8,0)),Table5_2_long!$G:$G,'Summed Data by Industry'!E$3))</f>
        <v>2</v>
      </c>
      <c r="F16" s="72">
        <f>MAX(0,SUMIFS(Table5_2_long!$D:$D,Table5_2_long!$F:$F,'Summed Data by Industry'!$B16,Table5_2_long!$C:$C,INDEX(mapping!$L$3:$L$8,MATCH('Summed Data by Industry'!F$1,mapping!$M$3:$M$8,0)),Table5_2_long!$G:$G,'Summed Data by Industry'!F$3))</f>
        <v>44</v>
      </c>
      <c r="G16" s="72">
        <f>MAX(0,SUMIFS(Table5_2_long!$D:$D,Table5_2_long!$F:$F,'Summed Data by Industry'!$B16,Table5_2_long!$C:$C,INDEX(mapping!$L$3:$L$8,MATCH('Summed Data by Industry'!G$1,mapping!$M$3:$M$8,0)),Table5_2_long!$G:$G,'Summed Data by Industry'!G$3))</f>
        <v>3</v>
      </c>
      <c r="H16" s="72">
        <f>MAX(0,SUMIFS(Table5_2_long!$D:$D,Table5_2_long!$F:$F,'Summed Data by Industry'!$B16,Table5_2_long!$C:$C,INDEX(mapping!$L$3:$L$8,MATCH('Summed Data by Industry'!H$1,mapping!$M$3:$M$8,0)),Table5_2_long!$G:$G,'Summed Data by Industry'!H$3))</f>
        <v>1</v>
      </c>
      <c r="I16" s="72">
        <f>MAX(0,SUMIFS(Table5_2_long!$D:$D,Table5_2_long!$F:$F,'Summed Data by Industry'!$B16,Table5_2_long!$C:$C,INDEX(mapping!$L$3:$L$8,MATCH('Summed Data by Industry'!I$1,mapping!$M$3:$M$8,0)),Table5_2_long!$G:$G,'Summed Data by Industry'!I$3))</f>
        <v>1</v>
      </c>
      <c r="J16" s="72">
        <f>MAX(0,SUMIFS(Table5_2_long!$D:$D,Table5_2_long!$F:$F,'Summed Data by Industry'!$B16,Table5_2_long!$C:$C,INDEX(mapping!$L$3:$L$8,MATCH('Summed Data by Industry'!J$1,mapping!$M$3:$M$8,0)),Table5_2_long!$G:$G,'Summed Data by Industry'!J$3))</f>
        <v>0</v>
      </c>
      <c r="L16" s="72">
        <f>MAX(0,SUMIFS(Table5_2_long!$D:$D,Table5_2_long!$F:$F,'Summed Data by Industry'!$B16,Table5_2_long!$C:$C,INDEX(mapping!$L$3:$L$8,MATCH('Summed Data by Industry'!L$1,mapping!$M$3:$M$8,0)),Table5_2_long!$G:$G,'Summed Data by Industry'!L$3))</f>
        <v>0</v>
      </c>
      <c r="M16" s="72">
        <f>MAX(0,SUMIFS(Table5_2_long!$D:$D,Table5_2_long!$F:$F,'Summed Data by Industry'!$B16,Table5_2_long!$C:$C,INDEX(mapping!$L$3:$L$8,MATCH('Summed Data by Industry'!M$1,mapping!$M$3:$M$8,0)),Table5_2_long!$G:$G,'Summed Data by Industry'!M$3))</f>
        <v>0</v>
      </c>
      <c r="N16" s="72">
        <f>MAX(0,SUMIFS(Table5_2_long!$D:$D,Table5_2_long!$F:$F,'Summed Data by Industry'!$B16,Table5_2_long!$C:$C,INDEX(mapping!$L$3:$L$8,MATCH('Summed Data by Industry'!N$1,mapping!$M$3:$M$8,0)),Table5_2_long!$G:$G,'Summed Data by Industry'!N$3))</f>
        <v>0</v>
      </c>
      <c r="O16" s="72">
        <f>MAX(0,SUMIFS(Table5_2_long!$D:$D,Table5_2_long!$F:$F,'Summed Data by Industry'!$B16,Table5_2_long!$C:$C,INDEX(mapping!$L$3:$L$8,MATCH('Summed Data by Industry'!O$1,mapping!$M$3:$M$8,0)),Table5_2_long!$G:$G,'Summed Data by Industry'!O$3))</f>
        <v>0</v>
      </c>
      <c r="P16" s="72">
        <f>MAX(0,SUMIFS(Table5_2_long!$D:$D,Table5_2_long!$F:$F,'Summed Data by Industry'!$B16,Table5_2_long!$C:$C,INDEX(mapping!$L$3:$L$8,MATCH('Summed Data by Industry'!P$1,mapping!$M$3:$M$8,0)),Table5_2_long!$G:$G,'Summed Data by Industry'!P$3))</f>
        <v>0</v>
      </c>
      <c r="Q16" s="72">
        <f>MAX(0,SUMIFS(Table5_2_long!$D:$D,Table5_2_long!$F:$F,'Summed Data by Industry'!$B16,Table5_2_long!$C:$C,INDEX(mapping!$L$3:$L$8,MATCH('Summed Data by Industry'!Q$1,mapping!$M$3:$M$8,0)),Table5_2_long!$G:$G,'Summed Data by Industry'!Q$3))</f>
        <v>0</v>
      </c>
      <c r="R16" s="72">
        <f>MAX(0,SUMIFS(Table5_2_long!$D:$D,Table5_2_long!$F:$F,'Summed Data by Industry'!$B16,Table5_2_long!$C:$C,INDEX(mapping!$L$3:$L$8,MATCH('Summed Data by Industry'!R$1,mapping!$M$3:$M$8,0)),Table5_2_long!$G:$G,'Summed Data by Industry'!R$3))</f>
        <v>0</v>
      </c>
      <c r="S16" s="72">
        <f>MAX(0,SUMIFS(Table5_2_long!$D:$D,Table5_2_long!$F:$F,'Summed Data by Industry'!$B16,Table5_2_long!$C:$C,INDEX(mapping!$L$3:$L$8,MATCH('Summed Data by Industry'!S$1,mapping!$M$3:$M$8,0)),Table5_2_long!$G:$G,'Summed Data by Industry'!S$3))</f>
        <v>0</v>
      </c>
      <c r="U16" s="72">
        <f>MAX(0,SUMIFS(Table5_2_long!$D:$D,Table5_2_long!$F:$F,'Summed Data by Industry'!$B16,Table5_2_long!$C:$C,INDEX(mapping!$L$3:$L$8,MATCH('Summed Data by Industry'!U$1,mapping!$M$3:$M$8,0)),Table5_2_long!$G:$G,'Summed Data by Industry'!U$3))</f>
        <v>0</v>
      </c>
      <c r="V16" s="72">
        <f>MAX(0,SUMIFS(Table5_2_long!$D:$D,Table5_2_long!$F:$F,'Summed Data by Industry'!$B16,Table5_2_long!$C:$C,INDEX(mapping!$L$3:$L$8,MATCH('Summed Data by Industry'!V$1,mapping!$M$3:$M$8,0)),Table5_2_long!$G:$G,'Summed Data by Industry'!V$3))</f>
        <v>1</v>
      </c>
      <c r="W16" s="72">
        <f>MAX(0,SUMIFS(Table5_2_long!$D:$D,Table5_2_long!$F:$F,'Summed Data by Industry'!$B16,Table5_2_long!$C:$C,INDEX(mapping!$L$3:$L$8,MATCH('Summed Data by Industry'!W$1,mapping!$M$3:$M$8,0)),Table5_2_long!$G:$G,'Summed Data by Industry'!W$3))</f>
        <v>0</v>
      </c>
      <c r="X16" s="72">
        <f>MAX(0,SUMIFS(Table5_2_long!$D:$D,Table5_2_long!$F:$F,'Summed Data by Industry'!$B16,Table5_2_long!$C:$C,INDEX(mapping!$L$3:$L$8,MATCH('Summed Data by Industry'!X$1,mapping!$M$3:$M$8,0)),Table5_2_long!$G:$G,'Summed Data by Industry'!X$3))</f>
        <v>0</v>
      </c>
      <c r="Y16" s="72">
        <f>MAX(0,SUMIFS(Table5_2_long!$D:$D,Table5_2_long!$F:$F,'Summed Data by Industry'!$B16,Table5_2_long!$C:$C,INDEX(mapping!$L$3:$L$8,MATCH('Summed Data by Industry'!Y$1,mapping!$M$3:$M$8,0)),Table5_2_long!$G:$G,'Summed Data by Industry'!Y$3))</f>
        <v>0</v>
      </c>
      <c r="Z16" s="72">
        <f>MAX(0,SUMIFS(Table5_2_long!$D:$D,Table5_2_long!$F:$F,'Summed Data by Industry'!$B16,Table5_2_long!$C:$C,INDEX(mapping!$L$3:$L$8,MATCH('Summed Data by Industry'!Z$1,mapping!$M$3:$M$8,0)),Table5_2_long!$G:$G,'Summed Data by Industry'!Z$3))</f>
        <v>0</v>
      </c>
      <c r="AA16" s="72">
        <f>MAX(0,SUMIFS(Table5_2_long!$D:$D,Table5_2_long!$F:$F,'Summed Data by Industry'!$B16,Table5_2_long!$C:$C,INDEX(mapping!$L$3:$L$8,MATCH('Summed Data by Industry'!AA$1,mapping!$M$3:$M$8,0)),Table5_2_long!$G:$G,'Summed Data by Industry'!AA$3))</f>
        <v>0</v>
      </c>
      <c r="AB16" s="72">
        <f>MAX(0,SUMIFS(Table5_2_long!$D:$D,Table5_2_long!$F:$F,'Summed Data by Industry'!$B16,Table5_2_long!$C:$C,INDEX(mapping!$L$3:$L$8,MATCH('Summed Data by Industry'!AB$1,mapping!$M$3:$M$8,0)),Table5_2_long!$G:$G,'Summed Data by Industry'!AB$3))</f>
        <v>3</v>
      </c>
      <c r="AD16" s="72">
        <f>MAX(0,SUMIFS(Table5_2_long!$D:$D,Table5_2_long!$F:$F,'Summed Data by Industry'!$B16,Table5_2_long!$C:$C,INDEX(mapping!$L$3:$L$8,MATCH('Summed Data by Industry'!AD$1,mapping!$M$3:$M$8,0)),Table5_2_long!$G:$G,'Summed Data by Industry'!AD$3))</f>
        <v>3</v>
      </c>
      <c r="AE16" s="72">
        <f>MAX(0,SUMIFS(Table5_2_long!$D:$D,Table5_2_long!$F:$F,'Summed Data by Industry'!$B16,Table5_2_long!$C:$C,INDEX(mapping!$L$3:$L$8,MATCH('Summed Data by Industry'!AE$1,mapping!$M$3:$M$8,0)),Table5_2_long!$G:$G,'Summed Data by Industry'!AE$3))</f>
        <v>192</v>
      </c>
      <c r="AF16" s="72">
        <f>MAX(0,SUMIFS(Table5_2_long!$D:$D,Table5_2_long!$F:$F,'Summed Data by Industry'!$B16,Table5_2_long!$C:$C,INDEX(mapping!$L$3:$L$8,MATCH('Summed Data by Industry'!AF$1,mapping!$M$3:$M$8,0)),Table5_2_long!$G:$G,'Summed Data by Industry'!AF$3))</f>
        <v>1</v>
      </c>
      <c r="AG16" s="72">
        <f>MAX(0,SUMIFS(Table5_2_long!$D:$D,Table5_2_long!$F:$F,'Summed Data by Industry'!$B16,Table5_2_long!$C:$C,INDEX(mapping!$L$3:$L$8,MATCH('Summed Data by Industry'!AG$1,mapping!$M$3:$M$8,0)),Table5_2_long!$G:$G,'Summed Data by Industry'!AG$3))</f>
        <v>9</v>
      </c>
      <c r="AH16" s="72">
        <f>MAX(0,SUMIFS(Table5_2_long!$D:$D,Table5_2_long!$F:$F,'Summed Data by Industry'!$B16,Table5_2_long!$C:$C,INDEX(mapping!$L$3:$L$8,MATCH('Summed Data by Industry'!AH$1,mapping!$M$3:$M$8,0)),Table5_2_long!$G:$G,'Summed Data by Industry'!AH$3))</f>
        <v>1</v>
      </c>
      <c r="AI16" s="72">
        <f>MAX(0,SUMIFS(Table5_2_long!$D:$D,Table5_2_long!$F:$F,'Summed Data by Industry'!$B16,Table5_2_long!$C:$C,INDEX(mapping!$L$3:$L$8,MATCH('Summed Data by Industry'!AI$1,mapping!$M$3:$M$8,0)),Table5_2_long!$G:$G,'Summed Data by Industry'!AI$3))</f>
        <v>4</v>
      </c>
      <c r="AJ16" s="72">
        <f>MAX(0,SUMIFS(Table5_2_long!$D:$D,Table5_2_long!$F:$F,'Summed Data by Industry'!$B16,Table5_2_long!$C:$C,INDEX(mapping!$L$3:$L$8,MATCH('Summed Data by Industry'!AJ$1,mapping!$M$3:$M$8,0)),Table5_2_long!$G:$G,'Summed Data by Industry'!AJ$3))</f>
        <v>0</v>
      </c>
      <c r="AK16" s="72">
        <f>MAX(0,SUMIFS(Table5_2_long!$D:$D,Table5_2_long!$F:$F,'Summed Data by Industry'!$B16,Table5_2_long!$C:$C,INDEX(mapping!$L$3:$L$8,MATCH('Summed Data by Industry'!AK$1,mapping!$M$3:$M$8,0)),Table5_2_long!$G:$G,'Summed Data by Industry'!AK$3))</f>
        <v>4</v>
      </c>
      <c r="AM16" s="72">
        <f>MAX(0,SUMIFS(Table5_2_long!$D:$D,Table5_2_long!$F:$F,'Summed Data by Industry'!$B16,Table5_2_long!$C:$C,INDEX(mapping!$L$3:$L$8,MATCH('Summed Data by Industry'!AM$1,mapping!$M$3:$M$8,0)),Table5_2_long!$G:$G,'Summed Data by Industry'!AM$3))</f>
        <v>0</v>
      </c>
      <c r="AN16" s="72">
        <f>MAX(0,SUMIFS(Table5_2_long!$D:$D,Table5_2_long!$F:$F,'Summed Data by Industry'!$B16,Table5_2_long!$C:$C,INDEX(mapping!$L$3:$L$8,MATCH('Summed Data by Industry'!AN$1,mapping!$M$3:$M$8,0)),Table5_2_long!$G:$G,'Summed Data by Industry'!AN$3))</f>
        <v>0</v>
      </c>
      <c r="AO16" s="72">
        <f>MAX(0,SUMIFS(Table5_2_long!$D:$D,Table5_2_long!$F:$F,'Summed Data by Industry'!$B16,Table5_2_long!$C:$C,INDEX(mapping!$L$3:$L$8,MATCH('Summed Data by Industry'!AO$1,mapping!$M$3:$M$8,0)),Table5_2_long!$G:$G,'Summed Data by Industry'!AO$3))</f>
        <v>0</v>
      </c>
      <c r="AP16" s="72">
        <f>MAX(0,SUMIFS(Table5_2_long!$D:$D,Table5_2_long!$F:$F,'Summed Data by Industry'!$B16,Table5_2_long!$C:$C,INDEX(mapping!$L$3:$L$8,MATCH('Summed Data by Industry'!AP$1,mapping!$M$3:$M$8,0)),Table5_2_long!$G:$G,'Summed Data by Industry'!AP$3))</f>
        <v>0</v>
      </c>
      <c r="AQ16" s="72">
        <f>MAX(0,SUMIFS(Table5_2_long!$D:$D,Table5_2_long!$F:$F,'Summed Data by Industry'!$B16,Table5_2_long!$C:$C,INDEX(mapping!$L$3:$L$8,MATCH('Summed Data by Industry'!AQ$1,mapping!$M$3:$M$8,0)),Table5_2_long!$G:$G,'Summed Data by Industry'!AQ$3))</f>
        <v>0</v>
      </c>
      <c r="AR16" s="72">
        <f>MAX(0,SUMIFS(Table5_2_long!$D:$D,Table5_2_long!$F:$F,'Summed Data by Industry'!$B16,Table5_2_long!$C:$C,INDEX(mapping!$L$3:$L$8,MATCH('Summed Data by Industry'!AR$1,mapping!$M$3:$M$8,0)),Table5_2_long!$G:$G,'Summed Data by Industry'!AR$3))</f>
        <v>0</v>
      </c>
      <c r="AS16" s="72">
        <f>MAX(0,SUMIFS(Table5_2_long!$D:$D,Table5_2_long!$F:$F,'Summed Data by Industry'!$B16,Table5_2_long!$C:$C,INDEX(mapping!$L$3:$L$8,MATCH('Summed Data by Industry'!AS$1,mapping!$M$3:$M$8,0)),Table5_2_long!$G:$G,'Summed Data by Industry'!AS$3))</f>
        <v>0</v>
      </c>
      <c r="AT16" s="72">
        <f>MAX(0,SUMIFS(Table5_2_long!$D:$D,Table5_2_long!$F:$F,'Summed Data by Industry'!$B16,Table5_2_long!$C:$C,INDEX(mapping!$L$3:$L$8,MATCH('Summed Data by Industry'!AT$1,mapping!$M$3:$M$8,0)),Table5_2_long!$G:$G,'Summed Data by Industry'!AT$3))</f>
        <v>0</v>
      </c>
      <c r="AV16" s="72">
        <f>MAX(0,SUMIFS(Table5_2_long!$D:$D,Table5_2_long!$F:$F,'Summed Data by Industry'!$B16,Table5_2_long!$C:$C,INDEX(mapping!$L$3:$L$8,MATCH('Summed Data by Industry'!AV$1,mapping!$M$3:$M$8,0)),Table5_2_long!$G:$G,'Summed Data by Industry'!AV$3))</f>
        <v>0</v>
      </c>
      <c r="AW16" s="72">
        <f>MAX(0,SUMIFS(Table5_2_long!$D:$D,Table5_2_long!$F:$F,'Summed Data by Industry'!$B16,Table5_2_long!$C:$C,INDEX(mapping!$L$3:$L$8,MATCH('Summed Data by Industry'!AW$1,mapping!$M$3:$M$8,0)),Table5_2_long!$G:$G,'Summed Data by Industry'!AW$3))</f>
        <v>176</v>
      </c>
      <c r="AX16" s="72">
        <f>MAX(0,SUMIFS(Table5_2_long!$D:$D,Table5_2_long!$F:$F,'Summed Data by Industry'!$B16,Table5_2_long!$C:$C,INDEX(mapping!$L$3:$L$8,MATCH('Summed Data by Industry'!AX$1,mapping!$M$3:$M$8,0)),Table5_2_long!$G:$G,'Summed Data by Industry'!AX$3))</f>
        <v>0</v>
      </c>
      <c r="AY16" s="72">
        <f>MAX(0,SUMIFS(Table5_2_long!$D:$D,Table5_2_long!$F:$F,'Summed Data by Industry'!$B16,Table5_2_long!$C:$C,INDEX(mapping!$L$3:$L$8,MATCH('Summed Data by Industry'!AY$1,mapping!$M$3:$M$8,0)),Table5_2_long!$G:$G,'Summed Data by Industry'!AY$3))</f>
        <v>2</v>
      </c>
      <c r="AZ16" s="72">
        <f>MAX(0,SUMIFS(Table5_2_long!$D:$D,Table5_2_long!$F:$F,'Summed Data by Industry'!$B16,Table5_2_long!$C:$C,INDEX(mapping!$L$3:$L$8,MATCH('Summed Data by Industry'!AZ$1,mapping!$M$3:$M$8,0)),Table5_2_long!$G:$G,'Summed Data by Industry'!AZ$3))</f>
        <v>0</v>
      </c>
      <c r="BA16" s="72">
        <f>MAX(0,SUMIFS(Table5_2_long!$D:$D,Table5_2_long!$F:$F,'Summed Data by Industry'!$B16,Table5_2_long!$C:$C,INDEX(mapping!$L$3:$L$8,MATCH('Summed Data by Industry'!BA$1,mapping!$M$3:$M$8,0)),Table5_2_long!$G:$G,'Summed Data by Industry'!BA$3))</f>
        <v>0</v>
      </c>
      <c r="BB16" s="72">
        <f>MAX(0,SUMIFS(Table5_2_long!$D:$D,Table5_2_long!$F:$F,'Summed Data by Industry'!$B16,Table5_2_long!$C:$C,INDEX(mapping!$L$3:$L$8,MATCH('Summed Data by Industry'!BB$1,mapping!$M$3:$M$8,0)),Table5_2_long!$G:$G,'Summed Data by Industry'!BB$3))</f>
        <v>0</v>
      </c>
      <c r="BC16" s="72">
        <f>MAX(0,SUMIFS(Table5_2_long!$D:$D,Table5_2_long!$F:$F,'Summed Data by Industry'!$B16,Table5_2_long!$C:$C,INDEX(mapping!$L$3:$L$8,MATCH('Summed Data by Industry'!BC$1,mapping!$M$3:$M$8,0)),Table5_2_long!$G:$G,'Summed Data by Industry'!BC$3))</f>
        <v>0</v>
      </c>
      <c r="BE16" s="44"/>
      <c r="BF16" s="44">
        <f>'EIA Requested Industry table'!C1865</f>
        <v>43.451999999999998</v>
      </c>
      <c r="BG16" s="44"/>
      <c r="BH16" s="44"/>
      <c r="BI16" s="44"/>
      <c r="BJ16" s="44"/>
      <c r="BK16" s="44"/>
      <c r="BL16" s="44"/>
    </row>
    <row r="17" spans="1:66" x14ac:dyDescent="0.25">
      <c r="A17" s="2" t="s">
        <v>775</v>
      </c>
      <c r="B17" s="1" t="s">
        <v>19</v>
      </c>
      <c r="C17" s="72">
        <f>MAX(0,SUMIFS(Table5_2_long!$D:$D,Table5_2_long!$F:$F,'Summed Data by Industry'!$B17,Table5_2_long!$C:$C,INDEX(mapping!$L$3:$L$8,MATCH('Summed Data by Industry'!C$1,mapping!$M$3:$M$8,0)),Table5_2_long!$G:$G,'Summed Data by Industry'!C$3))</f>
        <v>1</v>
      </c>
      <c r="D17" s="72">
        <f>MAX(0,SUMIFS(Table5_2_long!$D:$D,Table5_2_long!$F:$F,'Summed Data by Industry'!$B17,Table5_2_long!$C:$C,INDEX(mapping!$L$3:$L$8,MATCH('Summed Data by Industry'!D$1,mapping!$M$3:$M$8,0)),Table5_2_long!$G:$G,'Summed Data by Industry'!D$3))</f>
        <v>63</v>
      </c>
      <c r="E17" s="72">
        <f>MAX(0,SUMIFS(Table5_2_long!$D:$D,Table5_2_long!$F:$F,'Summed Data by Industry'!$B17,Table5_2_long!$C:$C,INDEX(mapping!$L$3:$L$8,MATCH('Summed Data by Industry'!E$1,mapping!$M$3:$M$8,0)),Table5_2_long!$G:$G,'Summed Data by Industry'!E$3))</f>
        <v>4</v>
      </c>
      <c r="F17" s="72">
        <f>MAX(0,SUMIFS(Table5_2_long!$D:$D,Table5_2_long!$F:$F,'Summed Data by Industry'!$B17,Table5_2_long!$C:$C,INDEX(mapping!$L$3:$L$8,MATCH('Summed Data by Industry'!F$1,mapping!$M$3:$M$8,0)),Table5_2_long!$G:$G,'Summed Data by Industry'!F$3))</f>
        <v>97.619718309859095</v>
      </c>
      <c r="G17" s="72">
        <f>MAX(0,SUMIFS(Table5_2_long!$D:$D,Table5_2_long!$F:$F,'Summed Data by Industry'!$B17,Table5_2_long!$C:$C,INDEX(mapping!$L$3:$L$8,MATCH('Summed Data by Industry'!G$1,mapping!$M$3:$M$8,0)),Table5_2_long!$G:$G,'Summed Data by Industry'!G$3))</f>
        <v>32.380281690140798</v>
      </c>
      <c r="H17" s="72">
        <f>MAX(0,SUMIFS(Table5_2_long!$D:$D,Table5_2_long!$F:$F,'Summed Data by Industry'!$B17,Table5_2_long!$C:$C,INDEX(mapping!$L$3:$L$8,MATCH('Summed Data by Industry'!H$1,mapping!$M$3:$M$8,0)),Table5_2_long!$G:$G,'Summed Data by Industry'!H$3))</f>
        <v>10</v>
      </c>
      <c r="I17" s="72">
        <f>MAX(0,SUMIFS(Table5_2_long!$D:$D,Table5_2_long!$F:$F,'Summed Data by Industry'!$B17,Table5_2_long!$C:$C,INDEX(mapping!$L$3:$L$8,MATCH('Summed Data by Industry'!I$1,mapping!$M$3:$M$8,0)),Table5_2_long!$G:$G,'Summed Data by Industry'!I$3))</f>
        <v>8</v>
      </c>
      <c r="J17" s="72">
        <f>MAX(0,SUMIFS(Table5_2_long!$D:$D,Table5_2_long!$F:$F,'Summed Data by Industry'!$B17,Table5_2_long!$C:$C,INDEX(mapping!$L$3:$L$8,MATCH('Summed Data by Industry'!J$1,mapping!$M$3:$M$8,0)),Table5_2_long!$G:$G,'Summed Data by Industry'!J$3))</f>
        <v>4</v>
      </c>
      <c r="L17" s="72">
        <f>MAX(0,SUMIFS(Table5_2_long!$D:$D,Table5_2_long!$F:$F,'Summed Data by Industry'!$B17,Table5_2_long!$C:$C,INDEX(mapping!$L$3:$L$8,MATCH('Summed Data by Industry'!L$1,mapping!$M$3:$M$8,0)),Table5_2_long!$G:$G,'Summed Data by Industry'!L$3))</f>
        <v>0</v>
      </c>
      <c r="M17" s="72">
        <f>MAX(0,SUMIFS(Table5_2_long!$D:$D,Table5_2_long!$F:$F,'Summed Data by Industry'!$B17,Table5_2_long!$C:$C,INDEX(mapping!$L$3:$L$8,MATCH('Summed Data by Industry'!M$1,mapping!$M$3:$M$8,0)),Table5_2_long!$G:$G,'Summed Data by Industry'!M$3))</f>
        <v>0</v>
      </c>
      <c r="N17" s="72">
        <f>MAX(0,SUMIFS(Table5_2_long!$D:$D,Table5_2_long!$F:$F,'Summed Data by Industry'!$B17,Table5_2_long!$C:$C,INDEX(mapping!$L$3:$L$8,MATCH('Summed Data by Industry'!N$1,mapping!$M$3:$M$8,0)),Table5_2_long!$G:$G,'Summed Data by Industry'!N$3))</f>
        <v>0</v>
      </c>
      <c r="O17" s="72">
        <f>MAX(0,SUMIFS(Table5_2_long!$D:$D,Table5_2_long!$F:$F,'Summed Data by Industry'!$B17,Table5_2_long!$C:$C,INDEX(mapping!$L$3:$L$8,MATCH('Summed Data by Industry'!O$1,mapping!$M$3:$M$8,0)),Table5_2_long!$G:$G,'Summed Data by Industry'!O$3))</f>
        <v>0</v>
      </c>
      <c r="P17" s="72">
        <f>MAX(0,SUMIFS(Table5_2_long!$D:$D,Table5_2_long!$F:$F,'Summed Data by Industry'!$B17,Table5_2_long!$C:$C,INDEX(mapping!$L$3:$L$8,MATCH('Summed Data by Industry'!P$1,mapping!$M$3:$M$8,0)),Table5_2_long!$G:$G,'Summed Data by Industry'!P$3))</f>
        <v>0</v>
      </c>
      <c r="Q17" s="72">
        <f>MAX(0,SUMIFS(Table5_2_long!$D:$D,Table5_2_long!$F:$F,'Summed Data by Industry'!$B17,Table5_2_long!$C:$C,INDEX(mapping!$L$3:$L$8,MATCH('Summed Data by Industry'!Q$1,mapping!$M$3:$M$8,0)),Table5_2_long!$G:$G,'Summed Data by Industry'!Q$3))</f>
        <v>0</v>
      </c>
      <c r="R17" s="72">
        <f>MAX(0,SUMIFS(Table5_2_long!$D:$D,Table5_2_long!$F:$F,'Summed Data by Industry'!$B17,Table5_2_long!$C:$C,INDEX(mapping!$L$3:$L$8,MATCH('Summed Data by Industry'!R$1,mapping!$M$3:$M$8,0)),Table5_2_long!$G:$G,'Summed Data by Industry'!R$3))</f>
        <v>0</v>
      </c>
      <c r="S17" s="72">
        <f>MAX(0,SUMIFS(Table5_2_long!$D:$D,Table5_2_long!$F:$F,'Summed Data by Industry'!$B17,Table5_2_long!$C:$C,INDEX(mapping!$L$3:$L$8,MATCH('Summed Data by Industry'!S$1,mapping!$M$3:$M$8,0)),Table5_2_long!$G:$G,'Summed Data by Industry'!S$3))</f>
        <v>2</v>
      </c>
      <c r="U17" s="72">
        <f>MAX(0,SUMIFS(Table5_2_long!$D:$D,Table5_2_long!$F:$F,'Summed Data by Industry'!$B17,Table5_2_long!$C:$C,INDEX(mapping!$L$3:$L$8,MATCH('Summed Data by Industry'!U$1,mapping!$M$3:$M$8,0)),Table5_2_long!$G:$G,'Summed Data by Industry'!U$3))</f>
        <v>0</v>
      </c>
      <c r="V17" s="72">
        <f>MAX(0,SUMIFS(Table5_2_long!$D:$D,Table5_2_long!$F:$F,'Summed Data by Industry'!$B17,Table5_2_long!$C:$C,INDEX(mapping!$L$3:$L$8,MATCH('Summed Data by Industry'!V$1,mapping!$M$3:$M$8,0)),Table5_2_long!$G:$G,'Summed Data by Industry'!V$3))</f>
        <v>0</v>
      </c>
      <c r="W17" s="72">
        <f>MAX(0,SUMIFS(Table5_2_long!$D:$D,Table5_2_long!$F:$F,'Summed Data by Industry'!$B17,Table5_2_long!$C:$C,INDEX(mapping!$L$3:$L$8,MATCH('Summed Data by Industry'!W$1,mapping!$M$3:$M$8,0)),Table5_2_long!$G:$G,'Summed Data by Industry'!W$3))</f>
        <v>0</v>
      </c>
      <c r="X17" s="72">
        <f>MAX(0,SUMIFS(Table5_2_long!$D:$D,Table5_2_long!$F:$F,'Summed Data by Industry'!$B17,Table5_2_long!$C:$C,INDEX(mapping!$L$3:$L$8,MATCH('Summed Data by Industry'!X$1,mapping!$M$3:$M$8,0)),Table5_2_long!$G:$G,'Summed Data by Industry'!X$3))</f>
        <v>0</v>
      </c>
      <c r="Y17" s="72">
        <f>MAX(0,SUMIFS(Table5_2_long!$D:$D,Table5_2_long!$F:$F,'Summed Data by Industry'!$B17,Table5_2_long!$C:$C,INDEX(mapping!$L$3:$L$8,MATCH('Summed Data by Industry'!Y$1,mapping!$M$3:$M$8,0)),Table5_2_long!$G:$G,'Summed Data by Industry'!Y$3))</f>
        <v>0</v>
      </c>
      <c r="Z17" s="72">
        <f>MAX(0,SUMIFS(Table5_2_long!$D:$D,Table5_2_long!$F:$F,'Summed Data by Industry'!$B17,Table5_2_long!$C:$C,INDEX(mapping!$L$3:$L$8,MATCH('Summed Data by Industry'!Z$1,mapping!$M$3:$M$8,0)),Table5_2_long!$G:$G,'Summed Data by Industry'!Z$3))</f>
        <v>0</v>
      </c>
      <c r="AA17" s="72">
        <f>MAX(0,SUMIFS(Table5_2_long!$D:$D,Table5_2_long!$F:$F,'Summed Data by Industry'!$B17,Table5_2_long!$C:$C,INDEX(mapping!$L$3:$L$8,MATCH('Summed Data by Industry'!AA$1,mapping!$M$3:$M$8,0)),Table5_2_long!$G:$G,'Summed Data by Industry'!AA$3))</f>
        <v>0</v>
      </c>
      <c r="AB17" s="72">
        <f>MAX(0,SUMIFS(Table5_2_long!$D:$D,Table5_2_long!$F:$F,'Summed Data by Industry'!$B17,Table5_2_long!$C:$C,INDEX(mapping!$L$3:$L$8,MATCH('Summed Data by Industry'!AB$1,mapping!$M$3:$M$8,0)),Table5_2_long!$G:$G,'Summed Data by Industry'!AB$3))</f>
        <v>5</v>
      </c>
      <c r="AD17" s="72">
        <f>MAX(0,SUMIFS(Table5_2_long!$D:$D,Table5_2_long!$F:$F,'Summed Data by Industry'!$B17,Table5_2_long!$C:$C,INDEX(mapping!$L$3:$L$8,MATCH('Summed Data by Industry'!AD$1,mapping!$M$3:$M$8,0)),Table5_2_long!$G:$G,'Summed Data by Industry'!AD$3))</f>
        <v>52</v>
      </c>
      <c r="AE17" s="72">
        <f>MAX(0,SUMIFS(Table5_2_long!$D:$D,Table5_2_long!$F:$F,'Summed Data by Industry'!$B17,Table5_2_long!$C:$C,INDEX(mapping!$L$3:$L$8,MATCH('Summed Data by Industry'!AE$1,mapping!$M$3:$M$8,0)),Table5_2_long!$G:$G,'Summed Data by Industry'!AE$3))</f>
        <v>324</v>
      </c>
      <c r="AF17" s="72">
        <f>MAX(0,SUMIFS(Table5_2_long!$D:$D,Table5_2_long!$F:$F,'Summed Data by Industry'!$B17,Table5_2_long!$C:$C,INDEX(mapping!$L$3:$L$8,MATCH('Summed Data by Industry'!AF$1,mapping!$M$3:$M$8,0)),Table5_2_long!$G:$G,'Summed Data by Industry'!AF$3))</f>
        <v>3</v>
      </c>
      <c r="AG17" s="72">
        <f>MAX(0,SUMIFS(Table5_2_long!$D:$D,Table5_2_long!$F:$F,'Summed Data by Industry'!$B17,Table5_2_long!$C:$C,INDEX(mapping!$L$3:$L$8,MATCH('Summed Data by Industry'!AG$1,mapping!$M$3:$M$8,0)),Table5_2_long!$G:$G,'Summed Data by Industry'!AG$3))</f>
        <v>6</v>
      </c>
      <c r="AH17" s="72">
        <f>MAX(0,SUMIFS(Table5_2_long!$D:$D,Table5_2_long!$F:$F,'Summed Data by Industry'!$B17,Table5_2_long!$C:$C,INDEX(mapping!$L$3:$L$8,MATCH('Summed Data by Industry'!AH$1,mapping!$M$3:$M$8,0)),Table5_2_long!$G:$G,'Summed Data by Industry'!AH$3))</f>
        <v>27</v>
      </c>
      <c r="AI17" s="72">
        <f>MAX(0,SUMIFS(Table5_2_long!$D:$D,Table5_2_long!$F:$F,'Summed Data by Industry'!$B17,Table5_2_long!$C:$C,INDEX(mapping!$L$3:$L$8,MATCH('Summed Data by Industry'!AI$1,mapping!$M$3:$M$8,0)),Table5_2_long!$G:$G,'Summed Data by Industry'!AI$3))</f>
        <v>26</v>
      </c>
      <c r="AJ17" s="72">
        <f>MAX(0,SUMIFS(Table5_2_long!$D:$D,Table5_2_long!$F:$F,'Summed Data by Industry'!$B17,Table5_2_long!$C:$C,INDEX(mapping!$L$3:$L$8,MATCH('Summed Data by Industry'!AJ$1,mapping!$M$3:$M$8,0)),Table5_2_long!$G:$G,'Summed Data by Industry'!AJ$3))</f>
        <v>0</v>
      </c>
      <c r="AK17" s="72">
        <f>MAX(0,SUMIFS(Table5_2_long!$D:$D,Table5_2_long!$F:$F,'Summed Data by Industry'!$B17,Table5_2_long!$C:$C,INDEX(mapping!$L$3:$L$8,MATCH('Summed Data by Industry'!AK$1,mapping!$M$3:$M$8,0)),Table5_2_long!$G:$G,'Summed Data by Industry'!AK$3))</f>
        <v>4</v>
      </c>
      <c r="AM17" s="72">
        <f>MAX(0,SUMIFS(Table5_2_long!$D:$D,Table5_2_long!$F:$F,'Summed Data by Industry'!$B17,Table5_2_long!$C:$C,INDEX(mapping!$L$3:$L$8,MATCH('Summed Data by Industry'!AM$1,mapping!$M$3:$M$8,0)),Table5_2_long!$G:$G,'Summed Data by Industry'!AM$3))</f>
        <v>0</v>
      </c>
      <c r="AN17" s="72">
        <f>MAX(0,SUMIFS(Table5_2_long!$D:$D,Table5_2_long!$F:$F,'Summed Data by Industry'!$B17,Table5_2_long!$C:$C,INDEX(mapping!$L$3:$L$8,MATCH('Summed Data by Industry'!AN$1,mapping!$M$3:$M$8,0)),Table5_2_long!$G:$G,'Summed Data by Industry'!AN$3))</f>
        <v>0</v>
      </c>
      <c r="AO17" s="72">
        <f>MAX(0,SUMIFS(Table5_2_long!$D:$D,Table5_2_long!$F:$F,'Summed Data by Industry'!$B17,Table5_2_long!$C:$C,INDEX(mapping!$L$3:$L$8,MATCH('Summed Data by Industry'!AO$1,mapping!$M$3:$M$8,0)),Table5_2_long!$G:$G,'Summed Data by Industry'!AO$3))</f>
        <v>0</v>
      </c>
      <c r="AP17" s="72">
        <f>MAX(0,SUMIFS(Table5_2_long!$D:$D,Table5_2_long!$F:$F,'Summed Data by Industry'!$B17,Table5_2_long!$C:$C,INDEX(mapping!$L$3:$L$8,MATCH('Summed Data by Industry'!AP$1,mapping!$M$3:$M$8,0)),Table5_2_long!$G:$G,'Summed Data by Industry'!AP$3))</f>
        <v>0</v>
      </c>
      <c r="AQ17" s="72">
        <f>MAX(0,SUMIFS(Table5_2_long!$D:$D,Table5_2_long!$F:$F,'Summed Data by Industry'!$B17,Table5_2_long!$C:$C,INDEX(mapping!$L$3:$L$8,MATCH('Summed Data by Industry'!AQ$1,mapping!$M$3:$M$8,0)),Table5_2_long!$G:$G,'Summed Data by Industry'!AQ$3))</f>
        <v>0</v>
      </c>
      <c r="AR17" s="72">
        <f>MAX(0,SUMIFS(Table5_2_long!$D:$D,Table5_2_long!$F:$F,'Summed Data by Industry'!$B17,Table5_2_long!$C:$C,INDEX(mapping!$L$3:$L$8,MATCH('Summed Data by Industry'!AR$1,mapping!$M$3:$M$8,0)),Table5_2_long!$G:$G,'Summed Data by Industry'!AR$3))</f>
        <v>0</v>
      </c>
      <c r="AS17" s="72">
        <f>MAX(0,SUMIFS(Table5_2_long!$D:$D,Table5_2_long!$F:$F,'Summed Data by Industry'!$B17,Table5_2_long!$C:$C,INDEX(mapping!$L$3:$L$8,MATCH('Summed Data by Industry'!AS$1,mapping!$M$3:$M$8,0)),Table5_2_long!$G:$G,'Summed Data by Industry'!AS$3))</f>
        <v>0</v>
      </c>
      <c r="AT17" s="72">
        <f>MAX(0,SUMIFS(Table5_2_long!$D:$D,Table5_2_long!$F:$F,'Summed Data by Industry'!$B17,Table5_2_long!$C:$C,INDEX(mapping!$L$3:$L$8,MATCH('Summed Data by Industry'!AT$1,mapping!$M$3:$M$8,0)),Table5_2_long!$G:$G,'Summed Data by Industry'!AT$3))</f>
        <v>0</v>
      </c>
      <c r="AV17" s="72">
        <f>MAX(0,SUMIFS(Table5_2_long!$D:$D,Table5_2_long!$F:$F,'Summed Data by Industry'!$B17,Table5_2_long!$C:$C,INDEX(mapping!$L$3:$L$8,MATCH('Summed Data by Industry'!AV$1,mapping!$M$3:$M$8,0)),Table5_2_long!$G:$G,'Summed Data by Industry'!AV$3))</f>
        <v>2</v>
      </c>
      <c r="AW17" s="72">
        <f>MAX(0,SUMIFS(Table5_2_long!$D:$D,Table5_2_long!$F:$F,'Summed Data by Industry'!$B17,Table5_2_long!$C:$C,INDEX(mapping!$L$3:$L$8,MATCH('Summed Data by Industry'!AW$1,mapping!$M$3:$M$8,0)),Table5_2_long!$G:$G,'Summed Data by Industry'!AW$3))</f>
        <v>5</v>
      </c>
      <c r="AX17" s="72">
        <f>MAX(0,SUMIFS(Table5_2_long!$D:$D,Table5_2_long!$F:$F,'Summed Data by Industry'!$B17,Table5_2_long!$C:$C,INDEX(mapping!$L$3:$L$8,MATCH('Summed Data by Industry'!AX$1,mapping!$M$3:$M$8,0)),Table5_2_long!$G:$G,'Summed Data by Industry'!AX$3))</f>
        <v>0</v>
      </c>
      <c r="AY17" s="72">
        <f>MAX(0,SUMIFS(Table5_2_long!$D:$D,Table5_2_long!$F:$F,'Summed Data by Industry'!$B17,Table5_2_long!$C:$C,INDEX(mapping!$L$3:$L$8,MATCH('Summed Data by Industry'!AY$1,mapping!$M$3:$M$8,0)),Table5_2_long!$G:$G,'Summed Data by Industry'!AY$3))</f>
        <v>0</v>
      </c>
      <c r="AZ17" s="72">
        <f>MAX(0,SUMIFS(Table5_2_long!$D:$D,Table5_2_long!$F:$F,'Summed Data by Industry'!$B17,Table5_2_long!$C:$C,INDEX(mapping!$L$3:$L$8,MATCH('Summed Data by Industry'!AZ$1,mapping!$M$3:$M$8,0)),Table5_2_long!$G:$G,'Summed Data by Industry'!AZ$3))</f>
        <v>9</v>
      </c>
      <c r="BA17" s="72">
        <f>MAX(0,SUMIFS(Table5_2_long!$D:$D,Table5_2_long!$F:$F,'Summed Data by Industry'!$B17,Table5_2_long!$C:$C,INDEX(mapping!$L$3:$L$8,MATCH('Summed Data by Industry'!BA$1,mapping!$M$3:$M$8,0)),Table5_2_long!$G:$G,'Summed Data by Industry'!BA$3))</f>
        <v>0</v>
      </c>
      <c r="BB17" s="72">
        <f>MAX(0,SUMIFS(Table5_2_long!$D:$D,Table5_2_long!$F:$F,'Summed Data by Industry'!$B17,Table5_2_long!$C:$C,INDEX(mapping!$L$3:$L$8,MATCH('Summed Data by Industry'!BB$1,mapping!$M$3:$M$8,0)),Table5_2_long!$G:$G,'Summed Data by Industry'!BB$3))</f>
        <v>0</v>
      </c>
      <c r="BC17" s="72">
        <f>MAX(0,SUMIFS(Table5_2_long!$D:$D,Table5_2_long!$F:$F,'Summed Data by Industry'!$B17,Table5_2_long!$C:$C,INDEX(mapping!$L$3:$L$8,MATCH('Summed Data by Industry'!BC$1,mapping!$M$3:$M$8,0)),Table5_2_long!$G:$G,'Summed Data by Industry'!BC$3))</f>
        <v>1</v>
      </c>
      <c r="BE17" s="44"/>
      <c r="BF17" s="44"/>
      <c r="BG17" s="44"/>
      <c r="BH17" s="44"/>
      <c r="BI17" s="44"/>
      <c r="BJ17" s="44"/>
      <c r="BK17" s="44"/>
      <c r="BL17" s="44"/>
    </row>
    <row r="18" spans="1:66" x14ac:dyDescent="0.25">
      <c r="A18" s="2" t="s">
        <v>775</v>
      </c>
      <c r="B18" s="1" t="s">
        <v>20</v>
      </c>
      <c r="C18" s="72">
        <f>MAX(0,SUMIFS(Table5_2_long!$D:$D,Table5_2_long!$F:$F,'Summed Data by Industry'!$B18,Table5_2_long!$C:$C,INDEX(mapping!$L$3:$L$8,MATCH('Summed Data by Industry'!C$1,mapping!$M$3:$M$8,0)),Table5_2_long!$G:$G,'Summed Data by Industry'!C$3))</f>
        <v>0</v>
      </c>
      <c r="D18" s="72">
        <f>MAX(0,SUMIFS(Table5_2_long!$D:$D,Table5_2_long!$F:$F,'Summed Data by Industry'!$B18,Table5_2_long!$C:$C,INDEX(mapping!$L$3:$L$8,MATCH('Summed Data by Industry'!D$1,mapping!$M$3:$M$8,0)),Table5_2_long!$G:$G,'Summed Data by Industry'!D$3))</f>
        <v>25</v>
      </c>
      <c r="E18" s="72">
        <f>MAX(0,SUMIFS(Table5_2_long!$D:$D,Table5_2_long!$F:$F,'Summed Data by Industry'!$B18,Table5_2_long!$C:$C,INDEX(mapping!$L$3:$L$8,MATCH('Summed Data by Industry'!E$1,mapping!$M$3:$M$8,0)),Table5_2_long!$G:$G,'Summed Data by Industry'!E$3))</f>
        <v>4</v>
      </c>
      <c r="F18" s="72">
        <f>MAX(0,SUMIFS(Table5_2_long!$D:$D,Table5_2_long!$F:$F,'Summed Data by Industry'!$B18,Table5_2_long!$C:$C,INDEX(mapping!$L$3:$L$8,MATCH('Summed Data by Industry'!F$1,mapping!$M$3:$M$8,0)),Table5_2_long!$G:$G,'Summed Data by Industry'!F$3))</f>
        <v>50.473684210526301</v>
      </c>
      <c r="G18" s="72">
        <f>MAX(0,SUMIFS(Table5_2_long!$D:$D,Table5_2_long!$F:$F,'Summed Data by Industry'!$B18,Table5_2_long!$C:$C,INDEX(mapping!$L$3:$L$8,MATCH('Summed Data by Industry'!G$1,mapping!$M$3:$M$8,0)),Table5_2_long!$G:$G,'Summed Data by Industry'!G$3))</f>
        <v>54.5263157894736</v>
      </c>
      <c r="H18" s="72">
        <f>MAX(0,SUMIFS(Table5_2_long!$D:$D,Table5_2_long!$F:$F,'Summed Data by Industry'!$B18,Table5_2_long!$C:$C,INDEX(mapping!$L$3:$L$8,MATCH('Summed Data by Industry'!H$1,mapping!$M$3:$M$8,0)),Table5_2_long!$G:$G,'Summed Data by Industry'!H$3))</f>
        <v>6</v>
      </c>
      <c r="I18" s="72">
        <f>MAX(0,SUMIFS(Table5_2_long!$D:$D,Table5_2_long!$F:$F,'Summed Data by Industry'!$B18,Table5_2_long!$C:$C,INDEX(mapping!$L$3:$L$8,MATCH('Summed Data by Industry'!I$1,mapping!$M$3:$M$8,0)),Table5_2_long!$G:$G,'Summed Data by Industry'!I$3))</f>
        <v>5</v>
      </c>
      <c r="J18" s="72">
        <f>MAX(0,SUMIFS(Table5_2_long!$D:$D,Table5_2_long!$F:$F,'Summed Data by Industry'!$B18,Table5_2_long!$C:$C,INDEX(mapping!$L$3:$L$8,MATCH('Summed Data by Industry'!J$1,mapping!$M$3:$M$8,0)),Table5_2_long!$G:$G,'Summed Data by Industry'!J$3))</f>
        <v>2</v>
      </c>
      <c r="L18" s="72">
        <f>MAX(0,SUMIFS(Table5_2_long!$D:$D,Table5_2_long!$F:$F,'Summed Data by Industry'!$B18,Table5_2_long!$C:$C,INDEX(mapping!$L$3:$L$8,MATCH('Summed Data by Industry'!L$1,mapping!$M$3:$M$8,0)),Table5_2_long!$G:$G,'Summed Data by Industry'!L$3))</f>
        <v>0</v>
      </c>
      <c r="M18" s="72">
        <f>MAX(0,SUMIFS(Table5_2_long!$D:$D,Table5_2_long!$F:$F,'Summed Data by Industry'!$B18,Table5_2_long!$C:$C,INDEX(mapping!$L$3:$L$8,MATCH('Summed Data by Industry'!M$1,mapping!$M$3:$M$8,0)),Table5_2_long!$G:$G,'Summed Data by Industry'!M$3))</f>
        <v>0</v>
      </c>
      <c r="N18" s="72">
        <f>MAX(0,SUMIFS(Table5_2_long!$D:$D,Table5_2_long!$F:$F,'Summed Data by Industry'!$B18,Table5_2_long!$C:$C,INDEX(mapping!$L$3:$L$8,MATCH('Summed Data by Industry'!N$1,mapping!$M$3:$M$8,0)),Table5_2_long!$G:$G,'Summed Data by Industry'!N$3))</f>
        <v>0</v>
      </c>
      <c r="O18" s="72">
        <f>MAX(0,SUMIFS(Table5_2_long!$D:$D,Table5_2_long!$F:$F,'Summed Data by Industry'!$B18,Table5_2_long!$C:$C,INDEX(mapping!$L$3:$L$8,MATCH('Summed Data by Industry'!O$1,mapping!$M$3:$M$8,0)),Table5_2_long!$G:$G,'Summed Data by Industry'!O$3))</f>
        <v>0</v>
      </c>
      <c r="P18" s="72">
        <f>MAX(0,SUMIFS(Table5_2_long!$D:$D,Table5_2_long!$F:$F,'Summed Data by Industry'!$B18,Table5_2_long!$C:$C,INDEX(mapping!$L$3:$L$8,MATCH('Summed Data by Industry'!P$1,mapping!$M$3:$M$8,0)),Table5_2_long!$G:$G,'Summed Data by Industry'!P$3))</f>
        <v>0</v>
      </c>
      <c r="Q18" s="72">
        <f>MAX(0,SUMIFS(Table5_2_long!$D:$D,Table5_2_long!$F:$F,'Summed Data by Industry'!$B18,Table5_2_long!$C:$C,INDEX(mapping!$L$3:$L$8,MATCH('Summed Data by Industry'!Q$1,mapping!$M$3:$M$8,0)),Table5_2_long!$G:$G,'Summed Data by Industry'!Q$3))</f>
        <v>0</v>
      </c>
      <c r="R18" s="72">
        <f>MAX(0,SUMIFS(Table5_2_long!$D:$D,Table5_2_long!$F:$F,'Summed Data by Industry'!$B18,Table5_2_long!$C:$C,INDEX(mapping!$L$3:$L$8,MATCH('Summed Data by Industry'!R$1,mapping!$M$3:$M$8,0)),Table5_2_long!$G:$G,'Summed Data by Industry'!R$3))</f>
        <v>0</v>
      </c>
      <c r="S18" s="72">
        <f>MAX(0,SUMIFS(Table5_2_long!$D:$D,Table5_2_long!$F:$F,'Summed Data by Industry'!$B18,Table5_2_long!$C:$C,INDEX(mapping!$L$3:$L$8,MATCH('Summed Data by Industry'!S$1,mapping!$M$3:$M$8,0)),Table5_2_long!$G:$G,'Summed Data by Industry'!S$3))</f>
        <v>0</v>
      </c>
      <c r="U18" s="72">
        <f>MAX(0,SUMIFS(Table5_2_long!$D:$D,Table5_2_long!$F:$F,'Summed Data by Industry'!$B18,Table5_2_long!$C:$C,INDEX(mapping!$L$3:$L$8,MATCH('Summed Data by Industry'!U$1,mapping!$M$3:$M$8,0)),Table5_2_long!$G:$G,'Summed Data by Industry'!U$3))</f>
        <v>0</v>
      </c>
      <c r="V18" s="72">
        <f>MAX(0,SUMIFS(Table5_2_long!$D:$D,Table5_2_long!$F:$F,'Summed Data by Industry'!$B18,Table5_2_long!$C:$C,INDEX(mapping!$L$3:$L$8,MATCH('Summed Data by Industry'!V$1,mapping!$M$3:$M$8,0)),Table5_2_long!$G:$G,'Summed Data by Industry'!V$3))</f>
        <v>0</v>
      </c>
      <c r="W18" s="72">
        <f>MAX(0,SUMIFS(Table5_2_long!$D:$D,Table5_2_long!$F:$F,'Summed Data by Industry'!$B18,Table5_2_long!$C:$C,INDEX(mapping!$L$3:$L$8,MATCH('Summed Data by Industry'!W$1,mapping!$M$3:$M$8,0)),Table5_2_long!$G:$G,'Summed Data by Industry'!W$3))</f>
        <v>0</v>
      </c>
      <c r="X18" s="72">
        <f>MAX(0,SUMIFS(Table5_2_long!$D:$D,Table5_2_long!$F:$F,'Summed Data by Industry'!$B18,Table5_2_long!$C:$C,INDEX(mapping!$L$3:$L$8,MATCH('Summed Data by Industry'!X$1,mapping!$M$3:$M$8,0)),Table5_2_long!$G:$G,'Summed Data by Industry'!X$3))</f>
        <v>0</v>
      </c>
      <c r="Y18" s="72">
        <f>MAX(0,SUMIFS(Table5_2_long!$D:$D,Table5_2_long!$F:$F,'Summed Data by Industry'!$B18,Table5_2_long!$C:$C,INDEX(mapping!$L$3:$L$8,MATCH('Summed Data by Industry'!Y$1,mapping!$M$3:$M$8,0)),Table5_2_long!$G:$G,'Summed Data by Industry'!Y$3))</f>
        <v>0</v>
      </c>
      <c r="Z18" s="72">
        <f>MAX(0,SUMIFS(Table5_2_long!$D:$D,Table5_2_long!$F:$F,'Summed Data by Industry'!$B18,Table5_2_long!$C:$C,INDEX(mapping!$L$3:$L$8,MATCH('Summed Data by Industry'!Z$1,mapping!$M$3:$M$8,0)),Table5_2_long!$G:$G,'Summed Data by Industry'!Z$3))</f>
        <v>0</v>
      </c>
      <c r="AA18" s="72">
        <f>MAX(0,SUMIFS(Table5_2_long!$D:$D,Table5_2_long!$F:$F,'Summed Data by Industry'!$B18,Table5_2_long!$C:$C,INDEX(mapping!$L$3:$L$8,MATCH('Summed Data by Industry'!AA$1,mapping!$M$3:$M$8,0)),Table5_2_long!$G:$G,'Summed Data by Industry'!AA$3))</f>
        <v>0</v>
      </c>
      <c r="AB18" s="72">
        <f>MAX(0,SUMIFS(Table5_2_long!$D:$D,Table5_2_long!$F:$F,'Summed Data by Industry'!$B18,Table5_2_long!$C:$C,INDEX(mapping!$L$3:$L$8,MATCH('Summed Data by Industry'!AB$1,mapping!$M$3:$M$8,0)),Table5_2_long!$G:$G,'Summed Data by Industry'!AB$3))</f>
        <v>1</v>
      </c>
      <c r="AD18" s="72">
        <f>MAX(0,SUMIFS(Table5_2_long!$D:$D,Table5_2_long!$F:$F,'Summed Data by Industry'!$B18,Table5_2_long!$C:$C,INDEX(mapping!$L$3:$L$8,MATCH('Summed Data by Industry'!AD$1,mapping!$M$3:$M$8,0)),Table5_2_long!$G:$G,'Summed Data by Industry'!AD$3))</f>
        <v>33</v>
      </c>
      <c r="AE18" s="72">
        <f>MAX(0,SUMIFS(Table5_2_long!$D:$D,Table5_2_long!$F:$F,'Summed Data by Industry'!$B18,Table5_2_long!$C:$C,INDEX(mapping!$L$3:$L$8,MATCH('Summed Data by Industry'!AE$1,mapping!$M$3:$M$8,0)),Table5_2_long!$G:$G,'Summed Data by Industry'!AE$3))</f>
        <v>200</v>
      </c>
      <c r="AF18" s="72">
        <f>MAX(0,SUMIFS(Table5_2_long!$D:$D,Table5_2_long!$F:$F,'Summed Data by Industry'!$B18,Table5_2_long!$C:$C,INDEX(mapping!$L$3:$L$8,MATCH('Summed Data by Industry'!AF$1,mapping!$M$3:$M$8,0)),Table5_2_long!$G:$G,'Summed Data by Industry'!AF$3))</f>
        <v>0</v>
      </c>
      <c r="AG18" s="72">
        <f>MAX(0,SUMIFS(Table5_2_long!$D:$D,Table5_2_long!$F:$F,'Summed Data by Industry'!$B18,Table5_2_long!$C:$C,INDEX(mapping!$L$3:$L$8,MATCH('Summed Data by Industry'!AG$1,mapping!$M$3:$M$8,0)),Table5_2_long!$G:$G,'Summed Data by Industry'!AG$3))</f>
        <v>15</v>
      </c>
      <c r="AH18" s="72">
        <f>MAX(0,SUMIFS(Table5_2_long!$D:$D,Table5_2_long!$F:$F,'Summed Data by Industry'!$B18,Table5_2_long!$C:$C,INDEX(mapping!$L$3:$L$8,MATCH('Summed Data by Industry'!AH$1,mapping!$M$3:$M$8,0)),Table5_2_long!$G:$G,'Summed Data by Industry'!AH$3))</f>
        <v>6</v>
      </c>
      <c r="AI18" s="72">
        <f>MAX(0,SUMIFS(Table5_2_long!$D:$D,Table5_2_long!$F:$F,'Summed Data by Industry'!$B18,Table5_2_long!$C:$C,INDEX(mapping!$L$3:$L$8,MATCH('Summed Data by Industry'!AI$1,mapping!$M$3:$M$8,0)),Table5_2_long!$G:$G,'Summed Data by Industry'!AI$3))</f>
        <v>19</v>
      </c>
      <c r="AJ18" s="72">
        <f>MAX(0,SUMIFS(Table5_2_long!$D:$D,Table5_2_long!$F:$F,'Summed Data by Industry'!$B18,Table5_2_long!$C:$C,INDEX(mapping!$L$3:$L$8,MATCH('Summed Data by Industry'!AJ$1,mapping!$M$3:$M$8,0)),Table5_2_long!$G:$G,'Summed Data by Industry'!AJ$3))</f>
        <v>0</v>
      </c>
      <c r="AK18" s="72">
        <f>MAX(0,SUMIFS(Table5_2_long!$D:$D,Table5_2_long!$F:$F,'Summed Data by Industry'!$B18,Table5_2_long!$C:$C,INDEX(mapping!$L$3:$L$8,MATCH('Summed Data by Industry'!AK$1,mapping!$M$3:$M$8,0)),Table5_2_long!$G:$G,'Summed Data by Industry'!AK$3))</f>
        <v>3</v>
      </c>
      <c r="AM18" s="72">
        <f>MAX(0,SUMIFS(Table5_2_long!$D:$D,Table5_2_long!$F:$F,'Summed Data by Industry'!$B18,Table5_2_long!$C:$C,INDEX(mapping!$L$3:$L$8,MATCH('Summed Data by Industry'!AM$1,mapping!$M$3:$M$8,0)),Table5_2_long!$G:$G,'Summed Data by Industry'!AM$3))</f>
        <v>1</v>
      </c>
      <c r="AN18" s="72">
        <f>MAX(0,SUMIFS(Table5_2_long!$D:$D,Table5_2_long!$F:$F,'Summed Data by Industry'!$B18,Table5_2_long!$C:$C,INDEX(mapping!$L$3:$L$8,MATCH('Summed Data by Industry'!AN$1,mapping!$M$3:$M$8,0)),Table5_2_long!$G:$G,'Summed Data by Industry'!AN$3))</f>
        <v>1</v>
      </c>
      <c r="AO18" s="72">
        <f>MAX(0,SUMIFS(Table5_2_long!$D:$D,Table5_2_long!$F:$F,'Summed Data by Industry'!$B18,Table5_2_long!$C:$C,INDEX(mapping!$L$3:$L$8,MATCH('Summed Data by Industry'!AO$1,mapping!$M$3:$M$8,0)),Table5_2_long!$G:$G,'Summed Data by Industry'!AO$3))</f>
        <v>0</v>
      </c>
      <c r="AP18" s="72">
        <f>MAX(0,SUMIFS(Table5_2_long!$D:$D,Table5_2_long!$F:$F,'Summed Data by Industry'!$B18,Table5_2_long!$C:$C,INDEX(mapping!$L$3:$L$8,MATCH('Summed Data by Industry'!AP$1,mapping!$M$3:$M$8,0)),Table5_2_long!$G:$G,'Summed Data by Industry'!AP$3))</f>
        <v>0</v>
      </c>
      <c r="AQ18" s="72">
        <f>MAX(0,SUMIFS(Table5_2_long!$D:$D,Table5_2_long!$F:$F,'Summed Data by Industry'!$B18,Table5_2_long!$C:$C,INDEX(mapping!$L$3:$L$8,MATCH('Summed Data by Industry'!AQ$1,mapping!$M$3:$M$8,0)),Table5_2_long!$G:$G,'Summed Data by Industry'!AQ$3))</f>
        <v>0</v>
      </c>
      <c r="AR18" s="72">
        <f>MAX(0,SUMIFS(Table5_2_long!$D:$D,Table5_2_long!$F:$F,'Summed Data by Industry'!$B18,Table5_2_long!$C:$C,INDEX(mapping!$L$3:$L$8,MATCH('Summed Data by Industry'!AR$1,mapping!$M$3:$M$8,0)),Table5_2_long!$G:$G,'Summed Data by Industry'!AR$3))</f>
        <v>0</v>
      </c>
      <c r="AS18" s="72">
        <f>MAX(0,SUMIFS(Table5_2_long!$D:$D,Table5_2_long!$F:$F,'Summed Data by Industry'!$B18,Table5_2_long!$C:$C,INDEX(mapping!$L$3:$L$8,MATCH('Summed Data by Industry'!AS$1,mapping!$M$3:$M$8,0)),Table5_2_long!$G:$G,'Summed Data by Industry'!AS$3))</f>
        <v>0</v>
      </c>
      <c r="AT18" s="72">
        <f>MAX(0,SUMIFS(Table5_2_long!$D:$D,Table5_2_long!$F:$F,'Summed Data by Industry'!$B18,Table5_2_long!$C:$C,INDEX(mapping!$L$3:$L$8,MATCH('Summed Data by Industry'!AT$1,mapping!$M$3:$M$8,0)),Table5_2_long!$G:$G,'Summed Data by Industry'!AT$3))</f>
        <v>1</v>
      </c>
      <c r="AV18" s="72">
        <f>MAX(0,SUMIFS(Table5_2_long!$D:$D,Table5_2_long!$F:$F,'Summed Data by Industry'!$B18,Table5_2_long!$C:$C,INDEX(mapping!$L$3:$L$8,MATCH('Summed Data by Industry'!AV$1,mapping!$M$3:$M$8,0)),Table5_2_long!$G:$G,'Summed Data by Industry'!AV$3))</f>
        <v>0</v>
      </c>
      <c r="AW18" s="72">
        <f>MAX(0,SUMIFS(Table5_2_long!$D:$D,Table5_2_long!$F:$F,'Summed Data by Industry'!$B18,Table5_2_long!$C:$C,INDEX(mapping!$L$3:$L$8,MATCH('Summed Data by Industry'!AW$1,mapping!$M$3:$M$8,0)),Table5_2_long!$G:$G,'Summed Data by Industry'!AW$3))</f>
        <v>0</v>
      </c>
      <c r="AX18" s="72">
        <f>MAX(0,SUMIFS(Table5_2_long!$D:$D,Table5_2_long!$F:$F,'Summed Data by Industry'!$B18,Table5_2_long!$C:$C,INDEX(mapping!$L$3:$L$8,MATCH('Summed Data by Industry'!AX$1,mapping!$M$3:$M$8,0)),Table5_2_long!$G:$G,'Summed Data by Industry'!AX$3))</f>
        <v>0</v>
      </c>
      <c r="AY18" s="72">
        <f>MAX(0,SUMIFS(Table5_2_long!$D:$D,Table5_2_long!$F:$F,'Summed Data by Industry'!$B18,Table5_2_long!$C:$C,INDEX(mapping!$L$3:$L$8,MATCH('Summed Data by Industry'!AY$1,mapping!$M$3:$M$8,0)),Table5_2_long!$G:$G,'Summed Data by Industry'!AY$3))</f>
        <v>0</v>
      </c>
      <c r="AZ18" s="72">
        <f>MAX(0,SUMIFS(Table5_2_long!$D:$D,Table5_2_long!$F:$F,'Summed Data by Industry'!$B18,Table5_2_long!$C:$C,INDEX(mapping!$L$3:$L$8,MATCH('Summed Data by Industry'!AZ$1,mapping!$M$3:$M$8,0)),Table5_2_long!$G:$G,'Summed Data by Industry'!AZ$3))</f>
        <v>0</v>
      </c>
      <c r="BA18" s="72">
        <f>MAX(0,SUMIFS(Table5_2_long!$D:$D,Table5_2_long!$F:$F,'Summed Data by Industry'!$B18,Table5_2_long!$C:$C,INDEX(mapping!$L$3:$L$8,MATCH('Summed Data by Industry'!BA$1,mapping!$M$3:$M$8,0)),Table5_2_long!$G:$G,'Summed Data by Industry'!BA$3))</f>
        <v>0</v>
      </c>
      <c r="BB18" s="72">
        <f>MAX(0,SUMIFS(Table5_2_long!$D:$D,Table5_2_long!$F:$F,'Summed Data by Industry'!$B18,Table5_2_long!$C:$C,INDEX(mapping!$L$3:$L$8,MATCH('Summed Data by Industry'!BB$1,mapping!$M$3:$M$8,0)),Table5_2_long!$G:$G,'Summed Data by Industry'!BB$3))</f>
        <v>0</v>
      </c>
      <c r="BC18" s="72">
        <f>MAX(0,SUMIFS(Table5_2_long!$D:$D,Table5_2_long!$F:$F,'Summed Data by Industry'!$B18,Table5_2_long!$C:$C,INDEX(mapping!$L$3:$L$8,MATCH('Summed Data by Industry'!BC$1,mapping!$M$3:$M$8,0)),Table5_2_long!$G:$G,'Summed Data by Industry'!BC$3))</f>
        <v>0</v>
      </c>
      <c r="BE18" s="44"/>
      <c r="BF18" s="44"/>
      <c r="BG18" s="44"/>
      <c r="BH18" s="44"/>
      <c r="BI18" s="44"/>
      <c r="BJ18" s="44"/>
      <c r="BK18" s="44"/>
      <c r="BL18" s="44"/>
    </row>
    <row r="19" spans="1:66" x14ac:dyDescent="0.25">
      <c r="A19" s="2" t="s">
        <v>775</v>
      </c>
      <c r="B19" s="1" t="s">
        <v>21</v>
      </c>
      <c r="C19" s="72">
        <f>MAX(0,SUMIFS(Table5_2_long!$D:$D,Table5_2_long!$F:$F,'Summed Data by Industry'!$B19,Table5_2_long!$C:$C,INDEX(mapping!$L$3:$L$8,MATCH('Summed Data by Industry'!C$1,mapping!$M$3:$M$8,0)),Table5_2_long!$G:$G,'Summed Data by Industry'!C$3))</f>
        <v>1</v>
      </c>
      <c r="D19" s="72">
        <f>MAX(0,SUMIFS(Table5_2_long!$D:$D,Table5_2_long!$F:$F,'Summed Data by Industry'!$B19,Table5_2_long!$C:$C,INDEX(mapping!$L$3:$L$8,MATCH('Summed Data by Industry'!D$1,mapping!$M$3:$M$8,0)),Table5_2_long!$G:$G,'Summed Data by Industry'!D$3))</f>
        <v>22</v>
      </c>
      <c r="E19" s="72">
        <f>MAX(0,SUMIFS(Table5_2_long!$D:$D,Table5_2_long!$F:$F,'Summed Data by Industry'!$B19,Table5_2_long!$C:$C,INDEX(mapping!$L$3:$L$8,MATCH('Summed Data by Industry'!E$1,mapping!$M$3:$M$8,0)),Table5_2_long!$G:$G,'Summed Data by Industry'!E$3))</f>
        <v>3</v>
      </c>
      <c r="F19" s="72">
        <f>MAX(0,SUMIFS(Table5_2_long!$D:$D,Table5_2_long!$F:$F,'Summed Data by Industry'!$B19,Table5_2_long!$C:$C,INDEX(mapping!$L$3:$L$8,MATCH('Summed Data by Industry'!F$1,mapping!$M$3:$M$8,0)),Table5_2_long!$G:$G,'Summed Data by Industry'!F$3))</f>
        <v>66</v>
      </c>
      <c r="G19" s="72">
        <f>MAX(0,SUMIFS(Table5_2_long!$D:$D,Table5_2_long!$F:$F,'Summed Data by Industry'!$B19,Table5_2_long!$C:$C,INDEX(mapping!$L$3:$L$8,MATCH('Summed Data by Industry'!G$1,mapping!$M$3:$M$8,0)),Table5_2_long!$G:$G,'Summed Data by Industry'!G$3))</f>
        <v>9</v>
      </c>
      <c r="H19" s="72">
        <f>MAX(0,SUMIFS(Table5_2_long!$D:$D,Table5_2_long!$F:$F,'Summed Data by Industry'!$B19,Table5_2_long!$C:$C,INDEX(mapping!$L$3:$L$8,MATCH('Summed Data by Industry'!H$1,mapping!$M$3:$M$8,0)),Table5_2_long!$G:$G,'Summed Data by Industry'!H$3))</f>
        <v>20</v>
      </c>
      <c r="I19" s="72">
        <f>MAX(0,SUMIFS(Table5_2_long!$D:$D,Table5_2_long!$F:$F,'Summed Data by Industry'!$B19,Table5_2_long!$C:$C,INDEX(mapping!$L$3:$L$8,MATCH('Summed Data by Industry'!I$1,mapping!$M$3:$M$8,0)),Table5_2_long!$G:$G,'Summed Data by Industry'!I$3))</f>
        <v>12</v>
      </c>
      <c r="J19" s="72">
        <f>MAX(0,SUMIFS(Table5_2_long!$D:$D,Table5_2_long!$F:$F,'Summed Data by Industry'!$B19,Table5_2_long!$C:$C,INDEX(mapping!$L$3:$L$8,MATCH('Summed Data by Industry'!J$1,mapping!$M$3:$M$8,0)),Table5_2_long!$G:$G,'Summed Data by Industry'!J$3))</f>
        <v>10</v>
      </c>
      <c r="L19" s="72">
        <f>MAX(0,SUMIFS(Table5_2_long!$D:$D,Table5_2_long!$F:$F,'Summed Data by Industry'!$B19,Table5_2_long!$C:$C,INDEX(mapping!$L$3:$L$8,MATCH('Summed Data by Industry'!L$1,mapping!$M$3:$M$8,0)),Table5_2_long!$G:$G,'Summed Data by Industry'!L$3))</f>
        <v>0</v>
      </c>
      <c r="M19" s="72">
        <f>MAX(0,SUMIFS(Table5_2_long!$D:$D,Table5_2_long!$F:$F,'Summed Data by Industry'!$B19,Table5_2_long!$C:$C,INDEX(mapping!$L$3:$L$8,MATCH('Summed Data by Industry'!M$1,mapping!$M$3:$M$8,0)),Table5_2_long!$G:$G,'Summed Data by Industry'!M$3))</f>
        <v>0</v>
      </c>
      <c r="N19" s="72">
        <f>MAX(0,SUMIFS(Table5_2_long!$D:$D,Table5_2_long!$F:$F,'Summed Data by Industry'!$B19,Table5_2_long!$C:$C,INDEX(mapping!$L$3:$L$8,MATCH('Summed Data by Industry'!N$1,mapping!$M$3:$M$8,0)),Table5_2_long!$G:$G,'Summed Data by Industry'!N$3))</f>
        <v>0</v>
      </c>
      <c r="O19" s="72">
        <f>MAX(0,SUMIFS(Table5_2_long!$D:$D,Table5_2_long!$F:$F,'Summed Data by Industry'!$B19,Table5_2_long!$C:$C,INDEX(mapping!$L$3:$L$8,MATCH('Summed Data by Industry'!O$1,mapping!$M$3:$M$8,0)),Table5_2_long!$G:$G,'Summed Data by Industry'!O$3))</f>
        <v>0</v>
      </c>
      <c r="P19" s="72">
        <f>MAX(0,SUMIFS(Table5_2_long!$D:$D,Table5_2_long!$F:$F,'Summed Data by Industry'!$B19,Table5_2_long!$C:$C,INDEX(mapping!$L$3:$L$8,MATCH('Summed Data by Industry'!P$1,mapping!$M$3:$M$8,0)),Table5_2_long!$G:$G,'Summed Data by Industry'!P$3))</f>
        <v>0</v>
      </c>
      <c r="Q19" s="72">
        <f>MAX(0,SUMIFS(Table5_2_long!$D:$D,Table5_2_long!$F:$F,'Summed Data by Industry'!$B19,Table5_2_long!$C:$C,INDEX(mapping!$L$3:$L$8,MATCH('Summed Data by Industry'!Q$1,mapping!$M$3:$M$8,0)),Table5_2_long!$G:$G,'Summed Data by Industry'!Q$3))</f>
        <v>0</v>
      </c>
      <c r="R19" s="72">
        <f>MAX(0,SUMIFS(Table5_2_long!$D:$D,Table5_2_long!$F:$F,'Summed Data by Industry'!$B19,Table5_2_long!$C:$C,INDEX(mapping!$L$3:$L$8,MATCH('Summed Data by Industry'!R$1,mapping!$M$3:$M$8,0)),Table5_2_long!$G:$G,'Summed Data by Industry'!R$3))</f>
        <v>0</v>
      </c>
      <c r="S19" s="72">
        <f>MAX(0,SUMIFS(Table5_2_long!$D:$D,Table5_2_long!$F:$F,'Summed Data by Industry'!$B19,Table5_2_long!$C:$C,INDEX(mapping!$L$3:$L$8,MATCH('Summed Data by Industry'!S$1,mapping!$M$3:$M$8,0)),Table5_2_long!$G:$G,'Summed Data by Industry'!S$3))</f>
        <v>0</v>
      </c>
      <c r="U19" s="72">
        <f>MAX(0,SUMIFS(Table5_2_long!$D:$D,Table5_2_long!$F:$F,'Summed Data by Industry'!$B19,Table5_2_long!$C:$C,INDEX(mapping!$L$3:$L$8,MATCH('Summed Data by Industry'!U$1,mapping!$M$3:$M$8,0)),Table5_2_long!$G:$G,'Summed Data by Industry'!U$3))</f>
        <v>0</v>
      </c>
      <c r="V19" s="72">
        <f>MAX(0,SUMIFS(Table5_2_long!$D:$D,Table5_2_long!$F:$F,'Summed Data by Industry'!$B19,Table5_2_long!$C:$C,INDEX(mapping!$L$3:$L$8,MATCH('Summed Data by Industry'!V$1,mapping!$M$3:$M$8,0)),Table5_2_long!$G:$G,'Summed Data by Industry'!V$3))</f>
        <v>0</v>
      </c>
      <c r="W19" s="72">
        <f>MAX(0,SUMIFS(Table5_2_long!$D:$D,Table5_2_long!$F:$F,'Summed Data by Industry'!$B19,Table5_2_long!$C:$C,INDEX(mapping!$L$3:$L$8,MATCH('Summed Data by Industry'!W$1,mapping!$M$3:$M$8,0)),Table5_2_long!$G:$G,'Summed Data by Industry'!W$3))</f>
        <v>0</v>
      </c>
      <c r="X19" s="72">
        <f>MAX(0,SUMIFS(Table5_2_long!$D:$D,Table5_2_long!$F:$F,'Summed Data by Industry'!$B19,Table5_2_long!$C:$C,INDEX(mapping!$L$3:$L$8,MATCH('Summed Data by Industry'!X$1,mapping!$M$3:$M$8,0)),Table5_2_long!$G:$G,'Summed Data by Industry'!X$3))</f>
        <v>0</v>
      </c>
      <c r="Y19" s="72">
        <f>MAX(0,SUMIFS(Table5_2_long!$D:$D,Table5_2_long!$F:$F,'Summed Data by Industry'!$B19,Table5_2_long!$C:$C,INDEX(mapping!$L$3:$L$8,MATCH('Summed Data by Industry'!Y$1,mapping!$M$3:$M$8,0)),Table5_2_long!$G:$G,'Summed Data by Industry'!Y$3))</f>
        <v>0</v>
      </c>
      <c r="Z19" s="72">
        <f>MAX(0,SUMIFS(Table5_2_long!$D:$D,Table5_2_long!$F:$F,'Summed Data by Industry'!$B19,Table5_2_long!$C:$C,INDEX(mapping!$L$3:$L$8,MATCH('Summed Data by Industry'!Z$1,mapping!$M$3:$M$8,0)),Table5_2_long!$G:$G,'Summed Data by Industry'!Z$3))</f>
        <v>0</v>
      </c>
      <c r="AA19" s="72">
        <f>MAX(0,SUMIFS(Table5_2_long!$D:$D,Table5_2_long!$F:$F,'Summed Data by Industry'!$B19,Table5_2_long!$C:$C,INDEX(mapping!$L$3:$L$8,MATCH('Summed Data by Industry'!AA$1,mapping!$M$3:$M$8,0)),Table5_2_long!$G:$G,'Summed Data by Industry'!AA$3))</f>
        <v>0</v>
      </c>
      <c r="AB19" s="72">
        <f>MAX(0,SUMIFS(Table5_2_long!$D:$D,Table5_2_long!$F:$F,'Summed Data by Industry'!$B19,Table5_2_long!$C:$C,INDEX(mapping!$L$3:$L$8,MATCH('Summed Data by Industry'!AB$1,mapping!$M$3:$M$8,0)),Table5_2_long!$G:$G,'Summed Data by Industry'!AB$3))</f>
        <v>2</v>
      </c>
      <c r="AD19" s="72">
        <f>MAX(0,SUMIFS(Table5_2_long!$D:$D,Table5_2_long!$F:$F,'Summed Data by Industry'!$B19,Table5_2_long!$C:$C,INDEX(mapping!$L$3:$L$8,MATCH('Summed Data by Industry'!AD$1,mapping!$M$3:$M$8,0)),Table5_2_long!$G:$G,'Summed Data by Industry'!AD$3))</f>
        <v>51</v>
      </c>
      <c r="AE19" s="72">
        <f>MAX(0,SUMIFS(Table5_2_long!$D:$D,Table5_2_long!$F:$F,'Summed Data by Industry'!$B19,Table5_2_long!$C:$C,INDEX(mapping!$L$3:$L$8,MATCH('Summed Data by Industry'!AE$1,mapping!$M$3:$M$8,0)),Table5_2_long!$G:$G,'Summed Data by Industry'!AE$3))</f>
        <v>175</v>
      </c>
      <c r="AF19" s="72">
        <f>MAX(0,SUMIFS(Table5_2_long!$D:$D,Table5_2_long!$F:$F,'Summed Data by Industry'!$B19,Table5_2_long!$C:$C,INDEX(mapping!$L$3:$L$8,MATCH('Summed Data by Industry'!AF$1,mapping!$M$3:$M$8,0)),Table5_2_long!$G:$G,'Summed Data by Industry'!AF$3))</f>
        <v>0</v>
      </c>
      <c r="AG19" s="72">
        <f>MAX(0,SUMIFS(Table5_2_long!$D:$D,Table5_2_long!$F:$F,'Summed Data by Industry'!$B19,Table5_2_long!$C:$C,INDEX(mapping!$L$3:$L$8,MATCH('Summed Data by Industry'!AG$1,mapping!$M$3:$M$8,0)),Table5_2_long!$G:$G,'Summed Data by Industry'!AG$3))</f>
        <v>3</v>
      </c>
      <c r="AH19" s="72">
        <f>MAX(0,SUMIFS(Table5_2_long!$D:$D,Table5_2_long!$F:$F,'Summed Data by Industry'!$B19,Table5_2_long!$C:$C,INDEX(mapping!$L$3:$L$8,MATCH('Summed Data by Industry'!AH$1,mapping!$M$3:$M$8,0)),Table5_2_long!$G:$G,'Summed Data by Industry'!AH$3))</f>
        <v>2</v>
      </c>
      <c r="AI19" s="72">
        <f>MAX(0,SUMIFS(Table5_2_long!$D:$D,Table5_2_long!$F:$F,'Summed Data by Industry'!$B19,Table5_2_long!$C:$C,INDEX(mapping!$L$3:$L$8,MATCH('Summed Data by Industry'!AI$1,mapping!$M$3:$M$8,0)),Table5_2_long!$G:$G,'Summed Data by Industry'!AI$3))</f>
        <v>40</v>
      </c>
      <c r="AJ19" s="72">
        <f>MAX(0,SUMIFS(Table5_2_long!$D:$D,Table5_2_long!$F:$F,'Summed Data by Industry'!$B19,Table5_2_long!$C:$C,INDEX(mapping!$L$3:$L$8,MATCH('Summed Data by Industry'!AJ$1,mapping!$M$3:$M$8,0)),Table5_2_long!$G:$G,'Summed Data by Industry'!AJ$3))</f>
        <v>0</v>
      </c>
      <c r="AK19" s="72">
        <f>MAX(0,SUMIFS(Table5_2_long!$D:$D,Table5_2_long!$F:$F,'Summed Data by Industry'!$B19,Table5_2_long!$C:$C,INDEX(mapping!$L$3:$L$8,MATCH('Summed Data by Industry'!AK$1,mapping!$M$3:$M$8,0)),Table5_2_long!$G:$G,'Summed Data by Industry'!AK$3))</f>
        <v>4</v>
      </c>
      <c r="AM19" s="72">
        <f>MAX(0,SUMIFS(Table5_2_long!$D:$D,Table5_2_long!$F:$F,'Summed Data by Industry'!$B19,Table5_2_long!$C:$C,INDEX(mapping!$L$3:$L$8,MATCH('Summed Data by Industry'!AM$1,mapping!$M$3:$M$8,0)),Table5_2_long!$G:$G,'Summed Data by Industry'!AM$3))</f>
        <v>0</v>
      </c>
      <c r="AN19" s="72">
        <f>MAX(0,SUMIFS(Table5_2_long!$D:$D,Table5_2_long!$F:$F,'Summed Data by Industry'!$B19,Table5_2_long!$C:$C,INDEX(mapping!$L$3:$L$8,MATCH('Summed Data by Industry'!AN$1,mapping!$M$3:$M$8,0)),Table5_2_long!$G:$G,'Summed Data by Industry'!AN$3))</f>
        <v>0</v>
      </c>
      <c r="AO19" s="72">
        <f>MAX(0,SUMIFS(Table5_2_long!$D:$D,Table5_2_long!$F:$F,'Summed Data by Industry'!$B19,Table5_2_long!$C:$C,INDEX(mapping!$L$3:$L$8,MATCH('Summed Data by Industry'!AO$1,mapping!$M$3:$M$8,0)),Table5_2_long!$G:$G,'Summed Data by Industry'!AO$3))</f>
        <v>0</v>
      </c>
      <c r="AP19" s="72">
        <f>MAX(0,SUMIFS(Table5_2_long!$D:$D,Table5_2_long!$F:$F,'Summed Data by Industry'!$B19,Table5_2_long!$C:$C,INDEX(mapping!$L$3:$L$8,MATCH('Summed Data by Industry'!AP$1,mapping!$M$3:$M$8,0)),Table5_2_long!$G:$G,'Summed Data by Industry'!AP$3))</f>
        <v>1</v>
      </c>
      <c r="AQ19" s="72">
        <f>MAX(0,SUMIFS(Table5_2_long!$D:$D,Table5_2_long!$F:$F,'Summed Data by Industry'!$B19,Table5_2_long!$C:$C,INDEX(mapping!$L$3:$L$8,MATCH('Summed Data by Industry'!AQ$1,mapping!$M$3:$M$8,0)),Table5_2_long!$G:$G,'Summed Data by Industry'!AQ$3))</f>
        <v>0</v>
      </c>
      <c r="AR19" s="72">
        <f>MAX(0,SUMIFS(Table5_2_long!$D:$D,Table5_2_long!$F:$F,'Summed Data by Industry'!$B19,Table5_2_long!$C:$C,INDEX(mapping!$L$3:$L$8,MATCH('Summed Data by Industry'!AR$1,mapping!$M$3:$M$8,0)),Table5_2_long!$G:$G,'Summed Data by Industry'!AR$3))</f>
        <v>1</v>
      </c>
      <c r="AS19" s="72">
        <f>MAX(0,SUMIFS(Table5_2_long!$D:$D,Table5_2_long!$F:$F,'Summed Data by Industry'!$B19,Table5_2_long!$C:$C,INDEX(mapping!$L$3:$L$8,MATCH('Summed Data by Industry'!AS$1,mapping!$M$3:$M$8,0)),Table5_2_long!$G:$G,'Summed Data by Industry'!AS$3))</f>
        <v>0</v>
      </c>
      <c r="AT19" s="72">
        <f>MAX(0,SUMIFS(Table5_2_long!$D:$D,Table5_2_long!$F:$F,'Summed Data by Industry'!$B19,Table5_2_long!$C:$C,INDEX(mapping!$L$3:$L$8,MATCH('Summed Data by Industry'!AT$1,mapping!$M$3:$M$8,0)),Table5_2_long!$G:$G,'Summed Data by Industry'!AT$3))</f>
        <v>2</v>
      </c>
      <c r="AV19" s="72">
        <f>MAX(0,SUMIFS(Table5_2_long!$D:$D,Table5_2_long!$F:$F,'Summed Data by Industry'!$B19,Table5_2_long!$C:$C,INDEX(mapping!$L$3:$L$8,MATCH('Summed Data by Industry'!AV$1,mapping!$M$3:$M$8,0)),Table5_2_long!$G:$G,'Summed Data by Industry'!AV$3))</f>
        <v>0</v>
      </c>
      <c r="AW19" s="72">
        <f>MAX(0,SUMIFS(Table5_2_long!$D:$D,Table5_2_long!$F:$F,'Summed Data by Industry'!$B19,Table5_2_long!$C:$C,INDEX(mapping!$L$3:$L$8,MATCH('Summed Data by Industry'!AW$1,mapping!$M$3:$M$8,0)),Table5_2_long!$G:$G,'Summed Data by Industry'!AW$3))</f>
        <v>0</v>
      </c>
      <c r="AX19" s="72">
        <f>MAX(0,SUMIFS(Table5_2_long!$D:$D,Table5_2_long!$F:$F,'Summed Data by Industry'!$B19,Table5_2_long!$C:$C,INDEX(mapping!$L$3:$L$8,MATCH('Summed Data by Industry'!AX$1,mapping!$M$3:$M$8,0)),Table5_2_long!$G:$G,'Summed Data by Industry'!AX$3))</f>
        <v>0</v>
      </c>
      <c r="AY19" s="72">
        <f>MAX(0,SUMIFS(Table5_2_long!$D:$D,Table5_2_long!$F:$F,'Summed Data by Industry'!$B19,Table5_2_long!$C:$C,INDEX(mapping!$L$3:$L$8,MATCH('Summed Data by Industry'!AY$1,mapping!$M$3:$M$8,0)),Table5_2_long!$G:$G,'Summed Data by Industry'!AY$3))</f>
        <v>0</v>
      </c>
      <c r="AZ19" s="72">
        <f>MAX(0,SUMIFS(Table5_2_long!$D:$D,Table5_2_long!$F:$F,'Summed Data by Industry'!$B19,Table5_2_long!$C:$C,INDEX(mapping!$L$3:$L$8,MATCH('Summed Data by Industry'!AZ$1,mapping!$M$3:$M$8,0)),Table5_2_long!$G:$G,'Summed Data by Industry'!AZ$3))</f>
        <v>0</v>
      </c>
      <c r="BA19" s="72">
        <f>MAX(0,SUMIFS(Table5_2_long!$D:$D,Table5_2_long!$F:$F,'Summed Data by Industry'!$B19,Table5_2_long!$C:$C,INDEX(mapping!$L$3:$L$8,MATCH('Summed Data by Industry'!BA$1,mapping!$M$3:$M$8,0)),Table5_2_long!$G:$G,'Summed Data by Industry'!BA$3))</f>
        <v>0</v>
      </c>
      <c r="BB19" s="72">
        <f>MAX(0,SUMIFS(Table5_2_long!$D:$D,Table5_2_long!$F:$F,'Summed Data by Industry'!$B19,Table5_2_long!$C:$C,INDEX(mapping!$L$3:$L$8,MATCH('Summed Data by Industry'!BB$1,mapping!$M$3:$M$8,0)),Table5_2_long!$G:$G,'Summed Data by Industry'!BB$3))</f>
        <v>0</v>
      </c>
      <c r="BC19" s="72">
        <f>MAX(0,SUMIFS(Table5_2_long!$D:$D,Table5_2_long!$F:$F,'Summed Data by Industry'!$B19,Table5_2_long!$C:$C,INDEX(mapping!$L$3:$L$8,MATCH('Summed Data by Industry'!BC$1,mapping!$M$3:$M$8,0)),Table5_2_long!$G:$G,'Summed Data by Industry'!BC$3))</f>
        <v>0</v>
      </c>
      <c r="BE19" s="44"/>
      <c r="BF19" s="44"/>
      <c r="BG19" s="44"/>
      <c r="BH19" s="44"/>
      <c r="BI19" s="44"/>
      <c r="BJ19" s="44"/>
      <c r="BK19" s="44"/>
      <c r="BL19" s="44"/>
    </row>
    <row r="20" spans="1:66" x14ac:dyDescent="0.25">
      <c r="A20" s="2" t="s">
        <v>775</v>
      </c>
      <c r="B20" s="1" t="s">
        <v>22</v>
      </c>
      <c r="C20" s="72">
        <f>MAX(0,SUMIFS(Table5_2_long!$D:$D,Table5_2_long!$F:$F,'Summed Data by Industry'!$B20,Table5_2_long!$C:$C,INDEX(mapping!$L$3:$L$8,MATCH('Summed Data by Industry'!C$1,mapping!$M$3:$M$8,0)),Table5_2_long!$G:$G,'Summed Data by Industry'!C$3))</f>
        <v>1</v>
      </c>
      <c r="D20" s="72">
        <f>MAX(0,SUMIFS(Table5_2_long!$D:$D,Table5_2_long!$F:$F,'Summed Data by Industry'!$B20,Table5_2_long!$C:$C,INDEX(mapping!$L$3:$L$8,MATCH('Summed Data by Industry'!D$1,mapping!$M$3:$M$8,0)),Table5_2_long!$G:$G,'Summed Data by Industry'!D$3))</f>
        <v>5</v>
      </c>
      <c r="E20" s="72">
        <f>MAX(0,SUMIFS(Table5_2_long!$D:$D,Table5_2_long!$F:$F,'Summed Data by Industry'!$B20,Table5_2_long!$C:$C,INDEX(mapping!$L$3:$L$8,MATCH('Summed Data by Industry'!E$1,mapping!$M$3:$M$8,0)),Table5_2_long!$G:$G,'Summed Data by Industry'!E$3))</f>
        <v>12</v>
      </c>
      <c r="F20" s="72">
        <f>MAX(0,SUMIFS(Table5_2_long!$D:$D,Table5_2_long!$F:$F,'Summed Data by Industry'!$B20,Table5_2_long!$C:$C,INDEX(mapping!$L$3:$L$8,MATCH('Summed Data by Industry'!F$1,mapping!$M$3:$M$8,0)),Table5_2_long!$G:$G,'Summed Data by Industry'!F$3))</f>
        <v>20</v>
      </c>
      <c r="G20" s="72">
        <f>MAX(0,SUMIFS(Table5_2_long!$D:$D,Table5_2_long!$F:$F,'Summed Data by Industry'!$B20,Table5_2_long!$C:$C,INDEX(mapping!$L$3:$L$8,MATCH('Summed Data by Industry'!G$1,mapping!$M$3:$M$8,0)),Table5_2_long!$G:$G,'Summed Data by Industry'!G$3))</f>
        <v>21</v>
      </c>
      <c r="H20" s="72">
        <f>MAX(0,SUMIFS(Table5_2_long!$D:$D,Table5_2_long!$F:$F,'Summed Data by Industry'!$B20,Table5_2_long!$C:$C,INDEX(mapping!$L$3:$L$8,MATCH('Summed Data by Industry'!H$1,mapping!$M$3:$M$8,0)),Table5_2_long!$G:$G,'Summed Data by Industry'!H$3))</f>
        <v>21</v>
      </c>
      <c r="I20" s="72">
        <f>MAX(0,SUMIFS(Table5_2_long!$D:$D,Table5_2_long!$F:$F,'Summed Data by Industry'!$B20,Table5_2_long!$C:$C,INDEX(mapping!$L$3:$L$8,MATCH('Summed Data by Industry'!I$1,mapping!$M$3:$M$8,0)),Table5_2_long!$G:$G,'Summed Data by Industry'!I$3))</f>
        <v>7</v>
      </c>
      <c r="J20" s="72">
        <f>MAX(0,SUMIFS(Table5_2_long!$D:$D,Table5_2_long!$F:$F,'Summed Data by Industry'!$B20,Table5_2_long!$C:$C,INDEX(mapping!$L$3:$L$8,MATCH('Summed Data by Industry'!J$1,mapping!$M$3:$M$8,0)),Table5_2_long!$G:$G,'Summed Data by Industry'!J$3))</f>
        <v>7</v>
      </c>
      <c r="L20" s="72">
        <f>MAX(0,SUMIFS(Table5_2_long!$D:$D,Table5_2_long!$F:$F,'Summed Data by Industry'!$B20,Table5_2_long!$C:$C,INDEX(mapping!$L$3:$L$8,MATCH('Summed Data by Industry'!L$1,mapping!$M$3:$M$8,0)),Table5_2_long!$G:$G,'Summed Data by Industry'!L$3))</f>
        <v>0</v>
      </c>
      <c r="M20" s="72">
        <f>MAX(0,SUMIFS(Table5_2_long!$D:$D,Table5_2_long!$F:$F,'Summed Data by Industry'!$B20,Table5_2_long!$C:$C,INDEX(mapping!$L$3:$L$8,MATCH('Summed Data by Industry'!M$1,mapping!$M$3:$M$8,0)),Table5_2_long!$G:$G,'Summed Data by Industry'!M$3))</f>
        <v>0</v>
      </c>
      <c r="N20" s="72">
        <f>MAX(0,SUMIFS(Table5_2_long!$D:$D,Table5_2_long!$F:$F,'Summed Data by Industry'!$B20,Table5_2_long!$C:$C,INDEX(mapping!$L$3:$L$8,MATCH('Summed Data by Industry'!N$1,mapping!$M$3:$M$8,0)),Table5_2_long!$G:$G,'Summed Data by Industry'!N$3))</f>
        <v>0</v>
      </c>
      <c r="O20" s="72">
        <f>MAX(0,SUMIFS(Table5_2_long!$D:$D,Table5_2_long!$F:$F,'Summed Data by Industry'!$B20,Table5_2_long!$C:$C,INDEX(mapping!$L$3:$L$8,MATCH('Summed Data by Industry'!O$1,mapping!$M$3:$M$8,0)),Table5_2_long!$G:$G,'Summed Data by Industry'!O$3))</f>
        <v>0</v>
      </c>
      <c r="P20" s="72">
        <f>MAX(0,SUMIFS(Table5_2_long!$D:$D,Table5_2_long!$F:$F,'Summed Data by Industry'!$B20,Table5_2_long!$C:$C,INDEX(mapping!$L$3:$L$8,MATCH('Summed Data by Industry'!P$1,mapping!$M$3:$M$8,0)),Table5_2_long!$G:$G,'Summed Data by Industry'!P$3))</f>
        <v>0</v>
      </c>
      <c r="Q20" s="72">
        <f>MAX(0,SUMIFS(Table5_2_long!$D:$D,Table5_2_long!$F:$F,'Summed Data by Industry'!$B20,Table5_2_long!$C:$C,INDEX(mapping!$L$3:$L$8,MATCH('Summed Data by Industry'!Q$1,mapping!$M$3:$M$8,0)),Table5_2_long!$G:$G,'Summed Data by Industry'!Q$3))</f>
        <v>0</v>
      </c>
      <c r="R20" s="72">
        <f>MAX(0,SUMIFS(Table5_2_long!$D:$D,Table5_2_long!$F:$F,'Summed Data by Industry'!$B20,Table5_2_long!$C:$C,INDEX(mapping!$L$3:$L$8,MATCH('Summed Data by Industry'!R$1,mapping!$M$3:$M$8,0)),Table5_2_long!$G:$G,'Summed Data by Industry'!R$3))</f>
        <v>0</v>
      </c>
      <c r="S20" s="72">
        <f>MAX(0,SUMIFS(Table5_2_long!$D:$D,Table5_2_long!$F:$F,'Summed Data by Industry'!$B20,Table5_2_long!$C:$C,INDEX(mapping!$L$3:$L$8,MATCH('Summed Data by Industry'!S$1,mapping!$M$3:$M$8,0)),Table5_2_long!$G:$G,'Summed Data by Industry'!S$3))</f>
        <v>0</v>
      </c>
      <c r="U20" s="72">
        <f>MAX(0,SUMIFS(Table5_2_long!$D:$D,Table5_2_long!$F:$F,'Summed Data by Industry'!$B20,Table5_2_long!$C:$C,INDEX(mapping!$L$3:$L$8,MATCH('Summed Data by Industry'!U$1,mapping!$M$3:$M$8,0)),Table5_2_long!$G:$G,'Summed Data by Industry'!U$3))</f>
        <v>0</v>
      </c>
      <c r="V20" s="72">
        <f>MAX(0,SUMIFS(Table5_2_long!$D:$D,Table5_2_long!$F:$F,'Summed Data by Industry'!$B20,Table5_2_long!$C:$C,INDEX(mapping!$L$3:$L$8,MATCH('Summed Data by Industry'!V$1,mapping!$M$3:$M$8,0)),Table5_2_long!$G:$G,'Summed Data by Industry'!V$3))</f>
        <v>0</v>
      </c>
      <c r="W20" s="72">
        <f>MAX(0,SUMIFS(Table5_2_long!$D:$D,Table5_2_long!$F:$F,'Summed Data by Industry'!$B20,Table5_2_long!$C:$C,INDEX(mapping!$L$3:$L$8,MATCH('Summed Data by Industry'!W$1,mapping!$M$3:$M$8,0)),Table5_2_long!$G:$G,'Summed Data by Industry'!W$3))</f>
        <v>0</v>
      </c>
      <c r="X20" s="72">
        <f>MAX(0,SUMIFS(Table5_2_long!$D:$D,Table5_2_long!$F:$F,'Summed Data by Industry'!$B20,Table5_2_long!$C:$C,INDEX(mapping!$L$3:$L$8,MATCH('Summed Data by Industry'!X$1,mapping!$M$3:$M$8,0)),Table5_2_long!$G:$G,'Summed Data by Industry'!X$3))</f>
        <v>0</v>
      </c>
      <c r="Y20" s="72">
        <f>MAX(0,SUMIFS(Table5_2_long!$D:$D,Table5_2_long!$F:$F,'Summed Data by Industry'!$B20,Table5_2_long!$C:$C,INDEX(mapping!$L$3:$L$8,MATCH('Summed Data by Industry'!Y$1,mapping!$M$3:$M$8,0)),Table5_2_long!$G:$G,'Summed Data by Industry'!Y$3))</f>
        <v>0</v>
      </c>
      <c r="Z20" s="72">
        <f>MAX(0,SUMIFS(Table5_2_long!$D:$D,Table5_2_long!$F:$F,'Summed Data by Industry'!$B20,Table5_2_long!$C:$C,INDEX(mapping!$L$3:$L$8,MATCH('Summed Data by Industry'!Z$1,mapping!$M$3:$M$8,0)),Table5_2_long!$G:$G,'Summed Data by Industry'!Z$3))</f>
        <v>0</v>
      </c>
      <c r="AA20" s="72">
        <f>MAX(0,SUMIFS(Table5_2_long!$D:$D,Table5_2_long!$F:$F,'Summed Data by Industry'!$B20,Table5_2_long!$C:$C,INDEX(mapping!$L$3:$L$8,MATCH('Summed Data by Industry'!AA$1,mapping!$M$3:$M$8,0)),Table5_2_long!$G:$G,'Summed Data by Industry'!AA$3))</f>
        <v>0</v>
      </c>
      <c r="AB20" s="72">
        <f>MAX(0,SUMIFS(Table5_2_long!$D:$D,Table5_2_long!$F:$F,'Summed Data by Industry'!$B20,Table5_2_long!$C:$C,INDEX(mapping!$L$3:$L$8,MATCH('Summed Data by Industry'!AB$1,mapping!$M$3:$M$8,0)),Table5_2_long!$G:$G,'Summed Data by Industry'!AB$3))</f>
        <v>0</v>
      </c>
      <c r="AD20" s="72">
        <f>MAX(0,SUMIFS(Table5_2_long!$D:$D,Table5_2_long!$F:$F,'Summed Data by Industry'!$B20,Table5_2_long!$C:$C,INDEX(mapping!$L$3:$L$8,MATCH('Summed Data by Industry'!AD$1,mapping!$M$3:$M$8,0)),Table5_2_long!$G:$G,'Summed Data by Industry'!AD$3))</f>
        <v>8</v>
      </c>
      <c r="AE20" s="72">
        <f>MAX(0,SUMIFS(Table5_2_long!$D:$D,Table5_2_long!$F:$F,'Summed Data by Industry'!$B20,Table5_2_long!$C:$C,INDEX(mapping!$L$3:$L$8,MATCH('Summed Data by Industry'!AE$1,mapping!$M$3:$M$8,0)),Table5_2_long!$G:$G,'Summed Data by Industry'!AE$3))</f>
        <v>5</v>
      </c>
      <c r="AF20" s="72">
        <f>MAX(0,SUMIFS(Table5_2_long!$D:$D,Table5_2_long!$F:$F,'Summed Data by Industry'!$B20,Table5_2_long!$C:$C,INDEX(mapping!$L$3:$L$8,MATCH('Summed Data by Industry'!AF$1,mapping!$M$3:$M$8,0)),Table5_2_long!$G:$G,'Summed Data by Industry'!AF$3))</f>
        <v>0</v>
      </c>
      <c r="AG20" s="72">
        <f>MAX(0,SUMIFS(Table5_2_long!$D:$D,Table5_2_long!$F:$F,'Summed Data by Industry'!$B20,Table5_2_long!$C:$C,INDEX(mapping!$L$3:$L$8,MATCH('Summed Data by Industry'!AG$1,mapping!$M$3:$M$8,0)),Table5_2_long!$G:$G,'Summed Data by Industry'!AG$3))</f>
        <v>2</v>
      </c>
      <c r="AH20" s="72">
        <f>MAX(0,SUMIFS(Table5_2_long!$D:$D,Table5_2_long!$F:$F,'Summed Data by Industry'!$B20,Table5_2_long!$C:$C,INDEX(mapping!$L$3:$L$8,MATCH('Summed Data by Industry'!AH$1,mapping!$M$3:$M$8,0)),Table5_2_long!$G:$G,'Summed Data by Industry'!AH$3))</f>
        <v>1</v>
      </c>
      <c r="AI20" s="72">
        <f>MAX(0,SUMIFS(Table5_2_long!$D:$D,Table5_2_long!$F:$F,'Summed Data by Industry'!$B20,Table5_2_long!$C:$C,INDEX(mapping!$L$3:$L$8,MATCH('Summed Data by Industry'!AI$1,mapping!$M$3:$M$8,0)),Table5_2_long!$G:$G,'Summed Data by Industry'!AI$3))</f>
        <v>13</v>
      </c>
      <c r="AJ20" s="72">
        <f>MAX(0,SUMIFS(Table5_2_long!$D:$D,Table5_2_long!$F:$F,'Summed Data by Industry'!$B20,Table5_2_long!$C:$C,INDEX(mapping!$L$3:$L$8,MATCH('Summed Data by Industry'!AJ$1,mapping!$M$3:$M$8,0)),Table5_2_long!$G:$G,'Summed Data by Industry'!AJ$3))</f>
        <v>0</v>
      </c>
      <c r="AK20" s="72">
        <f>MAX(0,SUMIFS(Table5_2_long!$D:$D,Table5_2_long!$F:$F,'Summed Data by Industry'!$B20,Table5_2_long!$C:$C,INDEX(mapping!$L$3:$L$8,MATCH('Summed Data by Industry'!AK$1,mapping!$M$3:$M$8,0)),Table5_2_long!$G:$G,'Summed Data by Industry'!AK$3))</f>
        <v>3</v>
      </c>
      <c r="AM20" s="72">
        <f>MAX(0,SUMIFS(Table5_2_long!$D:$D,Table5_2_long!$F:$F,'Summed Data by Industry'!$B20,Table5_2_long!$C:$C,INDEX(mapping!$L$3:$L$8,MATCH('Summed Data by Industry'!AM$1,mapping!$M$3:$M$8,0)),Table5_2_long!$G:$G,'Summed Data by Industry'!AM$3))</f>
        <v>0</v>
      </c>
      <c r="AN20" s="72">
        <f>MAX(0,SUMIFS(Table5_2_long!$D:$D,Table5_2_long!$F:$F,'Summed Data by Industry'!$B20,Table5_2_long!$C:$C,INDEX(mapping!$L$3:$L$8,MATCH('Summed Data by Industry'!AN$1,mapping!$M$3:$M$8,0)),Table5_2_long!$G:$G,'Summed Data by Industry'!AN$3))</f>
        <v>0</v>
      </c>
      <c r="AO20" s="72">
        <f>MAX(0,SUMIFS(Table5_2_long!$D:$D,Table5_2_long!$F:$F,'Summed Data by Industry'!$B20,Table5_2_long!$C:$C,INDEX(mapping!$L$3:$L$8,MATCH('Summed Data by Industry'!AO$1,mapping!$M$3:$M$8,0)),Table5_2_long!$G:$G,'Summed Data by Industry'!AO$3))</f>
        <v>0</v>
      </c>
      <c r="AP20" s="72">
        <f>MAX(0,SUMIFS(Table5_2_long!$D:$D,Table5_2_long!$F:$F,'Summed Data by Industry'!$B20,Table5_2_long!$C:$C,INDEX(mapping!$L$3:$L$8,MATCH('Summed Data by Industry'!AP$1,mapping!$M$3:$M$8,0)),Table5_2_long!$G:$G,'Summed Data by Industry'!AP$3))</f>
        <v>0</v>
      </c>
      <c r="AQ20" s="72">
        <f>MAX(0,SUMIFS(Table5_2_long!$D:$D,Table5_2_long!$F:$F,'Summed Data by Industry'!$B20,Table5_2_long!$C:$C,INDEX(mapping!$L$3:$L$8,MATCH('Summed Data by Industry'!AQ$1,mapping!$M$3:$M$8,0)),Table5_2_long!$G:$G,'Summed Data by Industry'!AQ$3))</f>
        <v>0</v>
      </c>
      <c r="AR20" s="72">
        <f>MAX(0,SUMIFS(Table5_2_long!$D:$D,Table5_2_long!$F:$F,'Summed Data by Industry'!$B20,Table5_2_long!$C:$C,INDEX(mapping!$L$3:$L$8,MATCH('Summed Data by Industry'!AR$1,mapping!$M$3:$M$8,0)),Table5_2_long!$G:$G,'Summed Data by Industry'!AR$3))</f>
        <v>0</v>
      </c>
      <c r="AS20" s="72">
        <f>MAX(0,SUMIFS(Table5_2_long!$D:$D,Table5_2_long!$F:$F,'Summed Data by Industry'!$B20,Table5_2_long!$C:$C,INDEX(mapping!$L$3:$L$8,MATCH('Summed Data by Industry'!AS$1,mapping!$M$3:$M$8,0)),Table5_2_long!$G:$G,'Summed Data by Industry'!AS$3))</f>
        <v>0</v>
      </c>
      <c r="AT20" s="72">
        <f>MAX(0,SUMIFS(Table5_2_long!$D:$D,Table5_2_long!$F:$F,'Summed Data by Industry'!$B20,Table5_2_long!$C:$C,INDEX(mapping!$L$3:$L$8,MATCH('Summed Data by Industry'!AT$1,mapping!$M$3:$M$8,0)),Table5_2_long!$G:$G,'Summed Data by Industry'!AT$3))</f>
        <v>0</v>
      </c>
      <c r="AV20" s="72">
        <f>MAX(0,SUMIFS(Table5_2_long!$D:$D,Table5_2_long!$F:$F,'Summed Data by Industry'!$B20,Table5_2_long!$C:$C,INDEX(mapping!$L$3:$L$8,MATCH('Summed Data by Industry'!AV$1,mapping!$M$3:$M$8,0)),Table5_2_long!$G:$G,'Summed Data by Industry'!AV$3))</f>
        <v>0</v>
      </c>
      <c r="AW20" s="72">
        <f>MAX(0,SUMIFS(Table5_2_long!$D:$D,Table5_2_long!$F:$F,'Summed Data by Industry'!$B20,Table5_2_long!$C:$C,INDEX(mapping!$L$3:$L$8,MATCH('Summed Data by Industry'!AW$1,mapping!$M$3:$M$8,0)),Table5_2_long!$G:$G,'Summed Data by Industry'!AW$3))</f>
        <v>0</v>
      </c>
      <c r="AX20" s="72">
        <f>MAX(0,SUMIFS(Table5_2_long!$D:$D,Table5_2_long!$F:$F,'Summed Data by Industry'!$B20,Table5_2_long!$C:$C,INDEX(mapping!$L$3:$L$8,MATCH('Summed Data by Industry'!AX$1,mapping!$M$3:$M$8,0)),Table5_2_long!$G:$G,'Summed Data by Industry'!AX$3))</f>
        <v>0</v>
      </c>
      <c r="AY20" s="72">
        <f>MAX(0,SUMIFS(Table5_2_long!$D:$D,Table5_2_long!$F:$F,'Summed Data by Industry'!$B20,Table5_2_long!$C:$C,INDEX(mapping!$L$3:$L$8,MATCH('Summed Data by Industry'!AY$1,mapping!$M$3:$M$8,0)),Table5_2_long!$G:$G,'Summed Data by Industry'!AY$3))</f>
        <v>0</v>
      </c>
      <c r="AZ20" s="72">
        <f>MAX(0,SUMIFS(Table5_2_long!$D:$D,Table5_2_long!$F:$F,'Summed Data by Industry'!$B20,Table5_2_long!$C:$C,INDEX(mapping!$L$3:$L$8,MATCH('Summed Data by Industry'!AZ$1,mapping!$M$3:$M$8,0)),Table5_2_long!$G:$G,'Summed Data by Industry'!AZ$3))</f>
        <v>0</v>
      </c>
      <c r="BA20" s="72">
        <f>MAX(0,SUMIFS(Table5_2_long!$D:$D,Table5_2_long!$F:$F,'Summed Data by Industry'!$B20,Table5_2_long!$C:$C,INDEX(mapping!$L$3:$L$8,MATCH('Summed Data by Industry'!BA$1,mapping!$M$3:$M$8,0)),Table5_2_long!$G:$G,'Summed Data by Industry'!BA$3))</f>
        <v>0</v>
      </c>
      <c r="BB20" s="72">
        <f>MAX(0,SUMIFS(Table5_2_long!$D:$D,Table5_2_long!$F:$F,'Summed Data by Industry'!$B20,Table5_2_long!$C:$C,INDEX(mapping!$L$3:$L$8,MATCH('Summed Data by Industry'!BB$1,mapping!$M$3:$M$8,0)),Table5_2_long!$G:$G,'Summed Data by Industry'!BB$3))</f>
        <v>0</v>
      </c>
      <c r="BC20" s="72">
        <f>MAX(0,SUMIFS(Table5_2_long!$D:$D,Table5_2_long!$F:$F,'Summed Data by Industry'!$B20,Table5_2_long!$C:$C,INDEX(mapping!$L$3:$L$8,MATCH('Summed Data by Industry'!BC$1,mapping!$M$3:$M$8,0)),Table5_2_long!$G:$G,'Summed Data by Industry'!BC$3))</f>
        <v>0</v>
      </c>
      <c r="BE20" s="44"/>
      <c r="BF20" s="44"/>
      <c r="BG20" s="44"/>
      <c r="BH20" s="44"/>
      <c r="BI20" s="44"/>
      <c r="BJ20" s="44"/>
      <c r="BK20" s="44"/>
      <c r="BL20" s="44"/>
    </row>
    <row r="21" spans="1:66" x14ac:dyDescent="0.25">
      <c r="A21" s="2" t="s">
        <v>775</v>
      </c>
      <c r="B21" s="1" t="s">
        <v>23</v>
      </c>
      <c r="C21" s="72">
        <f>MAX(0,SUMIFS(Table5_2_long!$D:$D,Table5_2_long!$F:$F,'Summed Data by Industry'!$B21,Table5_2_long!$C:$C,INDEX(mapping!$L$3:$L$8,MATCH('Summed Data by Industry'!C$1,mapping!$M$3:$M$8,0)),Table5_2_long!$G:$G,'Summed Data by Industry'!C$3))</f>
        <v>0</v>
      </c>
      <c r="D21" s="72">
        <f>MAX(0,SUMIFS(Table5_2_long!$D:$D,Table5_2_long!$F:$F,'Summed Data by Industry'!$B21,Table5_2_long!$C:$C,INDEX(mapping!$L$3:$L$8,MATCH('Summed Data by Industry'!D$1,mapping!$M$3:$M$8,0)),Table5_2_long!$G:$G,'Summed Data by Industry'!D$3))</f>
        <v>5</v>
      </c>
      <c r="E21" s="72">
        <f>MAX(0,SUMIFS(Table5_2_long!$D:$D,Table5_2_long!$F:$F,'Summed Data by Industry'!$B21,Table5_2_long!$C:$C,INDEX(mapping!$L$3:$L$8,MATCH('Summed Data by Industry'!E$1,mapping!$M$3:$M$8,0)),Table5_2_long!$G:$G,'Summed Data by Industry'!E$3))</f>
        <v>1</v>
      </c>
      <c r="F21" s="72">
        <f>MAX(0,SUMIFS(Table5_2_long!$D:$D,Table5_2_long!$F:$F,'Summed Data by Industry'!$B21,Table5_2_long!$C:$C,INDEX(mapping!$L$3:$L$8,MATCH('Summed Data by Industry'!F$1,mapping!$M$3:$M$8,0)),Table5_2_long!$G:$G,'Summed Data by Industry'!F$3))</f>
        <v>15</v>
      </c>
      <c r="G21" s="72">
        <f>MAX(0,SUMIFS(Table5_2_long!$D:$D,Table5_2_long!$F:$F,'Summed Data by Industry'!$B21,Table5_2_long!$C:$C,INDEX(mapping!$L$3:$L$8,MATCH('Summed Data by Industry'!G$1,mapping!$M$3:$M$8,0)),Table5_2_long!$G:$G,'Summed Data by Industry'!G$3))</f>
        <v>4</v>
      </c>
      <c r="H21" s="72">
        <f>MAX(0,SUMIFS(Table5_2_long!$D:$D,Table5_2_long!$F:$F,'Summed Data by Industry'!$B21,Table5_2_long!$C:$C,INDEX(mapping!$L$3:$L$8,MATCH('Summed Data by Industry'!H$1,mapping!$M$3:$M$8,0)),Table5_2_long!$G:$G,'Summed Data by Industry'!H$3))</f>
        <v>7</v>
      </c>
      <c r="I21" s="72">
        <f>MAX(0,SUMIFS(Table5_2_long!$D:$D,Table5_2_long!$F:$F,'Summed Data by Industry'!$B21,Table5_2_long!$C:$C,INDEX(mapping!$L$3:$L$8,MATCH('Summed Data by Industry'!I$1,mapping!$M$3:$M$8,0)),Table5_2_long!$G:$G,'Summed Data by Industry'!I$3))</f>
        <v>3</v>
      </c>
      <c r="J21" s="72">
        <f>MAX(0,SUMIFS(Table5_2_long!$D:$D,Table5_2_long!$F:$F,'Summed Data by Industry'!$B21,Table5_2_long!$C:$C,INDEX(mapping!$L$3:$L$8,MATCH('Summed Data by Industry'!J$1,mapping!$M$3:$M$8,0)),Table5_2_long!$G:$G,'Summed Data by Industry'!J$3))</f>
        <v>4</v>
      </c>
      <c r="L21" s="72">
        <f>MAX(0,SUMIFS(Table5_2_long!$D:$D,Table5_2_long!$F:$F,'Summed Data by Industry'!$B21,Table5_2_long!$C:$C,INDEX(mapping!$L$3:$L$8,MATCH('Summed Data by Industry'!L$1,mapping!$M$3:$M$8,0)),Table5_2_long!$G:$G,'Summed Data by Industry'!L$3))</f>
        <v>0</v>
      </c>
      <c r="M21" s="72">
        <f>MAX(0,SUMIFS(Table5_2_long!$D:$D,Table5_2_long!$F:$F,'Summed Data by Industry'!$B21,Table5_2_long!$C:$C,INDEX(mapping!$L$3:$L$8,MATCH('Summed Data by Industry'!M$1,mapping!$M$3:$M$8,0)),Table5_2_long!$G:$G,'Summed Data by Industry'!M$3))</f>
        <v>0</v>
      </c>
      <c r="N21" s="72">
        <f>MAX(0,SUMIFS(Table5_2_long!$D:$D,Table5_2_long!$F:$F,'Summed Data by Industry'!$B21,Table5_2_long!$C:$C,INDEX(mapping!$L$3:$L$8,MATCH('Summed Data by Industry'!N$1,mapping!$M$3:$M$8,0)),Table5_2_long!$G:$G,'Summed Data by Industry'!N$3))</f>
        <v>0</v>
      </c>
      <c r="O21" s="72">
        <f>MAX(0,SUMIFS(Table5_2_long!$D:$D,Table5_2_long!$F:$F,'Summed Data by Industry'!$B21,Table5_2_long!$C:$C,INDEX(mapping!$L$3:$L$8,MATCH('Summed Data by Industry'!O$1,mapping!$M$3:$M$8,0)),Table5_2_long!$G:$G,'Summed Data by Industry'!O$3))</f>
        <v>0</v>
      </c>
      <c r="P21" s="72">
        <f>MAX(0,SUMIFS(Table5_2_long!$D:$D,Table5_2_long!$F:$F,'Summed Data by Industry'!$B21,Table5_2_long!$C:$C,INDEX(mapping!$L$3:$L$8,MATCH('Summed Data by Industry'!P$1,mapping!$M$3:$M$8,0)),Table5_2_long!$G:$G,'Summed Data by Industry'!P$3))</f>
        <v>0</v>
      </c>
      <c r="Q21" s="72">
        <f>MAX(0,SUMIFS(Table5_2_long!$D:$D,Table5_2_long!$F:$F,'Summed Data by Industry'!$B21,Table5_2_long!$C:$C,INDEX(mapping!$L$3:$L$8,MATCH('Summed Data by Industry'!Q$1,mapping!$M$3:$M$8,0)),Table5_2_long!$G:$G,'Summed Data by Industry'!Q$3))</f>
        <v>0</v>
      </c>
      <c r="R21" s="72">
        <f>MAX(0,SUMIFS(Table5_2_long!$D:$D,Table5_2_long!$F:$F,'Summed Data by Industry'!$B21,Table5_2_long!$C:$C,INDEX(mapping!$L$3:$L$8,MATCH('Summed Data by Industry'!R$1,mapping!$M$3:$M$8,0)),Table5_2_long!$G:$G,'Summed Data by Industry'!R$3))</f>
        <v>0</v>
      </c>
      <c r="S21" s="72">
        <f>MAX(0,SUMIFS(Table5_2_long!$D:$D,Table5_2_long!$F:$F,'Summed Data by Industry'!$B21,Table5_2_long!$C:$C,INDEX(mapping!$L$3:$L$8,MATCH('Summed Data by Industry'!S$1,mapping!$M$3:$M$8,0)),Table5_2_long!$G:$G,'Summed Data by Industry'!S$3))</f>
        <v>0</v>
      </c>
      <c r="U21" s="72">
        <f>MAX(0,SUMIFS(Table5_2_long!$D:$D,Table5_2_long!$F:$F,'Summed Data by Industry'!$B21,Table5_2_long!$C:$C,INDEX(mapping!$L$3:$L$8,MATCH('Summed Data by Industry'!U$1,mapping!$M$3:$M$8,0)),Table5_2_long!$G:$G,'Summed Data by Industry'!U$3))</f>
        <v>0</v>
      </c>
      <c r="V21" s="72">
        <f>MAX(0,SUMIFS(Table5_2_long!$D:$D,Table5_2_long!$F:$F,'Summed Data by Industry'!$B21,Table5_2_long!$C:$C,INDEX(mapping!$L$3:$L$8,MATCH('Summed Data by Industry'!V$1,mapping!$M$3:$M$8,0)),Table5_2_long!$G:$G,'Summed Data by Industry'!V$3))</f>
        <v>0</v>
      </c>
      <c r="W21" s="72">
        <f>MAX(0,SUMIFS(Table5_2_long!$D:$D,Table5_2_long!$F:$F,'Summed Data by Industry'!$B21,Table5_2_long!$C:$C,INDEX(mapping!$L$3:$L$8,MATCH('Summed Data by Industry'!W$1,mapping!$M$3:$M$8,0)),Table5_2_long!$G:$G,'Summed Data by Industry'!W$3))</f>
        <v>0</v>
      </c>
      <c r="X21" s="72">
        <f>MAX(0,SUMIFS(Table5_2_long!$D:$D,Table5_2_long!$F:$F,'Summed Data by Industry'!$B21,Table5_2_long!$C:$C,INDEX(mapping!$L$3:$L$8,MATCH('Summed Data by Industry'!X$1,mapping!$M$3:$M$8,0)),Table5_2_long!$G:$G,'Summed Data by Industry'!X$3))</f>
        <v>0</v>
      </c>
      <c r="Y21" s="72">
        <f>MAX(0,SUMIFS(Table5_2_long!$D:$D,Table5_2_long!$F:$F,'Summed Data by Industry'!$B21,Table5_2_long!$C:$C,INDEX(mapping!$L$3:$L$8,MATCH('Summed Data by Industry'!Y$1,mapping!$M$3:$M$8,0)),Table5_2_long!$G:$G,'Summed Data by Industry'!Y$3))</f>
        <v>0</v>
      </c>
      <c r="Z21" s="72">
        <f>MAX(0,SUMIFS(Table5_2_long!$D:$D,Table5_2_long!$F:$F,'Summed Data by Industry'!$B21,Table5_2_long!$C:$C,INDEX(mapping!$L$3:$L$8,MATCH('Summed Data by Industry'!Z$1,mapping!$M$3:$M$8,0)),Table5_2_long!$G:$G,'Summed Data by Industry'!Z$3))</f>
        <v>0</v>
      </c>
      <c r="AA21" s="72">
        <f>MAX(0,SUMIFS(Table5_2_long!$D:$D,Table5_2_long!$F:$F,'Summed Data by Industry'!$B21,Table5_2_long!$C:$C,INDEX(mapping!$L$3:$L$8,MATCH('Summed Data by Industry'!AA$1,mapping!$M$3:$M$8,0)),Table5_2_long!$G:$G,'Summed Data by Industry'!AA$3))</f>
        <v>0</v>
      </c>
      <c r="AB21" s="72">
        <f>MAX(0,SUMIFS(Table5_2_long!$D:$D,Table5_2_long!$F:$F,'Summed Data by Industry'!$B21,Table5_2_long!$C:$C,INDEX(mapping!$L$3:$L$8,MATCH('Summed Data by Industry'!AB$1,mapping!$M$3:$M$8,0)),Table5_2_long!$G:$G,'Summed Data by Industry'!AB$3))</f>
        <v>0</v>
      </c>
      <c r="AD21" s="72">
        <f>MAX(0,SUMIFS(Table5_2_long!$D:$D,Table5_2_long!$F:$F,'Summed Data by Industry'!$B21,Table5_2_long!$C:$C,INDEX(mapping!$L$3:$L$8,MATCH('Summed Data by Industry'!AD$1,mapping!$M$3:$M$8,0)),Table5_2_long!$G:$G,'Summed Data by Industry'!AD$3))</f>
        <v>5</v>
      </c>
      <c r="AE21" s="72">
        <f>MAX(0,SUMIFS(Table5_2_long!$D:$D,Table5_2_long!$F:$F,'Summed Data by Industry'!$B21,Table5_2_long!$C:$C,INDEX(mapping!$L$3:$L$8,MATCH('Summed Data by Industry'!AE$1,mapping!$M$3:$M$8,0)),Table5_2_long!$G:$G,'Summed Data by Industry'!AE$3))</f>
        <v>16</v>
      </c>
      <c r="AF21" s="72">
        <f>MAX(0,SUMIFS(Table5_2_long!$D:$D,Table5_2_long!$F:$F,'Summed Data by Industry'!$B21,Table5_2_long!$C:$C,INDEX(mapping!$L$3:$L$8,MATCH('Summed Data by Industry'!AF$1,mapping!$M$3:$M$8,0)),Table5_2_long!$G:$G,'Summed Data by Industry'!AF$3))</f>
        <v>0</v>
      </c>
      <c r="AG21" s="72">
        <f>MAX(0,SUMIFS(Table5_2_long!$D:$D,Table5_2_long!$F:$F,'Summed Data by Industry'!$B21,Table5_2_long!$C:$C,INDEX(mapping!$L$3:$L$8,MATCH('Summed Data by Industry'!AG$1,mapping!$M$3:$M$8,0)),Table5_2_long!$G:$G,'Summed Data by Industry'!AG$3))</f>
        <v>2</v>
      </c>
      <c r="AH21" s="72">
        <f>MAX(0,SUMIFS(Table5_2_long!$D:$D,Table5_2_long!$F:$F,'Summed Data by Industry'!$B21,Table5_2_long!$C:$C,INDEX(mapping!$L$3:$L$8,MATCH('Summed Data by Industry'!AH$1,mapping!$M$3:$M$8,0)),Table5_2_long!$G:$G,'Summed Data by Industry'!AH$3))</f>
        <v>1</v>
      </c>
      <c r="AI21" s="72">
        <f>MAX(0,SUMIFS(Table5_2_long!$D:$D,Table5_2_long!$F:$F,'Summed Data by Industry'!$B21,Table5_2_long!$C:$C,INDEX(mapping!$L$3:$L$8,MATCH('Summed Data by Industry'!AI$1,mapping!$M$3:$M$8,0)),Table5_2_long!$G:$G,'Summed Data by Industry'!AI$3))</f>
        <v>10</v>
      </c>
      <c r="AJ21" s="72">
        <f>MAX(0,SUMIFS(Table5_2_long!$D:$D,Table5_2_long!$F:$F,'Summed Data by Industry'!$B21,Table5_2_long!$C:$C,INDEX(mapping!$L$3:$L$8,MATCH('Summed Data by Industry'!AJ$1,mapping!$M$3:$M$8,0)),Table5_2_long!$G:$G,'Summed Data by Industry'!AJ$3))</f>
        <v>0</v>
      </c>
      <c r="AK21" s="72">
        <f>MAX(0,SUMIFS(Table5_2_long!$D:$D,Table5_2_long!$F:$F,'Summed Data by Industry'!$B21,Table5_2_long!$C:$C,INDEX(mapping!$L$3:$L$8,MATCH('Summed Data by Industry'!AK$1,mapping!$M$3:$M$8,0)),Table5_2_long!$G:$G,'Summed Data by Industry'!AK$3))</f>
        <v>3</v>
      </c>
      <c r="AM21" s="72">
        <f>MAX(0,SUMIFS(Table5_2_long!$D:$D,Table5_2_long!$F:$F,'Summed Data by Industry'!$B21,Table5_2_long!$C:$C,INDEX(mapping!$L$3:$L$8,MATCH('Summed Data by Industry'!AM$1,mapping!$M$3:$M$8,0)),Table5_2_long!$G:$G,'Summed Data by Industry'!AM$3))</f>
        <v>0</v>
      </c>
      <c r="AN21" s="72">
        <f>MAX(0,SUMIFS(Table5_2_long!$D:$D,Table5_2_long!$F:$F,'Summed Data by Industry'!$B21,Table5_2_long!$C:$C,INDEX(mapping!$L$3:$L$8,MATCH('Summed Data by Industry'!AN$1,mapping!$M$3:$M$8,0)),Table5_2_long!$G:$G,'Summed Data by Industry'!AN$3))</f>
        <v>0</v>
      </c>
      <c r="AO21" s="72">
        <f>MAX(0,SUMIFS(Table5_2_long!$D:$D,Table5_2_long!$F:$F,'Summed Data by Industry'!$B21,Table5_2_long!$C:$C,INDEX(mapping!$L$3:$L$8,MATCH('Summed Data by Industry'!AO$1,mapping!$M$3:$M$8,0)),Table5_2_long!$G:$G,'Summed Data by Industry'!AO$3))</f>
        <v>0</v>
      </c>
      <c r="AP21" s="72">
        <f>MAX(0,SUMIFS(Table5_2_long!$D:$D,Table5_2_long!$F:$F,'Summed Data by Industry'!$B21,Table5_2_long!$C:$C,INDEX(mapping!$L$3:$L$8,MATCH('Summed Data by Industry'!AP$1,mapping!$M$3:$M$8,0)),Table5_2_long!$G:$G,'Summed Data by Industry'!AP$3))</f>
        <v>0</v>
      </c>
      <c r="AQ21" s="72">
        <f>MAX(0,SUMIFS(Table5_2_long!$D:$D,Table5_2_long!$F:$F,'Summed Data by Industry'!$B21,Table5_2_long!$C:$C,INDEX(mapping!$L$3:$L$8,MATCH('Summed Data by Industry'!AQ$1,mapping!$M$3:$M$8,0)),Table5_2_long!$G:$G,'Summed Data by Industry'!AQ$3))</f>
        <v>0</v>
      </c>
      <c r="AR21" s="72">
        <f>MAX(0,SUMIFS(Table5_2_long!$D:$D,Table5_2_long!$F:$F,'Summed Data by Industry'!$B21,Table5_2_long!$C:$C,INDEX(mapping!$L$3:$L$8,MATCH('Summed Data by Industry'!AR$1,mapping!$M$3:$M$8,0)),Table5_2_long!$G:$G,'Summed Data by Industry'!AR$3))</f>
        <v>0</v>
      </c>
      <c r="AS21" s="72">
        <f>MAX(0,SUMIFS(Table5_2_long!$D:$D,Table5_2_long!$F:$F,'Summed Data by Industry'!$B21,Table5_2_long!$C:$C,INDEX(mapping!$L$3:$L$8,MATCH('Summed Data by Industry'!AS$1,mapping!$M$3:$M$8,0)),Table5_2_long!$G:$G,'Summed Data by Industry'!AS$3))</f>
        <v>0</v>
      </c>
      <c r="AT21" s="72">
        <f>MAX(0,SUMIFS(Table5_2_long!$D:$D,Table5_2_long!$F:$F,'Summed Data by Industry'!$B21,Table5_2_long!$C:$C,INDEX(mapping!$L$3:$L$8,MATCH('Summed Data by Industry'!AT$1,mapping!$M$3:$M$8,0)),Table5_2_long!$G:$G,'Summed Data by Industry'!AT$3))</f>
        <v>0</v>
      </c>
      <c r="AV21" s="72">
        <f>MAX(0,SUMIFS(Table5_2_long!$D:$D,Table5_2_long!$F:$F,'Summed Data by Industry'!$B21,Table5_2_long!$C:$C,INDEX(mapping!$L$3:$L$8,MATCH('Summed Data by Industry'!AV$1,mapping!$M$3:$M$8,0)),Table5_2_long!$G:$G,'Summed Data by Industry'!AV$3))</f>
        <v>0</v>
      </c>
      <c r="AW21" s="72">
        <f>MAX(0,SUMIFS(Table5_2_long!$D:$D,Table5_2_long!$F:$F,'Summed Data by Industry'!$B21,Table5_2_long!$C:$C,INDEX(mapping!$L$3:$L$8,MATCH('Summed Data by Industry'!AW$1,mapping!$M$3:$M$8,0)),Table5_2_long!$G:$G,'Summed Data by Industry'!AW$3))</f>
        <v>0</v>
      </c>
      <c r="AX21" s="72">
        <f>MAX(0,SUMIFS(Table5_2_long!$D:$D,Table5_2_long!$F:$F,'Summed Data by Industry'!$B21,Table5_2_long!$C:$C,INDEX(mapping!$L$3:$L$8,MATCH('Summed Data by Industry'!AX$1,mapping!$M$3:$M$8,0)),Table5_2_long!$G:$G,'Summed Data by Industry'!AX$3))</f>
        <v>0</v>
      </c>
      <c r="AY21" s="72">
        <f>MAX(0,SUMIFS(Table5_2_long!$D:$D,Table5_2_long!$F:$F,'Summed Data by Industry'!$B21,Table5_2_long!$C:$C,INDEX(mapping!$L$3:$L$8,MATCH('Summed Data by Industry'!AY$1,mapping!$M$3:$M$8,0)),Table5_2_long!$G:$G,'Summed Data by Industry'!AY$3))</f>
        <v>0</v>
      </c>
      <c r="AZ21" s="72">
        <f>MAX(0,SUMIFS(Table5_2_long!$D:$D,Table5_2_long!$F:$F,'Summed Data by Industry'!$B21,Table5_2_long!$C:$C,INDEX(mapping!$L$3:$L$8,MATCH('Summed Data by Industry'!AZ$1,mapping!$M$3:$M$8,0)),Table5_2_long!$G:$G,'Summed Data by Industry'!AZ$3))</f>
        <v>0</v>
      </c>
      <c r="BA21" s="72">
        <f>MAX(0,SUMIFS(Table5_2_long!$D:$D,Table5_2_long!$F:$F,'Summed Data by Industry'!$B21,Table5_2_long!$C:$C,INDEX(mapping!$L$3:$L$8,MATCH('Summed Data by Industry'!BA$1,mapping!$M$3:$M$8,0)),Table5_2_long!$G:$G,'Summed Data by Industry'!BA$3))</f>
        <v>0</v>
      </c>
      <c r="BB21" s="72">
        <f>MAX(0,SUMIFS(Table5_2_long!$D:$D,Table5_2_long!$F:$F,'Summed Data by Industry'!$B21,Table5_2_long!$C:$C,INDEX(mapping!$L$3:$L$8,MATCH('Summed Data by Industry'!BB$1,mapping!$M$3:$M$8,0)),Table5_2_long!$G:$G,'Summed Data by Industry'!BB$3))</f>
        <v>0</v>
      </c>
      <c r="BC21" s="72">
        <f>MAX(0,SUMIFS(Table5_2_long!$D:$D,Table5_2_long!$F:$F,'Summed Data by Industry'!$B21,Table5_2_long!$C:$C,INDEX(mapping!$L$3:$L$8,MATCH('Summed Data by Industry'!BC$1,mapping!$M$3:$M$8,0)),Table5_2_long!$G:$G,'Summed Data by Industry'!BC$3))</f>
        <v>0</v>
      </c>
      <c r="BE21" s="44"/>
      <c r="BF21" s="44"/>
      <c r="BG21" s="44"/>
      <c r="BH21" s="44"/>
      <c r="BI21" s="44"/>
      <c r="BJ21" s="44"/>
      <c r="BK21" s="44"/>
      <c r="BL21" s="44"/>
    </row>
    <row r="22" spans="1:66" x14ac:dyDescent="0.25">
      <c r="A22" s="2" t="s">
        <v>775</v>
      </c>
      <c r="B22" s="1" t="s">
        <v>24</v>
      </c>
      <c r="C22" s="72">
        <f>MAX(0,SUMIFS(Table5_2_long!$D:$D,Table5_2_long!$F:$F,'Summed Data by Industry'!$B22,Table5_2_long!$C:$C,INDEX(mapping!$L$3:$L$8,MATCH('Summed Data by Industry'!C$1,mapping!$M$3:$M$8,0)),Table5_2_long!$G:$G,'Summed Data by Industry'!C$3))</f>
        <v>0</v>
      </c>
      <c r="D22" s="72">
        <f>MAX(0,SUMIFS(Table5_2_long!$D:$D,Table5_2_long!$F:$F,'Summed Data by Industry'!$B22,Table5_2_long!$C:$C,INDEX(mapping!$L$3:$L$8,MATCH('Summed Data by Industry'!D$1,mapping!$M$3:$M$8,0)),Table5_2_long!$G:$G,'Summed Data by Industry'!D$3))</f>
        <v>4</v>
      </c>
      <c r="E22" s="72">
        <f>MAX(0,SUMIFS(Table5_2_long!$D:$D,Table5_2_long!$F:$F,'Summed Data by Industry'!$B22,Table5_2_long!$C:$C,INDEX(mapping!$L$3:$L$8,MATCH('Summed Data by Industry'!E$1,mapping!$M$3:$M$8,0)),Table5_2_long!$G:$G,'Summed Data by Industry'!E$3))</f>
        <v>3</v>
      </c>
      <c r="F22" s="72">
        <f>MAX(0,SUMIFS(Table5_2_long!$D:$D,Table5_2_long!$F:$F,'Summed Data by Industry'!$B22,Table5_2_long!$C:$C,INDEX(mapping!$L$3:$L$8,MATCH('Summed Data by Industry'!F$1,mapping!$M$3:$M$8,0)),Table5_2_long!$G:$G,'Summed Data by Industry'!F$3))</f>
        <v>31</v>
      </c>
      <c r="G22" s="72">
        <f>MAX(0,SUMIFS(Table5_2_long!$D:$D,Table5_2_long!$F:$F,'Summed Data by Industry'!$B22,Table5_2_long!$C:$C,INDEX(mapping!$L$3:$L$8,MATCH('Summed Data by Industry'!G$1,mapping!$M$3:$M$8,0)),Table5_2_long!$G:$G,'Summed Data by Industry'!G$3))</f>
        <v>3</v>
      </c>
      <c r="H22" s="72">
        <f>MAX(0,SUMIFS(Table5_2_long!$D:$D,Table5_2_long!$F:$F,'Summed Data by Industry'!$B22,Table5_2_long!$C:$C,INDEX(mapping!$L$3:$L$8,MATCH('Summed Data by Industry'!H$1,mapping!$M$3:$M$8,0)),Table5_2_long!$G:$G,'Summed Data by Industry'!H$3))</f>
        <v>15</v>
      </c>
      <c r="I22" s="72">
        <f>MAX(0,SUMIFS(Table5_2_long!$D:$D,Table5_2_long!$F:$F,'Summed Data by Industry'!$B22,Table5_2_long!$C:$C,INDEX(mapping!$L$3:$L$8,MATCH('Summed Data by Industry'!I$1,mapping!$M$3:$M$8,0)),Table5_2_long!$G:$G,'Summed Data by Industry'!I$3))</f>
        <v>7</v>
      </c>
      <c r="J22" s="72">
        <f>MAX(0,SUMIFS(Table5_2_long!$D:$D,Table5_2_long!$F:$F,'Summed Data by Industry'!$B22,Table5_2_long!$C:$C,INDEX(mapping!$L$3:$L$8,MATCH('Summed Data by Industry'!J$1,mapping!$M$3:$M$8,0)),Table5_2_long!$G:$G,'Summed Data by Industry'!J$3))</f>
        <v>12</v>
      </c>
      <c r="L22" s="72">
        <f>MAX(0,SUMIFS(Table5_2_long!$D:$D,Table5_2_long!$F:$F,'Summed Data by Industry'!$B22,Table5_2_long!$C:$C,INDEX(mapping!$L$3:$L$8,MATCH('Summed Data by Industry'!L$1,mapping!$M$3:$M$8,0)),Table5_2_long!$G:$G,'Summed Data by Industry'!L$3))</f>
        <v>0</v>
      </c>
      <c r="M22" s="72">
        <f>MAX(0,SUMIFS(Table5_2_long!$D:$D,Table5_2_long!$F:$F,'Summed Data by Industry'!$B22,Table5_2_long!$C:$C,INDEX(mapping!$L$3:$L$8,MATCH('Summed Data by Industry'!M$1,mapping!$M$3:$M$8,0)),Table5_2_long!$G:$G,'Summed Data by Industry'!M$3))</f>
        <v>0</v>
      </c>
      <c r="N22" s="72">
        <f>MAX(0,SUMIFS(Table5_2_long!$D:$D,Table5_2_long!$F:$F,'Summed Data by Industry'!$B22,Table5_2_long!$C:$C,INDEX(mapping!$L$3:$L$8,MATCH('Summed Data by Industry'!N$1,mapping!$M$3:$M$8,0)),Table5_2_long!$G:$G,'Summed Data by Industry'!N$3))</f>
        <v>0</v>
      </c>
      <c r="O22" s="72">
        <f>MAX(0,SUMIFS(Table5_2_long!$D:$D,Table5_2_long!$F:$F,'Summed Data by Industry'!$B22,Table5_2_long!$C:$C,INDEX(mapping!$L$3:$L$8,MATCH('Summed Data by Industry'!O$1,mapping!$M$3:$M$8,0)),Table5_2_long!$G:$G,'Summed Data by Industry'!O$3))</f>
        <v>0</v>
      </c>
      <c r="P22" s="72">
        <f>MAX(0,SUMIFS(Table5_2_long!$D:$D,Table5_2_long!$F:$F,'Summed Data by Industry'!$B22,Table5_2_long!$C:$C,INDEX(mapping!$L$3:$L$8,MATCH('Summed Data by Industry'!P$1,mapping!$M$3:$M$8,0)),Table5_2_long!$G:$G,'Summed Data by Industry'!P$3))</f>
        <v>0</v>
      </c>
      <c r="Q22" s="72">
        <f>MAX(0,SUMIFS(Table5_2_long!$D:$D,Table5_2_long!$F:$F,'Summed Data by Industry'!$B22,Table5_2_long!$C:$C,INDEX(mapping!$L$3:$L$8,MATCH('Summed Data by Industry'!Q$1,mapping!$M$3:$M$8,0)),Table5_2_long!$G:$G,'Summed Data by Industry'!Q$3))</f>
        <v>0</v>
      </c>
      <c r="R22" s="72">
        <f>MAX(0,SUMIFS(Table5_2_long!$D:$D,Table5_2_long!$F:$F,'Summed Data by Industry'!$B22,Table5_2_long!$C:$C,INDEX(mapping!$L$3:$L$8,MATCH('Summed Data by Industry'!R$1,mapping!$M$3:$M$8,0)),Table5_2_long!$G:$G,'Summed Data by Industry'!R$3))</f>
        <v>0</v>
      </c>
      <c r="S22" s="72">
        <f>MAX(0,SUMIFS(Table5_2_long!$D:$D,Table5_2_long!$F:$F,'Summed Data by Industry'!$B22,Table5_2_long!$C:$C,INDEX(mapping!$L$3:$L$8,MATCH('Summed Data by Industry'!S$1,mapping!$M$3:$M$8,0)),Table5_2_long!$G:$G,'Summed Data by Industry'!S$3))</f>
        <v>0</v>
      </c>
      <c r="U22" s="72">
        <f>MAX(0,SUMIFS(Table5_2_long!$D:$D,Table5_2_long!$F:$F,'Summed Data by Industry'!$B22,Table5_2_long!$C:$C,INDEX(mapping!$L$3:$L$8,MATCH('Summed Data by Industry'!U$1,mapping!$M$3:$M$8,0)),Table5_2_long!$G:$G,'Summed Data by Industry'!U$3))</f>
        <v>0</v>
      </c>
      <c r="V22" s="72">
        <f>MAX(0,SUMIFS(Table5_2_long!$D:$D,Table5_2_long!$F:$F,'Summed Data by Industry'!$B22,Table5_2_long!$C:$C,INDEX(mapping!$L$3:$L$8,MATCH('Summed Data by Industry'!V$1,mapping!$M$3:$M$8,0)),Table5_2_long!$G:$G,'Summed Data by Industry'!V$3))</f>
        <v>0</v>
      </c>
      <c r="W22" s="72">
        <f>MAX(0,SUMIFS(Table5_2_long!$D:$D,Table5_2_long!$F:$F,'Summed Data by Industry'!$B22,Table5_2_long!$C:$C,INDEX(mapping!$L$3:$L$8,MATCH('Summed Data by Industry'!W$1,mapping!$M$3:$M$8,0)),Table5_2_long!$G:$G,'Summed Data by Industry'!W$3))</f>
        <v>0</v>
      </c>
      <c r="X22" s="72">
        <f>MAX(0,SUMIFS(Table5_2_long!$D:$D,Table5_2_long!$F:$F,'Summed Data by Industry'!$B22,Table5_2_long!$C:$C,INDEX(mapping!$L$3:$L$8,MATCH('Summed Data by Industry'!X$1,mapping!$M$3:$M$8,0)),Table5_2_long!$G:$G,'Summed Data by Industry'!X$3))</f>
        <v>0</v>
      </c>
      <c r="Y22" s="72">
        <f>MAX(0,SUMIFS(Table5_2_long!$D:$D,Table5_2_long!$F:$F,'Summed Data by Industry'!$B22,Table5_2_long!$C:$C,INDEX(mapping!$L$3:$L$8,MATCH('Summed Data by Industry'!Y$1,mapping!$M$3:$M$8,0)),Table5_2_long!$G:$G,'Summed Data by Industry'!Y$3))</f>
        <v>3</v>
      </c>
      <c r="Z22" s="72">
        <f>MAX(0,SUMIFS(Table5_2_long!$D:$D,Table5_2_long!$F:$F,'Summed Data by Industry'!$B22,Table5_2_long!$C:$C,INDEX(mapping!$L$3:$L$8,MATCH('Summed Data by Industry'!Z$1,mapping!$M$3:$M$8,0)),Table5_2_long!$G:$G,'Summed Data by Industry'!Z$3))</f>
        <v>0</v>
      </c>
      <c r="AA22" s="72">
        <f>MAX(0,SUMIFS(Table5_2_long!$D:$D,Table5_2_long!$F:$F,'Summed Data by Industry'!$B22,Table5_2_long!$C:$C,INDEX(mapping!$L$3:$L$8,MATCH('Summed Data by Industry'!AA$1,mapping!$M$3:$M$8,0)),Table5_2_long!$G:$G,'Summed Data by Industry'!AA$3))</f>
        <v>0</v>
      </c>
      <c r="AB22" s="72">
        <f>MAX(0,SUMIFS(Table5_2_long!$D:$D,Table5_2_long!$F:$F,'Summed Data by Industry'!$B22,Table5_2_long!$C:$C,INDEX(mapping!$L$3:$L$8,MATCH('Summed Data by Industry'!AB$1,mapping!$M$3:$M$8,0)),Table5_2_long!$G:$G,'Summed Data by Industry'!AB$3))</f>
        <v>0</v>
      </c>
      <c r="AD22" s="72">
        <f>MAX(0,SUMIFS(Table5_2_long!$D:$D,Table5_2_long!$F:$F,'Summed Data by Industry'!$B22,Table5_2_long!$C:$C,INDEX(mapping!$L$3:$L$8,MATCH('Summed Data by Industry'!AD$1,mapping!$M$3:$M$8,0)),Table5_2_long!$G:$G,'Summed Data by Industry'!AD$3))</f>
        <v>5</v>
      </c>
      <c r="AE22" s="72">
        <f>MAX(0,SUMIFS(Table5_2_long!$D:$D,Table5_2_long!$F:$F,'Summed Data by Industry'!$B22,Table5_2_long!$C:$C,INDEX(mapping!$L$3:$L$8,MATCH('Summed Data by Industry'!AE$1,mapping!$M$3:$M$8,0)),Table5_2_long!$G:$G,'Summed Data by Industry'!AE$3))</f>
        <v>20</v>
      </c>
      <c r="AF22" s="72">
        <f>MAX(0,SUMIFS(Table5_2_long!$D:$D,Table5_2_long!$F:$F,'Summed Data by Industry'!$B22,Table5_2_long!$C:$C,INDEX(mapping!$L$3:$L$8,MATCH('Summed Data by Industry'!AF$1,mapping!$M$3:$M$8,0)),Table5_2_long!$G:$G,'Summed Data by Industry'!AF$3))</f>
        <v>1</v>
      </c>
      <c r="AG22" s="72">
        <f>MAX(0,SUMIFS(Table5_2_long!$D:$D,Table5_2_long!$F:$F,'Summed Data by Industry'!$B22,Table5_2_long!$C:$C,INDEX(mapping!$L$3:$L$8,MATCH('Summed Data by Industry'!AG$1,mapping!$M$3:$M$8,0)),Table5_2_long!$G:$G,'Summed Data by Industry'!AG$3))</f>
        <v>3</v>
      </c>
      <c r="AH22" s="72">
        <f>MAX(0,SUMIFS(Table5_2_long!$D:$D,Table5_2_long!$F:$F,'Summed Data by Industry'!$B22,Table5_2_long!$C:$C,INDEX(mapping!$L$3:$L$8,MATCH('Summed Data by Industry'!AH$1,mapping!$M$3:$M$8,0)),Table5_2_long!$G:$G,'Summed Data by Industry'!AH$3))</f>
        <v>1</v>
      </c>
      <c r="AI22" s="72">
        <f>MAX(0,SUMIFS(Table5_2_long!$D:$D,Table5_2_long!$F:$F,'Summed Data by Industry'!$B22,Table5_2_long!$C:$C,INDEX(mapping!$L$3:$L$8,MATCH('Summed Data by Industry'!AI$1,mapping!$M$3:$M$8,0)),Table5_2_long!$G:$G,'Summed Data by Industry'!AI$3))</f>
        <v>25</v>
      </c>
      <c r="AJ22" s="72">
        <f>MAX(0,SUMIFS(Table5_2_long!$D:$D,Table5_2_long!$F:$F,'Summed Data by Industry'!$B22,Table5_2_long!$C:$C,INDEX(mapping!$L$3:$L$8,MATCH('Summed Data by Industry'!AJ$1,mapping!$M$3:$M$8,0)),Table5_2_long!$G:$G,'Summed Data by Industry'!AJ$3))</f>
        <v>0</v>
      </c>
      <c r="AK22" s="72">
        <f>MAX(0,SUMIFS(Table5_2_long!$D:$D,Table5_2_long!$F:$F,'Summed Data by Industry'!$B22,Table5_2_long!$C:$C,INDEX(mapping!$L$3:$L$8,MATCH('Summed Data by Industry'!AK$1,mapping!$M$3:$M$8,0)),Table5_2_long!$G:$G,'Summed Data by Industry'!AK$3))</f>
        <v>5</v>
      </c>
      <c r="AM22" s="72">
        <f>MAX(0,SUMIFS(Table5_2_long!$D:$D,Table5_2_long!$F:$F,'Summed Data by Industry'!$B22,Table5_2_long!$C:$C,INDEX(mapping!$L$3:$L$8,MATCH('Summed Data by Industry'!AM$1,mapping!$M$3:$M$8,0)),Table5_2_long!$G:$G,'Summed Data by Industry'!AM$3))</f>
        <v>0</v>
      </c>
      <c r="AN22" s="72">
        <f>MAX(0,SUMIFS(Table5_2_long!$D:$D,Table5_2_long!$F:$F,'Summed Data by Industry'!$B22,Table5_2_long!$C:$C,INDEX(mapping!$L$3:$L$8,MATCH('Summed Data by Industry'!AN$1,mapping!$M$3:$M$8,0)),Table5_2_long!$G:$G,'Summed Data by Industry'!AN$3))</f>
        <v>2</v>
      </c>
      <c r="AO22" s="72">
        <f>MAX(0,SUMIFS(Table5_2_long!$D:$D,Table5_2_long!$F:$F,'Summed Data by Industry'!$B22,Table5_2_long!$C:$C,INDEX(mapping!$L$3:$L$8,MATCH('Summed Data by Industry'!AO$1,mapping!$M$3:$M$8,0)),Table5_2_long!$G:$G,'Summed Data by Industry'!AO$3))</f>
        <v>0</v>
      </c>
      <c r="AP22" s="72">
        <f>MAX(0,SUMIFS(Table5_2_long!$D:$D,Table5_2_long!$F:$F,'Summed Data by Industry'!$B22,Table5_2_long!$C:$C,INDEX(mapping!$L$3:$L$8,MATCH('Summed Data by Industry'!AP$1,mapping!$M$3:$M$8,0)),Table5_2_long!$G:$G,'Summed Data by Industry'!AP$3))</f>
        <v>0</v>
      </c>
      <c r="AQ22" s="72">
        <f>MAX(0,SUMIFS(Table5_2_long!$D:$D,Table5_2_long!$F:$F,'Summed Data by Industry'!$B22,Table5_2_long!$C:$C,INDEX(mapping!$L$3:$L$8,MATCH('Summed Data by Industry'!AQ$1,mapping!$M$3:$M$8,0)),Table5_2_long!$G:$G,'Summed Data by Industry'!AQ$3))</f>
        <v>0</v>
      </c>
      <c r="AR22" s="72">
        <f>MAX(0,SUMIFS(Table5_2_long!$D:$D,Table5_2_long!$F:$F,'Summed Data by Industry'!$B22,Table5_2_long!$C:$C,INDEX(mapping!$L$3:$L$8,MATCH('Summed Data by Industry'!AR$1,mapping!$M$3:$M$8,0)),Table5_2_long!$G:$G,'Summed Data by Industry'!AR$3))</f>
        <v>1</v>
      </c>
      <c r="AS22" s="72">
        <f>MAX(0,SUMIFS(Table5_2_long!$D:$D,Table5_2_long!$F:$F,'Summed Data by Industry'!$B22,Table5_2_long!$C:$C,INDEX(mapping!$L$3:$L$8,MATCH('Summed Data by Industry'!AS$1,mapping!$M$3:$M$8,0)),Table5_2_long!$G:$G,'Summed Data by Industry'!AS$3))</f>
        <v>0</v>
      </c>
      <c r="AT22" s="72">
        <f>MAX(0,SUMIFS(Table5_2_long!$D:$D,Table5_2_long!$F:$F,'Summed Data by Industry'!$B22,Table5_2_long!$C:$C,INDEX(mapping!$L$3:$L$8,MATCH('Summed Data by Industry'!AT$1,mapping!$M$3:$M$8,0)),Table5_2_long!$G:$G,'Summed Data by Industry'!AT$3))</f>
        <v>1</v>
      </c>
      <c r="AV22" s="72">
        <f>MAX(0,SUMIFS(Table5_2_long!$D:$D,Table5_2_long!$F:$F,'Summed Data by Industry'!$B22,Table5_2_long!$C:$C,INDEX(mapping!$L$3:$L$8,MATCH('Summed Data by Industry'!AV$1,mapping!$M$3:$M$8,0)),Table5_2_long!$G:$G,'Summed Data by Industry'!AV$3))</f>
        <v>0</v>
      </c>
      <c r="AW22" s="72">
        <f>MAX(0,SUMIFS(Table5_2_long!$D:$D,Table5_2_long!$F:$F,'Summed Data by Industry'!$B22,Table5_2_long!$C:$C,INDEX(mapping!$L$3:$L$8,MATCH('Summed Data by Industry'!AW$1,mapping!$M$3:$M$8,0)),Table5_2_long!$G:$G,'Summed Data by Industry'!AW$3))</f>
        <v>0</v>
      </c>
      <c r="AX22" s="72">
        <f>MAX(0,SUMIFS(Table5_2_long!$D:$D,Table5_2_long!$F:$F,'Summed Data by Industry'!$B22,Table5_2_long!$C:$C,INDEX(mapping!$L$3:$L$8,MATCH('Summed Data by Industry'!AX$1,mapping!$M$3:$M$8,0)),Table5_2_long!$G:$G,'Summed Data by Industry'!AX$3))</f>
        <v>0</v>
      </c>
      <c r="AY22" s="72">
        <f>MAX(0,SUMIFS(Table5_2_long!$D:$D,Table5_2_long!$F:$F,'Summed Data by Industry'!$B22,Table5_2_long!$C:$C,INDEX(mapping!$L$3:$L$8,MATCH('Summed Data by Industry'!AY$1,mapping!$M$3:$M$8,0)),Table5_2_long!$G:$G,'Summed Data by Industry'!AY$3))</f>
        <v>0</v>
      </c>
      <c r="AZ22" s="72">
        <f>MAX(0,SUMIFS(Table5_2_long!$D:$D,Table5_2_long!$F:$F,'Summed Data by Industry'!$B22,Table5_2_long!$C:$C,INDEX(mapping!$L$3:$L$8,MATCH('Summed Data by Industry'!AZ$1,mapping!$M$3:$M$8,0)),Table5_2_long!$G:$G,'Summed Data by Industry'!AZ$3))</f>
        <v>0</v>
      </c>
      <c r="BA22" s="72">
        <f>MAX(0,SUMIFS(Table5_2_long!$D:$D,Table5_2_long!$F:$F,'Summed Data by Industry'!$B22,Table5_2_long!$C:$C,INDEX(mapping!$L$3:$L$8,MATCH('Summed Data by Industry'!BA$1,mapping!$M$3:$M$8,0)),Table5_2_long!$G:$G,'Summed Data by Industry'!BA$3))</f>
        <v>0</v>
      </c>
      <c r="BB22" s="72">
        <f>MAX(0,SUMIFS(Table5_2_long!$D:$D,Table5_2_long!$F:$F,'Summed Data by Industry'!$B22,Table5_2_long!$C:$C,INDEX(mapping!$L$3:$L$8,MATCH('Summed Data by Industry'!BB$1,mapping!$M$3:$M$8,0)),Table5_2_long!$G:$G,'Summed Data by Industry'!BB$3))</f>
        <v>0</v>
      </c>
      <c r="BC22" s="72">
        <f>MAX(0,SUMIFS(Table5_2_long!$D:$D,Table5_2_long!$F:$F,'Summed Data by Industry'!$B22,Table5_2_long!$C:$C,INDEX(mapping!$L$3:$L$8,MATCH('Summed Data by Industry'!BC$1,mapping!$M$3:$M$8,0)),Table5_2_long!$G:$G,'Summed Data by Industry'!BC$3))</f>
        <v>0</v>
      </c>
      <c r="BE22" s="44"/>
      <c r="BF22" s="44"/>
      <c r="BG22" s="44"/>
      <c r="BH22" s="44"/>
      <c r="BI22" s="44"/>
      <c r="BJ22" s="44"/>
      <c r="BK22" s="44"/>
      <c r="BL22" s="44"/>
    </row>
    <row r="23" spans="1:66" x14ac:dyDescent="0.25">
      <c r="A23" s="2" t="s">
        <v>775</v>
      </c>
      <c r="B23" s="1" t="s">
        <v>25</v>
      </c>
      <c r="C23" s="72">
        <f>MAX(0,SUMIFS(Table5_2_long!$D:$D,Table5_2_long!$F:$F,'Summed Data by Industry'!$B23,Table5_2_long!$C:$C,INDEX(mapping!$L$3:$L$8,MATCH('Summed Data by Industry'!C$1,mapping!$M$3:$M$8,0)),Table5_2_long!$G:$G,'Summed Data by Industry'!C$3))</f>
        <v>1</v>
      </c>
      <c r="D23" s="72">
        <f>MAX(0,SUMIFS(Table5_2_long!$D:$D,Table5_2_long!$F:$F,'Summed Data by Industry'!$B23,Table5_2_long!$C:$C,INDEX(mapping!$L$3:$L$8,MATCH('Summed Data by Industry'!D$1,mapping!$M$3:$M$8,0)),Table5_2_long!$G:$G,'Summed Data by Industry'!D$3))</f>
        <v>1</v>
      </c>
      <c r="E23" s="72">
        <f>MAX(0,SUMIFS(Table5_2_long!$D:$D,Table5_2_long!$F:$F,'Summed Data by Industry'!$B23,Table5_2_long!$C:$C,INDEX(mapping!$L$3:$L$8,MATCH('Summed Data by Industry'!E$1,mapping!$M$3:$M$8,0)),Table5_2_long!$G:$G,'Summed Data by Industry'!E$3))</f>
        <v>2</v>
      </c>
      <c r="F23" s="72">
        <f>MAX(0,SUMIFS(Table5_2_long!$D:$D,Table5_2_long!$F:$F,'Summed Data by Industry'!$B23,Table5_2_long!$C:$C,INDEX(mapping!$L$3:$L$8,MATCH('Summed Data by Industry'!F$1,mapping!$M$3:$M$8,0)),Table5_2_long!$G:$G,'Summed Data by Industry'!F$3))</f>
        <v>13</v>
      </c>
      <c r="G23" s="72">
        <f>MAX(0,SUMIFS(Table5_2_long!$D:$D,Table5_2_long!$F:$F,'Summed Data by Industry'!$B23,Table5_2_long!$C:$C,INDEX(mapping!$L$3:$L$8,MATCH('Summed Data by Industry'!G$1,mapping!$M$3:$M$8,0)),Table5_2_long!$G:$G,'Summed Data by Industry'!G$3))</f>
        <v>1</v>
      </c>
      <c r="H23" s="72">
        <f>MAX(0,SUMIFS(Table5_2_long!$D:$D,Table5_2_long!$F:$F,'Summed Data by Industry'!$B23,Table5_2_long!$C:$C,INDEX(mapping!$L$3:$L$8,MATCH('Summed Data by Industry'!H$1,mapping!$M$3:$M$8,0)),Table5_2_long!$G:$G,'Summed Data by Industry'!H$3))</f>
        <v>6</v>
      </c>
      <c r="I23" s="72">
        <f>MAX(0,SUMIFS(Table5_2_long!$D:$D,Table5_2_long!$F:$F,'Summed Data by Industry'!$B23,Table5_2_long!$C:$C,INDEX(mapping!$L$3:$L$8,MATCH('Summed Data by Industry'!I$1,mapping!$M$3:$M$8,0)),Table5_2_long!$G:$G,'Summed Data by Industry'!I$3))</f>
        <v>2</v>
      </c>
      <c r="J23" s="72">
        <f>MAX(0,SUMIFS(Table5_2_long!$D:$D,Table5_2_long!$F:$F,'Summed Data by Industry'!$B23,Table5_2_long!$C:$C,INDEX(mapping!$L$3:$L$8,MATCH('Summed Data by Industry'!J$1,mapping!$M$3:$M$8,0)),Table5_2_long!$G:$G,'Summed Data by Industry'!J$3))</f>
        <v>1</v>
      </c>
      <c r="L23" s="72">
        <f>MAX(0,SUMIFS(Table5_2_long!$D:$D,Table5_2_long!$F:$F,'Summed Data by Industry'!$B23,Table5_2_long!$C:$C,INDEX(mapping!$L$3:$L$8,MATCH('Summed Data by Industry'!L$1,mapping!$M$3:$M$8,0)),Table5_2_long!$G:$G,'Summed Data by Industry'!L$3))</f>
        <v>0</v>
      </c>
      <c r="M23" s="72">
        <f>MAX(0,SUMIFS(Table5_2_long!$D:$D,Table5_2_long!$F:$F,'Summed Data by Industry'!$B23,Table5_2_long!$C:$C,INDEX(mapping!$L$3:$L$8,MATCH('Summed Data by Industry'!M$1,mapping!$M$3:$M$8,0)),Table5_2_long!$G:$G,'Summed Data by Industry'!M$3))</f>
        <v>0</v>
      </c>
      <c r="N23" s="72">
        <f>MAX(0,SUMIFS(Table5_2_long!$D:$D,Table5_2_long!$F:$F,'Summed Data by Industry'!$B23,Table5_2_long!$C:$C,INDEX(mapping!$L$3:$L$8,MATCH('Summed Data by Industry'!N$1,mapping!$M$3:$M$8,0)),Table5_2_long!$G:$G,'Summed Data by Industry'!N$3))</f>
        <v>0</v>
      </c>
      <c r="O23" s="72">
        <f>MAX(0,SUMIFS(Table5_2_long!$D:$D,Table5_2_long!$F:$F,'Summed Data by Industry'!$B23,Table5_2_long!$C:$C,INDEX(mapping!$L$3:$L$8,MATCH('Summed Data by Industry'!O$1,mapping!$M$3:$M$8,0)),Table5_2_long!$G:$G,'Summed Data by Industry'!O$3))</f>
        <v>0</v>
      </c>
      <c r="P23" s="72">
        <f>MAX(0,SUMIFS(Table5_2_long!$D:$D,Table5_2_long!$F:$F,'Summed Data by Industry'!$B23,Table5_2_long!$C:$C,INDEX(mapping!$L$3:$L$8,MATCH('Summed Data by Industry'!P$1,mapping!$M$3:$M$8,0)),Table5_2_long!$G:$G,'Summed Data by Industry'!P$3))</f>
        <v>0</v>
      </c>
      <c r="Q23" s="72">
        <f>MAX(0,SUMIFS(Table5_2_long!$D:$D,Table5_2_long!$F:$F,'Summed Data by Industry'!$B23,Table5_2_long!$C:$C,INDEX(mapping!$L$3:$L$8,MATCH('Summed Data by Industry'!Q$1,mapping!$M$3:$M$8,0)),Table5_2_long!$G:$G,'Summed Data by Industry'!Q$3))</f>
        <v>0</v>
      </c>
      <c r="R23" s="72">
        <f>MAX(0,SUMIFS(Table5_2_long!$D:$D,Table5_2_long!$F:$F,'Summed Data by Industry'!$B23,Table5_2_long!$C:$C,INDEX(mapping!$L$3:$L$8,MATCH('Summed Data by Industry'!R$1,mapping!$M$3:$M$8,0)),Table5_2_long!$G:$G,'Summed Data by Industry'!R$3))</f>
        <v>0</v>
      </c>
      <c r="S23" s="72">
        <f>MAX(0,SUMIFS(Table5_2_long!$D:$D,Table5_2_long!$F:$F,'Summed Data by Industry'!$B23,Table5_2_long!$C:$C,INDEX(mapping!$L$3:$L$8,MATCH('Summed Data by Industry'!S$1,mapping!$M$3:$M$8,0)),Table5_2_long!$G:$G,'Summed Data by Industry'!S$3))</f>
        <v>0</v>
      </c>
      <c r="U23" s="72">
        <f>MAX(0,SUMIFS(Table5_2_long!$D:$D,Table5_2_long!$F:$F,'Summed Data by Industry'!$B23,Table5_2_long!$C:$C,INDEX(mapping!$L$3:$L$8,MATCH('Summed Data by Industry'!U$1,mapping!$M$3:$M$8,0)),Table5_2_long!$G:$G,'Summed Data by Industry'!U$3))</f>
        <v>0</v>
      </c>
      <c r="V23" s="72">
        <f>MAX(0,SUMIFS(Table5_2_long!$D:$D,Table5_2_long!$F:$F,'Summed Data by Industry'!$B23,Table5_2_long!$C:$C,INDEX(mapping!$L$3:$L$8,MATCH('Summed Data by Industry'!V$1,mapping!$M$3:$M$8,0)),Table5_2_long!$G:$G,'Summed Data by Industry'!V$3))</f>
        <v>0</v>
      </c>
      <c r="W23" s="72">
        <f>MAX(0,SUMIFS(Table5_2_long!$D:$D,Table5_2_long!$F:$F,'Summed Data by Industry'!$B23,Table5_2_long!$C:$C,INDEX(mapping!$L$3:$L$8,MATCH('Summed Data by Industry'!W$1,mapping!$M$3:$M$8,0)),Table5_2_long!$G:$G,'Summed Data by Industry'!W$3))</f>
        <v>0</v>
      </c>
      <c r="X23" s="72">
        <f>MAX(0,SUMIFS(Table5_2_long!$D:$D,Table5_2_long!$F:$F,'Summed Data by Industry'!$B23,Table5_2_long!$C:$C,INDEX(mapping!$L$3:$L$8,MATCH('Summed Data by Industry'!X$1,mapping!$M$3:$M$8,0)),Table5_2_long!$G:$G,'Summed Data by Industry'!X$3))</f>
        <v>0</v>
      </c>
      <c r="Y23" s="72">
        <f>MAX(0,SUMIFS(Table5_2_long!$D:$D,Table5_2_long!$F:$F,'Summed Data by Industry'!$B23,Table5_2_long!$C:$C,INDEX(mapping!$L$3:$L$8,MATCH('Summed Data by Industry'!Y$1,mapping!$M$3:$M$8,0)),Table5_2_long!$G:$G,'Summed Data by Industry'!Y$3))</f>
        <v>0</v>
      </c>
      <c r="Z23" s="72">
        <f>MAX(0,SUMIFS(Table5_2_long!$D:$D,Table5_2_long!$F:$F,'Summed Data by Industry'!$B23,Table5_2_long!$C:$C,INDEX(mapping!$L$3:$L$8,MATCH('Summed Data by Industry'!Z$1,mapping!$M$3:$M$8,0)),Table5_2_long!$G:$G,'Summed Data by Industry'!Z$3))</f>
        <v>0</v>
      </c>
      <c r="AA23" s="72">
        <f>MAX(0,SUMIFS(Table5_2_long!$D:$D,Table5_2_long!$F:$F,'Summed Data by Industry'!$B23,Table5_2_long!$C:$C,INDEX(mapping!$L$3:$L$8,MATCH('Summed Data by Industry'!AA$1,mapping!$M$3:$M$8,0)),Table5_2_long!$G:$G,'Summed Data by Industry'!AA$3))</f>
        <v>0</v>
      </c>
      <c r="AB23" s="72">
        <f>MAX(0,SUMIFS(Table5_2_long!$D:$D,Table5_2_long!$F:$F,'Summed Data by Industry'!$B23,Table5_2_long!$C:$C,INDEX(mapping!$L$3:$L$8,MATCH('Summed Data by Industry'!AB$1,mapping!$M$3:$M$8,0)),Table5_2_long!$G:$G,'Summed Data by Industry'!AB$3))</f>
        <v>0</v>
      </c>
      <c r="AD23" s="72">
        <f>MAX(0,SUMIFS(Table5_2_long!$D:$D,Table5_2_long!$F:$F,'Summed Data by Industry'!$B23,Table5_2_long!$C:$C,INDEX(mapping!$L$3:$L$8,MATCH('Summed Data by Industry'!AD$1,mapping!$M$3:$M$8,0)),Table5_2_long!$G:$G,'Summed Data by Industry'!AD$3))</f>
        <v>4</v>
      </c>
      <c r="AE23" s="72">
        <f>MAX(0,SUMIFS(Table5_2_long!$D:$D,Table5_2_long!$F:$F,'Summed Data by Industry'!$B23,Table5_2_long!$C:$C,INDEX(mapping!$L$3:$L$8,MATCH('Summed Data by Industry'!AE$1,mapping!$M$3:$M$8,0)),Table5_2_long!$G:$G,'Summed Data by Industry'!AE$3))</f>
        <v>24</v>
      </c>
      <c r="AF23" s="72">
        <f>MAX(0,SUMIFS(Table5_2_long!$D:$D,Table5_2_long!$F:$F,'Summed Data by Industry'!$B23,Table5_2_long!$C:$C,INDEX(mapping!$L$3:$L$8,MATCH('Summed Data by Industry'!AF$1,mapping!$M$3:$M$8,0)),Table5_2_long!$G:$G,'Summed Data by Industry'!AF$3))</f>
        <v>0</v>
      </c>
      <c r="AG23" s="72">
        <f>MAX(0,SUMIFS(Table5_2_long!$D:$D,Table5_2_long!$F:$F,'Summed Data by Industry'!$B23,Table5_2_long!$C:$C,INDEX(mapping!$L$3:$L$8,MATCH('Summed Data by Industry'!AG$1,mapping!$M$3:$M$8,0)),Table5_2_long!$G:$G,'Summed Data by Industry'!AG$3))</f>
        <v>0</v>
      </c>
      <c r="AH23" s="72">
        <f>MAX(0,SUMIFS(Table5_2_long!$D:$D,Table5_2_long!$F:$F,'Summed Data by Industry'!$B23,Table5_2_long!$C:$C,INDEX(mapping!$L$3:$L$8,MATCH('Summed Data by Industry'!AH$1,mapping!$M$3:$M$8,0)),Table5_2_long!$G:$G,'Summed Data by Industry'!AH$3))</f>
        <v>1</v>
      </c>
      <c r="AI23" s="72">
        <f>MAX(0,SUMIFS(Table5_2_long!$D:$D,Table5_2_long!$F:$F,'Summed Data by Industry'!$B23,Table5_2_long!$C:$C,INDEX(mapping!$L$3:$L$8,MATCH('Summed Data by Industry'!AI$1,mapping!$M$3:$M$8,0)),Table5_2_long!$G:$G,'Summed Data by Industry'!AI$3))</f>
        <v>10</v>
      </c>
      <c r="AJ23" s="72">
        <f>MAX(0,SUMIFS(Table5_2_long!$D:$D,Table5_2_long!$F:$F,'Summed Data by Industry'!$B23,Table5_2_long!$C:$C,INDEX(mapping!$L$3:$L$8,MATCH('Summed Data by Industry'!AJ$1,mapping!$M$3:$M$8,0)),Table5_2_long!$G:$G,'Summed Data by Industry'!AJ$3))</f>
        <v>0</v>
      </c>
      <c r="AK23" s="72">
        <f>MAX(0,SUMIFS(Table5_2_long!$D:$D,Table5_2_long!$F:$F,'Summed Data by Industry'!$B23,Table5_2_long!$C:$C,INDEX(mapping!$L$3:$L$8,MATCH('Summed Data by Industry'!AK$1,mapping!$M$3:$M$8,0)),Table5_2_long!$G:$G,'Summed Data by Industry'!AK$3))</f>
        <v>1</v>
      </c>
      <c r="AM23" s="72">
        <f>MAX(0,SUMIFS(Table5_2_long!$D:$D,Table5_2_long!$F:$F,'Summed Data by Industry'!$B23,Table5_2_long!$C:$C,INDEX(mapping!$L$3:$L$8,MATCH('Summed Data by Industry'!AM$1,mapping!$M$3:$M$8,0)),Table5_2_long!$G:$G,'Summed Data by Industry'!AM$3))</f>
        <v>0</v>
      </c>
      <c r="AN23" s="72">
        <f>MAX(0,SUMIFS(Table5_2_long!$D:$D,Table5_2_long!$F:$F,'Summed Data by Industry'!$B23,Table5_2_long!$C:$C,INDEX(mapping!$L$3:$L$8,MATCH('Summed Data by Industry'!AN$1,mapping!$M$3:$M$8,0)),Table5_2_long!$G:$G,'Summed Data by Industry'!AN$3))</f>
        <v>0</v>
      </c>
      <c r="AO23" s="72">
        <f>MAX(0,SUMIFS(Table5_2_long!$D:$D,Table5_2_long!$F:$F,'Summed Data by Industry'!$B23,Table5_2_long!$C:$C,INDEX(mapping!$L$3:$L$8,MATCH('Summed Data by Industry'!AO$1,mapping!$M$3:$M$8,0)),Table5_2_long!$G:$G,'Summed Data by Industry'!AO$3))</f>
        <v>0</v>
      </c>
      <c r="AP23" s="72">
        <f>MAX(0,SUMIFS(Table5_2_long!$D:$D,Table5_2_long!$F:$F,'Summed Data by Industry'!$B23,Table5_2_long!$C:$C,INDEX(mapping!$L$3:$L$8,MATCH('Summed Data by Industry'!AP$1,mapping!$M$3:$M$8,0)),Table5_2_long!$G:$G,'Summed Data by Industry'!AP$3))</f>
        <v>0</v>
      </c>
      <c r="AQ23" s="72">
        <f>MAX(0,SUMIFS(Table5_2_long!$D:$D,Table5_2_long!$F:$F,'Summed Data by Industry'!$B23,Table5_2_long!$C:$C,INDEX(mapping!$L$3:$L$8,MATCH('Summed Data by Industry'!AQ$1,mapping!$M$3:$M$8,0)),Table5_2_long!$G:$G,'Summed Data by Industry'!AQ$3))</f>
        <v>0</v>
      </c>
      <c r="AR23" s="72">
        <f>MAX(0,SUMIFS(Table5_2_long!$D:$D,Table5_2_long!$F:$F,'Summed Data by Industry'!$B23,Table5_2_long!$C:$C,INDEX(mapping!$L$3:$L$8,MATCH('Summed Data by Industry'!AR$1,mapping!$M$3:$M$8,0)),Table5_2_long!$G:$G,'Summed Data by Industry'!AR$3))</f>
        <v>0</v>
      </c>
      <c r="AS23" s="72">
        <f>MAX(0,SUMIFS(Table5_2_long!$D:$D,Table5_2_long!$F:$F,'Summed Data by Industry'!$B23,Table5_2_long!$C:$C,INDEX(mapping!$L$3:$L$8,MATCH('Summed Data by Industry'!AS$1,mapping!$M$3:$M$8,0)),Table5_2_long!$G:$G,'Summed Data by Industry'!AS$3))</f>
        <v>0</v>
      </c>
      <c r="AT23" s="72">
        <f>MAX(0,SUMIFS(Table5_2_long!$D:$D,Table5_2_long!$F:$F,'Summed Data by Industry'!$B23,Table5_2_long!$C:$C,INDEX(mapping!$L$3:$L$8,MATCH('Summed Data by Industry'!AT$1,mapping!$M$3:$M$8,0)),Table5_2_long!$G:$G,'Summed Data by Industry'!AT$3))</f>
        <v>0</v>
      </c>
      <c r="AV23" s="72">
        <f>MAX(0,SUMIFS(Table5_2_long!$D:$D,Table5_2_long!$F:$F,'Summed Data by Industry'!$B23,Table5_2_long!$C:$C,INDEX(mapping!$L$3:$L$8,MATCH('Summed Data by Industry'!AV$1,mapping!$M$3:$M$8,0)),Table5_2_long!$G:$G,'Summed Data by Industry'!AV$3))</f>
        <v>0</v>
      </c>
      <c r="AW23" s="72">
        <f>MAX(0,SUMIFS(Table5_2_long!$D:$D,Table5_2_long!$F:$F,'Summed Data by Industry'!$B23,Table5_2_long!$C:$C,INDEX(mapping!$L$3:$L$8,MATCH('Summed Data by Industry'!AW$1,mapping!$M$3:$M$8,0)),Table5_2_long!$G:$G,'Summed Data by Industry'!AW$3))</f>
        <v>0</v>
      </c>
      <c r="AX23" s="72">
        <f>MAX(0,SUMIFS(Table5_2_long!$D:$D,Table5_2_long!$F:$F,'Summed Data by Industry'!$B23,Table5_2_long!$C:$C,INDEX(mapping!$L$3:$L$8,MATCH('Summed Data by Industry'!AX$1,mapping!$M$3:$M$8,0)),Table5_2_long!$G:$G,'Summed Data by Industry'!AX$3))</f>
        <v>0</v>
      </c>
      <c r="AY23" s="72">
        <f>MAX(0,SUMIFS(Table5_2_long!$D:$D,Table5_2_long!$F:$F,'Summed Data by Industry'!$B23,Table5_2_long!$C:$C,INDEX(mapping!$L$3:$L$8,MATCH('Summed Data by Industry'!AY$1,mapping!$M$3:$M$8,0)),Table5_2_long!$G:$G,'Summed Data by Industry'!AY$3))</f>
        <v>0</v>
      </c>
      <c r="AZ23" s="72">
        <f>MAX(0,SUMIFS(Table5_2_long!$D:$D,Table5_2_long!$F:$F,'Summed Data by Industry'!$B23,Table5_2_long!$C:$C,INDEX(mapping!$L$3:$L$8,MATCH('Summed Data by Industry'!AZ$1,mapping!$M$3:$M$8,0)),Table5_2_long!$G:$G,'Summed Data by Industry'!AZ$3))</f>
        <v>0</v>
      </c>
      <c r="BA23" s="72">
        <f>MAX(0,SUMIFS(Table5_2_long!$D:$D,Table5_2_long!$F:$F,'Summed Data by Industry'!$B23,Table5_2_long!$C:$C,INDEX(mapping!$L$3:$L$8,MATCH('Summed Data by Industry'!BA$1,mapping!$M$3:$M$8,0)),Table5_2_long!$G:$G,'Summed Data by Industry'!BA$3))</f>
        <v>0</v>
      </c>
      <c r="BB23" s="72">
        <f>MAX(0,SUMIFS(Table5_2_long!$D:$D,Table5_2_long!$F:$F,'Summed Data by Industry'!$B23,Table5_2_long!$C:$C,INDEX(mapping!$L$3:$L$8,MATCH('Summed Data by Industry'!BB$1,mapping!$M$3:$M$8,0)),Table5_2_long!$G:$G,'Summed Data by Industry'!BB$3))</f>
        <v>0</v>
      </c>
      <c r="BC23" s="72">
        <f>MAX(0,SUMIFS(Table5_2_long!$D:$D,Table5_2_long!$F:$F,'Summed Data by Industry'!$B23,Table5_2_long!$C:$C,INDEX(mapping!$L$3:$L$8,MATCH('Summed Data by Industry'!BC$1,mapping!$M$3:$M$8,0)),Table5_2_long!$G:$G,'Summed Data by Industry'!BC$3))</f>
        <v>0</v>
      </c>
      <c r="BE23" s="44"/>
      <c r="BF23" s="44"/>
      <c r="BG23" s="44"/>
      <c r="BH23" s="44"/>
      <c r="BI23" s="44"/>
      <c r="BJ23" s="44"/>
      <c r="BK23" s="44"/>
      <c r="BL23" s="44"/>
    </row>
    <row r="24" spans="1:66" x14ac:dyDescent="0.25">
      <c r="A24" s="2" t="s">
        <v>775</v>
      </c>
      <c r="B24" s="1" t="s">
        <v>26</v>
      </c>
      <c r="C24" s="72">
        <f>MAX(0,SUMIFS(Table5_2_long!$D:$D,Table5_2_long!$F:$F,'Summed Data by Industry'!$B24,Table5_2_long!$C:$C,INDEX(mapping!$L$3:$L$8,MATCH('Summed Data by Industry'!C$1,mapping!$M$3:$M$8,0)),Table5_2_long!$G:$G,'Summed Data by Industry'!C$3))</f>
        <v>0</v>
      </c>
      <c r="D24" s="72">
        <f>MAX(0,SUMIFS(Table5_2_long!$D:$D,Table5_2_long!$F:$F,'Summed Data by Industry'!$B24,Table5_2_long!$C:$C,INDEX(mapping!$L$3:$L$8,MATCH('Summed Data by Industry'!D$1,mapping!$M$3:$M$8,0)),Table5_2_long!$G:$G,'Summed Data by Industry'!D$3))</f>
        <v>4</v>
      </c>
      <c r="E24" s="72">
        <f>MAX(0,SUMIFS(Table5_2_long!$D:$D,Table5_2_long!$F:$F,'Summed Data by Industry'!$B24,Table5_2_long!$C:$C,INDEX(mapping!$L$3:$L$8,MATCH('Summed Data by Industry'!E$1,mapping!$M$3:$M$8,0)),Table5_2_long!$G:$G,'Summed Data by Industry'!E$3))</f>
        <v>3</v>
      </c>
      <c r="F24" s="72">
        <f>MAX(0,SUMIFS(Table5_2_long!$D:$D,Table5_2_long!$F:$F,'Summed Data by Industry'!$B24,Table5_2_long!$C:$C,INDEX(mapping!$L$3:$L$8,MATCH('Summed Data by Industry'!F$1,mapping!$M$3:$M$8,0)),Table5_2_long!$G:$G,'Summed Data by Industry'!F$3))</f>
        <v>9</v>
      </c>
      <c r="G24" s="72">
        <f>MAX(0,SUMIFS(Table5_2_long!$D:$D,Table5_2_long!$F:$F,'Summed Data by Industry'!$B24,Table5_2_long!$C:$C,INDEX(mapping!$L$3:$L$8,MATCH('Summed Data by Industry'!G$1,mapping!$M$3:$M$8,0)),Table5_2_long!$G:$G,'Summed Data by Industry'!G$3))</f>
        <v>1</v>
      </c>
      <c r="H24" s="72">
        <f>MAX(0,SUMIFS(Table5_2_long!$D:$D,Table5_2_long!$F:$F,'Summed Data by Industry'!$B24,Table5_2_long!$C:$C,INDEX(mapping!$L$3:$L$8,MATCH('Summed Data by Industry'!H$1,mapping!$M$3:$M$8,0)),Table5_2_long!$G:$G,'Summed Data by Industry'!H$3))</f>
        <v>8</v>
      </c>
      <c r="I24" s="72">
        <f>MAX(0,SUMIFS(Table5_2_long!$D:$D,Table5_2_long!$F:$F,'Summed Data by Industry'!$B24,Table5_2_long!$C:$C,INDEX(mapping!$L$3:$L$8,MATCH('Summed Data by Industry'!I$1,mapping!$M$3:$M$8,0)),Table5_2_long!$G:$G,'Summed Data by Industry'!I$3))</f>
        <v>5</v>
      </c>
      <c r="J24" s="72">
        <f>MAX(0,SUMIFS(Table5_2_long!$D:$D,Table5_2_long!$F:$F,'Summed Data by Industry'!$B24,Table5_2_long!$C:$C,INDEX(mapping!$L$3:$L$8,MATCH('Summed Data by Industry'!J$1,mapping!$M$3:$M$8,0)),Table5_2_long!$G:$G,'Summed Data by Industry'!J$3))</f>
        <v>1</v>
      </c>
      <c r="L24" s="72">
        <f>MAX(0,SUMIFS(Table5_2_long!$D:$D,Table5_2_long!$F:$F,'Summed Data by Industry'!$B24,Table5_2_long!$C:$C,INDEX(mapping!$L$3:$L$8,MATCH('Summed Data by Industry'!L$1,mapping!$M$3:$M$8,0)),Table5_2_long!$G:$G,'Summed Data by Industry'!L$3))</f>
        <v>0</v>
      </c>
      <c r="M24" s="72">
        <f>MAX(0,SUMIFS(Table5_2_long!$D:$D,Table5_2_long!$F:$F,'Summed Data by Industry'!$B24,Table5_2_long!$C:$C,INDEX(mapping!$L$3:$L$8,MATCH('Summed Data by Industry'!M$1,mapping!$M$3:$M$8,0)),Table5_2_long!$G:$G,'Summed Data by Industry'!M$3))</f>
        <v>0</v>
      </c>
      <c r="N24" s="72">
        <f>MAX(0,SUMIFS(Table5_2_long!$D:$D,Table5_2_long!$F:$F,'Summed Data by Industry'!$B24,Table5_2_long!$C:$C,INDEX(mapping!$L$3:$L$8,MATCH('Summed Data by Industry'!N$1,mapping!$M$3:$M$8,0)),Table5_2_long!$G:$G,'Summed Data by Industry'!N$3))</f>
        <v>0</v>
      </c>
      <c r="O24" s="72">
        <f>MAX(0,SUMIFS(Table5_2_long!$D:$D,Table5_2_long!$F:$F,'Summed Data by Industry'!$B24,Table5_2_long!$C:$C,INDEX(mapping!$L$3:$L$8,MATCH('Summed Data by Industry'!O$1,mapping!$M$3:$M$8,0)),Table5_2_long!$G:$G,'Summed Data by Industry'!O$3))</f>
        <v>0</v>
      </c>
      <c r="P24" s="72">
        <f>MAX(0,SUMIFS(Table5_2_long!$D:$D,Table5_2_long!$F:$F,'Summed Data by Industry'!$B24,Table5_2_long!$C:$C,INDEX(mapping!$L$3:$L$8,MATCH('Summed Data by Industry'!P$1,mapping!$M$3:$M$8,0)),Table5_2_long!$G:$G,'Summed Data by Industry'!P$3))</f>
        <v>0</v>
      </c>
      <c r="Q24" s="72">
        <f>MAX(0,SUMIFS(Table5_2_long!$D:$D,Table5_2_long!$F:$F,'Summed Data by Industry'!$B24,Table5_2_long!$C:$C,INDEX(mapping!$L$3:$L$8,MATCH('Summed Data by Industry'!Q$1,mapping!$M$3:$M$8,0)),Table5_2_long!$G:$G,'Summed Data by Industry'!Q$3))</f>
        <v>0</v>
      </c>
      <c r="R24" s="72">
        <f>MAX(0,SUMIFS(Table5_2_long!$D:$D,Table5_2_long!$F:$F,'Summed Data by Industry'!$B24,Table5_2_long!$C:$C,INDEX(mapping!$L$3:$L$8,MATCH('Summed Data by Industry'!R$1,mapping!$M$3:$M$8,0)),Table5_2_long!$G:$G,'Summed Data by Industry'!R$3))</f>
        <v>0</v>
      </c>
      <c r="S24" s="72">
        <f>MAX(0,SUMIFS(Table5_2_long!$D:$D,Table5_2_long!$F:$F,'Summed Data by Industry'!$B24,Table5_2_long!$C:$C,INDEX(mapping!$L$3:$L$8,MATCH('Summed Data by Industry'!S$1,mapping!$M$3:$M$8,0)),Table5_2_long!$G:$G,'Summed Data by Industry'!S$3))</f>
        <v>0</v>
      </c>
      <c r="U24" s="72">
        <f>MAX(0,SUMIFS(Table5_2_long!$D:$D,Table5_2_long!$F:$F,'Summed Data by Industry'!$B24,Table5_2_long!$C:$C,INDEX(mapping!$L$3:$L$8,MATCH('Summed Data by Industry'!U$1,mapping!$M$3:$M$8,0)),Table5_2_long!$G:$G,'Summed Data by Industry'!U$3))</f>
        <v>0</v>
      </c>
      <c r="V24" s="72">
        <f>MAX(0,SUMIFS(Table5_2_long!$D:$D,Table5_2_long!$F:$F,'Summed Data by Industry'!$B24,Table5_2_long!$C:$C,INDEX(mapping!$L$3:$L$8,MATCH('Summed Data by Industry'!V$1,mapping!$M$3:$M$8,0)),Table5_2_long!$G:$G,'Summed Data by Industry'!V$3))</f>
        <v>0</v>
      </c>
      <c r="W24" s="72">
        <f>MAX(0,SUMIFS(Table5_2_long!$D:$D,Table5_2_long!$F:$F,'Summed Data by Industry'!$B24,Table5_2_long!$C:$C,INDEX(mapping!$L$3:$L$8,MATCH('Summed Data by Industry'!W$1,mapping!$M$3:$M$8,0)),Table5_2_long!$G:$G,'Summed Data by Industry'!W$3))</f>
        <v>0</v>
      </c>
      <c r="X24" s="72">
        <f>MAX(0,SUMIFS(Table5_2_long!$D:$D,Table5_2_long!$F:$F,'Summed Data by Industry'!$B24,Table5_2_long!$C:$C,INDEX(mapping!$L$3:$L$8,MATCH('Summed Data by Industry'!X$1,mapping!$M$3:$M$8,0)),Table5_2_long!$G:$G,'Summed Data by Industry'!X$3))</f>
        <v>0</v>
      </c>
      <c r="Y24" s="72">
        <f>MAX(0,SUMIFS(Table5_2_long!$D:$D,Table5_2_long!$F:$F,'Summed Data by Industry'!$B24,Table5_2_long!$C:$C,INDEX(mapping!$L$3:$L$8,MATCH('Summed Data by Industry'!Y$1,mapping!$M$3:$M$8,0)),Table5_2_long!$G:$G,'Summed Data by Industry'!Y$3))</f>
        <v>0</v>
      </c>
      <c r="Z24" s="72">
        <f>MAX(0,SUMIFS(Table5_2_long!$D:$D,Table5_2_long!$F:$F,'Summed Data by Industry'!$B24,Table5_2_long!$C:$C,INDEX(mapping!$L$3:$L$8,MATCH('Summed Data by Industry'!Z$1,mapping!$M$3:$M$8,0)),Table5_2_long!$G:$G,'Summed Data by Industry'!Z$3))</f>
        <v>0</v>
      </c>
      <c r="AA24" s="72">
        <f>MAX(0,SUMIFS(Table5_2_long!$D:$D,Table5_2_long!$F:$F,'Summed Data by Industry'!$B24,Table5_2_long!$C:$C,INDEX(mapping!$L$3:$L$8,MATCH('Summed Data by Industry'!AA$1,mapping!$M$3:$M$8,0)),Table5_2_long!$G:$G,'Summed Data by Industry'!AA$3))</f>
        <v>0</v>
      </c>
      <c r="AB24" s="72">
        <f>MAX(0,SUMIFS(Table5_2_long!$D:$D,Table5_2_long!$F:$F,'Summed Data by Industry'!$B24,Table5_2_long!$C:$C,INDEX(mapping!$L$3:$L$8,MATCH('Summed Data by Industry'!AB$1,mapping!$M$3:$M$8,0)),Table5_2_long!$G:$G,'Summed Data by Industry'!AB$3))</f>
        <v>0</v>
      </c>
      <c r="AD24" s="72">
        <f>MAX(0,SUMIFS(Table5_2_long!$D:$D,Table5_2_long!$F:$F,'Summed Data by Industry'!$B24,Table5_2_long!$C:$C,INDEX(mapping!$L$3:$L$8,MATCH('Summed Data by Industry'!AD$1,mapping!$M$3:$M$8,0)),Table5_2_long!$G:$G,'Summed Data by Industry'!AD$3))</f>
        <v>9</v>
      </c>
      <c r="AE24" s="72">
        <f>MAX(0,SUMIFS(Table5_2_long!$D:$D,Table5_2_long!$F:$F,'Summed Data by Industry'!$B24,Table5_2_long!$C:$C,INDEX(mapping!$L$3:$L$8,MATCH('Summed Data by Industry'!AE$1,mapping!$M$3:$M$8,0)),Table5_2_long!$G:$G,'Summed Data by Industry'!AE$3))</f>
        <v>6</v>
      </c>
      <c r="AF24" s="72">
        <f>MAX(0,SUMIFS(Table5_2_long!$D:$D,Table5_2_long!$F:$F,'Summed Data by Industry'!$B24,Table5_2_long!$C:$C,INDEX(mapping!$L$3:$L$8,MATCH('Summed Data by Industry'!AF$1,mapping!$M$3:$M$8,0)),Table5_2_long!$G:$G,'Summed Data by Industry'!AF$3))</f>
        <v>0</v>
      </c>
      <c r="AG24" s="72">
        <f>MAX(0,SUMIFS(Table5_2_long!$D:$D,Table5_2_long!$F:$F,'Summed Data by Industry'!$B24,Table5_2_long!$C:$C,INDEX(mapping!$L$3:$L$8,MATCH('Summed Data by Industry'!AG$1,mapping!$M$3:$M$8,0)),Table5_2_long!$G:$G,'Summed Data by Industry'!AG$3))</f>
        <v>0</v>
      </c>
      <c r="AH24" s="72">
        <f>MAX(0,SUMIFS(Table5_2_long!$D:$D,Table5_2_long!$F:$F,'Summed Data by Industry'!$B24,Table5_2_long!$C:$C,INDEX(mapping!$L$3:$L$8,MATCH('Summed Data by Industry'!AH$1,mapping!$M$3:$M$8,0)),Table5_2_long!$G:$G,'Summed Data by Industry'!AH$3))</f>
        <v>1</v>
      </c>
      <c r="AI24" s="72">
        <f>MAX(0,SUMIFS(Table5_2_long!$D:$D,Table5_2_long!$F:$F,'Summed Data by Industry'!$B24,Table5_2_long!$C:$C,INDEX(mapping!$L$3:$L$8,MATCH('Summed Data by Industry'!AI$1,mapping!$M$3:$M$8,0)),Table5_2_long!$G:$G,'Summed Data by Industry'!AI$3))</f>
        <v>9</v>
      </c>
      <c r="AJ24" s="72">
        <f>MAX(0,SUMIFS(Table5_2_long!$D:$D,Table5_2_long!$F:$F,'Summed Data by Industry'!$B24,Table5_2_long!$C:$C,INDEX(mapping!$L$3:$L$8,MATCH('Summed Data by Industry'!AJ$1,mapping!$M$3:$M$8,0)),Table5_2_long!$G:$G,'Summed Data by Industry'!AJ$3))</f>
        <v>0</v>
      </c>
      <c r="AK24" s="72">
        <f>MAX(0,SUMIFS(Table5_2_long!$D:$D,Table5_2_long!$F:$F,'Summed Data by Industry'!$B24,Table5_2_long!$C:$C,INDEX(mapping!$L$3:$L$8,MATCH('Summed Data by Industry'!AK$1,mapping!$M$3:$M$8,0)),Table5_2_long!$G:$G,'Summed Data by Industry'!AK$3))</f>
        <v>2</v>
      </c>
      <c r="AM24" s="72">
        <f>MAX(0,SUMIFS(Table5_2_long!$D:$D,Table5_2_long!$F:$F,'Summed Data by Industry'!$B24,Table5_2_long!$C:$C,INDEX(mapping!$L$3:$L$8,MATCH('Summed Data by Industry'!AM$1,mapping!$M$3:$M$8,0)),Table5_2_long!$G:$G,'Summed Data by Industry'!AM$3))</f>
        <v>0</v>
      </c>
      <c r="AN24" s="72">
        <f>MAX(0,SUMIFS(Table5_2_long!$D:$D,Table5_2_long!$F:$F,'Summed Data by Industry'!$B24,Table5_2_long!$C:$C,INDEX(mapping!$L$3:$L$8,MATCH('Summed Data by Industry'!AN$1,mapping!$M$3:$M$8,0)),Table5_2_long!$G:$G,'Summed Data by Industry'!AN$3))</f>
        <v>0</v>
      </c>
      <c r="AO24" s="72">
        <f>MAX(0,SUMIFS(Table5_2_long!$D:$D,Table5_2_long!$F:$F,'Summed Data by Industry'!$B24,Table5_2_long!$C:$C,INDEX(mapping!$L$3:$L$8,MATCH('Summed Data by Industry'!AO$1,mapping!$M$3:$M$8,0)),Table5_2_long!$G:$G,'Summed Data by Industry'!AO$3))</f>
        <v>0</v>
      </c>
      <c r="AP24" s="72">
        <f>MAX(0,SUMIFS(Table5_2_long!$D:$D,Table5_2_long!$F:$F,'Summed Data by Industry'!$B24,Table5_2_long!$C:$C,INDEX(mapping!$L$3:$L$8,MATCH('Summed Data by Industry'!AP$1,mapping!$M$3:$M$8,0)),Table5_2_long!$G:$G,'Summed Data by Industry'!AP$3))</f>
        <v>0</v>
      </c>
      <c r="AQ24" s="72">
        <f>MAX(0,SUMIFS(Table5_2_long!$D:$D,Table5_2_long!$F:$F,'Summed Data by Industry'!$B24,Table5_2_long!$C:$C,INDEX(mapping!$L$3:$L$8,MATCH('Summed Data by Industry'!AQ$1,mapping!$M$3:$M$8,0)),Table5_2_long!$G:$G,'Summed Data by Industry'!AQ$3))</f>
        <v>0</v>
      </c>
      <c r="AR24" s="72">
        <f>MAX(0,SUMIFS(Table5_2_long!$D:$D,Table5_2_long!$F:$F,'Summed Data by Industry'!$B24,Table5_2_long!$C:$C,INDEX(mapping!$L$3:$L$8,MATCH('Summed Data by Industry'!AR$1,mapping!$M$3:$M$8,0)),Table5_2_long!$G:$G,'Summed Data by Industry'!AR$3))</f>
        <v>0</v>
      </c>
      <c r="AS24" s="72">
        <f>MAX(0,SUMIFS(Table5_2_long!$D:$D,Table5_2_long!$F:$F,'Summed Data by Industry'!$B24,Table5_2_long!$C:$C,INDEX(mapping!$L$3:$L$8,MATCH('Summed Data by Industry'!AS$1,mapping!$M$3:$M$8,0)),Table5_2_long!$G:$G,'Summed Data by Industry'!AS$3))</f>
        <v>0</v>
      </c>
      <c r="AT24" s="72">
        <f>MAX(0,SUMIFS(Table5_2_long!$D:$D,Table5_2_long!$F:$F,'Summed Data by Industry'!$B24,Table5_2_long!$C:$C,INDEX(mapping!$L$3:$L$8,MATCH('Summed Data by Industry'!AT$1,mapping!$M$3:$M$8,0)),Table5_2_long!$G:$G,'Summed Data by Industry'!AT$3))</f>
        <v>0</v>
      </c>
      <c r="AV24" s="72">
        <f>MAX(0,SUMIFS(Table5_2_long!$D:$D,Table5_2_long!$F:$F,'Summed Data by Industry'!$B24,Table5_2_long!$C:$C,INDEX(mapping!$L$3:$L$8,MATCH('Summed Data by Industry'!AV$1,mapping!$M$3:$M$8,0)),Table5_2_long!$G:$G,'Summed Data by Industry'!AV$3))</f>
        <v>0</v>
      </c>
      <c r="AW24" s="72">
        <f>MAX(0,SUMIFS(Table5_2_long!$D:$D,Table5_2_long!$F:$F,'Summed Data by Industry'!$B24,Table5_2_long!$C:$C,INDEX(mapping!$L$3:$L$8,MATCH('Summed Data by Industry'!AW$1,mapping!$M$3:$M$8,0)),Table5_2_long!$G:$G,'Summed Data by Industry'!AW$3))</f>
        <v>0</v>
      </c>
      <c r="AX24" s="72">
        <f>MAX(0,SUMIFS(Table5_2_long!$D:$D,Table5_2_long!$F:$F,'Summed Data by Industry'!$B24,Table5_2_long!$C:$C,INDEX(mapping!$L$3:$L$8,MATCH('Summed Data by Industry'!AX$1,mapping!$M$3:$M$8,0)),Table5_2_long!$G:$G,'Summed Data by Industry'!AX$3))</f>
        <v>0</v>
      </c>
      <c r="AY24" s="72">
        <f>MAX(0,SUMIFS(Table5_2_long!$D:$D,Table5_2_long!$F:$F,'Summed Data by Industry'!$B24,Table5_2_long!$C:$C,INDEX(mapping!$L$3:$L$8,MATCH('Summed Data by Industry'!AY$1,mapping!$M$3:$M$8,0)),Table5_2_long!$G:$G,'Summed Data by Industry'!AY$3))</f>
        <v>0</v>
      </c>
      <c r="AZ24" s="72">
        <f>MAX(0,SUMIFS(Table5_2_long!$D:$D,Table5_2_long!$F:$F,'Summed Data by Industry'!$B24,Table5_2_long!$C:$C,INDEX(mapping!$L$3:$L$8,MATCH('Summed Data by Industry'!AZ$1,mapping!$M$3:$M$8,0)),Table5_2_long!$G:$G,'Summed Data by Industry'!AZ$3))</f>
        <v>0</v>
      </c>
      <c r="BA24" s="72">
        <f>MAX(0,SUMIFS(Table5_2_long!$D:$D,Table5_2_long!$F:$F,'Summed Data by Industry'!$B24,Table5_2_long!$C:$C,INDEX(mapping!$L$3:$L$8,MATCH('Summed Data by Industry'!BA$1,mapping!$M$3:$M$8,0)),Table5_2_long!$G:$G,'Summed Data by Industry'!BA$3))</f>
        <v>0</v>
      </c>
      <c r="BB24" s="72">
        <f>MAX(0,SUMIFS(Table5_2_long!$D:$D,Table5_2_long!$F:$F,'Summed Data by Industry'!$B24,Table5_2_long!$C:$C,INDEX(mapping!$L$3:$L$8,MATCH('Summed Data by Industry'!BB$1,mapping!$M$3:$M$8,0)),Table5_2_long!$G:$G,'Summed Data by Industry'!BB$3))</f>
        <v>0</v>
      </c>
      <c r="BC24" s="72">
        <f>MAX(0,SUMIFS(Table5_2_long!$D:$D,Table5_2_long!$F:$F,'Summed Data by Industry'!$B24,Table5_2_long!$C:$C,INDEX(mapping!$L$3:$L$8,MATCH('Summed Data by Industry'!BC$1,mapping!$M$3:$M$8,0)),Table5_2_long!$G:$G,'Summed Data by Industry'!BC$3))</f>
        <v>0</v>
      </c>
      <c r="BE24" s="44"/>
      <c r="BF24" s="44"/>
      <c r="BG24" s="44"/>
      <c r="BH24" s="44"/>
      <c r="BI24" s="44"/>
      <c r="BJ24" s="44"/>
      <c r="BK24" s="44"/>
      <c r="BL24" s="44"/>
    </row>
    <row r="25" spans="1:66" x14ac:dyDescent="0.25">
      <c r="A25" s="2" t="s">
        <v>775</v>
      </c>
      <c r="B25" s="1" t="s">
        <v>27</v>
      </c>
      <c r="C25" s="72">
        <f>MAX(0,SUMIFS(Table5_2_long!$D:$D,Table5_2_long!$F:$F,'Summed Data by Industry'!$B25,Table5_2_long!$C:$C,INDEX(mapping!$L$3:$L$8,MATCH('Summed Data by Industry'!C$1,mapping!$M$3:$M$8,0)),Table5_2_long!$G:$G,'Summed Data by Industry'!C$3))</f>
        <v>0</v>
      </c>
      <c r="D25" s="72">
        <f>MAX(0,SUMIFS(Table5_2_long!$D:$D,Table5_2_long!$F:$F,'Summed Data by Industry'!$B25,Table5_2_long!$C:$C,INDEX(mapping!$L$3:$L$8,MATCH('Summed Data by Industry'!D$1,mapping!$M$3:$M$8,0)),Table5_2_long!$G:$G,'Summed Data by Industry'!D$3))</f>
        <v>1</v>
      </c>
      <c r="E25" s="72">
        <f>MAX(0,SUMIFS(Table5_2_long!$D:$D,Table5_2_long!$F:$F,'Summed Data by Industry'!$B25,Table5_2_long!$C:$C,INDEX(mapping!$L$3:$L$8,MATCH('Summed Data by Industry'!E$1,mapping!$M$3:$M$8,0)),Table5_2_long!$G:$G,'Summed Data by Industry'!E$3))</f>
        <v>5</v>
      </c>
      <c r="F25" s="72">
        <f>MAX(0,SUMIFS(Table5_2_long!$D:$D,Table5_2_long!$F:$F,'Summed Data by Industry'!$B25,Table5_2_long!$C:$C,INDEX(mapping!$L$3:$L$8,MATCH('Summed Data by Industry'!F$1,mapping!$M$3:$M$8,0)),Table5_2_long!$G:$G,'Summed Data by Industry'!F$3))</f>
        <v>24</v>
      </c>
      <c r="G25" s="72">
        <f>MAX(0,SUMIFS(Table5_2_long!$D:$D,Table5_2_long!$F:$F,'Summed Data by Industry'!$B25,Table5_2_long!$C:$C,INDEX(mapping!$L$3:$L$8,MATCH('Summed Data by Industry'!G$1,mapping!$M$3:$M$8,0)),Table5_2_long!$G:$G,'Summed Data by Industry'!G$3))</f>
        <v>2</v>
      </c>
      <c r="H25" s="72">
        <f>MAX(0,SUMIFS(Table5_2_long!$D:$D,Table5_2_long!$F:$F,'Summed Data by Industry'!$B25,Table5_2_long!$C:$C,INDEX(mapping!$L$3:$L$8,MATCH('Summed Data by Industry'!H$1,mapping!$M$3:$M$8,0)),Table5_2_long!$G:$G,'Summed Data by Industry'!H$3))</f>
        <v>17</v>
      </c>
      <c r="I25" s="72">
        <f>MAX(0,SUMIFS(Table5_2_long!$D:$D,Table5_2_long!$F:$F,'Summed Data by Industry'!$B25,Table5_2_long!$C:$C,INDEX(mapping!$L$3:$L$8,MATCH('Summed Data by Industry'!I$1,mapping!$M$3:$M$8,0)),Table5_2_long!$G:$G,'Summed Data by Industry'!I$3))</f>
        <v>9.3333333333333304</v>
      </c>
      <c r="J25" s="72">
        <f>MAX(0,SUMIFS(Table5_2_long!$D:$D,Table5_2_long!$F:$F,'Summed Data by Industry'!$B25,Table5_2_long!$C:$C,INDEX(mapping!$L$3:$L$8,MATCH('Summed Data by Industry'!J$1,mapping!$M$3:$M$8,0)),Table5_2_long!$G:$G,'Summed Data by Industry'!J$3))</f>
        <v>5.6666666666666599</v>
      </c>
      <c r="L25" s="72">
        <f>MAX(0,SUMIFS(Table5_2_long!$D:$D,Table5_2_long!$F:$F,'Summed Data by Industry'!$B25,Table5_2_long!$C:$C,INDEX(mapping!$L$3:$L$8,MATCH('Summed Data by Industry'!L$1,mapping!$M$3:$M$8,0)),Table5_2_long!$G:$G,'Summed Data by Industry'!L$3))</f>
        <v>0</v>
      </c>
      <c r="M25" s="72">
        <f>MAX(0,SUMIFS(Table5_2_long!$D:$D,Table5_2_long!$F:$F,'Summed Data by Industry'!$B25,Table5_2_long!$C:$C,INDEX(mapping!$L$3:$L$8,MATCH('Summed Data by Industry'!M$1,mapping!$M$3:$M$8,0)),Table5_2_long!$G:$G,'Summed Data by Industry'!M$3))</f>
        <v>0</v>
      </c>
      <c r="N25" s="72">
        <f>MAX(0,SUMIFS(Table5_2_long!$D:$D,Table5_2_long!$F:$F,'Summed Data by Industry'!$B25,Table5_2_long!$C:$C,INDEX(mapping!$L$3:$L$8,MATCH('Summed Data by Industry'!N$1,mapping!$M$3:$M$8,0)),Table5_2_long!$G:$G,'Summed Data by Industry'!N$3))</f>
        <v>0</v>
      </c>
      <c r="O25" s="72">
        <f>MAX(0,SUMIFS(Table5_2_long!$D:$D,Table5_2_long!$F:$F,'Summed Data by Industry'!$B25,Table5_2_long!$C:$C,INDEX(mapping!$L$3:$L$8,MATCH('Summed Data by Industry'!O$1,mapping!$M$3:$M$8,0)),Table5_2_long!$G:$G,'Summed Data by Industry'!O$3))</f>
        <v>0</v>
      </c>
      <c r="P25" s="72">
        <f>MAX(0,SUMIFS(Table5_2_long!$D:$D,Table5_2_long!$F:$F,'Summed Data by Industry'!$B25,Table5_2_long!$C:$C,INDEX(mapping!$L$3:$L$8,MATCH('Summed Data by Industry'!P$1,mapping!$M$3:$M$8,0)),Table5_2_long!$G:$G,'Summed Data by Industry'!P$3))</f>
        <v>0</v>
      </c>
      <c r="Q25" s="72">
        <f>MAX(0,SUMIFS(Table5_2_long!$D:$D,Table5_2_long!$F:$F,'Summed Data by Industry'!$B25,Table5_2_long!$C:$C,INDEX(mapping!$L$3:$L$8,MATCH('Summed Data by Industry'!Q$1,mapping!$M$3:$M$8,0)),Table5_2_long!$G:$G,'Summed Data by Industry'!Q$3))</f>
        <v>0</v>
      </c>
      <c r="R25" s="72">
        <f>MAX(0,SUMIFS(Table5_2_long!$D:$D,Table5_2_long!$F:$F,'Summed Data by Industry'!$B25,Table5_2_long!$C:$C,INDEX(mapping!$L$3:$L$8,MATCH('Summed Data by Industry'!R$1,mapping!$M$3:$M$8,0)),Table5_2_long!$G:$G,'Summed Data by Industry'!R$3))</f>
        <v>0</v>
      </c>
      <c r="S25" s="72">
        <f>MAX(0,SUMIFS(Table5_2_long!$D:$D,Table5_2_long!$F:$F,'Summed Data by Industry'!$B25,Table5_2_long!$C:$C,INDEX(mapping!$L$3:$L$8,MATCH('Summed Data by Industry'!S$1,mapping!$M$3:$M$8,0)),Table5_2_long!$G:$G,'Summed Data by Industry'!S$3))</f>
        <v>0</v>
      </c>
      <c r="U25" s="72">
        <f>MAX(0,SUMIFS(Table5_2_long!$D:$D,Table5_2_long!$F:$F,'Summed Data by Industry'!$B25,Table5_2_long!$C:$C,INDEX(mapping!$L$3:$L$8,MATCH('Summed Data by Industry'!U$1,mapping!$M$3:$M$8,0)),Table5_2_long!$G:$G,'Summed Data by Industry'!U$3))</f>
        <v>0</v>
      </c>
      <c r="V25" s="72">
        <f>MAX(0,SUMIFS(Table5_2_long!$D:$D,Table5_2_long!$F:$F,'Summed Data by Industry'!$B25,Table5_2_long!$C:$C,INDEX(mapping!$L$3:$L$8,MATCH('Summed Data by Industry'!V$1,mapping!$M$3:$M$8,0)),Table5_2_long!$G:$G,'Summed Data by Industry'!V$3))</f>
        <v>0</v>
      </c>
      <c r="W25" s="72">
        <f>MAX(0,SUMIFS(Table5_2_long!$D:$D,Table5_2_long!$F:$F,'Summed Data by Industry'!$B25,Table5_2_long!$C:$C,INDEX(mapping!$L$3:$L$8,MATCH('Summed Data by Industry'!W$1,mapping!$M$3:$M$8,0)),Table5_2_long!$G:$G,'Summed Data by Industry'!W$3))</f>
        <v>0</v>
      </c>
      <c r="X25" s="72">
        <f>MAX(0,SUMIFS(Table5_2_long!$D:$D,Table5_2_long!$F:$F,'Summed Data by Industry'!$B25,Table5_2_long!$C:$C,INDEX(mapping!$L$3:$L$8,MATCH('Summed Data by Industry'!X$1,mapping!$M$3:$M$8,0)),Table5_2_long!$G:$G,'Summed Data by Industry'!X$3))</f>
        <v>0</v>
      </c>
      <c r="Y25" s="72">
        <f>MAX(0,SUMIFS(Table5_2_long!$D:$D,Table5_2_long!$F:$F,'Summed Data by Industry'!$B25,Table5_2_long!$C:$C,INDEX(mapping!$L$3:$L$8,MATCH('Summed Data by Industry'!Y$1,mapping!$M$3:$M$8,0)),Table5_2_long!$G:$G,'Summed Data by Industry'!Y$3))</f>
        <v>0</v>
      </c>
      <c r="Z25" s="72">
        <f>MAX(0,SUMIFS(Table5_2_long!$D:$D,Table5_2_long!$F:$F,'Summed Data by Industry'!$B25,Table5_2_long!$C:$C,INDEX(mapping!$L$3:$L$8,MATCH('Summed Data by Industry'!Z$1,mapping!$M$3:$M$8,0)),Table5_2_long!$G:$G,'Summed Data by Industry'!Z$3))</f>
        <v>0</v>
      </c>
      <c r="AA25" s="72">
        <f>MAX(0,SUMIFS(Table5_2_long!$D:$D,Table5_2_long!$F:$F,'Summed Data by Industry'!$B25,Table5_2_long!$C:$C,INDEX(mapping!$L$3:$L$8,MATCH('Summed Data by Industry'!AA$1,mapping!$M$3:$M$8,0)),Table5_2_long!$G:$G,'Summed Data by Industry'!AA$3))</f>
        <v>0</v>
      </c>
      <c r="AB25" s="72">
        <f>MAX(0,SUMIFS(Table5_2_long!$D:$D,Table5_2_long!$F:$F,'Summed Data by Industry'!$B25,Table5_2_long!$C:$C,INDEX(mapping!$L$3:$L$8,MATCH('Summed Data by Industry'!AB$1,mapping!$M$3:$M$8,0)),Table5_2_long!$G:$G,'Summed Data by Industry'!AB$3))</f>
        <v>0</v>
      </c>
      <c r="AD25" s="72">
        <f>MAX(0,SUMIFS(Table5_2_long!$D:$D,Table5_2_long!$F:$F,'Summed Data by Industry'!$B25,Table5_2_long!$C:$C,INDEX(mapping!$L$3:$L$8,MATCH('Summed Data by Industry'!AD$1,mapping!$M$3:$M$8,0)),Table5_2_long!$G:$G,'Summed Data by Industry'!AD$3))</f>
        <v>4</v>
      </c>
      <c r="AE25" s="72">
        <f>MAX(0,SUMIFS(Table5_2_long!$D:$D,Table5_2_long!$F:$F,'Summed Data by Industry'!$B25,Table5_2_long!$C:$C,INDEX(mapping!$L$3:$L$8,MATCH('Summed Data by Industry'!AE$1,mapping!$M$3:$M$8,0)),Table5_2_long!$G:$G,'Summed Data by Industry'!AE$3))</f>
        <v>14</v>
      </c>
      <c r="AF25" s="72">
        <f>MAX(0,SUMIFS(Table5_2_long!$D:$D,Table5_2_long!$F:$F,'Summed Data by Industry'!$B25,Table5_2_long!$C:$C,INDEX(mapping!$L$3:$L$8,MATCH('Summed Data by Industry'!AF$1,mapping!$M$3:$M$8,0)),Table5_2_long!$G:$G,'Summed Data by Industry'!AF$3))</f>
        <v>0</v>
      </c>
      <c r="AG25" s="72">
        <f>MAX(0,SUMIFS(Table5_2_long!$D:$D,Table5_2_long!$F:$F,'Summed Data by Industry'!$B25,Table5_2_long!$C:$C,INDEX(mapping!$L$3:$L$8,MATCH('Summed Data by Industry'!AG$1,mapping!$M$3:$M$8,0)),Table5_2_long!$G:$G,'Summed Data by Industry'!AG$3))</f>
        <v>0</v>
      </c>
      <c r="AH25" s="72">
        <f>MAX(0,SUMIFS(Table5_2_long!$D:$D,Table5_2_long!$F:$F,'Summed Data by Industry'!$B25,Table5_2_long!$C:$C,INDEX(mapping!$L$3:$L$8,MATCH('Summed Data by Industry'!AH$1,mapping!$M$3:$M$8,0)),Table5_2_long!$G:$G,'Summed Data by Industry'!AH$3))</f>
        <v>0</v>
      </c>
      <c r="AI25" s="72">
        <f>MAX(0,SUMIFS(Table5_2_long!$D:$D,Table5_2_long!$F:$F,'Summed Data by Industry'!$B25,Table5_2_long!$C:$C,INDEX(mapping!$L$3:$L$8,MATCH('Summed Data by Industry'!AI$1,mapping!$M$3:$M$8,0)),Table5_2_long!$G:$G,'Summed Data by Industry'!AI$3))</f>
        <v>16</v>
      </c>
      <c r="AJ25" s="72">
        <f>MAX(0,SUMIFS(Table5_2_long!$D:$D,Table5_2_long!$F:$F,'Summed Data by Industry'!$B25,Table5_2_long!$C:$C,INDEX(mapping!$L$3:$L$8,MATCH('Summed Data by Industry'!AJ$1,mapping!$M$3:$M$8,0)),Table5_2_long!$G:$G,'Summed Data by Industry'!AJ$3))</f>
        <v>0</v>
      </c>
      <c r="AK25" s="72">
        <f>MAX(0,SUMIFS(Table5_2_long!$D:$D,Table5_2_long!$F:$F,'Summed Data by Industry'!$B25,Table5_2_long!$C:$C,INDEX(mapping!$L$3:$L$8,MATCH('Summed Data by Industry'!AK$1,mapping!$M$3:$M$8,0)),Table5_2_long!$G:$G,'Summed Data by Industry'!AK$3))</f>
        <v>2</v>
      </c>
      <c r="AM25" s="72">
        <f>MAX(0,SUMIFS(Table5_2_long!$D:$D,Table5_2_long!$F:$F,'Summed Data by Industry'!$B25,Table5_2_long!$C:$C,INDEX(mapping!$L$3:$L$8,MATCH('Summed Data by Industry'!AM$1,mapping!$M$3:$M$8,0)),Table5_2_long!$G:$G,'Summed Data by Industry'!AM$3))</f>
        <v>0</v>
      </c>
      <c r="AN25" s="72">
        <f>MAX(0,SUMIFS(Table5_2_long!$D:$D,Table5_2_long!$F:$F,'Summed Data by Industry'!$B25,Table5_2_long!$C:$C,INDEX(mapping!$L$3:$L$8,MATCH('Summed Data by Industry'!AN$1,mapping!$M$3:$M$8,0)),Table5_2_long!$G:$G,'Summed Data by Industry'!AN$3))</f>
        <v>0</v>
      </c>
      <c r="AO25" s="72">
        <f>MAX(0,SUMIFS(Table5_2_long!$D:$D,Table5_2_long!$F:$F,'Summed Data by Industry'!$B25,Table5_2_long!$C:$C,INDEX(mapping!$L$3:$L$8,MATCH('Summed Data by Industry'!AO$1,mapping!$M$3:$M$8,0)),Table5_2_long!$G:$G,'Summed Data by Industry'!AO$3))</f>
        <v>0</v>
      </c>
      <c r="AP25" s="72">
        <f>MAX(0,SUMIFS(Table5_2_long!$D:$D,Table5_2_long!$F:$F,'Summed Data by Industry'!$B25,Table5_2_long!$C:$C,INDEX(mapping!$L$3:$L$8,MATCH('Summed Data by Industry'!AP$1,mapping!$M$3:$M$8,0)),Table5_2_long!$G:$G,'Summed Data by Industry'!AP$3))</f>
        <v>0</v>
      </c>
      <c r="AQ25" s="72">
        <f>MAX(0,SUMIFS(Table5_2_long!$D:$D,Table5_2_long!$F:$F,'Summed Data by Industry'!$B25,Table5_2_long!$C:$C,INDEX(mapping!$L$3:$L$8,MATCH('Summed Data by Industry'!AQ$1,mapping!$M$3:$M$8,0)),Table5_2_long!$G:$G,'Summed Data by Industry'!AQ$3))</f>
        <v>0</v>
      </c>
      <c r="AR25" s="72">
        <f>MAX(0,SUMIFS(Table5_2_long!$D:$D,Table5_2_long!$F:$F,'Summed Data by Industry'!$B25,Table5_2_long!$C:$C,INDEX(mapping!$L$3:$L$8,MATCH('Summed Data by Industry'!AR$1,mapping!$M$3:$M$8,0)),Table5_2_long!$G:$G,'Summed Data by Industry'!AR$3))</f>
        <v>0</v>
      </c>
      <c r="AS25" s="72">
        <f>MAX(0,SUMIFS(Table5_2_long!$D:$D,Table5_2_long!$F:$F,'Summed Data by Industry'!$B25,Table5_2_long!$C:$C,INDEX(mapping!$L$3:$L$8,MATCH('Summed Data by Industry'!AS$1,mapping!$M$3:$M$8,0)),Table5_2_long!$G:$G,'Summed Data by Industry'!AS$3))</f>
        <v>0</v>
      </c>
      <c r="AT25" s="72">
        <f>MAX(0,SUMIFS(Table5_2_long!$D:$D,Table5_2_long!$F:$F,'Summed Data by Industry'!$B25,Table5_2_long!$C:$C,INDEX(mapping!$L$3:$L$8,MATCH('Summed Data by Industry'!AT$1,mapping!$M$3:$M$8,0)),Table5_2_long!$G:$G,'Summed Data by Industry'!AT$3))</f>
        <v>0</v>
      </c>
      <c r="AV25" s="72">
        <f>MAX(0,SUMIFS(Table5_2_long!$D:$D,Table5_2_long!$F:$F,'Summed Data by Industry'!$B25,Table5_2_long!$C:$C,INDEX(mapping!$L$3:$L$8,MATCH('Summed Data by Industry'!AV$1,mapping!$M$3:$M$8,0)),Table5_2_long!$G:$G,'Summed Data by Industry'!AV$3))</f>
        <v>0</v>
      </c>
      <c r="AW25" s="72">
        <f>MAX(0,SUMIFS(Table5_2_long!$D:$D,Table5_2_long!$F:$F,'Summed Data by Industry'!$B25,Table5_2_long!$C:$C,INDEX(mapping!$L$3:$L$8,MATCH('Summed Data by Industry'!AW$1,mapping!$M$3:$M$8,0)),Table5_2_long!$G:$G,'Summed Data by Industry'!AW$3))</f>
        <v>0</v>
      </c>
      <c r="AX25" s="72">
        <f>MAX(0,SUMIFS(Table5_2_long!$D:$D,Table5_2_long!$F:$F,'Summed Data by Industry'!$B25,Table5_2_long!$C:$C,INDEX(mapping!$L$3:$L$8,MATCH('Summed Data by Industry'!AX$1,mapping!$M$3:$M$8,0)),Table5_2_long!$G:$G,'Summed Data by Industry'!AX$3))</f>
        <v>0</v>
      </c>
      <c r="AY25" s="72">
        <f>MAX(0,SUMIFS(Table5_2_long!$D:$D,Table5_2_long!$F:$F,'Summed Data by Industry'!$B25,Table5_2_long!$C:$C,INDEX(mapping!$L$3:$L$8,MATCH('Summed Data by Industry'!AY$1,mapping!$M$3:$M$8,0)),Table5_2_long!$G:$G,'Summed Data by Industry'!AY$3))</f>
        <v>0</v>
      </c>
      <c r="AZ25" s="72">
        <f>MAX(0,SUMIFS(Table5_2_long!$D:$D,Table5_2_long!$F:$F,'Summed Data by Industry'!$B25,Table5_2_long!$C:$C,INDEX(mapping!$L$3:$L$8,MATCH('Summed Data by Industry'!AZ$1,mapping!$M$3:$M$8,0)),Table5_2_long!$G:$G,'Summed Data by Industry'!AZ$3))</f>
        <v>0</v>
      </c>
      <c r="BA25" s="72">
        <f>MAX(0,SUMIFS(Table5_2_long!$D:$D,Table5_2_long!$F:$F,'Summed Data by Industry'!$B25,Table5_2_long!$C:$C,INDEX(mapping!$L$3:$L$8,MATCH('Summed Data by Industry'!BA$1,mapping!$M$3:$M$8,0)),Table5_2_long!$G:$G,'Summed Data by Industry'!BA$3))</f>
        <v>0</v>
      </c>
      <c r="BB25" s="72">
        <f>MAX(0,SUMIFS(Table5_2_long!$D:$D,Table5_2_long!$F:$F,'Summed Data by Industry'!$B25,Table5_2_long!$C:$C,INDEX(mapping!$L$3:$L$8,MATCH('Summed Data by Industry'!BB$1,mapping!$M$3:$M$8,0)),Table5_2_long!$G:$G,'Summed Data by Industry'!BB$3))</f>
        <v>0</v>
      </c>
      <c r="BC25" s="72">
        <f>MAX(0,SUMIFS(Table5_2_long!$D:$D,Table5_2_long!$F:$F,'Summed Data by Industry'!$B25,Table5_2_long!$C:$C,INDEX(mapping!$L$3:$L$8,MATCH('Summed Data by Industry'!BC$1,mapping!$M$3:$M$8,0)),Table5_2_long!$G:$G,'Summed Data by Industry'!BC$3))</f>
        <v>0</v>
      </c>
      <c r="BE25" s="44">
        <f>'EIA Requested Industry table'!C3535</f>
        <v>22.6</v>
      </c>
      <c r="BF25" s="44"/>
      <c r="BG25" s="44"/>
      <c r="BH25" s="44"/>
      <c r="BI25" s="44"/>
      <c r="BJ25" s="44"/>
      <c r="BK25" s="44"/>
      <c r="BL25" s="44"/>
    </row>
    <row r="26" spans="1:66" x14ac:dyDescent="0.25">
      <c r="A26" s="2" t="s">
        <v>469</v>
      </c>
      <c r="B26" s="1" t="s">
        <v>28</v>
      </c>
      <c r="F26">
        <v>1</v>
      </c>
      <c r="L26" s="44"/>
      <c r="M26" s="44"/>
      <c r="N26" s="44"/>
      <c r="O26" s="44">
        <v>1</v>
      </c>
      <c r="P26" s="44"/>
      <c r="Q26" s="44"/>
      <c r="R26" s="44"/>
      <c r="S26" s="44"/>
      <c r="U26" s="44"/>
      <c r="V26" s="44"/>
      <c r="W26" s="44"/>
      <c r="X26" s="44">
        <v>1</v>
      </c>
      <c r="Y26" s="44"/>
      <c r="Z26" s="44"/>
      <c r="AA26" s="44"/>
      <c r="AB26" s="44"/>
      <c r="AD26" s="44"/>
      <c r="AE26" s="44"/>
      <c r="AF26" s="44"/>
      <c r="AG26" s="44">
        <v>1</v>
      </c>
      <c r="AH26" s="44"/>
      <c r="AI26" s="44"/>
      <c r="AJ26" s="44"/>
      <c r="AK26" s="44"/>
      <c r="AM26" s="44"/>
      <c r="AN26" s="44"/>
      <c r="AO26" s="44"/>
      <c r="AP26" s="44">
        <v>1</v>
      </c>
      <c r="AQ26" s="44"/>
      <c r="AR26" s="44"/>
      <c r="AS26" s="44"/>
      <c r="AT26" s="44"/>
      <c r="AV26" s="44"/>
      <c r="AW26" s="44"/>
      <c r="AX26" s="44"/>
      <c r="AY26" s="44">
        <v>1</v>
      </c>
      <c r="AZ26" s="44"/>
      <c r="BA26" s="44"/>
      <c r="BB26" s="44"/>
      <c r="BC26" s="44"/>
      <c r="BE26" s="44"/>
      <c r="BF26" s="44"/>
      <c r="BG26" s="44"/>
      <c r="BH26" s="44">
        <v>1</v>
      </c>
      <c r="BI26" s="44"/>
      <c r="BJ26" s="44"/>
      <c r="BK26" s="44"/>
      <c r="BL26" s="44"/>
      <c r="BN26" t="s">
        <v>474</v>
      </c>
    </row>
    <row r="27" spans="1:66" x14ac:dyDescent="0.25">
      <c r="A27" s="2" t="s">
        <v>469</v>
      </c>
      <c r="B27" s="1" t="s">
        <v>29</v>
      </c>
      <c r="F27">
        <v>1</v>
      </c>
      <c r="L27" s="44">
        <v>1</v>
      </c>
      <c r="M27" s="44"/>
      <c r="N27" s="44"/>
      <c r="O27" s="44"/>
      <c r="P27" s="44"/>
      <c r="Q27" s="44"/>
      <c r="R27" s="44"/>
      <c r="S27" s="44"/>
      <c r="U27" s="44">
        <v>1</v>
      </c>
      <c r="V27" s="44"/>
      <c r="W27" s="44"/>
      <c r="X27" s="44"/>
      <c r="Y27" s="44"/>
      <c r="Z27" s="44"/>
      <c r="AA27" s="44"/>
      <c r="AB27" s="44"/>
      <c r="AD27" s="44">
        <v>1</v>
      </c>
      <c r="AE27" s="44"/>
      <c r="AF27" s="44"/>
      <c r="AG27" s="44"/>
      <c r="AH27" s="44"/>
      <c r="AI27" s="44"/>
      <c r="AJ27" s="44"/>
      <c r="AK27" s="44"/>
      <c r="AM27" s="44">
        <v>1</v>
      </c>
      <c r="AN27" s="44"/>
      <c r="AO27" s="44"/>
      <c r="AP27" s="44"/>
      <c r="AQ27" s="44"/>
      <c r="AR27" s="44"/>
      <c r="AS27" s="44"/>
      <c r="AT27" s="44"/>
      <c r="AV27" s="44">
        <v>1</v>
      </c>
      <c r="AW27" s="44"/>
      <c r="AX27" s="44"/>
      <c r="AY27" s="44"/>
      <c r="AZ27" s="44"/>
      <c r="BA27" s="44"/>
      <c r="BB27" s="44"/>
      <c r="BC27" s="44"/>
      <c r="BE27" s="44">
        <v>1</v>
      </c>
      <c r="BF27" s="44"/>
      <c r="BG27" s="44"/>
      <c r="BH27" s="44"/>
      <c r="BI27" s="44"/>
      <c r="BJ27" s="44"/>
      <c r="BK27" s="44"/>
      <c r="BL27" s="44"/>
      <c r="BN27" t="s">
        <v>475</v>
      </c>
    </row>
    <row r="28" spans="1:66" x14ac:dyDescent="0.25">
      <c r="A28" s="2" t="s">
        <v>470</v>
      </c>
      <c r="B28" s="1" t="s">
        <v>30</v>
      </c>
      <c r="F28" s="44">
        <f>'EIA Requested Industry table'!$F648*0.6</f>
        <v>156.19919999999999</v>
      </c>
      <c r="H28" s="44">
        <f>'EIA Requested Industry table'!$F648*0.2</f>
        <v>52.066400000000002</v>
      </c>
      <c r="I28" s="44">
        <f>'EIA Requested Industry table'!$F648*0.2</f>
        <v>52.066400000000002</v>
      </c>
      <c r="L28" s="44"/>
      <c r="M28" s="44"/>
      <c r="N28" s="44"/>
      <c r="O28" s="44"/>
      <c r="P28" s="44"/>
      <c r="Q28" s="44"/>
      <c r="R28" s="44"/>
      <c r="S28" s="44"/>
      <c r="U28" s="44"/>
      <c r="V28" s="44"/>
      <c r="W28" s="44"/>
      <c r="X28" s="44"/>
      <c r="Y28" s="44"/>
      <c r="AA28" s="44"/>
      <c r="AB28" s="93">
        <f>SUM('EIA Requested Industry table'!C650,'EIA Requested Industry table'!C652,'EIA Requested Industry table'!C654)</f>
        <v>591.68500000000006</v>
      </c>
      <c r="AD28" s="44"/>
      <c r="AE28" s="44">
        <f>'EIA Requested Industry table'!C649</f>
        <v>217.392</v>
      </c>
      <c r="AF28" s="44"/>
      <c r="AG28" s="44"/>
      <c r="AH28" s="44"/>
      <c r="AI28" s="44"/>
      <c r="AJ28" s="44"/>
      <c r="AK28" s="44"/>
      <c r="AM28" s="44"/>
      <c r="AN28" s="44"/>
      <c r="AO28" s="44"/>
      <c r="AQ28" s="44"/>
      <c r="AR28" s="44"/>
      <c r="AS28" s="44"/>
      <c r="AT28" s="44">
        <f>'EIA Requested Industry table'!C651</f>
        <v>20.681999999999999</v>
      </c>
      <c r="AV28" s="44"/>
      <c r="AW28" s="44"/>
      <c r="AX28" s="44"/>
      <c r="AY28" s="44"/>
      <c r="AZ28" s="44"/>
      <c r="BA28" s="44"/>
      <c r="BB28" s="44"/>
      <c r="BC28" s="44"/>
      <c r="BE28" s="44"/>
      <c r="BF28" s="44"/>
      <c r="BG28" s="44"/>
      <c r="BH28" s="44"/>
      <c r="BI28" s="44"/>
      <c r="BJ28" s="44"/>
      <c r="BK28" s="44"/>
      <c r="BL28" s="44"/>
      <c r="BN28" t="s">
        <v>486</v>
      </c>
    </row>
    <row r="30" spans="1:66" x14ac:dyDescent="0.25">
      <c r="A30" s="41" t="s">
        <v>459</v>
      </c>
    </row>
    <row r="31" spans="1:66" x14ac:dyDescent="0.25">
      <c r="A31" s="55" t="s">
        <v>455</v>
      </c>
      <c r="AB31" s="94" t="s">
        <v>784</v>
      </c>
    </row>
    <row r="32" spans="1:66" x14ac:dyDescent="0.25">
      <c r="A32" s="55" t="s">
        <v>456</v>
      </c>
      <c r="AB32" s="94" t="s">
        <v>785</v>
      </c>
    </row>
    <row r="33" spans="1:28" x14ac:dyDescent="0.25">
      <c r="A33" s="55" t="s">
        <v>457</v>
      </c>
      <c r="AB33" s="95"/>
    </row>
    <row r="34" spans="1:28" x14ac:dyDescent="0.25">
      <c r="AB34" s="94" t="s">
        <v>786</v>
      </c>
    </row>
    <row r="35" spans="1:28" x14ac:dyDescent="0.25">
      <c r="A35" s="41" t="s">
        <v>460</v>
      </c>
      <c r="AB35" s="94" t="s">
        <v>787</v>
      </c>
    </row>
    <row r="36" spans="1:28" x14ac:dyDescent="0.25">
      <c r="A36" s="2" t="s">
        <v>458</v>
      </c>
      <c r="AB36" s="94" t="s">
        <v>788</v>
      </c>
    </row>
    <row r="37" spans="1:28" x14ac:dyDescent="0.25">
      <c r="A37" s="2" t="s">
        <v>476</v>
      </c>
      <c r="AB37" s="94" t="s">
        <v>789</v>
      </c>
    </row>
    <row r="38" spans="1:28" x14ac:dyDescent="0.25">
      <c r="AB38" s="94" t="s">
        <v>790</v>
      </c>
    </row>
    <row r="39" spans="1:28" x14ac:dyDescent="0.25">
      <c r="A39" s="41" t="s">
        <v>461</v>
      </c>
      <c r="AB39" s="81"/>
    </row>
    <row r="40" spans="1:28" x14ac:dyDescent="0.25">
      <c r="A40" s="2" t="s">
        <v>468</v>
      </c>
    </row>
    <row r="41" spans="1:28" x14ac:dyDescent="0.25">
      <c r="A41" s="2" t="s">
        <v>462</v>
      </c>
    </row>
    <row r="42" spans="1:28" x14ac:dyDescent="0.25">
      <c r="A42" s="2" t="s">
        <v>463</v>
      </c>
    </row>
    <row r="43" spans="1:28" x14ac:dyDescent="0.25">
      <c r="A43" s="2" t="s">
        <v>464</v>
      </c>
    </row>
    <row r="44" spans="1:28" x14ac:dyDescent="0.25">
      <c r="A44" s="2" t="s">
        <v>465</v>
      </c>
    </row>
    <row r="45" spans="1:28" x14ac:dyDescent="0.25">
      <c r="A45" s="57" t="s">
        <v>466</v>
      </c>
    </row>
    <row r="46" spans="1:28" x14ac:dyDescent="0.25">
      <c r="A46" s="2" t="s">
        <v>467</v>
      </c>
    </row>
    <row r="47" spans="1:28" x14ac:dyDescent="0.25">
      <c r="A47" s="2" t="s">
        <v>473</v>
      </c>
    </row>
  </sheetData>
  <hyperlinks>
    <hyperlink ref="A45" r:id="rId1" xr:uid="{233FE957-2A0D-4406-BC6E-0BD0A52B36F4}"/>
  </hyperlink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I20"/>
  <sheetViews>
    <sheetView zoomScale="92" zoomScaleNormal="115" workbookViewId="0">
      <selection activeCell="L14" sqref="L13:L14"/>
    </sheetView>
  </sheetViews>
  <sheetFormatPr defaultRowHeight="15" x14ac:dyDescent="0.25"/>
  <cols>
    <col min="1" max="1" width="33.28515625" customWidth="1"/>
    <col min="2" max="2" width="14.42578125" customWidth="1"/>
    <col min="3" max="3" width="17" customWidth="1"/>
    <col min="4" max="5" width="12.5703125" customWidth="1"/>
    <col min="6" max="6" width="18.42578125" customWidth="1"/>
    <col min="7" max="7" width="18.85546875" customWidth="1"/>
    <col min="8" max="8" width="28.85546875" customWidth="1"/>
    <col min="9" max="9" width="27.140625" customWidth="1"/>
  </cols>
  <sheetData>
    <row r="1" spans="1:9" x14ac:dyDescent="0.25">
      <c r="A1" s="48" t="s">
        <v>448</v>
      </c>
    </row>
    <row r="3" spans="1:9" x14ac:dyDescent="0.25">
      <c r="A3" s="49" t="s">
        <v>163</v>
      </c>
      <c r="B3" s="49"/>
      <c r="C3" s="49"/>
      <c r="D3" s="50"/>
      <c r="E3" s="50"/>
      <c r="F3" s="50"/>
      <c r="G3" s="50"/>
      <c r="I3" s="1"/>
    </row>
    <row r="4" spans="1:9" x14ac:dyDescent="0.25">
      <c r="D4" s="88" t="s">
        <v>164</v>
      </c>
      <c r="E4" s="88"/>
      <c r="F4" s="88"/>
      <c r="G4" s="88"/>
    </row>
    <row r="5" spans="1:9" x14ac:dyDescent="0.25">
      <c r="B5" s="43" t="s">
        <v>165</v>
      </c>
      <c r="C5" s="43" t="s">
        <v>166</v>
      </c>
      <c r="D5" s="43" t="s">
        <v>155</v>
      </c>
      <c r="E5" s="43" t="s">
        <v>156</v>
      </c>
      <c r="F5" s="43" t="s">
        <v>157</v>
      </c>
      <c r="G5" s="43" t="s">
        <v>158</v>
      </c>
      <c r="H5" s="43"/>
      <c r="I5" s="43"/>
    </row>
    <row r="6" spans="1:9" x14ac:dyDescent="0.25">
      <c r="A6" t="s">
        <v>167</v>
      </c>
      <c r="B6" s="42">
        <v>0.32</v>
      </c>
      <c r="C6" s="42">
        <v>0.17</v>
      </c>
      <c r="D6" s="42">
        <v>0.01</v>
      </c>
      <c r="E6" s="42">
        <v>0.13</v>
      </c>
      <c r="F6" s="42">
        <v>0.37</v>
      </c>
      <c r="G6" s="42">
        <v>0</v>
      </c>
      <c r="H6" s="44"/>
      <c r="I6" s="44"/>
    </row>
    <row r="7" spans="1:9" x14ac:dyDescent="0.25">
      <c r="A7" t="s">
        <v>168</v>
      </c>
      <c r="B7" s="42">
        <v>0.28000000000000003</v>
      </c>
      <c r="C7" s="42">
        <v>0.32</v>
      </c>
      <c r="D7" s="42">
        <v>0.04</v>
      </c>
      <c r="E7" s="42">
        <v>0.08</v>
      </c>
      <c r="F7" s="42">
        <v>0.05</v>
      </c>
      <c r="G7" s="42">
        <v>0.23</v>
      </c>
      <c r="H7" s="44"/>
      <c r="I7" s="44"/>
    </row>
    <row r="8" spans="1:9" x14ac:dyDescent="0.25">
      <c r="A8" t="s">
        <v>169</v>
      </c>
      <c r="B8" s="42">
        <v>0.35</v>
      </c>
      <c r="C8" s="42">
        <v>0.1</v>
      </c>
      <c r="D8" s="42">
        <v>0.26</v>
      </c>
      <c r="E8" s="42">
        <v>0.28999999999999998</v>
      </c>
      <c r="F8" s="42">
        <v>0</v>
      </c>
      <c r="G8" s="42">
        <v>0</v>
      </c>
      <c r="H8" s="44"/>
      <c r="I8" s="44"/>
    </row>
    <row r="9" spans="1:9" x14ac:dyDescent="0.25">
      <c r="A9" t="s">
        <v>170</v>
      </c>
      <c r="B9" s="42">
        <v>0.18</v>
      </c>
      <c r="C9" s="42">
        <v>0.5</v>
      </c>
      <c r="D9" s="42">
        <v>0</v>
      </c>
      <c r="E9" s="42">
        <v>0.19</v>
      </c>
      <c r="F9" s="42">
        <v>0.04</v>
      </c>
      <c r="G9" s="42">
        <v>0.09</v>
      </c>
      <c r="H9" s="44"/>
      <c r="I9" s="44"/>
    </row>
    <row r="10" spans="1:9" x14ac:dyDescent="0.25">
      <c r="A10" t="s">
        <v>171</v>
      </c>
      <c r="B10" s="42">
        <v>0.28999999999999998</v>
      </c>
      <c r="C10" s="42">
        <v>0.03</v>
      </c>
      <c r="D10" s="42">
        <v>0.08</v>
      </c>
      <c r="E10" s="42">
        <v>0.6</v>
      </c>
      <c r="F10" s="42">
        <v>0</v>
      </c>
      <c r="G10" s="42">
        <v>0</v>
      </c>
      <c r="H10" s="44"/>
      <c r="I10" s="44"/>
    </row>
    <row r="11" spans="1:9" x14ac:dyDescent="0.25">
      <c r="A11" t="s">
        <v>4</v>
      </c>
      <c r="B11" s="42">
        <v>0.21</v>
      </c>
      <c r="C11" s="42">
        <v>0.14000000000000001</v>
      </c>
      <c r="D11" s="42">
        <v>0</v>
      </c>
      <c r="E11" s="42">
        <v>0</v>
      </c>
      <c r="F11" s="42">
        <v>0.05</v>
      </c>
      <c r="G11" s="42">
        <v>0.6</v>
      </c>
      <c r="H11" s="44"/>
      <c r="I11" s="44"/>
    </row>
    <row r="12" spans="1:9" x14ac:dyDescent="0.25">
      <c r="A12" t="s">
        <v>172</v>
      </c>
      <c r="B12" s="42">
        <v>0.21</v>
      </c>
      <c r="C12" s="42">
        <v>0.49</v>
      </c>
      <c r="D12" s="42">
        <v>0.02</v>
      </c>
      <c r="E12" s="42">
        <v>0.03</v>
      </c>
      <c r="F12" s="42">
        <v>0.14000000000000001</v>
      </c>
      <c r="G12" s="42">
        <v>0.11</v>
      </c>
      <c r="H12" s="44"/>
      <c r="I12" s="44"/>
    </row>
    <row r="13" spans="1:9" x14ac:dyDescent="0.25">
      <c r="A13" t="s">
        <v>173</v>
      </c>
      <c r="B13" s="42">
        <v>0.4</v>
      </c>
      <c r="C13" s="42">
        <v>0.17</v>
      </c>
      <c r="D13" s="42">
        <v>0.18</v>
      </c>
      <c r="E13" s="42">
        <v>0.17</v>
      </c>
      <c r="F13" s="42">
        <v>0</v>
      </c>
      <c r="G13" s="42">
        <v>0.08</v>
      </c>
      <c r="H13" s="44"/>
      <c r="I13" s="44"/>
    </row>
    <row r="14" spans="1:9" x14ac:dyDescent="0.25">
      <c r="A14" t="s">
        <v>5</v>
      </c>
      <c r="B14" s="42">
        <v>0.09</v>
      </c>
      <c r="C14" s="42">
        <v>0</v>
      </c>
      <c r="D14" s="42">
        <v>0.04</v>
      </c>
      <c r="E14" s="42">
        <v>0</v>
      </c>
      <c r="F14" s="42">
        <v>0.23</v>
      </c>
      <c r="G14" s="42">
        <v>0.64</v>
      </c>
      <c r="H14" s="44"/>
      <c r="I14" s="44"/>
    </row>
    <row r="15" spans="1:9" x14ac:dyDescent="0.25">
      <c r="A15" t="s">
        <v>174</v>
      </c>
      <c r="B15" s="42">
        <v>7.0000000000000007E-2</v>
      </c>
      <c r="C15" s="42">
        <v>0.1</v>
      </c>
      <c r="D15" s="42">
        <v>0.02</v>
      </c>
      <c r="E15" s="42">
        <v>0.11</v>
      </c>
      <c r="F15" s="42">
        <v>0</v>
      </c>
      <c r="G15" s="42">
        <v>0.7</v>
      </c>
      <c r="H15" s="44"/>
      <c r="I15" s="44"/>
    </row>
    <row r="16" spans="1:9" x14ac:dyDescent="0.25">
      <c r="A16" t="s">
        <v>175</v>
      </c>
      <c r="B16" s="42">
        <v>0.34</v>
      </c>
      <c r="C16" s="42">
        <v>0.23</v>
      </c>
      <c r="D16" s="42">
        <v>0.14000000000000001</v>
      </c>
      <c r="E16" s="42">
        <v>0.09</v>
      </c>
      <c r="F16" s="42">
        <v>0.09</v>
      </c>
      <c r="G16" s="42">
        <v>0.11</v>
      </c>
      <c r="H16" s="44"/>
      <c r="I16" s="44"/>
    </row>
    <row r="17" spans="1:9" x14ac:dyDescent="0.25">
      <c r="A17" t="s">
        <v>3</v>
      </c>
      <c r="B17" s="42">
        <v>0.23</v>
      </c>
      <c r="C17" s="42">
        <v>0.17</v>
      </c>
      <c r="D17" s="42">
        <v>0.14000000000000001</v>
      </c>
      <c r="E17" s="42">
        <v>0.46</v>
      </c>
      <c r="F17" s="42">
        <v>0</v>
      </c>
      <c r="G17" s="42">
        <v>0</v>
      </c>
      <c r="H17" s="44"/>
      <c r="I17" s="44"/>
    </row>
    <row r="18" spans="1:9" x14ac:dyDescent="0.25">
      <c r="A18" t="s">
        <v>176</v>
      </c>
      <c r="B18" s="42">
        <v>0.24</v>
      </c>
      <c r="C18" s="42">
        <v>0.01</v>
      </c>
      <c r="D18" s="42">
        <v>0.26</v>
      </c>
      <c r="E18" s="42">
        <v>0.46</v>
      </c>
      <c r="F18" s="42">
        <v>0.03</v>
      </c>
      <c r="G18" s="42">
        <v>0</v>
      </c>
      <c r="H18" s="44"/>
      <c r="I18" s="44"/>
    </row>
    <row r="19" spans="1:9" x14ac:dyDescent="0.25">
      <c r="A19" t="s">
        <v>177</v>
      </c>
      <c r="B19" s="42">
        <v>0.11</v>
      </c>
      <c r="C19" s="45">
        <v>5.0000000000000001E-3</v>
      </c>
      <c r="D19" s="45">
        <v>5.0000000000000001E-3</v>
      </c>
      <c r="E19" s="42">
        <v>0.01</v>
      </c>
      <c r="F19" s="42">
        <v>0.02</v>
      </c>
      <c r="G19" s="42">
        <v>0.85</v>
      </c>
      <c r="H19" s="44"/>
      <c r="I19" s="44"/>
    </row>
    <row r="20" spans="1:9" x14ac:dyDescent="0.25">
      <c r="A20" t="s">
        <v>178</v>
      </c>
      <c r="B20" s="42">
        <v>0.13</v>
      </c>
      <c r="C20" s="42">
        <v>0.09</v>
      </c>
      <c r="D20" s="42">
        <v>0.06</v>
      </c>
      <c r="E20" s="42">
        <v>0.59</v>
      </c>
      <c r="F20" s="42">
        <v>0.13</v>
      </c>
      <c r="G20" s="42">
        <v>0</v>
      </c>
      <c r="H20" s="44"/>
      <c r="I20" s="44"/>
    </row>
  </sheetData>
  <mergeCells count="1">
    <mergeCell ref="D4:G4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I27"/>
  <sheetViews>
    <sheetView topLeftCell="A2" workbookViewId="0">
      <selection activeCell="C34" sqref="C33:C34"/>
    </sheetView>
  </sheetViews>
  <sheetFormatPr defaultRowHeight="15" x14ac:dyDescent="0.25"/>
  <cols>
    <col min="1" max="1" width="45.7109375" customWidth="1"/>
    <col min="2" max="5" width="12.140625" customWidth="1"/>
    <col min="6" max="8" width="16.85546875" customWidth="1"/>
    <col min="9" max="9" width="82.42578125" customWidth="1"/>
  </cols>
  <sheetData>
    <row r="1" spans="1:9" x14ac:dyDescent="0.25">
      <c r="B1" s="89" t="s">
        <v>446</v>
      </c>
      <c r="C1" s="89"/>
      <c r="D1" s="89"/>
      <c r="E1" s="90"/>
      <c r="F1" s="91" t="s">
        <v>449</v>
      </c>
      <c r="G1" s="91"/>
      <c r="H1" s="92"/>
      <c r="I1" s="53" t="s">
        <v>159</v>
      </c>
    </row>
    <row r="2" spans="1:9" x14ac:dyDescent="0.25">
      <c r="B2" s="40" t="s">
        <v>155</v>
      </c>
      <c r="C2" s="40" t="s">
        <v>156</v>
      </c>
      <c r="D2" s="40" t="s">
        <v>157</v>
      </c>
      <c r="E2" s="51" t="s">
        <v>158</v>
      </c>
      <c r="F2" s="40" t="s">
        <v>450</v>
      </c>
      <c r="G2" s="40" t="s">
        <v>451</v>
      </c>
      <c r="H2" s="51" t="s">
        <v>452</v>
      </c>
    </row>
    <row r="3" spans="1:9" x14ac:dyDescent="0.25">
      <c r="A3" t="s">
        <v>6</v>
      </c>
      <c r="B3" s="42">
        <v>1</v>
      </c>
      <c r="C3" s="42">
        <v>0</v>
      </c>
      <c r="D3" s="42">
        <v>0</v>
      </c>
      <c r="E3" s="52">
        <v>0</v>
      </c>
      <c r="F3" s="46">
        <f>B3+(65/300)*C3</f>
        <v>1</v>
      </c>
      <c r="G3" s="46">
        <f>(235/300)*C3</f>
        <v>0</v>
      </c>
      <c r="H3" s="54">
        <f>SUM(D3:E3)</f>
        <v>0</v>
      </c>
      <c r="I3" t="s">
        <v>160</v>
      </c>
    </row>
    <row r="4" spans="1:9" x14ac:dyDescent="0.25">
      <c r="A4" t="s">
        <v>7</v>
      </c>
      <c r="B4" s="42">
        <v>1</v>
      </c>
      <c r="C4" s="42">
        <v>0</v>
      </c>
      <c r="D4" s="42">
        <v>0</v>
      </c>
      <c r="E4" s="52">
        <v>0</v>
      </c>
      <c r="F4" s="46">
        <f t="shared" ref="F4:F27" si="0">B4+(65/300)*C4</f>
        <v>1</v>
      </c>
      <c r="G4" s="46">
        <f t="shared" ref="G4:G27" si="1">(235/300)*C4</f>
        <v>0</v>
      </c>
      <c r="H4" s="54">
        <f t="shared" ref="H4:H27" si="2">SUM(D4:E4)</f>
        <v>0</v>
      </c>
      <c r="I4" t="s">
        <v>160</v>
      </c>
    </row>
    <row r="5" spans="1:9" x14ac:dyDescent="0.25">
      <c r="A5" t="s">
        <v>8</v>
      </c>
      <c r="B5" s="42">
        <f>'Raw Temperature Breakdown'!D20/SUM('Raw Temperature Breakdown'!$D20:$G20)</f>
        <v>7.6923076923076927E-2</v>
      </c>
      <c r="C5" s="42">
        <f>'Raw Temperature Breakdown'!E20/SUM('Raw Temperature Breakdown'!$D20:$G20)</f>
        <v>0.7564102564102565</v>
      </c>
      <c r="D5" s="42">
        <f>'Raw Temperature Breakdown'!F20/SUM('Raw Temperature Breakdown'!$D20:$G20)</f>
        <v>0.16666666666666669</v>
      </c>
      <c r="E5" s="52">
        <f>'Raw Temperature Breakdown'!G20/SUM('Raw Temperature Breakdown'!$D20:$G20)</f>
        <v>0</v>
      </c>
      <c r="F5" s="46">
        <f t="shared" si="0"/>
        <v>0.24081196581196584</v>
      </c>
      <c r="G5" s="46">
        <f t="shared" si="1"/>
        <v>0.59252136752136764</v>
      </c>
      <c r="H5" s="54">
        <f t="shared" si="2"/>
        <v>0.16666666666666669</v>
      </c>
      <c r="I5" t="s">
        <v>161</v>
      </c>
    </row>
    <row r="6" spans="1:9" x14ac:dyDescent="0.25">
      <c r="A6" t="s">
        <v>9</v>
      </c>
      <c r="B6" s="42">
        <v>1</v>
      </c>
      <c r="C6" s="42">
        <v>0</v>
      </c>
      <c r="D6" s="42">
        <v>0</v>
      </c>
      <c r="E6" s="52">
        <v>0</v>
      </c>
      <c r="F6" s="46">
        <f t="shared" si="0"/>
        <v>1</v>
      </c>
      <c r="G6" s="46">
        <f t="shared" si="1"/>
        <v>0</v>
      </c>
      <c r="H6" s="54">
        <f t="shared" si="2"/>
        <v>0</v>
      </c>
      <c r="I6" t="s">
        <v>160</v>
      </c>
    </row>
    <row r="7" spans="1:9" x14ac:dyDescent="0.25">
      <c r="A7" t="s">
        <v>10</v>
      </c>
      <c r="B7" s="42">
        <f>'Raw Temperature Breakdown'!D17/SUM('Raw Temperature Breakdown'!$D17:$G17)</f>
        <v>0.23333333333333331</v>
      </c>
      <c r="C7" s="42">
        <f>'Raw Temperature Breakdown'!E17/SUM('Raw Temperature Breakdown'!$D17:$G17)</f>
        <v>0.76666666666666661</v>
      </c>
      <c r="D7" s="42">
        <f>'Raw Temperature Breakdown'!F17/SUM('Raw Temperature Breakdown'!$D17:$G17)</f>
        <v>0</v>
      </c>
      <c r="E7" s="52">
        <f>'Raw Temperature Breakdown'!G17/SUM('Raw Temperature Breakdown'!$D17:$G17)</f>
        <v>0</v>
      </c>
      <c r="F7" s="46">
        <f t="shared" si="0"/>
        <v>0.39944444444444438</v>
      </c>
      <c r="G7" s="46">
        <f t="shared" si="1"/>
        <v>0.60055555555555551</v>
      </c>
      <c r="H7" s="54">
        <f t="shared" si="2"/>
        <v>0</v>
      </c>
    </row>
    <row r="8" spans="1:9" x14ac:dyDescent="0.25">
      <c r="A8" t="s">
        <v>11</v>
      </c>
      <c r="B8" s="42">
        <f>'Raw Temperature Breakdown'!D8/SUM('Raw Temperature Breakdown'!$D8:$G8)</f>
        <v>0.47272727272727272</v>
      </c>
      <c r="C8" s="42">
        <f>'Raw Temperature Breakdown'!E8/SUM('Raw Temperature Breakdown'!$D8:$G8)</f>
        <v>0.52727272727272723</v>
      </c>
      <c r="D8" s="42">
        <f>'Raw Temperature Breakdown'!F8/SUM('Raw Temperature Breakdown'!$D8:$G8)</f>
        <v>0</v>
      </c>
      <c r="E8" s="52">
        <f>'Raw Temperature Breakdown'!G8/SUM('Raw Temperature Breakdown'!$D8:$G8)</f>
        <v>0</v>
      </c>
      <c r="F8" s="46">
        <f t="shared" si="0"/>
        <v>0.58696969696969692</v>
      </c>
      <c r="G8" s="46">
        <f t="shared" si="1"/>
        <v>0.41303030303030297</v>
      </c>
      <c r="H8" s="54">
        <f t="shared" si="2"/>
        <v>0</v>
      </c>
    </row>
    <row r="9" spans="1:9" x14ac:dyDescent="0.25">
      <c r="A9" t="s">
        <v>12</v>
      </c>
      <c r="B9" s="42">
        <f>'Raw Temperature Breakdown'!D10/SUM('Raw Temperature Breakdown'!$D10:$G10)</f>
        <v>0.11764705882352942</v>
      </c>
      <c r="C9" s="42">
        <f>'Raw Temperature Breakdown'!E10/SUM('Raw Temperature Breakdown'!$D10:$G10)</f>
        <v>0.88235294117647067</v>
      </c>
      <c r="D9" s="42">
        <f>'Raw Temperature Breakdown'!F10/SUM('Raw Temperature Breakdown'!$D10:$G10)</f>
        <v>0</v>
      </c>
      <c r="E9" s="52">
        <f>'Raw Temperature Breakdown'!G10/SUM('Raw Temperature Breakdown'!$D10:$G10)</f>
        <v>0</v>
      </c>
      <c r="F9" s="46">
        <f t="shared" si="0"/>
        <v>0.30882352941176472</v>
      </c>
      <c r="G9" s="46">
        <f t="shared" si="1"/>
        <v>0.69117647058823539</v>
      </c>
      <c r="H9" s="54">
        <f t="shared" si="2"/>
        <v>0</v>
      </c>
    </row>
    <row r="10" spans="1:9" x14ac:dyDescent="0.25">
      <c r="A10" t="s">
        <v>13</v>
      </c>
      <c r="B10" s="42">
        <f>'Raw Temperature Breakdown'!D18/SUM('Raw Temperature Breakdown'!$D18:$G18)</f>
        <v>0.34666666666666668</v>
      </c>
      <c r="C10" s="42">
        <f>'Raw Temperature Breakdown'!E18/SUM('Raw Temperature Breakdown'!$D18:$G18)</f>
        <v>0.6133333333333334</v>
      </c>
      <c r="D10" s="42">
        <f>'Raw Temperature Breakdown'!F18/SUM('Raw Temperature Breakdown'!$D18:$G18)</f>
        <v>0.04</v>
      </c>
      <c r="E10" s="52">
        <f>'Raw Temperature Breakdown'!G18/SUM('Raw Temperature Breakdown'!$D18:$G18)</f>
        <v>0</v>
      </c>
      <c r="F10" s="46">
        <f t="shared" si="0"/>
        <v>0.47955555555555562</v>
      </c>
      <c r="G10" s="46">
        <f t="shared" si="1"/>
        <v>0.48044444444444451</v>
      </c>
      <c r="H10" s="54">
        <f t="shared" si="2"/>
        <v>0.04</v>
      </c>
    </row>
    <row r="11" spans="1:9" x14ac:dyDescent="0.25">
      <c r="A11" t="s">
        <v>14</v>
      </c>
      <c r="B11" s="42">
        <f>'Raw Temperature Breakdown'!D20/SUM('Raw Temperature Breakdown'!$D20:$G20)</f>
        <v>7.6923076923076927E-2</v>
      </c>
      <c r="C11" s="42">
        <f>'Raw Temperature Breakdown'!E20/SUM('Raw Temperature Breakdown'!$D20:$G20)</f>
        <v>0.7564102564102565</v>
      </c>
      <c r="D11" s="42">
        <f>'Raw Temperature Breakdown'!F20/SUM('Raw Temperature Breakdown'!$D20:$G20)</f>
        <v>0.16666666666666669</v>
      </c>
      <c r="E11" s="52">
        <f>'Raw Temperature Breakdown'!G20/SUM('Raw Temperature Breakdown'!$D20:$G20)</f>
        <v>0</v>
      </c>
      <c r="F11" s="46">
        <f t="shared" si="0"/>
        <v>0.24081196581196584</v>
      </c>
      <c r="G11" s="46">
        <f t="shared" si="1"/>
        <v>0.59252136752136764</v>
      </c>
      <c r="H11" s="54">
        <f t="shared" si="2"/>
        <v>0.16666666666666669</v>
      </c>
      <c r="I11" t="s">
        <v>161</v>
      </c>
    </row>
    <row r="12" spans="1:9" x14ac:dyDescent="0.25">
      <c r="A12" t="s">
        <v>15</v>
      </c>
      <c r="B12" s="42">
        <f>'Raw Temperature Breakdown'!D20/SUM('Raw Temperature Breakdown'!$D20:$G20)</f>
        <v>7.6923076923076927E-2</v>
      </c>
      <c r="C12" s="42">
        <f>'Raw Temperature Breakdown'!E20/SUM('Raw Temperature Breakdown'!$D20:$G20)</f>
        <v>0.7564102564102565</v>
      </c>
      <c r="D12" s="42">
        <f>'Raw Temperature Breakdown'!F20/SUM('Raw Temperature Breakdown'!$D20:$G20)</f>
        <v>0.16666666666666669</v>
      </c>
      <c r="E12" s="52">
        <f>'Raw Temperature Breakdown'!G20/SUM('Raw Temperature Breakdown'!$D20:$G20)</f>
        <v>0</v>
      </c>
      <c r="F12" s="46">
        <f t="shared" si="0"/>
        <v>0.24081196581196584</v>
      </c>
      <c r="G12" s="46">
        <f t="shared" si="1"/>
        <v>0.59252136752136764</v>
      </c>
      <c r="H12" s="54">
        <f t="shared" si="2"/>
        <v>0.16666666666666669</v>
      </c>
    </row>
    <row r="13" spans="1:9" x14ac:dyDescent="0.25">
      <c r="A13" t="s">
        <v>16</v>
      </c>
      <c r="B13" s="42">
        <f>'Raw Temperature Breakdown'!D20/SUM('Raw Temperature Breakdown'!$D20:$G20)</f>
        <v>7.6923076923076927E-2</v>
      </c>
      <c r="C13" s="42">
        <f>'Raw Temperature Breakdown'!E20/SUM('Raw Temperature Breakdown'!$D20:$G20)</f>
        <v>0.7564102564102565</v>
      </c>
      <c r="D13" s="42">
        <f>'Raw Temperature Breakdown'!F20/SUM('Raw Temperature Breakdown'!$D20:$G20)</f>
        <v>0.16666666666666669</v>
      </c>
      <c r="E13" s="52">
        <f>'Raw Temperature Breakdown'!G20/SUM('Raw Temperature Breakdown'!$D20:$G20)</f>
        <v>0</v>
      </c>
      <c r="F13" s="46">
        <f t="shared" si="0"/>
        <v>0.24081196581196584</v>
      </c>
      <c r="G13" s="46">
        <f t="shared" si="1"/>
        <v>0.59252136752136764</v>
      </c>
      <c r="H13" s="54">
        <f t="shared" si="2"/>
        <v>0.16666666666666669</v>
      </c>
      <c r="I13" t="s">
        <v>161</v>
      </c>
    </row>
    <row r="14" spans="1:9" x14ac:dyDescent="0.25">
      <c r="A14" t="s">
        <v>17</v>
      </c>
      <c r="B14" s="42">
        <f>'Raw Temperature Breakdown'!D11/SUM('Raw Temperature Breakdown'!$D11:$G11)</f>
        <v>0</v>
      </c>
      <c r="C14" s="42">
        <f>'Raw Temperature Breakdown'!E11/SUM('Raw Temperature Breakdown'!$D11:$G11)</f>
        <v>0</v>
      </c>
      <c r="D14" s="42">
        <f>'Raw Temperature Breakdown'!F11/SUM('Raw Temperature Breakdown'!$D11:$G11)</f>
        <v>7.6923076923076927E-2</v>
      </c>
      <c r="E14" s="52">
        <f>'Raw Temperature Breakdown'!G11/SUM('Raw Temperature Breakdown'!$D11:$G11)</f>
        <v>0.92307692307692302</v>
      </c>
      <c r="F14" s="46">
        <f t="shared" si="0"/>
        <v>0</v>
      </c>
      <c r="G14" s="46">
        <f t="shared" si="1"/>
        <v>0</v>
      </c>
      <c r="H14" s="54">
        <f t="shared" si="2"/>
        <v>1</v>
      </c>
    </row>
    <row r="15" spans="1:9" x14ac:dyDescent="0.25">
      <c r="A15" t="s">
        <v>18</v>
      </c>
      <c r="B15" s="42">
        <f>'Raw Temperature Breakdown'!D14/SUM('Raw Temperature Breakdown'!$D14:$G14)</f>
        <v>4.3956043956043953E-2</v>
      </c>
      <c r="C15" s="42">
        <f>'Raw Temperature Breakdown'!E14/SUM('Raw Temperature Breakdown'!$D14:$G14)</f>
        <v>0</v>
      </c>
      <c r="D15" s="42">
        <f>'Raw Temperature Breakdown'!F14/SUM('Raw Temperature Breakdown'!$D14:$G14)</f>
        <v>0.25274725274725274</v>
      </c>
      <c r="E15" s="52">
        <f>'Raw Temperature Breakdown'!G14/SUM('Raw Temperature Breakdown'!$D14:$G14)</f>
        <v>0.70329670329670324</v>
      </c>
      <c r="F15" s="46">
        <f t="shared" si="0"/>
        <v>4.3956043956043953E-2</v>
      </c>
      <c r="G15" s="46">
        <f t="shared" si="1"/>
        <v>0</v>
      </c>
      <c r="H15" s="54">
        <f t="shared" si="2"/>
        <v>0.95604395604395598</v>
      </c>
      <c r="I15" t="s">
        <v>447</v>
      </c>
    </row>
    <row r="16" spans="1:9" x14ac:dyDescent="0.25">
      <c r="A16" t="s">
        <v>19</v>
      </c>
      <c r="B16" s="42">
        <f>'Raw Temperature Breakdown'!D19/SUM('Raw Temperature Breakdown'!$D19:$G19)</f>
        <v>5.6497175141242938E-3</v>
      </c>
      <c r="C16" s="42">
        <f>'Raw Temperature Breakdown'!E19/SUM('Raw Temperature Breakdown'!$D19:$G19)</f>
        <v>1.1299435028248588E-2</v>
      </c>
      <c r="D16" s="42">
        <f>'Raw Temperature Breakdown'!F19/SUM('Raw Temperature Breakdown'!$D19:$G19)</f>
        <v>2.2598870056497175E-2</v>
      </c>
      <c r="E16" s="52">
        <f>'Raw Temperature Breakdown'!G19/SUM('Raw Temperature Breakdown'!$D19:$G19)</f>
        <v>0.96045197740112986</v>
      </c>
      <c r="F16" s="46">
        <f t="shared" si="0"/>
        <v>8.0979284369114869E-3</v>
      </c>
      <c r="G16" s="46">
        <f t="shared" si="1"/>
        <v>8.8512241054613926E-3</v>
      </c>
      <c r="H16" s="54">
        <f t="shared" si="2"/>
        <v>0.98305084745762705</v>
      </c>
      <c r="I16" t="s">
        <v>444</v>
      </c>
    </row>
    <row r="17" spans="1:9" x14ac:dyDescent="0.25">
      <c r="A17" t="s">
        <v>20</v>
      </c>
      <c r="B17" s="42">
        <f>'Raw Temperature Breakdown'!D7/SUM('Raw Temperature Breakdown'!$D7:$G7)</f>
        <v>9.9999999999999992E-2</v>
      </c>
      <c r="C17" s="42">
        <f>'Raw Temperature Breakdown'!E7/SUM('Raw Temperature Breakdown'!$D7:$G7)</f>
        <v>0.19999999999999998</v>
      </c>
      <c r="D17" s="42">
        <f>'Raw Temperature Breakdown'!F7/SUM('Raw Temperature Breakdown'!$D7:$G7)</f>
        <v>0.125</v>
      </c>
      <c r="E17" s="52">
        <f>'Raw Temperature Breakdown'!G7/SUM('Raw Temperature Breakdown'!$D7:$G7)</f>
        <v>0.57499999999999996</v>
      </c>
      <c r="F17" s="46">
        <f t="shared" si="0"/>
        <v>0.14333333333333331</v>
      </c>
      <c r="G17" s="46">
        <f t="shared" si="1"/>
        <v>0.15666666666666665</v>
      </c>
      <c r="H17" s="54">
        <f t="shared" si="2"/>
        <v>0.7</v>
      </c>
      <c r="I17" t="s">
        <v>445</v>
      </c>
    </row>
    <row r="18" spans="1:9" x14ac:dyDescent="0.25">
      <c r="A18" t="s">
        <v>21</v>
      </c>
      <c r="B18" s="42">
        <f>'Raw Temperature Breakdown'!D16/SUM('Raw Temperature Breakdown'!$D16:$G16)</f>
        <v>0.32558139534883723</v>
      </c>
      <c r="C18" s="42">
        <f>'Raw Temperature Breakdown'!E16/SUM('Raw Temperature Breakdown'!$D16:$G16)</f>
        <v>0.20930232558139533</v>
      </c>
      <c r="D18" s="42">
        <f>'Raw Temperature Breakdown'!F16/SUM('Raw Temperature Breakdown'!$D16:$G16)</f>
        <v>0.20930232558139533</v>
      </c>
      <c r="E18" s="52">
        <f>'Raw Temperature Breakdown'!G16/SUM('Raw Temperature Breakdown'!$D16:$G16)</f>
        <v>0.2558139534883721</v>
      </c>
      <c r="F18" s="46">
        <f t="shared" si="0"/>
        <v>0.37093023255813956</v>
      </c>
      <c r="G18" s="46">
        <f t="shared" si="1"/>
        <v>0.163953488372093</v>
      </c>
      <c r="H18" s="54">
        <f t="shared" si="2"/>
        <v>0.46511627906976744</v>
      </c>
      <c r="I18" t="s">
        <v>162</v>
      </c>
    </row>
    <row r="19" spans="1:9" x14ac:dyDescent="0.25">
      <c r="A19" t="s">
        <v>22</v>
      </c>
      <c r="B19" s="42">
        <f>'Raw Temperature Breakdown'!D16/SUM('Raw Temperature Breakdown'!$D16:$G16)</f>
        <v>0.32558139534883723</v>
      </c>
      <c r="C19" s="42">
        <f>'Raw Temperature Breakdown'!E16/SUM('Raw Temperature Breakdown'!$D16:$G16)</f>
        <v>0.20930232558139533</v>
      </c>
      <c r="D19" s="42">
        <f>'Raw Temperature Breakdown'!F16/SUM('Raw Temperature Breakdown'!$D16:$G16)</f>
        <v>0.20930232558139533</v>
      </c>
      <c r="E19" s="52">
        <f>'Raw Temperature Breakdown'!G16/SUM('Raw Temperature Breakdown'!$D16:$G16)</f>
        <v>0.2558139534883721</v>
      </c>
      <c r="F19" s="46">
        <f t="shared" si="0"/>
        <v>0.37093023255813956</v>
      </c>
      <c r="G19" s="46">
        <f t="shared" si="1"/>
        <v>0.163953488372093</v>
      </c>
      <c r="H19" s="54">
        <f t="shared" si="2"/>
        <v>0.46511627906976744</v>
      </c>
      <c r="I19" t="s">
        <v>162</v>
      </c>
    </row>
    <row r="20" spans="1:9" x14ac:dyDescent="0.25">
      <c r="A20" t="s">
        <v>23</v>
      </c>
      <c r="B20" s="42">
        <f>'Raw Temperature Breakdown'!D16/SUM('Raw Temperature Breakdown'!$D16:$G16)</f>
        <v>0.32558139534883723</v>
      </c>
      <c r="C20" s="42">
        <f>'Raw Temperature Breakdown'!E16/SUM('Raw Temperature Breakdown'!$D16:$G16)</f>
        <v>0.20930232558139533</v>
      </c>
      <c r="D20" s="42">
        <f>'Raw Temperature Breakdown'!F16/SUM('Raw Temperature Breakdown'!$D16:$G16)</f>
        <v>0.20930232558139533</v>
      </c>
      <c r="E20" s="52">
        <f>'Raw Temperature Breakdown'!G16/SUM('Raw Temperature Breakdown'!$D16:$G16)</f>
        <v>0.2558139534883721</v>
      </c>
      <c r="F20" s="46">
        <f t="shared" si="0"/>
        <v>0.37093023255813956</v>
      </c>
      <c r="G20" s="46">
        <f t="shared" si="1"/>
        <v>0.163953488372093</v>
      </c>
      <c r="H20" s="54">
        <f t="shared" si="2"/>
        <v>0.46511627906976744</v>
      </c>
      <c r="I20" t="s">
        <v>162</v>
      </c>
    </row>
    <row r="21" spans="1:9" x14ac:dyDescent="0.25">
      <c r="A21" t="s">
        <v>24</v>
      </c>
      <c r="B21" s="42">
        <f>'Raw Temperature Breakdown'!D16/SUM('Raw Temperature Breakdown'!$D16:$G16)</f>
        <v>0.32558139534883723</v>
      </c>
      <c r="C21" s="42">
        <f>'Raw Temperature Breakdown'!E16/SUM('Raw Temperature Breakdown'!$D16:$G16)</f>
        <v>0.20930232558139533</v>
      </c>
      <c r="D21" s="42">
        <f>'Raw Temperature Breakdown'!F16/SUM('Raw Temperature Breakdown'!$D16:$G16)</f>
        <v>0.20930232558139533</v>
      </c>
      <c r="E21" s="52">
        <f>'Raw Temperature Breakdown'!G16/SUM('Raw Temperature Breakdown'!$D16:$G16)</f>
        <v>0.2558139534883721</v>
      </c>
      <c r="F21" s="46">
        <f t="shared" si="0"/>
        <v>0.37093023255813956</v>
      </c>
      <c r="G21" s="46">
        <f t="shared" si="1"/>
        <v>0.163953488372093</v>
      </c>
      <c r="H21" s="54">
        <f t="shared" si="2"/>
        <v>0.46511627906976744</v>
      </c>
      <c r="I21" t="s">
        <v>162</v>
      </c>
    </row>
    <row r="22" spans="1:9" x14ac:dyDescent="0.25">
      <c r="A22" t="s">
        <v>25</v>
      </c>
      <c r="B22" s="42">
        <f>'Raw Temperature Breakdown'!D13/SUM('Raw Temperature Breakdown'!$D13:$G13)</f>
        <v>0.41860465116279066</v>
      </c>
      <c r="C22" s="42">
        <f>'Raw Temperature Breakdown'!E13/SUM('Raw Temperature Breakdown'!$D13:$G13)</f>
        <v>0.39534883720930236</v>
      </c>
      <c r="D22" s="42">
        <f>'Raw Temperature Breakdown'!F13/SUM('Raw Temperature Breakdown'!$D13:$G13)</f>
        <v>0</v>
      </c>
      <c r="E22" s="52">
        <f>'Raw Temperature Breakdown'!G13/SUM('Raw Temperature Breakdown'!$D13:$G13)</f>
        <v>0.18604651162790697</v>
      </c>
      <c r="F22" s="46">
        <f t="shared" si="0"/>
        <v>0.50426356589147281</v>
      </c>
      <c r="G22" s="46">
        <f t="shared" si="1"/>
        <v>0.30968992248062016</v>
      </c>
      <c r="H22" s="54">
        <f t="shared" si="2"/>
        <v>0.18604651162790697</v>
      </c>
    </row>
    <row r="23" spans="1:9" x14ac:dyDescent="0.25">
      <c r="A23" t="s">
        <v>26</v>
      </c>
      <c r="B23" s="42">
        <f>'Raw Temperature Breakdown'!D13/SUM('Raw Temperature Breakdown'!$D13:$G13)</f>
        <v>0.41860465116279066</v>
      </c>
      <c r="C23" s="42">
        <f>'Raw Temperature Breakdown'!E13/SUM('Raw Temperature Breakdown'!$D13:$G13)</f>
        <v>0.39534883720930236</v>
      </c>
      <c r="D23" s="42">
        <f>'Raw Temperature Breakdown'!F13/SUM('Raw Temperature Breakdown'!$D13:$G13)</f>
        <v>0</v>
      </c>
      <c r="E23" s="52">
        <f>'Raw Temperature Breakdown'!G13/SUM('Raw Temperature Breakdown'!$D13:$G13)</f>
        <v>0.18604651162790697</v>
      </c>
      <c r="F23" s="46">
        <f t="shared" si="0"/>
        <v>0.50426356589147281</v>
      </c>
      <c r="G23" s="46">
        <f t="shared" si="1"/>
        <v>0.30968992248062016</v>
      </c>
      <c r="H23" s="54">
        <f t="shared" si="2"/>
        <v>0.18604651162790697</v>
      </c>
    </row>
    <row r="24" spans="1:9" x14ac:dyDescent="0.25">
      <c r="A24" t="s">
        <v>27</v>
      </c>
      <c r="B24" s="42">
        <f>'Raw Temperature Breakdown'!D16/SUM('Raw Temperature Breakdown'!$D16:$G16)</f>
        <v>0.32558139534883723</v>
      </c>
      <c r="C24" s="42">
        <f>'Raw Temperature Breakdown'!E16/SUM('Raw Temperature Breakdown'!$D16:$G16)</f>
        <v>0.20930232558139533</v>
      </c>
      <c r="D24" s="42">
        <f>'Raw Temperature Breakdown'!F16/SUM('Raw Temperature Breakdown'!$D16:$G16)</f>
        <v>0.20930232558139533</v>
      </c>
      <c r="E24" s="52">
        <f>'Raw Temperature Breakdown'!G16/SUM('Raw Temperature Breakdown'!$D16:$G16)</f>
        <v>0.2558139534883721</v>
      </c>
      <c r="F24" s="46">
        <f t="shared" si="0"/>
        <v>0.37093023255813956</v>
      </c>
      <c r="G24" s="46">
        <f t="shared" si="1"/>
        <v>0.163953488372093</v>
      </c>
      <c r="H24" s="54">
        <f t="shared" si="2"/>
        <v>0.46511627906976744</v>
      </c>
      <c r="I24" t="s">
        <v>162</v>
      </c>
    </row>
    <row r="25" spans="1:9" x14ac:dyDescent="0.25">
      <c r="A25" t="s">
        <v>28</v>
      </c>
      <c r="B25" s="42">
        <v>1</v>
      </c>
      <c r="C25" s="42">
        <v>0</v>
      </c>
      <c r="D25" s="42">
        <v>0</v>
      </c>
      <c r="E25" s="52">
        <v>0</v>
      </c>
      <c r="F25" s="46">
        <f t="shared" si="0"/>
        <v>1</v>
      </c>
      <c r="G25" s="46">
        <f t="shared" si="1"/>
        <v>0</v>
      </c>
      <c r="H25" s="54">
        <f t="shared" si="2"/>
        <v>0</v>
      </c>
      <c r="I25" t="s">
        <v>160</v>
      </c>
    </row>
    <row r="26" spans="1:9" x14ac:dyDescent="0.25">
      <c r="A26" t="s">
        <v>29</v>
      </c>
      <c r="B26" s="42">
        <v>1</v>
      </c>
      <c r="C26" s="42">
        <v>0</v>
      </c>
      <c r="D26" s="42">
        <v>0</v>
      </c>
      <c r="E26" s="52">
        <v>0</v>
      </c>
      <c r="F26" s="46">
        <f t="shared" si="0"/>
        <v>1</v>
      </c>
      <c r="G26" s="46">
        <f t="shared" si="1"/>
        <v>0</v>
      </c>
      <c r="H26" s="54">
        <f t="shared" si="2"/>
        <v>0</v>
      </c>
      <c r="I26" t="s">
        <v>160</v>
      </c>
    </row>
    <row r="27" spans="1:9" x14ac:dyDescent="0.25">
      <c r="A27" t="s">
        <v>30</v>
      </c>
      <c r="B27" s="42">
        <v>1</v>
      </c>
      <c r="C27" s="42">
        <v>0</v>
      </c>
      <c r="D27" s="42">
        <v>0</v>
      </c>
      <c r="E27" s="52">
        <v>0</v>
      </c>
      <c r="F27" s="46">
        <f t="shared" si="0"/>
        <v>1</v>
      </c>
      <c r="G27" s="46">
        <f t="shared" si="1"/>
        <v>0</v>
      </c>
      <c r="H27" s="54">
        <f t="shared" si="2"/>
        <v>0</v>
      </c>
      <c r="I27" t="s">
        <v>160</v>
      </c>
    </row>
  </sheetData>
  <mergeCells count="2">
    <mergeCell ref="B1:E1"/>
    <mergeCell ref="F1:H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K29"/>
  <sheetViews>
    <sheetView workbookViewId="0">
      <selection activeCell="B1" sqref="B1:K2"/>
    </sheetView>
  </sheetViews>
  <sheetFormatPr defaultRowHeight="15" x14ac:dyDescent="0.25"/>
  <cols>
    <col min="1" max="1" width="48.42578125" customWidth="1"/>
    <col min="2" max="11" width="15.140625" customWidth="1"/>
  </cols>
  <sheetData>
    <row r="1" spans="1:11" s="39" customFormat="1" ht="30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3.9958283551971743E-4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0.13056920574919784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4.608324908795218E-2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0.3770769716416062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0.25345786998373693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0.19201353786646741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3.9958283551971743E-4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0.6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0.20000000000000004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0.20000000000000004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0.6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0.2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0.2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0.6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0.2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0.2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3.4267912772585667E-2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1.7421253028729662E-2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2.6192454136379367E-2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0.26479750778816197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0.43613707165109034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2.1806853582554516E-2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8.7227414330218064E-2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5.9190031152647975E-2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5.2959501557632398E-2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2.4390243902439025E-2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2.8632668144863264E-2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2.014781966001478E-2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4.878048780487805E-2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0.58536585365853655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0.1951219512195122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4.878048780487805E-2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4.878048780487805E-2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2.9411764705882353E-2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2.724913494809689E-2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6.0986159169550185E-2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1.4705882352941176E-2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0.69117647058823528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2.9411764705882353E-2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5.8823529411764705E-2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5.8823529411764705E-2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2.9411764705882353E-2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1.932367149758454E-2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1.853354804079442E-2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1.8567901234567901E-2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1.5458937198067632E-3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3.3816425120772944E-2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0.68599033816425126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1.4492753623188406E-2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7.2463768115942032E-2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6.280193236714976E-2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7.2463768115942032E-2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4.3478260869565216E-2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0.88198757763975155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3.1055900621118012E-2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1.8633540372670808E-2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1.8633540372670808E-2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6.2111801242236021E-3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2.734375E-2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9.8770532852564125E-3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2.4302634214743594E-2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6.8359375000000009E-3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8.3984375E-2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0.54296875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0.109375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7.8125E-2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3.7109375E-2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8.0078125E-2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3.3195020746887967E-2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2.0983615278221089E-2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5.1630492605596351E-2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1.4522821576763486E-2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9.9585062240663894E-2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0.47302904564315351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2.0746887966804978E-2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0.13278008298755187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9.1286307053941904E-2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6.2240663900414939E-2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0.40425531914893614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0.10638297872340426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0.31914893617021278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4.2553191489361701E-2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8.5106382978723402E-2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4.2553191489361701E-2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5.3050397877984082E-3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0.11538461538461538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3.4482758620689655E-2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0.75862068965517238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5.1724137931034482E-2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1.7241379310344827E-2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1.7241379310344827E-2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4.5454545454545478E-3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2.3189522342064724E-3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2.5346687211094E-3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0.2815100154083206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1.8181818181818191E-2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0.44372599231754156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0.14718309859154916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4.5454545454545477E-2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3.6363636363636383E-2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1.8181818181818191E-2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2.4376417233560106E-2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2.6643990929705232E-2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0.11904761904761914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2.7210884353741516E-2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0.34335839598997508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0.37092731829573905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4.0816326530612276E-2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3.4013605442176895E-2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1.3605442176870758E-2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6.993006993006993E-3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5.7066189624329168E-2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2.5223613595706618E-2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7.1556350626118065E-2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2.097902097902098E-2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0.46153846153846156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6.2937062937062943E-2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0.13986013986013987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8.3916083916083919E-2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6.9930069930069935E-2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1.0638297872340425E-2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1.9730331519049977E-2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8.7209302325581394E-3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2.4740227610094014E-2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0.1276595744680851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0.21276595744680851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0.22340425531914893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0.22340425531914893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7.4468085106382975E-2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7.4468085106382975E-2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4.7555158020274296E-2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2.1019677996422178E-2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5.9630292188431716E-2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2.564102564102564E-2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0.38461538461538464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0.10256410256410256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0.17948717948717949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7.6923076923076927E-2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0.10256410256410256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1.9782945736434111E-2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8.7441860465116272E-3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2.4806201550387597E-2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0.04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0.41333333333333333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0.04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0.2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9.3333333333333338E-2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0.16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3.7037037037037035E-2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1.8676428366350844E-2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1.1469997128911858E-2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6.8906115417743316E-3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7.407407407407407E-2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0.48148148148148145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3.7037037037037035E-2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0.22222222222222221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7.407407407407407E-2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3.7037037037037035E-2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6.5066266566641648E-2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3.9959989997499376E-2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2.4006001500375091E-2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9.6774193548387094E-2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0.29032258064516131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3.2258064516129031E-2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0.25806451612903225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0.16129032258064516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3.2258064516129031E-2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5.7957848837209315E-3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2.5617732558139536E-3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7.2674418604651179E-3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7.8125000000000014E-2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0.37500000000000011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3.1250000000000007E-2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0.26562500000000006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0.14583333333333331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8.8541666666666574E-2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1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0.6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0.2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0.2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K29"/>
  <sheetViews>
    <sheetView workbookViewId="0">
      <selection activeCell="F27" sqref="F27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0.24081196581196584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0.59252136752136764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0.16666666666666669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0.68167733939268749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0.31832266060731257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0.5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2.5496453900709214E-2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3.833333333333333E-2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1.0638297872340425E-2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0.42553191489361702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0.27419354838709675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7.768127929418253E-3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1.9113592500689277E-2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5.3763440860215058E-3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0.11290322580645161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0.58064516129032262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4.3462155821706379E-2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0.94530188912211377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1.1235955056179775E-2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0.11764705882352941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2.3817436579151433E-3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2.6033012074886449E-3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0.28913260219341974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0.52941176470588236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5.8823529411764705E-2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K29"/>
  <sheetViews>
    <sheetView workbookViewId="0">
      <selection activeCell="B2" sqref="B2:K2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0.19630327759790661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0.38905841131857899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0.18576307269259767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0.19452920565928949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3.4346032731627264E-2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1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0.27230210524905191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0.17523836055220482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0.43117655174025199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0.12128298245849135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5.1857667665047937E-2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0.94814233233495215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0.58124318429661936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9.5396219556524886E-2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0.14342602689930933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1.6357688113413305E-2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2.6172300981461286E-2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1.6357688113413305E-2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7.8516902944383862E-2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4.2529989094874592E-2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0.38235294117647056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0.24169340463458108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0.17007130124777181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2.9411764705882353E-2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0.11764705882352941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5.8823529411764705E-2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0.21518987341772153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0.19545793000744605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0.43745346239761734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2.5316455696202531E-2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2.5316455696202531E-2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8.8607594936708861E-2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1.2658227848101266E-2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0.64622641509433965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0.11536477987421385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0.11557861635220128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9.6226415094339632E-3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3.1446540880503146E-3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3.7735849056603772E-2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4.7169811320754715E-3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4.2452830188679243E-2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2.5157232704402517E-2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0.31751824817518248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0.13688490392413752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0.3368073101877847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9.4738442822384444E-2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5.4744525547445258E-3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1.3686131386861315E-2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5.1094890510948905E-2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4.5620437956204376E-3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3.9233576642335767E-2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0.55705996131528046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7.1824381292466419E-2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0.17672494172494177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4.9709864603481632E-2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4.2553191489361703E-3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4.874274661508704E-2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5.8800773694390712E-2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2.321083172147002E-2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9.6711798839458421E-3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0.40566037735849059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6.133889695210451E-2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0.15092525399129175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4.245283018867925E-2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6.6037735849056603E-2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2.8301886792452831E-2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0.22641509433962265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1.8867924528301886E-2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2.1739130434782608E-2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0.84782608695652173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1.4492753623188406E-2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4.3478260869565216E-2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6.5217391304347824E-2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7.246376811594203E-3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1.4018691588785047E-2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3.9437198315702984E-2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0.85775906336653995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4.6728971962616819E-3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4.2056074766355138E-2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4.6728971962616819E-3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1.8691588785046728E-2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1.8691588785046728E-2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0.11764705882352941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5.936038039726972E-3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6.4882276248178529E-3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0.72060740854359984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6.7873303167420816E-3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1.3574660633484163E-2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6.1085972850678731E-2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5.8823529411764705E-2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9.0497737556561094E-3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0.11956521739130435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0.1038647342995169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0.11352657004830917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0.50724637681159412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5.434782608695652E-2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2.1739130434782608E-2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6.8840579710144928E-2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1.0869565217391304E-2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0.18545454545454546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0.23604651162790699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0.10433403805496827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0.29598308668076106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1.090909090909091E-2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7.2727272727272727E-3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0.14545454545454545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1.4545454545454545E-2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0.25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5.7957848837209308E-2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2.5617732558139532E-2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7.2674418604651167E-2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6.25E-2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3.125E-2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0.40625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9.375E-2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0.13513513513513514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0.16040226272784414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7.0898805782526705E-2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0.2011313639220616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5.4054054054054057E-2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2.7027027027027029E-2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0.27027027027027029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8.1081081081081086E-2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8.3333333333333329E-2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0.12364341085271319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5.4651162790697663E-2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0.15503875968992248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1.6666666666666666E-2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0.05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1.6666666666666666E-2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0.41666666666666669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8.3333333333333329E-2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0.1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0.3025581395348837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0.1858139534883721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0.11162790697674418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2.5000000000000001E-2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0.25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2.5000000000000001E-2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0.33333333333333331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0.11205857019810506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6.881998277347115E-2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4.134366925064599E-2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3.7037037037037035E-2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0.33333333333333331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7.407407407407407E-2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0.1111111111111111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0.14425064599483206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6.3759689922480614E-2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0.18087855297157623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0.44444444444444442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5.5555555555555552E-2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1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K29"/>
  <sheetViews>
    <sheetView zoomScaleNormal="100"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0.23817406472207264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0.76182593527792741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0.24081196581196584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0.59252136752136764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0.16666666666666669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1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1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0.23977777777777781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0.24022222222222225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0.02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4.3956043956043953E-2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0.95604395604395598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1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K29"/>
  <sheetViews>
    <sheetView workbookViewId="0">
      <selection activeCell="K26" sqref="A1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3.2393764445903368E-2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3.2393764445903368E-2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3.2393764445903368E-2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0.90281870666228992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1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1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1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0.2857142857142857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5.3571428571428568E-2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5.3571428571428568E-2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0.6071428571428571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0.1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3.0882352941176472E-2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6.9117647058823548E-2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0.1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0.7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0.5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0.5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4.8162393162393173E-2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0.11850427350427353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3.333333333333334E-2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0.4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0.4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0.42857142857142855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0.14285714285714285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0.14285714285714285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0.2857142857142857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1.0989010989010988E-2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0.23901098901098899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0.75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1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1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1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1</v>
      </c>
    </row>
    <row r="28" spans="1:11" x14ac:dyDescent="0.25">
      <c r="A28" s="48" t="s">
        <v>496</v>
      </c>
    </row>
    <row r="29" spans="1:11" x14ac:dyDescent="0.25">
      <c r="A29" t="s">
        <v>491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K29"/>
  <sheetViews>
    <sheetView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1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1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1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0.24081196581196584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0.59252136752136764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0.16666666666666669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1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0.18141479313355022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0.36282958626710043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1.8051163085733964E-2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0.36282958626710043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7.4874871246514985E-2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0.375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0.14979166666666666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0.22520833333333332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0.25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1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1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0.18518518518518517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0.19621715732826844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0.48279518835074398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0.13580246913580249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0.2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0.11237891737891739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0.27650997150997159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7.7777777777777793E-2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0.2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0.13333333333333333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0.5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0.5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0.33333333333333331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4.7777777777777766E-2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5.2222222222222212E-2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0.23333333333333331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0.33333333333333331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0.25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0.25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0.5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0.18546511627906978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8.1976744186046502E-2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0.23255813953488372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0.25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0.25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1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1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1</v>
      </c>
    </row>
    <row r="28" spans="1:11" x14ac:dyDescent="0.25">
      <c r="A28" s="48" t="s">
        <v>496</v>
      </c>
    </row>
    <row r="29" spans="1:11" x14ac:dyDescent="0.25">
      <c r="A29" t="s">
        <v>493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499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K29"/>
  <sheetViews>
    <sheetView workbookViewId="0">
      <selection activeCell="B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507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K29"/>
  <sheetViews>
    <sheetView workbookViewId="0">
      <selection activeCell="K2" sqref="B2:K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11" s="39" customFormat="1" ht="45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6</v>
      </c>
      <c r="B2" cm="1">
        <f t="array" ref="B2">IFERROR(SUMPRODUCT('Summed Data by Industry'!$C$4:$BL$28*('Summed Data by Industry'!$B$4:$B$28=$A2)*('Summed Data by Industry'!$C$3:$BL$3=B$1)*('Summed Data by Industry'!$C$1:$BL$1=$A$29))/SUMPRODUCT('Summed Data by Industry'!$C$4:$BL$28*('Summed Data by Industry'!$B$4:$B$28=$A2)*('Summed Data by Industry'!$C$1:$BL$1=$A$29)),0)</f>
        <v>0</v>
      </c>
      <c r="C2" s="83" cm="1">
        <f t="array" ref="C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Industries'!F3</f>
        <v>0</v>
      </c>
      <c r="D2" s="83" cm="1">
        <f t="array" ref="D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Industries'!G3</f>
        <v>0</v>
      </c>
      <c r="E2" s="83" cm="1">
        <f t="array" ref="E2">IFERROR(SUMPRODUCT('Summed Data by Industry'!$C$4:$BL$28*('Summed Data by Industry'!$B$4:$B$28=$A2)*('Summed Data by Industry'!$C$3:$BL$3="Nonboiler heat")*('Summed Data by Industry'!$C$1:$BL$1=$A$29))/SUMPRODUCT('Summed Data by Industry'!$C$4:$BL$28*('Summed Data by Industry'!$B$4:$B$28=$A2)*('Summed Data by Industry'!$C$1:$BL$1=$A$29)),0)*'Temps Mapped to EPS Industries'!H3</f>
        <v>0</v>
      </c>
      <c r="F2" cm="1">
        <f t="array" ref="F2">IFERROR(SUMPRODUCT('Summed Data by Industry'!$C$4:$BL$28*('Summed Data by Industry'!$B$4:$B$28=$A2)*('Summed Data by Industry'!$C$3:$BL$3=F$1)*('Summed Data by Industry'!$C$1:$BL$1=$A$29))/SUMPRODUCT('Summed Data by Industry'!$C$4:$BL$28*('Summed Data by Industry'!$B$4:$B$28=$A2)*('Summed Data by Industry'!$C$1:$BL$1=$A$29)),0)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</row>
    <row r="3" spans="1:11" x14ac:dyDescent="0.25">
      <c r="A3" t="s">
        <v>7</v>
      </c>
      <c r="B3" cm="1">
        <f t="array" ref="B3">IFERROR(SUMPRODUCT('Summed Data by Industry'!$C$4:$BL$28*('Summed Data by Industry'!$B$4:$B$28=$A3)*('Summed Data by Industry'!$C$3:$BL$3=B$1)*('Summed Data by Industry'!$C$1:$BL$1=$A$29))/SUMPRODUCT('Summed Data by Industry'!$C$4:$BL$28*('Summed Data by Industry'!$B$4:$B$28=$A3)*('Summed Data by Industry'!$C$1:$BL$1=$A$29)),0)</f>
        <v>0</v>
      </c>
      <c r="C3" s="83" cm="1">
        <f t="array" ref="C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Industries'!F4</f>
        <v>0</v>
      </c>
      <c r="D3" s="83" cm="1">
        <f t="array" ref="D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Industries'!G4</f>
        <v>0</v>
      </c>
      <c r="E3" s="83" cm="1">
        <f t="array" ref="E3">IFERROR(SUMPRODUCT('Summed Data by Industry'!$C$4:$BL$28*('Summed Data by Industry'!$B$4:$B$28=$A3)*('Summed Data by Industry'!$C$3:$BL$3="Nonboiler heat")*('Summed Data by Industry'!$C$1:$BL$1=$A$29))/SUMPRODUCT('Summed Data by Industry'!$C$4:$BL$28*('Summed Data by Industry'!$B$4:$B$28=$A3)*('Summed Data by Industry'!$C$1:$BL$1=$A$29)),0)*'Temps Mapped to EPS Industries'!H4</f>
        <v>0</v>
      </c>
      <c r="F3" cm="1">
        <f t="array" ref="F3">IFERROR(SUMPRODUCT('Summed Data by Industry'!$C$4:$BL$28*('Summed Data by Industry'!$B$4:$B$28=$A3)*('Summed Data by Industry'!$C$3:$BL$3=F$1)*('Summed Data by Industry'!$C$1:$BL$1=$A$29))/SUMPRODUCT('Summed Data by Industry'!$C$4:$BL$28*('Summed Data by Industry'!$B$4:$B$28=$A3)*('Summed Data by Industry'!$C$1:$BL$1=$A$29)),0)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</row>
    <row r="4" spans="1:11" x14ac:dyDescent="0.25">
      <c r="A4" t="s">
        <v>8</v>
      </c>
      <c r="B4" cm="1">
        <f t="array" ref="B4">IFERROR(SUMPRODUCT('Summed Data by Industry'!$C$4:$BL$28*('Summed Data by Industry'!$B$4:$B$28=$A4)*('Summed Data by Industry'!$C$3:$BL$3=B$1)*('Summed Data by Industry'!$C$1:$BL$1=$A$29))/SUMPRODUCT('Summed Data by Industry'!$C$4:$BL$28*('Summed Data by Industry'!$B$4:$B$28=$A4)*('Summed Data by Industry'!$C$1:$BL$1=$A$29)),0)</f>
        <v>0</v>
      </c>
      <c r="C4" s="83" cm="1">
        <f t="array" ref="C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Industries'!F5</f>
        <v>0</v>
      </c>
      <c r="D4" s="83" cm="1">
        <f t="array" ref="D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Industries'!G5</f>
        <v>0</v>
      </c>
      <c r="E4" s="83" cm="1">
        <f t="array" ref="E4">IFERROR(SUMPRODUCT('Summed Data by Industry'!$C$4:$BL$28*('Summed Data by Industry'!$B$4:$B$28=$A4)*('Summed Data by Industry'!$C$3:$BL$3="Nonboiler heat")*('Summed Data by Industry'!$C$1:$BL$1=$A$29))/SUMPRODUCT('Summed Data by Industry'!$C$4:$BL$28*('Summed Data by Industry'!$B$4:$B$28=$A4)*('Summed Data by Industry'!$C$1:$BL$1=$A$29)),0)*'Temps Mapped to EPS Industries'!H5</f>
        <v>0</v>
      </c>
      <c r="F4" cm="1">
        <f t="array" ref="F4">IFERROR(SUMPRODUCT('Summed Data by Industry'!$C$4:$BL$28*('Summed Data by Industry'!$B$4:$B$28=$A4)*('Summed Data by Industry'!$C$3:$BL$3=F$1)*('Summed Data by Industry'!$C$1:$BL$1=$A$29))/SUMPRODUCT('Summed Data by Industry'!$C$4:$BL$28*('Summed Data by Industry'!$B$4:$B$28=$A4)*('Summed Data by Industry'!$C$1:$BL$1=$A$29)),0)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</row>
    <row r="5" spans="1:11" x14ac:dyDescent="0.25">
      <c r="A5" t="s">
        <v>9</v>
      </c>
      <c r="B5" cm="1">
        <f t="array" ref="B5">IFERROR(SUMPRODUCT('Summed Data by Industry'!$C$4:$BL$28*('Summed Data by Industry'!$B$4:$B$28=$A5)*('Summed Data by Industry'!$C$3:$BL$3=B$1)*('Summed Data by Industry'!$C$1:$BL$1=$A$29))/SUMPRODUCT('Summed Data by Industry'!$C$4:$BL$28*('Summed Data by Industry'!$B$4:$B$28=$A5)*('Summed Data by Industry'!$C$1:$BL$1=$A$29)),0)</f>
        <v>0</v>
      </c>
      <c r="C5" s="83" cm="1">
        <f t="array" ref="C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Industries'!F6</f>
        <v>0</v>
      </c>
      <c r="D5" s="83" cm="1">
        <f t="array" ref="D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Industries'!G6</f>
        <v>0</v>
      </c>
      <c r="E5" s="83" cm="1">
        <f t="array" ref="E5">IFERROR(SUMPRODUCT('Summed Data by Industry'!$C$4:$BL$28*('Summed Data by Industry'!$B$4:$B$28=$A5)*('Summed Data by Industry'!$C$3:$BL$3="Nonboiler heat")*('Summed Data by Industry'!$C$1:$BL$1=$A$29))/SUMPRODUCT('Summed Data by Industry'!$C$4:$BL$28*('Summed Data by Industry'!$B$4:$B$28=$A5)*('Summed Data by Industry'!$C$1:$BL$1=$A$29)),0)*'Temps Mapped to EPS Industries'!H6</f>
        <v>0</v>
      </c>
      <c r="F5" cm="1">
        <f t="array" ref="F5">IFERROR(SUMPRODUCT('Summed Data by Industry'!$C$4:$BL$28*('Summed Data by Industry'!$B$4:$B$28=$A5)*('Summed Data by Industry'!$C$3:$BL$3=F$1)*('Summed Data by Industry'!$C$1:$BL$1=$A$29))/SUMPRODUCT('Summed Data by Industry'!$C$4:$BL$28*('Summed Data by Industry'!$B$4:$B$28=$A5)*('Summed Data by Industry'!$C$1:$BL$1=$A$29)),0)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</row>
    <row r="6" spans="1:11" x14ac:dyDescent="0.25">
      <c r="A6" t="s">
        <v>10</v>
      </c>
      <c r="B6" cm="1">
        <f t="array" ref="B6">IFERROR(SUMPRODUCT('Summed Data by Industry'!$C$4:$BL$28*('Summed Data by Industry'!$B$4:$B$28=$A6)*('Summed Data by Industry'!$C$3:$BL$3=B$1)*('Summed Data by Industry'!$C$1:$BL$1=$A$29))/SUMPRODUCT('Summed Data by Industry'!$C$4:$BL$28*('Summed Data by Industry'!$B$4:$B$28=$A6)*('Summed Data by Industry'!$C$1:$BL$1=$A$29)),0)</f>
        <v>0</v>
      </c>
      <c r="C6" s="83" cm="1">
        <f t="array" ref="C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Industries'!F7</f>
        <v>0</v>
      </c>
      <c r="D6" s="83" cm="1">
        <f t="array" ref="D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Industries'!G7</f>
        <v>0</v>
      </c>
      <c r="E6" s="83" cm="1">
        <f t="array" ref="E6">IFERROR(SUMPRODUCT('Summed Data by Industry'!$C$4:$BL$28*('Summed Data by Industry'!$B$4:$B$28=$A6)*('Summed Data by Industry'!$C$3:$BL$3="Nonboiler heat")*('Summed Data by Industry'!$C$1:$BL$1=$A$29))/SUMPRODUCT('Summed Data by Industry'!$C$4:$BL$28*('Summed Data by Industry'!$B$4:$B$28=$A6)*('Summed Data by Industry'!$C$1:$BL$1=$A$29)),0)*'Temps Mapped to EPS Industries'!H7</f>
        <v>0</v>
      </c>
      <c r="F6" cm="1">
        <f t="array" ref="F6">IFERROR(SUMPRODUCT('Summed Data by Industry'!$C$4:$BL$28*('Summed Data by Industry'!$B$4:$B$28=$A6)*('Summed Data by Industry'!$C$3:$BL$3=F$1)*('Summed Data by Industry'!$C$1:$BL$1=$A$29))/SUMPRODUCT('Summed Data by Industry'!$C$4:$BL$28*('Summed Data by Industry'!$B$4:$B$28=$A6)*('Summed Data by Industry'!$C$1:$BL$1=$A$29)),0)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</row>
    <row r="7" spans="1:11" x14ac:dyDescent="0.25">
      <c r="A7" t="s">
        <v>11</v>
      </c>
      <c r="B7" cm="1">
        <f t="array" ref="B7">IFERROR(SUMPRODUCT('Summed Data by Industry'!$C$4:$BL$28*('Summed Data by Industry'!$B$4:$B$28=$A7)*('Summed Data by Industry'!$C$3:$BL$3=B$1)*('Summed Data by Industry'!$C$1:$BL$1=$A$29))/SUMPRODUCT('Summed Data by Industry'!$C$4:$BL$28*('Summed Data by Industry'!$B$4:$B$28=$A7)*('Summed Data by Industry'!$C$1:$BL$1=$A$29)),0)</f>
        <v>0</v>
      </c>
      <c r="C7" s="83" cm="1">
        <f t="array" ref="C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Industries'!F8</f>
        <v>0</v>
      </c>
      <c r="D7" s="83" cm="1">
        <f t="array" ref="D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Industries'!G8</f>
        <v>0</v>
      </c>
      <c r="E7" s="83" cm="1">
        <f t="array" ref="E7">IFERROR(SUMPRODUCT('Summed Data by Industry'!$C$4:$BL$28*('Summed Data by Industry'!$B$4:$B$28=$A7)*('Summed Data by Industry'!$C$3:$BL$3="Nonboiler heat")*('Summed Data by Industry'!$C$1:$BL$1=$A$29))/SUMPRODUCT('Summed Data by Industry'!$C$4:$BL$28*('Summed Data by Industry'!$B$4:$B$28=$A7)*('Summed Data by Industry'!$C$1:$BL$1=$A$29)),0)*'Temps Mapped to EPS Industries'!H8</f>
        <v>0</v>
      </c>
      <c r="F7" cm="1">
        <f t="array" ref="F7">IFERROR(SUMPRODUCT('Summed Data by Industry'!$C$4:$BL$28*('Summed Data by Industry'!$B$4:$B$28=$A7)*('Summed Data by Industry'!$C$3:$BL$3=F$1)*('Summed Data by Industry'!$C$1:$BL$1=$A$29))/SUMPRODUCT('Summed Data by Industry'!$C$4:$BL$28*('Summed Data by Industry'!$B$4:$B$28=$A7)*('Summed Data by Industry'!$C$1:$BL$1=$A$29)),0)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</row>
    <row r="8" spans="1:11" x14ac:dyDescent="0.25">
      <c r="A8" t="s">
        <v>12</v>
      </c>
      <c r="B8" cm="1">
        <f t="array" ref="B8">IFERROR(SUMPRODUCT('Summed Data by Industry'!$C$4:$BL$28*('Summed Data by Industry'!$B$4:$B$28=$A8)*('Summed Data by Industry'!$C$3:$BL$3=B$1)*('Summed Data by Industry'!$C$1:$BL$1=$A$29))/SUMPRODUCT('Summed Data by Industry'!$C$4:$BL$28*('Summed Data by Industry'!$B$4:$B$28=$A8)*('Summed Data by Industry'!$C$1:$BL$1=$A$29)),0)</f>
        <v>0</v>
      </c>
      <c r="C8" s="83" cm="1">
        <f t="array" ref="C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Industries'!F9</f>
        <v>0</v>
      </c>
      <c r="D8" s="83" cm="1">
        <f t="array" ref="D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Industries'!G9</f>
        <v>0</v>
      </c>
      <c r="E8" s="83" cm="1">
        <f t="array" ref="E8">IFERROR(SUMPRODUCT('Summed Data by Industry'!$C$4:$BL$28*('Summed Data by Industry'!$B$4:$B$28=$A8)*('Summed Data by Industry'!$C$3:$BL$3="Nonboiler heat")*('Summed Data by Industry'!$C$1:$BL$1=$A$29))/SUMPRODUCT('Summed Data by Industry'!$C$4:$BL$28*('Summed Data by Industry'!$B$4:$B$28=$A8)*('Summed Data by Industry'!$C$1:$BL$1=$A$29)),0)*'Temps Mapped to EPS Industries'!H9</f>
        <v>0</v>
      </c>
      <c r="F8" cm="1">
        <f t="array" ref="F8">IFERROR(SUMPRODUCT('Summed Data by Industry'!$C$4:$BL$28*('Summed Data by Industry'!$B$4:$B$28=$A8)*('Summed Data by Industry'!$C$3:$BL$3=F$1)*('Summed Data by Industry'!$C$1:$BL$1=$A$29))/SUMPRODUCT('Summed Data by Industry'!$C$4:$BL$28*('Summed Data by Industry'!$B$4:$B$28=$A8)*('Summed Data by Industry'!$C$1:$BL$1=$A$29)),0)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</row>
    <row r="9" spans="1:11" x14ac:dyDescent="0.25">
      <c r="A9" t="s">
        <v>13</v>
      </c>
      <c r="B9" cm="1">
        <f t="array" ref="B9">IFERROR(SUMPRODUCT('Summed Data by Industry'!$C$4:$BL$28*('Summed Data by Industry'!$B$4:$B$28=$A9)*('Summed Data by Industry'!$C$3:$BL$3=B$1)*('Summed Data by Industry'!$C$1:$BL$1=$A$29))/SUMPRODUCT('Summed Data by Industry'!$C$4:$BL$28*('Summed Data by Industry'!$B$4:$B$28=$A9)*('Summed Data by Industry'!$C$1:$BL$1=$A$29)),0)</f>
        <v>0</v>
      </c>
      <c r="C9" s="83" cm="1">
        <f t="array" ref="C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Industries'!F10</f>
        <v>0</v>
      </c>
      <c r="D9" s="83" cm="1">
        <f t="array" ref="D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Industries'!G10</f>
        <v>0</v>
      </c>
      <c r="E9" s="83" cm="1">
        <f t="array" ref="E9">IFERROR(SUMPRODUCT('Summed Data by Industry'!$C$4:$BL$28*('Summed Data by Industry'!$B$4:$B$28=$A9)*('Summed Data by Industry'!$C$3:$BL$3="Nonboiler heat")*('Summed Data by Industry'!$C$1:$BL$1=$A$29))/SUMPRODUCT('Summed Data by Industry'!$C$4:$BL$28*('Summed Data by Industry'!$B$4:$B$28=$A9)*('Summed Data by Industry'!$C$1:$BL$1=$A$29)),0)*'Temps Mapped to EPS Industries'!H10</f>
        <v>0</v>
      </c>
      <c r="F9" cm="1">
        <f t="array" ref="F9">IFERROR(SUMPRODUCT('Summed Data by Industry'!$C$4:$BL$28*('Summed Data by Industry'!$B$4:$B$28=$A9)*('Summed Data by Industry'!$C$3:$BL$3=F$1)*('Summed Data by Industry'!$C$1:$BL$1=$A$29))/SUMPRODUCT('Summed Data by Industry'!$C$4:$BL$28*('Summed Data by Industry'!$B$4:$B$28=$A9)*('Summed Data by Industry'!$C$1:$BL$1=$A$29)),0)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</row>
    <row r="10" spans="1:11" x14ac:dyDescent="0.25">
      <c r="A10" t="s">
        <v>14</v>
      </c>
      <c r="B10" cm="1">
        <f t="array" ref="B10">IFERROR(SUMPRODUCT('Summed Data by Industry'!$C$4:$BL$28*('Summed Data by Industry'!$B$4:$B$28=$A10)*('Summed Data by Industry'!$C$3:$BL$3=B$1)*('Summed Data by Industry'!$C$1:$BL$1=$A$29))/SUMPRODUCT('Summed Data by Industry'!$C$4:$BL$28*('Summed Data by Industry'!$B$4:$B$28=$A10)*('Summed Data by Industry'!$C$1:$BL$1=$A$29)),0)</f>
        <v>0</v>
      </c>
      <c r="C10" s="83" cm="1">
        <f t="array" ref="C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Industries'!F11</f>
        <v>0</v>
      </c>
      <c r="D10" s="83" cm="1">
        <f t="array" ref="D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Industries'!G11</f>
        <v>0</v>
      </c>
      <c r="E10" s="83" cm="1">
        <f t="array" ref="E10">IFERROR(SUMPRODUCT('Summed Data by Industry'!$C$4:$BL$28*('Summed Data by Industry'!$B$4:$B$28=$A10)*('Summed Data by Industry'!$C$3:$BL$3="Nonboiler heat")*('Summed Data by Industry'!$C$1:$BL$1=$A$29))/SUMPRODUCT('Summed Data by Industry'!$C$4:$BL$28*('Summed Data by Industry'!$B$4:$B$28=$A10)*('Summed Data by Industry'!$C$1:$BL$1=$A$29)),0)*'Temps Mapped to EPS Industries'!H11</f>
        <v>0</v>
      </c>
      <c r="F10" cm="1">
        <f t="array" ref="F10">IFERROR(SUMPRODUCT('Summed Data by Industry'!$C$4:$BL$28*('Summed Data by Industry'!$B$4:$B$28=$A10)*('Summed Data by Industry'!$C$3:$BL$3=F$1)*('Summed Data by Industry'!$C$1:$BL$1=$A$29))/SUMPRODUCT('Summed Data by Industry'!$C$4:$BL$28*('Summed Data by Industry'!$B$4:$B$28=$A10)*('Summed Data by Industry'!$C$1:$BL$1=$A$29)),0)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</row>
    <row r="11" spans="1:11" x14ac:dyDescent="0.25">
      <c r="A11" t="s">
        <v>15</v>
      </c>
      <c r="B11" cm="1">
        <f t="array" ref="B11">IFERROR(SUMPRODUCT('Summed Data by Industry'!$C$4:$BL$28*('Summed Data by Industry'!$B$4:$B$28=$A11)*('Summed Data by Industry'!$C$3:$BL$3=B$1)*('Summed Data by Industry'!$C$1:$BL$1=$A$29))/SUMPRODUCT('Summed Data by Industry'!$C$4:$BL$28*('Summed Data by Industry'!$B$4:$B$28=$A11)*('Summed Data by Industry'!$C$1:$BL$1=$A$29)),0)</f>
        <v>0</v>
      </c>
      <c r="C11" s="83" cm="1">
        <f t="array" ref="C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Industries'!F12</f>
        <v>0</v>
      </c>
      <c r="D11" s="83" cm="1">
        <f t="array" ref="D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Industries'!G12</f>
        <v>0</v>
      </c>
      <c r="E11" s="83" cm="1">
        <f t="array" ref="E11">IFERROR(SUMPRODUCT('Summed Data by Industry'!$C$4:$BL$28*('Summed Data by Industry'!$B$4:$B$28=$A11)*('Summed Data by Industry'!$C$3:$BL$3="Nonboiler heat")*('Summed Data by Industry'!$C$1:$BL$1=$A$29))/SUMPRODUCT('Summed Data by Industry'!$C$4:$BL$28*('Summed Data by Industry'!$B$4:$B$28=$A11)*('Summed Data by Industry'!$C$1:$BL$1=$A$29)),0)*'Temps Mapped to EPS Industries'!H12</f>
        <v>0</v>
      </c>
      <c r="F11" cm="1">
        <f t="array" ref="F11">IFERROR(SUMPRODUCT('Summed Data by Industry'!$C$4:$BL$28*('Summed Data by Industry'!$B$4:$B$28=$A11)*('Summed Data by Industry'!$C$3:$BL$3=F$1)*('Summed Data by Industry'!$C$1:$BL$1=$A$29))/SUMPRODUCT('Summed Data by Industry'!$C$4:$BL$28*('Summed Data by Industry'!$B$4:$B$28=$A11)*('Summed Data by Industry'!$C$1:$BL$1=$A$29)),0)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</row>
    <row r="12" spans="1:11" x14ac:dyDescent="0.25">
      <c r="A12" t="s">
        <v>16</v>
      </c>
      <c r="B12" cm="1">
        <f t="array" ref="B12">IFERROR(SUMPRODUCT('Summed Data by Industry'!$C$4:$BL$28*('Summed Data by Industry'!$B$4:$B$28=$A12)*('Summed Data by Industry'!$C$3:$BL$3=B$1)*('Summed Data by Industry'!$C$1:$BL$1=$A$29))/SUMPRODUCT('Summed Data by Industry'!$C$4:$BL$28*('Summed Data by Industry'!$B$4:$B$28=$A12)*('Summed Data by Industry'!$C$1:$BL$1=$A$29)),0)</f>
        <v>0</v>
      </c>
      <c r="C12" s="83" cm="1">
        <f t="array" ref="C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Industries'!F13</f>
        <v>0</v>
      </c>
      <c r="D12" s="83" cm="1">
        <f t="array" ref="D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Industries'!G13</f>
        <v>0</v>
      </c>
      <c r="E12" s="83" cm="1">
        <f t="array" ref="E12">IFERROR(SUMPRODUCT('Summed Data by Industry'!$C$4:$BL$28*('Summed Data by Industry'!$B$4:$B$28=$A12)*('Summed Data by Industry'!$C$3:$BL$3="Nonboiler heat")*('Summed Data by Industry'!$C$1:$BL$1=$A$29))/SUMPRODUCT('Summed Data by Industry'!$C$4:$BL$28*('Summed Data by Industry'!$B$4:$B$28=$A12)*('Summed Data by Industry'!$C$1:$BL$1=$A$29)),0)*'Temps Mapped to EPS Industries'!H13</f>
        <v>0</v>
      </c>
      <c r="F12" cm="1">
        <f t="array" ref="F12">IFERROR(SUMPRODUCT('Summed Data by Industry'!$C$4:$BL$28*('Summed Data by Industry'!$B$4:$B$28=$A12)*('Summed Data by Industry'!$C$3:$BL$3=F$1)*('Summed Data by Industry'!$C$1:$BL$1=$A$29))/SUMPRODUCT('Summed Data by Industry'!$C$4:$BL$28*('Summed Data by Industry'!$B$4:$B$28=$A12)*('Summed Data by Industry'!$C$1:$BL$1=$A$29)),0)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</row>
    <row r="13" spans="1:11" x14ac:dyDescent="0.25">
      <c r="A13" t="s">
        <v>17</v>
      </c>
      <c r="B13" cm="1">
        <f t="array" ref="B13">IFERROR(SUMPRODUCT('Summed Data by Industry'!$C$4:$BL$28*('Summed Data by Industry'!$B$4:$B$28=$A13)*('Summed Data by Industry'!$C$3:$BL$3=B$1)*('Summed Data by Industry'!$C$1:$BL$1=$A$29))/SUMPRODUCT('Summed Data by Industry'!$C$4:$BL$28*('Summed Data by Industry'!$B$4:$B$28=$A13)*('Summed Data by Industry'!$C$1:$BL$1=$A$29)),0)</f>
        <v>0</v>
      </c>
      <c r="C13" s="83" cm="1">
        <f t="array" ref="C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Industries'!F14</f>
        <v>0</v>
      </c>
      <c r="D13" s="83" cm="1">
        <f t="array" ref="D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Industries'!G14</f>
        <v>0</v>
      </c>
      <c r="E13" s="83" cm="1">
        <f t="array" ref="E13">IFERROR(SUMPRODUCT('Summed Data by Industry'!$C$4:$BL$28*('Summed Data by Industry'!$B$4:$B$28=$A13)*('Summed Data by Industry'!$C$3:$BL$3="Nonboiler heat")*('Summed Data by Industry'!$C$1:$BL$1=$A$29))/SUMPRODUCT('Summed Data by Industry'!$C$4:$BL$28*('Summed Data by Industry'!$B$4:$B$28=$A13)*('Summed Data by Industry'!$C$1:$BL$1=$A$29)),0)*'Temps Mapped to EPS Industries'!H14</f>
        <v>0</v>
      </c>
      <c r="F13" cm="1">
        <f t="array" ref="F13">IFERROR(SUMPRODUCT('Summed Data by Industry'!$C$4:$BL$28*('Summed Data by Industry'!$B$4:$B$28=$A13)*('Summed Data by Industry'!$C$3:$BL$3=F$1)*('Summed Data by Industry'!$C$1:$BL$1=$A$29))/SUMPRODUCT('Summed Data by Industry'!$C$4:$BL$28*('Summed Data by Industry'!$B$4:$B$28=$A13)*('Summed Data by Industry'!$C$1:$BL$1=$A$29)),0)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</row>
    <row r="14" spans="1:11" x14ac:dyDescent="0.25">
      <c r="A14" t="s">
        <v>18</v>
      </c>
      <c r="B14" cm="1">
        <f t="array" ref="B14">IFERROR(SUMPRODUCT('Summed Data by Industry'!$C$4:$BL$28*('Summed Data by Industry'!$B$4:$B$28=$A14)*('Summed Data by Industry'!$C$3:$BL$3=B$1)*('Summed Data by Industry'!$C$1:$BL$1=$A$29))/SUMPRODUCT('Summed Data by Industry'!$C$4:$BL$28*('Summed Data by Industry'!$B$4:$B$28=$A14)*('Summed Data by Industry'!$C$1:$BL$1=$A$29)),0)</f>
        <v>0</v>
      </c>
      <c r="C14" s="83" cm="1">
        <f t="array" ref="C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Industries'!F15</f>
        <v>0</v>
      </c>
      <c r="D14" s="83" cm="1">
        <f t="array" ref="D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Industries'!G15</f>
        <v>0</v>
      </c>
      <c r="E14" s="83" cm="1">
        <f t="array" ref="E14">IFERROR(SUMPRODUCT('Summed Data by Industry'!$C$4:$BL$28*('Summed Data by Industry'!$B$4:$B$28=$A14)*('Summed Data by Industry'!$C$3:$BL$3="Nonboiler heat")*('Summed Data by Industry'!$C$1:$BL$1=$A$29))/SUMPRODUCT('Summed Data by Industry'!$C$4:$BL$28*('Summed Data by Industry'!$B$4:$B$28=$A14)*('Summed Data by Industry'!$C$1:$BL$1=$A$29)),0)*'Temps Mapped to EPS Industries'!H15</f>
        <v>0</v>
      </c>
      <c r="F14" cm="1">
        <f t="array" ref="F14">IFERROR(SUMPRODUCT('Summed Data by Industry'!$C$4:$BL$28*('Summed Data by Industry'!$B$4:$B$28=$A14)*('Summed Data by Industry'!$C$3:$BL$3=F$1)*('Summed Data by Industry'!$C$1:$BL$1=$A$29))/SUMPRODUCT('Summed Data by Industry'!$C$4:$BL$28*('Summed Data by Industry'!$B$4:$B$28=$A14)*('Summed Data by Industry'!$C$1:$BL$1=$A$29)),0)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</row>
    <row r="15" spans="1:11" x14ac:dyDescent="0.25">
      <c r="A15" t="s">
        <v>19</v>
      </c>
      <c r="B15" cm="1">
        <f t="array" ref="B15">IFERROR(SUMPRODUCT('Summed Data by Industry'!$C$4:$BL$28*('Summed Data by Industry'!$B$4:$B$28=$A15)*('Summed Data by Industry'!$C$3:$BL$3=B$1)*('Summed Data by Industry'!$C$1:$BL$1=$A$29))/SUMPRODUCT('Summed Data by Industry'!$C$4:$BL$28*('Summed Data by Industry'!$B$4:$B$28=$A15)*('Summed Data by Industry'!$C$1:$BL$1=$A$29)),0)</f>
        <v>0</v>
      </c>
      <c r="C15" s="83" cm="1">
        <f t="array" ref="C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Industries'!F16</f>
        <v>0</v>
      </c>
      <c r="D15" s="83" cm="1">
        <f t="array" ref="D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Industries'!G16</f>
        <v>0</v>
      </c>
      <c r="E15" s="83" cm="1">
        <f t="array" ref="E15">IFERROR(SUMPRODUCT('Summed Data by Industry'!$C$4:$BL$28*('Summed Data by Industry'!$B$4:$B$28=$A15)*('Summed Data by Industry'!$C$3:$BL$3="Nonboiler heat")*('Summed Data by Industry'!$C$1:$BL$1=$A$29))/SUMPRODUCT('Summed Data by Industry'!$C$4:$BL$28*('Summed Data by Industry'!$B$4:$B$28=$A15)*('Summed Data by Industry'!$C$1:$BL$1=$A$29)),0)*'Temps Mapped to EPS Industries'!H16</f>
        <v>0</v>
      </c>
      <c r="F15" cm="1">
        <f t="array" ref="F15">IFERROR(SUMPRODUCT('Summed Data by Industry'!$C$4:$BL$28*('Summed Data by Industry'!$B$4:$B$28=$A15)*('Summed Data by Industry'!$C$3:$BL$3=F$1)*('Summed Data by Industry'!$C$1:$BL$1=$A$29))/SUMPRODUCT('Summed Data by Industry'!$C$4:$BL$28*('Summed Data by Industry'!$B$4:$B$28=$A15)*('Summed Data by Industry'!$C$1:$BL$1=$A$29)),0)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</row>
    <row r="16" spans="1:11" x14ac:dyDescent="0.25">
      <c r="A16" t="s">
        <v>20</v>
      </c>
      <c r="B16" cm="1">
        <f t="array" ref="B16">IFERROR(SUMPRODUCT('Summed Data by Industry'!$C$4:$BL$28*('Summed Data by Industry'!$B$4:$B$28=$A16)*('Summed Data by Industry'!$C$3:$BL$3=B$1)*('Summed Data by Industry'!$C$1:$BL$1=$A$29))/SUMPRODUCT('Summed Data by Industry'!$C$4:$BL$28*('Summed Data by Industry'!$B$4:$B$28=$A16)*('Summed Data by Industry'!$C$1:$BL$1=$A$29)),0)</f>
        <v>0</v>
      </c>
      <c r="C16" s="83" cm="1">
        <f t="array" ref="C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Industries'!F17</f>
        <v>0</v>
      </c>
      <c r="D16" s="83" cm="1">
        <f t="array" ref="D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Industries'!G17</f>
        <v>0</v>
      </c>
      <c r="E16" s="83" cm="1">
        <f t="array" ref="E16">IFERROR(SUMPRODUCT('Summed Data by Industry'!$C$4:$BL$28*('Summed Data by Industry'!$B$4:$B$28=$A16)*('Summed Data by Industry'!$C$3:$BL$3="Nonboiler heat")*('Summed Data by Industry'!$C$1:$BL$1=$A$29))/SUMPRODUCT('Summed Data by Industry'!$C$4:$BL$28*('Summed Data by Industry'!$B$4:$B$28=$A16)*('Summed Data by Industry'!$C$1:$BL$1=$A$29)),0)*'Temps Mapped to EPS Industries'!H17</f>
        <v>0</v>
      </c>
      <c r="F16" cm="1">
        <f t="array" ref="F16">IFERROR(SUMPRODUCT('Summed Data by Industry'!$C$4:$BL$28*('Summed Data by Industry'!$B$4:$B$28=$A16)*('Summed Data by Industry'!$C$3:$BL$3=F$1)*('Summed Data by Industry'!$C$1:$BL$1=$A$29))/SUMPRODUCT('Summed Data by Industry'!$C$4:$BL$28*('Summed Data by Industry'!$B$4:$B$28=$A16)*('Summed Data by Industry'!$C$1:$BL$1=$A$29)),0)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</row>
    <row r="17" spans="1:11" x14ac:dyDescent="0.25">
      <c r="A17" t="s">
        <v>21</v>
      </c>
      <c r="B17" cm="1">
        <f t="array" ref="B17">IFERROR(SUMPRODUCT('Summed Data by Industry'!$C$4:$BL$28*('Summed Data by Industry'!$B$4:$B$28=$A17)*('Summed Data by Industry'!$C$3:$BL$3=B$1)*('Summed Data by Industry'!$C$1:$BL$1=$A$29))/SUMPRODUCT('Summed Data by Industry'!$C$4:$BL$28*('Summed Data by Industry'!$B$4:$B$28=$A17)*('Summed Data by Industry'!$C$1:$BL$1=$A$29)),0)</f>
        <v>0</v>
      </c>
      <c r="C17" s="83" cm="1">
        <f t="array" ref="C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Industries'!F18</f>
        <v>0</v>
      </c>
      <c r="D17" s="83" cm="1">
        <f t="array" ref="D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Industries'!G18</f>
        <v>0</v>
      </c>
      <c r="E17" s="83" cm="1">
        <f t="array" ref="E17">IFERROR(SUMPRODUCT('Summed Data by Industry'!$C$4:$BL$28*('Summed Data by Industry'!$B$4:$B$28=$A17)*('Summed Data by Industry'!$C$3:$BL$3="Nonboiler heat")*('Summed Data by Industry'!$C$1:$BL$1=$A$29))/SUMPRODUCT('Summed Data by Industry'!$C$4:$BL$28*('Summed Data by Industry'!$B$4:$B$28=$A17)*('Summed Data by Industry'!$C$1:$BL$1=$A$29)),0)*'Temps Mapped to EPS Industries'!H18</f>
        <v>0</v>
      </c>
      <c r="F17" cm="1">
        <f t="array" ref="F17">IFERROR(SUMPRODUCT('Summed Data by Industry'!$C$4:$BL$28*('Summed Data by Industry'!$B$4:$B$28=$A17)*('Summed Data by Industry'!$C$3:$BL$3=F$1)*('Summed Data by Industry'!$C$1:$BL$1=$A$29))/SUMPRODUCT('Summed Data by Industry'!$C$4:$BL$28*('Summed Data by Industry'!$B$4:$B$28=$A17)*('Summed Data by Industry'!$C$1:$BL$1=$A$29)),0)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</row>
    <row r="18" spans="1:11" x14ac:dyDescent="0.25">
      <c r="A18" t="s">
        <v>22</v>
      </c>
      <c r="B18" cm="1">
        <f t="array" ref="B18">IFERROR(SUMPRODUCT('Summed Data by Industry'!$C$4:$BL$28*('Summed Data by Industry'!$B$4:$B$28=$A18)*('Summed Data by Industry'!$C$3:$BL$3=B$1)*('Summed Data by Industry'!$C$1:$BL$1=$A$29))/SUMPRODUCT('Summed Data by Industry'!$C$4:$BL$28*('Summed Data by Industry'!$B$4:$B$28=$A18)*('Summed Data by Industry'!$C$1:$BL$1=$A$29)),0)</f>
        <v>0</v>
      </c>
      <c r="C18" s="83" cm="1">
        <f t="array" ref="C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Industries'!F19</f>
        <v>0</v>
      </c>
      <c r="D18" s="83" cm="1">
        <f t="array" ref="D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Industries'!G19</f>
        <v>0</v>
      </c>
      <c r="E18" s="83" cm="1">
        <f t="array" ref="E18">IFERROR(SUMPRODUCT('Summed Data by Industry'!$C$4:$BL$28*('Summed Data by Industry'!$B$4:$B$28=$A18)*('Summed Data by Industry'!$C$3:$BL$3="Nonboiler heat")*('Summed Data by Industry'!$C$1:$BL$1=$A$29))/SUMPRODUCT('Summed Data by Industry'!$C$4:$BL$28*('Summed Data by Industry'!$B$4:$B$28=$A18)*('Summed Data by Industry'!$C$1:$BL$1=$A$29)),0)*'Temps Mapped to EPS Industries'!H19</f>
        <v>0</v>
      </c>
      <c r="F18" cm="1">
        <f t="array" ref="F18">IFERROR(SUMPRODUCT('Summed Data by Industry'!$C$4:$BL$28*('Summed Data by Industry'!$B$4:$B$28=$A18)*('Summed Data by Industry'!$C$3:$BL$3=F$1)*('Summed Data by Industry'!$C$1:$BL$1=$A$29))/SUMPRODUCT('Summed Data by Industry'!$C$4:$BL$28*('Summed Data by Industry'!$B$4:$B$28=$A18)*('Summed Data by Industry'!$C$1:$BL$1=$A$29)),0)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</row>
    <row r="19" spans="1:11" x14ac:dyDescent="0.25">
      <c r="A19" t="s">
        <v>23</v>
      </c>
      <c r="B19" cm="1">
        <f t="array" ref="B19">IFERROR(SUMPRODUCT('Summed Data by Industry'!$C$4:$BL$28*('Summed Data by Industry'!$B$4:$B$28=$A19)*('Summed Data by Industry'!$C$3:$BL$3=B$1)*('Summed Data by Industry'!$C$1:$BL$1=$A$29))/SUMPRODUCT('Summed Data by Industry'!$C$4:$BL$28*('Summed Data by Industry'!$B$4:$B$28=$A19)*('Summed Data by Industry'!$C$1:$BL$1=$A$29)),0)</f>
        <v>0</v>
      </c>
      <c r="C19" s="83" cm="1">
        <f t="array" ref="C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Industries'!F20</f>
        <v>0</v>
      </c>
      <c r="D19" s="83" cm="1">
        <f t="array" ref="D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Industries'!G20</f>
        <v>0</v>
      </c>
      <c r="E19" s="83" cm="1">
        <f t="array" ref="E19">IFERROR(SUMPRODUCT('Summed Data by Industry'!$C$4:$BL$28*('Summed Data by Industry'!$B$4:$B$28=$A19)*('Summed Data by Industry'!$C$3:$BL$3="Nonboiler heat")*('Summed Data by Industry'!$C$1:$BL$1=$A$29))/SUMPRODUCT('Summed Data by Industry'!$C$4:$BL$28*('Summed Data by Industry'!$B$4:$B$28=$A19)*('Summed Data by Industry'!$C$1:$BL$1=$A$29)),0)*'Temps Mapped to EPS Industries'!H20</f>
        <v>0</v>
      </c>
      <c r="F19" cm="1">
        <f t="array" ref="F19">IFERROR(SUMPRODUCT('Summed Data by Industry'!$C$4:$BL$28*('Summed Data by Industry'!$B$4:$B$28=$A19)*('Summed Data by Industry'!$C$3:$BL$3=F$1)*('Summed Data by Industry'!$C$1:$BL$1=$A$29))/SUMPRODUCT('Summed Data by Industry'!$C$4:$BL$28*('Summed Data by Industry'!$B$4:$B$28=$A19)*('Summed Data by Industry'!$C$1:$BL$1=$A$29)),0)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</row>
    <row r="20" spans="1:11" x14ac:dyDescent="0.25">
      <c r="A20" t="s">
        <v>24</v>
      </c>
      <c r="B20" cm="1">
        <f t="array" ref="B20">IFERROR(SUMPRODUCT('Summed Data by Industry'!$C$4:$BL$28*('Summed Data by Industry'!$B$4:$B$28=$A20)*('Summed Data by Industry'!$C$3:$BL$3=B$1)*('Summed Data by Industry'!$C$1:$BL$1=$A$29))/SUMPRODUCT('Summed Data by Industry'!$C$4:$BL$28*('Summed Data by Industry'!$B$4:$B$28=$A20)*('Summed Data by Industry'!$C$1:$BL$1=$A$29)),0)</f>
        <v>0</v>
      </c>
      <c r="C20" s="83" cm="1">
        <f t="array" ref="C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Industries'!F21</f>
        <v>0</v>
      </c>
      <c r="D20" s="83" cm="1">
        <f t="array" ref="D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Industries'!G21</f>
        <v>0</v>
      </c>
      <c r="E20" s="83" cm="1">
        <f t="array" ref="E20">IFERROR(SUMPRODUCT('Summed Data by Industry'!$C$4:$BL$28*('Summed Data by Industry'!$B$4:$B$28=$A20)*('Summed Data by Industry'!$C$3:$BL$3="Nonboiler heat")*('Summed Data by Industry'!$C$1:$BL$1=$A$29))/SUMPRODUCT('Summed Data by Industry'!$C$4:$BL$28*('Summed Data by Industry'!$B$4:$B$28=$A20)*('Summed Data by Industry'!$C$1:$BL$1=$A$29)),0)*'Temps Mapped to EPS Industries'!H21</f>
        <v>0</v>
      </c>
      <c r="F20" cm="1">
        <f t="array" ref="F20">IFERROR(SUMPRODUCT('Summed Data by Industry'!$C$4:$BL$28*('Summed Data by Industry'!$B$4:$B$28=$A20)*('Summed Data by Industry'!$C$3:$BL$3=F$1)*('Summed Data by Industry'!$C$1:$BL$1=$A$29))/SUMPRODUCT('Summed Data by Industry'!$C$4:$BL$28*('Summed Data by Industry'!$B$4:$B$28=$A20)*('Summed Data by Industry'!$C$1:$BL$1=$A$29)),0)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</row>
    <row r="21" spans="1:11" x14ac:dyDescent="0.25">
      <c r="A21" t="s">
        <v>25</v>
      </c>
      <c r="B21" cm="1">
        <f t="array" ref="B21">IFERROR(SUMPRODUCT('Summed Data by Industry'!$C$4:$BL$28*('Summed Data by Industry'!$B$4:$B$28=$A21)*('Summed Data by Industry'!$C$3:$BL$3=B$1)*('Summed Data by Industry'!$C$1:$BL$1=$A$29))/SUMPRODUCT('Summed Data by Industry'!$C$4:$BL$28*('Summed Data by Industry'!$B$4:$B$28=$A21)*('Summed Data by Industry'!$C$1:$BL$1=$A$29)),0)</f>
        <v>0</v>
      </c>
      <c r="C21" s="83" cm="1">
        <f t="array" ref="C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Industries'!F22</f>
        <v>0</v>
      </c>
      <c r="D21" s="83" cm="1">
        <f t="array" ref="D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Industries'!G22</f>
        <v>0</v>
      </c>
      <c r="E21" s="83" cm="1">
        <f t="array" ref="E21">IFERROR(SUMPRODUCT('Summed Data by Industry'!$C$4:$BL$28*('Summed Data by Industry'!$B$4:$B$28=$A21)*('Summed Data by Industry'!$C$3:$BL$3="Nonboiler heat")*('Summed Data by Industry'!$C$1:$BL$1=$A$29))/SUMPRODUCT('Summed Data by Industry'!$C$4:$BL$28*('Summed Data by Industry'!$B$4:$B$28=$A21)*('Summed Data by Industry'!$C$1:$BL$1=$A$29)),0)*'Temps Mapped to EPS Industries'!H22</f>
        <v>0</v>
      </c>
      <c r="F21" cm="1">
        <f t="array" ref="F21">IFERROR(SUMPRODUCT('Summed Data by Industry'!$C$4:$BL$28*('Summed Data by Industry'!$B$4:$B$28=$A21)*('Summed Data by Industry'!$C$3:$BL$3=F$1)*('Summed Data by Industry'!$C$1:$BL$1=$A$29))/SUMPRODUCT('Summed Data by Industry'!$C$4:$BL$28*('Summed Data by Industry'!$B$4:$B$28=$A21)*('Summed Data by Industry'!$C$1:$BL$1=$A$29)),0)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</row>
    <row r="22" spans="1:11" x14ac:dyDescent="0.25">
      <c r="A22" t="s">
        <v>26</v>
      </c>
      <c r="B22" cm="1">
        <f t="array" ref="B22">IFERROR(SUMPRODUCT('Summed Data by Industry'!$C$4:$BL$28*('Summed Data by Industry'!$B$4:$B$28=$A22)*('Summed Data by Industry'!$C$3:$BL$3=B$1)*('Summed Data by Industry'!$C$1:$BL$1=$A$29))/SUMPRODUCT('Summed Data by Industry'!$C$4:$BL$28*('Summed Data by Industry'!$B$4:$B$28=$A22)*('Summed Data by Industry'!$C$1:$BL$1=$A$29)),0)</f>
        <v>0</v>
      </c>
      <c r="C22" s="83" cm="1">
        <f t="array" ref="C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Industries'!F23</f>
        <v>0</v>
      </c>
      <c r="D22" s="83" cm="1">
        <f t="array" ref="D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Industries'!G23</f>
        <v>0</v>
      </c>
      <c r="E22" s="83" cm="1">
        <f t="array" ref="E22">IFERROR(SUMPRODUCT('Summed Data by Industry'!$C$4:$BL$28*('Summed Data by Industry'!$B$4:$B$28=$A22)*('Summed Data by Industry'!$C$3:$BL$3="Nonboiler heat")*('Summed Data by Industry'!$C$1:$BL$1=$A$29))/SUMPRODUCT('Summed Data by Industry'!$C$4:$BL$28*('Summed Data by Industry'!$B$4:$B$28=$A22)*('Summed Data by Industry'!$C$1:$BL$1=$A$29)),0)*'Temps Mapped to EPS Industries'!H23</f>
        <v>0</v>
      </c>
      <c r="F22" cm="1">
        <f t="array" ref="F22">IFERROR(SUMPRODUCT('Summed Data by Industry'!$C$4:$BL$28*('Summed Data by Industry'!$B$4:$B$28=$A22)*('Summed Data by Industry'!$C$3:$BL$3=F$1)*('Summed Data by Industry'!$C$1:$BL$1=$A$29))/SUMPRODUCT('Summed Data by Industry'!$C$4:$BL$28*('Summed Data by Industry'!$B$4:$B$28=$A22)*('Summed Data by Industry'!$C$1:$BL$1=$A$29)),0)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</row>
    <row r="23" spans="1:11" x14ac:dyDescent="0.25">
      <c r="A23" t="s">
        <v>27</v>
      </c>
      <c r="B23" cm="1">
        <f t="array" ref="B23">IFERROR(SUMPRODUCT('Summed Data by Industry'!$C$4:$BL$28*('Summed Data by Industry'!$B$4:$B$28=$A23)*('Summed Data by Industry'!$C$3:$BL$3=B$1)*('Summed Data by Industry'!$C$1:$BL$1=$A$29))/SUMPRODUCT('Summed Data by Industry'!$C$4:$BL$28*('Summed Data by Industry'!$B$4:$B$28=$A23)*('Summed Data by Industry'!$C$1:$BL$1=$A$29)),0)</f>
        <v>0</v>
      </c>
      <c r="C23" s="83" cm="1">
        <f t="array" ref="C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Industries'!F24</f>
        <v>0</v>
      </c>
      <c r="D23" s="83" cm="1">
        <f t="array" ref="D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Industries'!G24</f>
        <v>0</v>
      </c>
      <c r="E23" s="83" cm="1">
        <f t="array" ref="E23">IFERROR(SUMPRODUCT('Summed Data by Industry'!$C$4:$BL$28*('Summed Data by Industry'!$B$4:$B$28=$A23)*('Summed Data by Industry'!$C$3:$BL$3="Nonboiler heat")*('Summed Data by Industry'!$C$1:$BL$1=$A$29))/SUMPRODUCT('Summed Data by Industry'!$C$4:$BL$28*('Summed Data by Industry'!$B$4:$B$28=$A23)*('Summed Data by Industry'!$C$1:$BL$1=$A$29)),0)*'Temps Mapped to EPS Industries'!H24</f>
        <v>0</v>
      </c>
      <c r="F23" cm="1">
        <f t="array" ref="F23">IFERROR(SUMPRODUCT('Summed Data by Industry'!$C$4:$BL$28*('Summed Data by Industry'!$B$4:$B$28=$A23)*('Summed Data by Industry'!$C$3:$BL$3=F$1)*('Summed Data by Industry'!$C$1:$BL$1=$A$29))/SUMPRODUCT('Summed Data by Industry'!$C$4:$BL$28*('Summed Data by Industry'!$B$4:$B$28=$A23)*('Summed Data by Industry'!$C$1:$BL$1=$A$29)),0)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</row>
    <row r="24" spans="1:11" x14ac:dyDescent="0.25">
      <c r="A24" t="s">
        <v>28</v>
      </c>
      <c r="B24" cm="1">
        <f t="array" ref="B24">IFERROR(SUMPRODUCT('Summed Data by Industry'!$C$4:$BL$28*('Summed Data by Industry'!$B$4:$B$28=$A24)*('Summed Data by Industry'!$C$3:$BL$3=B$1)*('Summed Data by Industry'!$C$1:$BL$1=$A$29))/SUMPRODUCT('Summed Data by Industry'!$C$4:$BL$28*('Summed Data by Industry'!$B$4:$B$28=$A24)*('Summed Data by Industry'!$C$1:$BL$1=$A$29)),0)</f>
        <v>0</v>
      </c>
      <c r="C24" s="83" cm="1">
        <f t="array" ref="C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Industries'!F25</f>
        <v>0</v>
      </c>
      <c r="D24" s="83" cm="1">
        <f t="array" ref="D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Industries'!G25</f>
        <v>0</v>
      </c>
      <c r="E24" s="83" cm="1">
        <f t="array" ref="E24">IFERROR(SUMPRODUCT('Summed Data by Industry'!$C$4:$BL$28*('Summed Data by Industry'!$B$4:$B$28=$A24)*('Summed Data by Industry'!$C$3:$BL$3="Nonboiler heat")*('Summed Data by Industry'!$C$1:$BL$1=$A$29))/SUMPRODUCT('Summed Data by Industry'!$C$4:$BL$28*('Summed Data by Industry'!$B$4:$B$28=$A24)*('Summed Data by Industry'!$C$1:$BL$1=$A$29)),0)*'Temps Mapped to EPS Industries'!H25</f>
        <v>0</v>
      </c>
      <c r="F24" cm="1">
        <f t="array" ref="F24">IFERROR(SUMPRODUCT('Summed Data by Industry'!$C$4:$BL$28*('Summed Data by Industry'!$B$4:$B$28=$A24)*('Summed Data by Industry'!$C$3:$BL$3=F$1)*('Summed Data by Industry'!$C$1:$BL$1=$A$29))/SUMPRODUCT('Summed Data by Industry'!$C$4:$BL$28*('Summed Data by Industry'!$B$4:$B$28=$A24)*('Summed Data by Industry'!$C$1:$BL$1=$A$29)),0)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</row>
    <row r="25" spans="1:11" x14ac:dyDescent="0.25">
      <c r="A25" t="s">
        <v>29</v>
      </c>
      <c r="B25" cm="1">
        <f t="array" ref="B25">IFERROR(SUMPRODUCT('Summed Data by Industry'!$C$4:$BL$28*('Summed Data by Industry'!$B$4:$B$28=$A25)*('Summed Data by Industry'!$C$3:$BL$3=B$1)*('Summed Data by Industry'!$C$1:$BL$1=$A$29))/SUMPRODUCT('Summed Data by Industry'!$C$4:$BL$28*('Summed Data by Industry'!$B$4:$B$28=$A25)*('Summed Data by Industry'!$C$1:$BL$1=$A$29)),0)</f>
        <v>0</v>
      </c>
      <c r="C25" s="83" cm="1">
        <f t="array" ref="C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Industries'!F26</f>
        <v>0</v>
      </c>
      <c r="D25" s="83" cm="1">
        <f t="array" ref="D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Industries'!G26</f>
        <v>0</v>
      </c>
      <c r="E25" s="83" cm="1">
        <f t="array" ref="E25">IFERROR(SUMPRODUCT('Summed Data by Industry'!$C$4:$BL$28*('Summed Data by Industry'!$B$4:$B$28=$A25)*('Summed Data by Industry'!$C$3:$BL$3="Nonboiler heat")*('Summed Data by Industry'!$C$1:$BL$1=$A$29))/SUMPRODUCT('Summed Data by Industry'!$C$4:$BL$28*('Summed Data by Industry'!$B$4:$B$28=$A25)*('Summed Data by Industry'!$C$1:$BL$1=$A$29)),0)*'Temps Mapped to EPS Industries'!H26</f>
        <v>0</v>
      </c>
      <c r="F25" cm="1">
        <f t="array" ref="F25">IFERROR(SUMPRODUCT('Summed Data by Industry'!$C$4:$BL$28*('Summed Data by Industry'!$B$4:$B$28=$A25)*('Summed Data by Industry'!$C$3:$BL$3=F$1)*('Summed Data by Industry'!$C$1:$BL$1=$A$29))/SUMPRODUCT('Summed Data by Industry'!$C$4:$BL$28*('Summed Data by Industry'!$B$4:$B$28=$A25)*('Summed Data by Industry'!$C$1:$BL$1=$A$29)),0)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</row>
    <row r="26" spans="1:11" x14ac:dyDescent="0.25">
      <c r="A26" t="s">
        <v>30</v>
      </c>
      <c r="B26" cm="1">
        <f t="array" ref="B26">IFERROR(SUMPRODUCT('Summed Data by Industry'!$C$4:$BL$28*('Summed Data by Industry'!$B$4:$B$28=$A26)*('Summed Data by Industry'!$C$3:$BL$3=B$1)*('Summed Data by Industry'!$C$1:$BL$1=$A$29))/SUMPRODUCT('Summed Data by Industry'!$C$4:$BL$28*('Summed Data by Industry'!$B$4:$B$28=$A26)*('Summed Data by Industry'!$C$1:$BL$1=$A$29)),0)</f>
        <v>0</v>
      </c>
      <c r="C26" s="83" cm="1">
        <f t="array" ref="C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Industries'!F27</f>
        <v>0</v>
      </c>
      <c r="D26" s="83" cm="1">
        <f t="array" ref="D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Industries'!G27</f>
        <v>0</v>
      </c>
      <c r="E26" s="83" cm="1">
        <f t="array" ref="E26">IFERROR(SUMPRODUCT('Summed Data by Industry'!$C$4:$BL$28*('Summed Data by Industry'!$B$4:$B$28=$A26)*('Summed Data by Industry'!$C$3:$BL$3="Nonboiler heat")*('Summed Data by Industry'!$C$1:$BL$1=$A$29))/SUMPRODUCT('Summed Data by Industry'!$C$4:$BL$28*('Summed Data by Industry'!$B$4:$B$28=$A26)*('Summed Data by Industry'!$C$1:$BL$1=$A$29)),0)*'Temps Mapped to EPS Industries'!H27</f>
        <v>0</v>
      </c>
      <c r="F26" cm="1">
        <f t="array" ref="F26">IFERROR(SUMPRODUCT('Summed Data by Industry'!$C$4:$BL$28*('Summed Data by Industry'!$B$4:$B$28=$A26)*('Summed Data by Industry'!$C$3:$BL$3=F$1)*('Summed Data by Industry'!$C$1:$BL$1=$A$29))/SUMPRODUCT('Summed Data by Industry'!$C$4:$BL$28*('Summed Data by Industry'!$B$4:$B$28=$A26)*('Summed Data by Industry'!$C$1:$BL$1=$A$29)),0)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</row>
    <row r="28" spans="1:11" x14ac:dyDescent="0.25">
      <c r="A28" s="48" t="s">
        <v>496</v>
      </c>
    </row>
    <row r="29" spans="1:11" x14ac:dyDescent="0.25">
      <c r="A29" t="s">
        <v>508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K13"/>
  <sheetViews>
    <sheetView workbookViewId="0">
      <selection activeCell="D18" sqref="D18"/>
    </sheetView>
  </sheetViews>
  <sheetFormatPr defaultRowHeight="15" x14ac:dyDescent="0.25"/>
  <cols>
    <col min="1" max="1" width="48.42578125" customWidth="1"/>
    <col min="2" max="8" width="15.140625" customWidth="1"/>
    <col min="9" max="11" width="15.28515625" customWidth="1"/>
  </cols>
  <sheetData>
    <row r="1" spans="1:11" s="39" customFormat="1" ht="30" x14ac:dyDescent="0.25">
      <c r="A1" s="64" t="s">
        <v>500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443</v>
      </c>
      <c r="I1" s="39" t="s">
        <v>737</v>
      </c>
      <c r="J1" s="39" t="s">
        <v>738</v>
      </c>
      <c r="K1" s="39" t="s">
        <v>753</v>
      </c>
    </row>
    <row r="2" spans="1:11" x14ac:dyDescent="0.25">
      <c r="A2" t="s">
        <v>489</v>
      </c>
      <c r="B2">
        <f>SUM('BPFUbIP-electricity'!B$2:B$26)/SUM('BPFUbIP-electricity'!$B$2:$K$26)</f>
        <v>9.1018297163495375E-3</v>
      </c>
      <c r="C2">
        <f>SUM('BPFUbIP-electricity'!C$2:C$26)/SUM('BPFUbIP-electricity'!$B$2:$K$26)</f>
        <v>2.075759969790103E-2</v>
      </c>
      <c r="D2">
        <f>SUM('BPFUbIP-electricity'!D$2:D$26)/SUM('BPFUbIP-electricity'!$B$2:$K$26)</f>
        <v>1.3948251557003634E-2</v>
      </c>
      <c r="E2">
        <f>SUM('BPFUbIP-electricity'!E$2:E$26)/SUM('BPFUbIP-electricity'!$B$2:$K$26)</f>
        <v>4.6479973946548334E-2</v>
      </c>
      <c r="F2">
        <f>SUM('BPFUbIP-electricity'!F$2:F$26)/SUM('BPFUbIP-electricity'!$B$2:$K$26)</f>
        <v>5.1389703154207302E-2</v>
      </c>
      <c r="G2">
        <f>SUM('BPFUbIP-electricity'!G$2:G$26)/SUM('BPFUbIP-electricity'!$B$2:$K$26)</f>
        <v>0.54230573168720675</v>
      </c>
      <c r="H2">
        <f>SUM('BPFUbIP-electricity'!H$2:H$26)/SUM('BPFUbIP-electricity'!$B$2:$K$26)</f>
        <v>5.4749097167228568E-2</v>
      </c>
      <c r="I2">
        <f>SUM('BPFUbIP-electricity'!I$2:I$26)/SUM('BPFUbIP-electricity'!$B$2:$K$26)</f>
        <v>0.13495660414853392</v>
      </c>
      <c r="J2">
        <f>SUM('BPFUbIP-electricity'!J$2:J$26)/SUM('BPFUbIP-electricity'!$B$2:$K$26)</f>
        <v>8.8345954516078865E-2</v>
      </c>
      <c r="K2">
        <f>SUM('BPFUbIP-electricity'!K$2:K$26)/SUM('BPFUbIP-electricity'!$B$2:$K$26)</f>
        <v>3.7965254408942828E-2</v>
      </c>
    </row>
    <row r="3" spans="1:11" x14ac:dyDescent="0.25">
      <c r="A3" t="s">
        <v>494</v>
      </c>
      <c r="B3">
        <f>SUM('BPFUbIP-hard-coal'!B$2:B$26)/SUM('BPFUbIP-hard-coal'!$B$2:$K$26)</f>
        <v>0.39705754962259021</v>
      </c>
      <c r="C3">
        <f>SUM('BPFUbIP-hard-coal'!C$2:C$26)/SUM('BPFUbIP-hard-coal'!$B$2:$K$26)</f>
        <v>7.09159008587808E-2</v>
      </c>
      <c r="D3">
        <f>SUM('BPFUbIP-hard-coal'!D$2:D$26)/SUM('BPFUbIP-hard-coal'!$B$2:$K$26)</f>
        <v>7.2507954951430947E-2</v>
      </c>
      <c r="E3">
        <f>SUM('BPFUbIP-hard-coal'!E$2:E$26)/SUM('BPFUbIP-hard-coal'!$B$2:$K$26)</f>
        <v>0.15627527800758012</v>
      </c>
      <c r="F3">
        <f>SUM('BPFUbIP-hard-coal'!F$2:F$26)/SUM('BPFUbIP-hard-coal'!$B$2:$K$26)</f>
        <v>0</v>
      </c>
      <c r="G3">
        <f>SUM('BPFUbIP-hard-coal'!G$2:G$26)/SUM('BPFUbIP-hard-coal'!$B$2:$K$26)</f>
        <v>0.11354158365872444</v>
      </c>
      <c r="H3">
        <f>SUM('BPFUbIP-hard-coal'!H$2:H$26)/SUM('BPFUbIP-hard-coal'!$B$2:$K$26)</f>
        <v>7.1368332279148197E-2</v>
      </c>
      <c r="I3">
        <f>SUM('BPFUbIP-hard-coal'!I$2:I$26)/SUM('BPFUbIP-hard-coal'!$B$2:$K$26)</f>
        <v>0</v>
      </c>
      <c r="J3">
        <f>SUM('BPFUbIP-hard-coal'!J$2:J$26)/SUM('BPFUbIP-hard-coal'!$B$2:$K$26)</f>
        <v>0</v>
      </c>
      <c r="K3">
        <f>SUM('BPFUbIP-hard-coal'!K$2:K$26)/SUM('BPFUbIP-hard-coal'!$B$2:$K$26)</f>
        <v>0.11833340062174488</v>
      </c>
    </row>
    <row r="4" spans="1:11" x14ac:dyDescent="0.25">
      <c r="A4" t="s">
        <v>492</v>
      </c>
      <c r="B4">
        <f>SUM('BPFUbIP-natural-gas'!B$2:B$26)/SUM('BPFUbIP-natural-gas'!$B$2:$K$26)</f>
        <v>0.2438820643180788</v>
      </c>
      <c r="C4">
        <f>SUM('BPFUbIP-natural-gas'!C$2:C$26)/SUM('BPFUbIP-natural-gas'!$B$2:$K$26)</f>
        <v>0.18866219923502611</v>
      </c>
      <c r="D4">
        <f>SUM('BPFUbIP-natural-gas'!D$2:D$26)/SUM('BPFUbIP-natural-gas'!$B$2:$K$26)</f>
        <v>0.10624294510339811</v>
      </c>
      <c r="E4">
        <f>SUM('BPFUbIP-natural-gas'!E$2:E$26)/SUM('BPFUbIP-natural-gas'!$B$2:$K$26)</f>
        <v>0.17239693821428359</v>
      </c>
      <c r="F4">
        <f>SUM('BPFUbIP-natural-gas'!F$2:F$26)/SUM('BPFUbIP-natural-gas'!$B$2:$K$26)</f>
        <v>2.874070468320126E-3</v>
      </c>
      <c r="G4">
        <f>SUM('BPFUbIP-natural-gas'!G$2:G$26)/SUM('BPFUbIP-natural-gas'!$B$2:$K$26)</f>
        <v>7.0551440972130355E-2</v>
      </c>
      <c r="H4">
        <f>SUM('BPFUbIP-natural-gas'!H$2:H$26)/SUM('BPFUbIP-natural-gas'!$B$2:$K$26)</f>
        <v>1.6653605376986593E-2</v>
      </c>
      <c r="I4">
        <f>SUM('BPFUbIP-natural-gas'!I$2:I$26)/SUM('BPFUbIP-natural-gas'!$B$2:$K$26)</f>
        <v>0.17015735647159477</v>
      </c>
      <c r="J4">
        <f>SUM('BPFUbIP-natural-gas'!J$2:J$26)/SUM('BPFUbIP-natural-gas'!$B$2:$K$26)</f>
        <v>0</v>
      </c>
      <c r="K4">
        <f>SUM('BPFUbIP-natural-gas'!K$2:K$26)/SUM('BPFUbIP-natural-gas'!$B$2:$K$26)</f>
        <v>2.8579379840181635E-2</v>
      </c>
    </row>
    <row r="5" spans="1:11" x14ac:dyDescent="0.25">
      <c r="A5" t="s">
        <v>495</v>
      </c>
      <c r="B5">
        <f>SUM('BPFUbIP-biomass'!B$2:B$26)/SUM('BPFUbIP-biomass'!$B$2:$K$26)</f>
        <v>0.52646378496911916</v>
      </c>
      <c r="C5">
        <f>SUM('BPFUbIP-biomass'!C$2:C$26)/SUM('BPFUbIP-biomass'!$B$2:$K$26)</f>
        <v>0.14293019142485724</v>
      </c>
      <c r="D5">
        <f>SUM('BPFUbIP-biomass'!D$2:D$26)/SUM('BPFUbIP-biomass'!$B$2:$K$26)</f>
        <v>9.2527065527065536E-2</v>
      </c>
      <c r="E5">
        <f>SUM('BPFUbIP-biomass'!E$2:E$26)/SUM('BPFUbIP-biomass'!$B$2:$K$26)</f>
        <v>0.12696784696784696</v>
      </c>
      <c r="F5">
        <f>SUM('BPFUbIP-biomass'!F$2:F$26)/SUM('BPFUbIP-biomass'!$B$2:$K$26)</f>
        <v>0</v>
      </c>
      <c r="G5">
        <f>SUM('BPFUbIP-biomass'!G$2:G$26)/SUM('BPFUbIP-biomass'!$B$2:$K$26)</f>
        <v>0.1111111111111111</v>
      </c>
      <c r="H5">
        <f>SUM('BPFUbIP-biomass'!H$2:H$26)/SUM('BPFUbIP-biomass'!$B$2:$K$26)</f>
        <v>0</v>
      </c>
      <c r="I5">
        <f>SUM('BPFUbIP-biomass'!I$2:I$26)/SUM('BPFUbIP-biomass'!$B$2:$K$26)</f>
        <v>0</v>
      </c>
      <c r="J5">
        <f>SUM('BPFUbIP-biomass'!J$2:J$26)/SUM('BPFUbIP-biomass'!$B$2:$K$26)</f>
        <v>0</v>
      </c>
      <c r="K5">
        <f>SUM('BPFUbIP-biomass'!K$2:K$26)/SUM('BPFUbIP-biomass'!$B$2:$K$26)</f>
        <v>0</v>
      </c>
    </row>
    <row r="6" spans="1:11" x14ac:dyDescent="0.25">
      <c r="A6" t="s">
        <v>491</v>
      </c>
      <c r="B6">
        <f>SUM('BPFUbIP-petroleum-diesel'!B$2:B$26)/SUM('BPFUbIP-petroleum-diesel'!$B$2:$K$26)</f>
        <v>0.13803996933715398</v>
      </c>
      <c r="C6">
        <f>SUM('BPFUbIP-petroleum-diesel'!C$2:C$26)/SUM('BPFUbIP-petroleum-diesel'!$B$2:$K$26)</f>
        <v>7.2016189140284709E-3</v>
      </c>
      <c r="D6">
        <f>SUM('BPFUbIP-petroleum-diesel'!D$2:D$26)/SUM('BPFUbIP-petroleum-diesel'!$B$2:$K$26)</f>
        <v>1.1036583562535122E-2</v>
      </c>
      <c r="E6">
        <f>SUM('BPFUbIP-petroleum-diesel'!E$2:E$26)/SUM('BPFUbIP-petroleum-diesel'!$B$2:$K$26)</f>
        <v>1.6020254255548372E-2</v>
      </c>
      <c r="F6">
        <f>SUM('BPFUbIP-petroleum-diesel'!F$2:F$26)/SUM('BPFUbIP-petroleum-diesel'!$B$2:$K$26)</f>
        <v>3.1512605042016803E-3</v>
      </c>
      <c r="G6">
        <f>SUM('BPFUbIP-petroleum-diesel'!G$2:G$26)/SUM('BPFUbIP-petroleum-diesel'!$B$2:$K$26)</f>
        <v>9.9789915966386547E-2</v>
      </c>
      <c r="H6">
        <f>SUM('BPFUbIP-petroleum-diesel'!H$2:H$26)/SUM('BPFUbIP-petroleum-diesel'!$B$2:$K$26)</f>
        <v>6.7226890756302518E-2</v>
      </c>
      <c r="I6">
        <f>SUM('BPFUbIP-petroleum-diesel'!I$2:I$26)/SUM('BPFUbIP-petroleum-diesel'!$B$2:$K$26)</f>
        <v>1.9055155556413747E-3</v>
      </c>
      <c r="J6">
        <f>SUM('BPFUbIP-petroleum-diesel'!J$2:J$26)/SUM('BPFUbIP-petroleum-diesel'!$B$2:$K$26)</f>
        <v>0</v>
      </c>
      <c r="K6">
        <f>SUM('BPFUbIP-petroleum-diesel'!K$2:K$26)/SUM('BPFUbIP-petroleum-diesel'!$B$2:$K$26)</f>
        <v>0.65562799114820192</v>
      </c>
    </row>
    <row r="7" spans="1:11" x14ac:dyDescent="0.25">
      <c r="A7" t="s">
        <v>497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498</v>
      </c>
      <c r="B8">
        <f>B9</f>
        <v>0.42857142857142855</v>
      </c>
      <c r="C8">
        <f t="shared" ref="C8:K8" si="0">C9</f>
        <v>3.4401709401709404E-2</v>
      </c>
      <c r="D8">
        <f t="shared" si="0"/>
        <v>8.4645909645909664E-2</v>
      </c>
      <c r="E8">
        <f t="shared" si="0"/>
        <v>2.3809523809523812E-2</v>
      </c>
      <c r="F8">
        <f t="shared" si="0"/>
        <v>0</v>
      </c>
      <c r="G8">
        <f t="shared" si="0"/>
        <v>0.2857142857142857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0.14285714285714285</v>
      </c>
    </row>
    <row r="9" spans="1:11" x14ac:dyDescent="0.25">
      <c r="A9" t="s">
        <v>490</v>
      </c>
      <c r="B9">
        <f>SUM('BPFUbIP-hvy-resid-fuel-oil'!B$2:B$26)/SUM('BPFUbIP-hvy-resid-fuel-oil'!$B$2:$K$26)</f>
        <v>0.42857142857142855</v>
      </c>
      <c r="C9">
        <f>SUM('BPFUbIP-hvy-resid-fuel-oil'!C$2:C$26)/SUM('BPFUbIP-hvy-resid-fuel-oil'!$B$2:$K$26)</f>
        <v>3.4401709401709404E-2</v>
      </c>
      <c r="D9">
        <f>SUM('BPFUbIP-hvy-resid-fuel-oil'!D$2:D$26)/SUM('BPFUbIP-hvy-resid-fuel-oil'!$B$2:$K$26)</f>
        <v>8.4645909645909664E-2</v>
      </c>
      <c r="E9">
        <f>SUM('BPFUbIP-hvy-resid-fuel-oil'!E$2:E$26)/SUM('BPFUbIP-hvy-resid-fuel-oil'!$B$2:$K$26)</f>
        <v>2.3809523809523812E-2</v>
      </c>
      <c r="F9">
        <f>SUM('BPFUbIP-hvy-resid-fuel-oil'!F$2:F$26)/SUM('BPFUbIP-hvy-resid-fuel-oil'!$B$2:$K$26)</f>
        <v>0</v>
      </c>
      <c r="G9">
        <f>SUM('BPFUbIP-hvy-resid-fuel-oil'!G$2:G$26)/SUM('BPFUbIP-hvy-resid-fuel-oil'!$B$2:$K$26)</f>
        <v>0.2857142857142857</v>
      </c>
      <c r="H9">
        <f>SUM('BPFUbIP-hvy-resid-fuel-oil'!H$2:H$26)/SUM('BPFUbIP-hvy-resid-fuel-oil'!$B$2:$K$26)</f>
        <v>0</v>
      </c>
      <c r="I9">
        <f>SUM('BPFUbIP-hvy-resid-fuel-oil'!I$2:I$26)/SUM('BPFUbIP-hvy-resid-fuel-oil'!$B$2:$K$26)</f>
        <v>0</v>
      </c>
      <c r="J9">
        <f>SUM('BPFUbIP-hvy-resid-fuel-oil'!J$2:J$26)/SUM('BPFUbIP-hvy-resid-fuel-oil'!$B$2:$K$26)</f>
        <v>0</v>
      </c>
      <c r="K9">
        <f>SUM('BPFUbIP-hvy-resid-fuel-oil'!K$2:K$26)/SUM('BPFUbIP-hvy-resid-fuel-oil'!$B$2:$K$26)</f>
        <v>0.14285714285714285</v>
      </c>
    </row>
    <row r="10" spans="1:11" x14ac:dyDescent="0.25">
      <c r="A10" t="s">
        <v>493</v>
      </c>
      <c r="B10">
        <f>SUM('BPFUbIP-LPG'!B$2:B$26)/SUM('BPFUbIP-LPG'!$B$2:$K$26)</f>
        <v>0.17499487012708215</v>
      </c>
      <c r="C10">
        <f>SUM('BPFUbIP-LPG'!C$2:C$26)/SUM('BPFUbIP-LPG'!$B$2:$K$26)</f>
        <v>8.1112324745984635E-2</v>
      </c>
      <c r="D10">
        <f>SUM('BPFUbIP-LPG'!D$2:D$26)/SUM('BPFUbIP-LPG'!$B$2:$K$26)</f>
        <v>8.6054804584793629E-2</v>
      </c>
      <c r="E10">
        <f>SUM('BPFUbIP-LPG'!E$2:E$26)/SUM('BPFUbIP-LPG'!$B$2:$K$26)</f>
        <v>5.2267055367830551E-2</v>
      </c>
      <c r="F10">
        <f>SUM('BPFUbIP-LPG'!F$2:F$26)/SUM('BPFUbIP-LPG'!$B$2:$K$26)</f>
        <v>0</v>
      </c>
      <c r="G10">
        <f>SUM('BPFUbIP-LPG'!G$2:G$26)/SUM('BPFUbIP-LPG'!$B$2:$K$26)</f>
        <v>0.13600393562197952</v>
      </c>
      <c r="H10">
        <f>SUM('BPFUbIP-LPG'!H$2:H$26)/SUM('BPFUbIP-LPG'!$B$2:$K$26)</f>
        <v>1.5384615384615382E-2</v>
      </c>
      <c r="I10">
        <f>SUM('BPFUbIP-LPG'!I$2:I$26)/SUM('BPFUbIP-LPG'!$B$2:$K$26)</f>
        <v>6.6371506635930791E-2</v>
      </c>
      <c r="J10">
        <f>SUM('BPFUbIP-LPG'!J$2:J$26)/SUM('BPFUbIP-LPG'!$B$2:$K$26)</f>
        <v>0</v>
      </c>
      <c r="K10">
        <f>SUM('BPFUbIP-LPG'!K$2:K$26)/SUM('BPFUbIP-LPG'!$B$2:$K$26)</f>
        <v>0.38781088753178311</v>
      </c>
    </row>
    <row r="11" spans="1:11" x14ac:dyDescent="0.25">
      <c r="A11" t="s">
        <v>499</v>
      </c>
      <c r="B11">
        <v>0.1</v>
      </c>
      <c r="C11">
        <v>0</v>
      </c>
      <c r="D11">
        <v>0.4</v>
      </c>
      <c r="E11">
        <v>0.4</v>
      </c>
      <c r="F11">
        <v>0</v>
      </c>
      <c r="G11">
        <v>0</v>
      </c>
      <c r="H11">
        <v>0.1</v>
      </c>
      <c r="I11">
        <v>0</v>
      </c>
      <c r="J11">
        <v>0</v>
      </c>
      <c r="K11">
        <v>0</v>
      </c>
    </row>
    <row r="12" spans="1:11" x14ac:dyDescent="0.25">
      <c r="A12" t="s">
        <v>507</v>
      </c>
      <c r="B12">
        <v>0.1</v>
      </c>
      <c r="C12">
        <v>0</v>
      </c>
      <c r="D12">
        <v>0.4</v>
      </c>
      <c r="E12">
        <v>0.4</v>
      </c>
      <c r="F12">
        <v>0</v>
      </c>
      <c r="G12">
        <v>0</v>
      </c>
      <c r="H12">
        <v>0.1</v>
      </c>
      <c r="I12">
        <v>0</v>
      </c>
      <c r="J12">
        <v>0</v>
      </c>
      <c r="K12">
        <v>0</v>
      </c>
    </row>
    <row r="13" spans="1:11" x14ac:dyDescent="0.25">
      <c r="A13" t="s">
        <v>508</v>
      </c>
      <c r="B13">
        <v>0.1</v>
      </c>
      <c r="C13">
        <v>0</v>
      </c>
      <c r="D13">
        <v>0.4</v>
      </c>
      <c r="E13">
        <v>0.4</v>
      </c>
      <c r="F13">
        <v>0</v>
      </c>
      <c r="G13">
        <v>0</v>
      </c>
      <c r="H13">
        <v>0.1</v>
      </c>
      <c r="I13">
        <v>0</v>
      </c>
      <c r="J13">
        <v>0</v>
      </c>
      <c r="K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EIA Requested Industry table</vt:lpstr>
      <vt:lpstr>Ag-Forestry</vt:lpstr>
      <vt:lpstr>Mobile vs Stationary</vt:lpstr>
      <vt:lpstr>Table 5.2_old</vt:lpstr>
      <vt:lpstr>mapping</vt:lpstr>
      <vt:lpstr>Table 5.2</vt:lpstr>
      <vt:lpstr>Table5_2_long</vt:lpstr>
      <vt:lpstr>Summed Data by Industry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2026-02-06T17:30:23Z</dcterms:modified>
</cp:coreProperties>
</file>