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FDFFE895-291C-478B-AC80-6D985338AFD5}" xr6:coauthVersionLast="47" xr6:coauthVersionMax="47" xr10:uidLastSave="{00000000-0000-0000-0000-000000000000}"/>
  <bookViews>
    <workbookView xWindow="-80" yWindow="-80" windowWidth="25760" windowHeight="13840" activeTab="4"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76" i="1" l="1"/>
  <c r="K1576" i="1"/>
  <c r="L1576" i="1"/>
  <c r="M1576" i="1"/>
  <c r="N1576" i="1"/>
  <c r="O1576" i="1"/>
  <c r="P1576" i="1"/>
  <c r="Q1576" i="1"/>
  <c r="R1576" i="1"/>
  <c r="J1577" i="1"/>
  <c r="K1577" i="1"/>
  <c r="L1577" i="1"/>
  <c r="M1577" i="1"/>
  <c r="N1577" i="1"/>
  <c r="O1577" i="1"/>
  <c r="P1577" i="1"/>
  <c r="Q1577" i="1"/>
  <c r="R1577" i="1"/>
  <c r="J1578" i="1"/>
  <c r="K1578" i="1"/>
  <c r="L1578" i="1"/>
  <c r="M1578" i="1"/>
  <c r="N1578" i="1"/>
  <c r="O1578" i="1"/>
  <c r="P1578" i="1"/>
  <c r="Q1578" i="1"/>
  <c r="R1578" i="1"/>
  <c r="J1579" i="1"/>
  <c r="K1579" i="1"/>
  <c r="L1579" i="1"/>
  <c r="M1579" i="1"/>
  <c r="N1579" i="1"/>
  <c r="O1579" i="1"/>
  <c r="P1579" i="1"/>
  <c r="Q1579" i="1"/>
  <c r="R1579" i="1"/>
  <c r="J1580" i="1"/>
  <c r="K1580" i="1"/>
  <c r="L1580" i="1"/>
  <c r="M1580" i="1"/>
  <c r="N1580" i="1"/>
  <c r="O1580" i="1"/>
  <c r="P1580" i="1"/>
  <c r="Q1580" i="1"/>
  <c r="R1580" i="1"/>
  <c r="J1581" i="1"/>
  <c r="K1581" i="1"/>
  <c r="L1581" i="1"/>
  <c r="M1581" i="1"/>
  <c r="N1581" i="1"/>
  <c r="O1581" i="1"/>
  <c r="P1581" i="1"/>
  <c r="Q1581" i="1"/>
  <c r="R1581" i="1"/>
  <c r="J1582" i="1"/>
  <c r="K1582" i="1"/>
  <c r="L1582" i="1"/>
  <c r="M1582" i="1"/>
  <c r="N1582" i="1"/>
  <c r="O1582" i="1"/>
  <c r="P1582" i="1"/>
  <c r="Q1582" i="1"/>
  <c r="R1582" i="1"/>
  <c r="J1583" i="1"/>
  <c r="K1583" i="1"/>
  <c r="L1583" i="1"/>
  <c r="M1583" i="1"/>
  <c r="N1583" i="1"/>
  <c r="O1583" i="1"/>
  <c r="P1583" i="1"/>
  <c r="Q1583" i="1"/>
  <c r="R1583" i="1"/>
  <c r="J1584" i="1"/>
  <c r="K1584" i="1"/>
  <c r="L1584" i="1"/>
  <c r="M1584" i="1"/>
  <c r="N1584" i="1"/>
  <c r="O1584" i="1"/>
  <c r="P1584" i="1"/>
  <c r="Q1584" i="1"/>
  <c r="R1584"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0" i="1"/>
  <c r="K1590" i="1"/>
  <c r="L1590" i="1"/>
  <c r="M1590" i="1"/>
  <c r="N1590" i="1"/>
  <c r="O1590" i="1"/>
  <c r="P1590" i="1"/>
  <c r="Q1590" i="1"/>
  <c r="R1590"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A1593" i="1"/>
  <c r="C1593" i="1"/>
  <c r="B1593" i="1" s="1"/>
  <c r="A1576" i="1"/>
  <c r="B1576" i="1"/>
  <c r="A1584" i="1"/>
  <c r="B1584" i="1"/>
  <c r="A1585" i="1"/>
  <c r="B1585" i="1"/>
  <c r="A1588" i="1"/>
  <c r="B1588" i="1"/>
  <c r="A1589" i="1"/>
  <c r="B1589" i="1"/>
  <c r="A1590" i="1"/>
  <c r="B1590" i="1"/>
  <c r="A1591" i="1"/>
  <c r="B1591" i="1"/>
  <c r="A1592" i="1"/>
  <c r="B1592" i="1"/>
  <c r="C1578" i="1"/>
  <c r="A1578" i="1" s="1"/>
  <c r="C1579" i="1"/>
  <c r="A1579" i="1" s="1"/>
  <c r="C1580" i="1"/>
  <c r="A1580" i="1" s="1"/>
  <c r="C1581" i="1"/>
  <c r="A1581" i="1" s="1"/>
  <c r="C1582" i="1"/>
  <c r="A1582" i="1" s="1"/>
  <c r="C1583" i="1"/>
  <c r="A1583" i="1" s="1"/>
  <c r="C1584" i="1"/>
  <c r="C1585" i="1"/>
  <c r="C1586" i="1"/>
  <c r="A1586" i="1" s="1"/>
  <c r="C1587" i="1"/>
  <c r="A1587" i="1" s="1"/>
  <c r="C1588" i="1"/>
  <c r="C1589" i="1"/>
  <c r="C1590" i="1"/>
  <c r="C1591" i="1"/>
  <c r="C1592" i="1"/>
  <c r="C1577" i="1"/>
  <c r="A1577" i="1" s="1"/>
  <c r="B1583" i="1" l="1"/>
  <c r="B1581" i="1"/>
  <c r="B1579" i="1"/>
  <c r="B1577" i="1"/>
  <c r="B1586" i="1"/>
  <c r="B1582" i="1"/>
  <c r="B1580" i="1"/>
  <c r="B1578" i="1"/>
  <c r="B1587" i="1"/>
  <c r="J241" i="1" l="1"/>
  <c r="K241" i="1"/>
  <c r="L241" i="1"/>
  <c r="M241" i="1"/>
  <c r="N241" i="1"/>
  <c r="O241" i="1"/>
  <c r="P241" i="1"/>
  <c r="A241" i="1"/>
  <c r="B241" i="1"/>
  <c r="A242" i="1"/>
  <c r="B242" i="1"/>
  <c r="C243" i="1"/>
  <c r="P243" i="1" s="1"/>
  <c r="C242" i="1"/>
  <c r="N242" i="1" s="1"/>
  <c r="A645"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B650" i="1" l="1"/>
  <c r="L649" i="1"/>
  <c r="M650" i="1"/>
  <c r="J649" i="1"/>
  <c r="M649" i="1"/>
  <c r="R648" i="1"/>
  <c r="N650" i="1"/>
  <c r="Q648" i="1"/>
  <c r="P640" i="1"/>
  <c r="O649" i="1"/>
  <c r="N649" i="1"/>
  <c r="O631" i="1"/>
  <c r="M242" i="1"/>
  <c r="K651" i="1"/>
  <c r="O640" i="1"/>
  <c r="N631" i="1"/>
  <c r="L242" i="1"/>
  <c r="L651" i="1"/>
  <c r="O650" i="1"/>
  <c r="N640" i="1"/>
  <c r="K242" i="1"/>
  <c r="N638" i="1"/>
  <c r="J242" i="1"/>
  <c r="B243" i="1"/>
  <c r="A243" i="1"/>
  <c r="Q637" i="1"/>
  <c r="L637" i="1"/>
  <c r="K637" i="1"/>
  <c r="R636" i="1"/>
  <c r="J636" i="1"/>
  <c r="B638" i="1"/>
  <c r="P648" i="1"/>
  <c r="R635" i="1"/>
  <c r="N243" i="1"/>
  <c r="O243" i="1"/>
  <c r="R654" i="1"/>
  <c r="Q647" i="1"/>
  <c r="Q635" i="1"/>
  <c r="M243" i="1"/>
  <c r="P635" i="1"/>
  <c r="L243" i="1"/>
  <c r="R637" i="1"/>
  <c r="K243" i="1"/>
  <c r="L647" i="1"/>
  <c r="Q653" i="1"/>
  <c r="J243" i="1"/>
  <c r="P653" i="1"/>
  <c r="J645" i="1"/>
  <c r="Q632" i="1"/>
  <c r="P242" i="1"/>
  <c r="Q654" i="1"/>
  <c r="M647" i="1"/>
  <c r="P654" i="1"/>
  <c r="O635" i="1"/>
  <c r="N651" i="1"/>
  <c r="R642" i="1"/>
  <c r="Q631" i="1"/>
  <c r="O242" i="1"/>
  <c r="J638" i="1"/>
  <c r="K636" i="1"/>
  <c r="K647" i="1"/>
  <c r="N634" i="1"/>
  <c r="M651" i="1"/>
  <c r="Q642" i="1"/>
  <c r="P631" i="1"/>
  <c r="J647" i="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616" i="1"/>
  <c r="K1616" i="1"/>
  <c r="L1616" i="1"/>
  <c r="M1616" i="1"/>
  <c r="N1616" i="1"/>
  <c r="O1616" i="1"/>
  <c r="P1616" i="1"/>
  <c r="Q1616" i="1"/>
  <c r="R1616" i="1"/>
  <c r="A1616" i="1"/>
  <c r="B1616"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3" i="1"/>
  <c r="C1704" i="1"/>
  <c r="C1705" i="1"/>
  <c r="C1706" i="1"/>
  <c r="C1707" i="1"/>
  <c r="C1708" i="1"/>
  <c r="C1709" i="1"/>
  <c r="C1710" i="1"/>
  <c r="C1711" i="1"/>
  <c r="C1712" i="1"/>
  <c r="C1713" i="1"/>
  <c r="C1714" i="1"/>
  <c r="C1715" i="1"/>
  <c r="C1716" i="1"/>
  <c r="C1717" i="1"/>
  <c r="C1718" i="1"/>
  <c r="M1718" i="1" s="1"/>
  <c r="C1719" i="1"/>
  <c r="B1719" i="1" s="1"/>
  <c r="C1720" i="1"/>
  <c r="L1720" i="1" s="1"/>
  <c r="C1721" i="1"/>
  <c r="A1721" i="1" s="1"/>
  <c r="C1722" i="1"/>
  <c r="R1722" i="1" s="1"/>
  <c r="C1723" i="1"/>
  <c r="R1723" i="1" s="1"/>
  <c r="C1724" i="1"/>
  <c r="J1724" i="1" s="1"/>
  <c r="C1725" i="1"/>
  <c r="K1725" i="1" s="1"/>
  <c r="C1726" i="1"/>
  <c r="Q1726" i="1" s="1"/>
  <c r="C1727" i="1"/>
  <c r="A1727" i="1" s="1"/>
  <c r="C1728" i="1"/>
  <c r="R1728" i="1" s="1"/>
  <c r="C1729" i="1"/>
  <c r="J1729" i="1" s="1"/>
  <c r="C1730" i="1"/>
  <c r="B1730" i="1" s="1"/>
  <c r="C1731" i="1"/>
  <c r="R1731" i="1" s="1"/>
  <c r="C1732" i="1"/>
  <c r="B1732" i="1" s="1"/>
  <c r="C1733" i="1"/>
  <c r="A1733" i="1" s="1"/>
  <c r="C1734" i="1"/>
  <c r="J1734" i="1" s="1"/>
  <c r="C1735" i="1"/>
  <c r="O1735" i="1" s="1"/>
  <c r="C1736" i="1"/>
  <c r="R1736" i="1" s="1"/>
  <c r="C1737" i="1"/>
  <c r="B1737" i="1" s="1"/>
  <c r="C1738" i="1"/>
  <c r="B1738" i="1" s="1"/>
  <c r="C1739" i="1"/>
  <c r="C1740" i="1"/>
  <c r="N1740" i="1" s="1"/>
  <c r="C1741" i="1"/>
  <c r="R1741" i="1" s="1"/>
  <c r="C1742" i="1"/>
  <c r="A1742" i="1" s="1"/>
  <c r="C1743" i="1"/>
  <c r="Q1743" i="1" s="1"/>
  <c r="C1744" i="1"/>
  <c r="O1744" i="1" s="1"/>
  <c r="C1745" i="1"/>
  <c r="K1745" i="1" s="1"/>
  <c r="C1746" i="1"/>
  <c r="R1746" i="1" s="1"/>
  <c r="C1747" i="1"/>
  <c r="A1747" i="1" s="1"/>
  <c r="C1748" i="1"/>
  <c r="A1748" i="1" s="1"/>
  <c r="C1749" i="1"/>
  <c r="B1749" i="1" s="1"/>
  <c r="C1750" i="1"/>
  <c r="J1750" i="1" s="1"/>
  <c r="C1751" i="1"/>
  <c r="R1751" i="1" s="1"/>
  <c r="C1752" i="1"/>
  <c r="R1752" i="1" s="1"/>
  <c r="C1753" i="1"/>
  <c r="R1753" i="1" s="1"/>
  <c r="C1754" i="1"/>
  <c r="R1754" i="1" s="1"/>
  <c r="C1755" i="1"/>
  <c r="A1755" i="1" s="1"/>
  <c r="C1756" i="1"/>
  <c r="R1756" i="1" s="1"/>
  <c r="C1757" i="1"/>
  <c r="M1757" i="1" s="1"/>
  <c r="C1758" i="1"/>
  <c r="R1758" i="1" s="1"/>
  <c r="C1759" i="1"/>
  <c r="P1759" i="1" s="1"/>
  <c r="C1760" i="1"/>
  <c r="P1760" i="1" s="1"/>
  <c r="C1761" i="1"/>
  <c r="B1761" i="1" s="1"/>
  <c r="C1762" i="1"/>
  <c r="N1762" i="1" s="1"/>
  <c r="C1763" i="1"/>
  <c r="R1763" i="1" s="1"/>
  <c r="C1764" i="1"/>
  <c r="R1764" i="1" s="1"/>
  <c r="C1765" i="1"/>
  <c r="R1765" i="1" s="1"/>
  <c r="C1766" i="1"/>
  <c r="P1766" i="1" s="1"/>
  <c r="C1767" i="1"/>
  <c r="R1767" i="1" s="1"/>
  <c r="C1768" i="1"/>
  <c r="R1768" i="1" s="1"/>
  <c r="C1769" i="1"/>
  <c r="M1769" i="1" s="1"/>
  <c r="C1770" i="1"/>
  <c r="R1770" i="1" s="1"/>
  <c r="C1771" i="1"/>
  <c r="A1771" i="1" s="1"/>
  <c r="C1772" i="1"/>
  <c r="Q1772" i="1" s="1"/>
  <c r="C1773" i="1"/>
  <c r="R1773" i="1" s="1"/>
  <c r="C1774" i="1"/>
  <c r="K1774" i="1" s="1"/>
  <c r="C1775" i="1"/>
  <c r="R1775" i="1" s="1"/>
  <c r="C1776" i="1"/>
  <c r="C1777" i="1"/>
  <c r="O1777" i="1" s="1"/>
  <c r="C1778" i="1"/>
  <c r="A1778" i="1" s="1"/>
  <c r="C1779" i="1"/>
  <c r="J1779" i="1" s="1"/>
  <c r="C1780" i="1"/>
  <c r="R1780" i="1" s="1"/>
  <c r="C1781" i="1"/>
  <c r="C1782" i="1"/>
  <c r="Q1782" i="1" s="1"/>
  <c r="C1783" i="1"/>
  <c r="P1783" i="1" s="1"/>
  <c r="C1784" i="1"/>
  <c r="Q1784" i="1" s="1"/>
  <c r="C1785" i="1"/>
  <c r="B1785" i="1" s="1"/>
  <c r="C1786" i="1"/>
  <c r="O1786" i="1" s="1"/>
  <c r="C1787" i="1"/>
  <c r="R1787" i="1" s="1"/>
  <c r="C1788" i="1"/>
  <c r="P1788" i="1" s="1"/>
  <c r="C1789" i="1"/>
  <c r="P1789" i="1" s="1"/>
  <c r="C1790" i="1"/>
  <c r="C1791" i="1"/>
  <c r="O1791" i="1" s="1"/>
  <c r="C1792" i="1"/>
  <c r="R1792" i="1" s="1"/>
  <c r="C1793" i="1"/>
  <c r="Q1793" i="1" s="1"/>
  <c r="C1794" i="1"/>
  <c r="O1794" i="1" s="1"/>
  <c r="C1795" i="1"/>
  <c r="Q1795" i="1" s="1"/>
  <c r="C1796" i="1"/>
  <c r="Q1796" i="1" s="1"/>
  <c r="C1797" i="1"/>
  <c r="C1798" i="1"/>
  <c r="Q1798" i="1" s="1"/>
  <c r="C1799" i="1"/>
  <c r="A1799" i="1" s="1"/>
  <c r="C1800" i="1"/>
  <c r="Q1800" i="1" s="1"/>
  <c r="C1801" i="1"/>
  <c r="Q1801" i="1" s="1"/>
  <c r="C1802" i="1"/>
  <c r="C1803" i="1"/>
  <c r="B1803" i="1" s="1"/>
  <c r="C1804" i="1"/>
  <c r="B1804" i="1" s="1"/>
  <c r="C1805" i="1"/>
  <c r="O1805" i="1" s="1"/>
  <c r="C1806" i="1"/>
  <c r="Q1806" i="1" s="1"/>
  <c r="C1807" i="1"/>
  <c r="A1807" i="1" s="1"/>
  <c r="C1808" i="1"/>
  <c r="L1808" i="1" s="1"/>
  <c r="C1809" i="1"/>
  <c r="R1809" i="1" s="1"/>
  <c r="C1810" i="1"/>
  <c r="B1810" i="1" s="1"/>
  <c r="C1811" i="1"/>
  <c r="N1811" i="1" s="1"/>
  <c r="C1812" i="1"/>
  <c r="A1812" i="1" s="1"/>
  <c r="C1813" i="1"/>
  <c r="M1813" i="1" s="1"/>
  <c r="C1814" i="1"/>
  <c r="R1814" i="1" s="1"/>
  <c r="C1815" i="1"/>
  <c r="B1815" i="1" s="1"/>
  <c r="C1816" i="1"/>
  <c r="N1816" i="1" s="1"/>
  <c r="C1817" i="1"/>
  <c r="C1818" i="1"/>
  <c r="K1818" i="1" s="1"/>
  <c r="C1819" i="1"/>
  <c r="C1820" i="1"/>
  <c r="R1820" i="1" s="1"/>
  <c r="C1821" i="1"/>
  <c r="B1821" i="1" s="1"/>
  <c r="C1822" i="1"/>
  <c r="R1822" i="1" s="1"/>
  <c r="C1823" i="1"/>
  <c r="B1823" i="1" s="1"/>
  <c r="C1824" i="1"/>
  <c r="R1824" i="1" s="1"/>
  <c r="C1825" i="1"/>
  <c r="R1825" i="1" s="1"/>
  <c r="C1826" i="1"/>
  <c r="A1826" i="1" s="1"/>
  <c r="C1827" i="1"/>
  <c r="R1827" i="1" s="1"/>
  <c r="C1828" i="1"/>
  <c r="O1828" i="1" s="1"/>
  <c r="C1829" i="1"/>
  <c r="R1829" i="1" s="1"/>
  <c r="C1830" i="1"/>
  <c r="P1830" i="1" s="1"/>
  <c r="C1831" i="1"/>
  <c r="R1831" i="1" s="1"/>
  <c r="C1832" i="1"/>
  <c r="R1832" i="1" s="1"/>
  <c r="C1833" i="1"/>
  <c r="R1833" i="1" s="1"/>
  <c r="C1834" i="1"/>
  <c r="A1834" i="1" s="1"/>
  <c r="C1835" i="1"/>
  <c r="Q1835" i="1" s="1"/>
  <c r="C1836" i="1"/>
  <c r="R1836" i="1" s="1"/>
  <c r="J1904" i="1"/>
  <c r="K1904" i="1"/>
  <c r="L1904" i="1"/>
  <c r="M1904" i="1"/>
  <c r="N1904" i="1"/>
  <c r="O1904" i="1"/>
  <c r="P1904" i="1"/>
  <c r="Q1904" i="1"/>
  <c r="R1904" i="1"/>
  <c r="B1904" i="1"/>
  <c r="A1904"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7" i="1"/>
  <c r="K1837" i="1"/>
  <c r="L1837" i="1"/>
  <c r="M1837" i="1"/>
  <c r="N1837" i="1"/>
  <c r="O1837" i="1"/>
  <c r="P1837" i="1"/>
  <c r="Q1837" i="1"/>
  <c r="R1837" i="1"/>
  <c r="J1838" i="1"/>
  <c r="K1838" i="1"/>
  <c r="L1838" i="1"/>
  <c r="M1838" i="1"/>
  <c r="N1838" i="1"/>
  <c r="O1838" i="1"/>
  <c r="P1838" i="1"/>
  <c r="Q1838" i="1"/>
  <c r="R1838" i="1"/>
  <c r="J1839" i="1"/>
  <c r="K1839" i="1"/>
  <c r="L1839" i="1"/>
  <c r="M1839" i="1"/>
  <c r="N1839" i="1"/>
  <c r="O1839" i="1"/>
  <c r="P1839" i="1"/>
  <c r="Q1839" i="1"/>
  <c r="R1839" i="1"/>
  <c r="A1837" i="1"/>
  <c r="B1837" i="1"/>
  <c r="A1838" i="1"/>
  <c r="B1838" i="1"/>
  <c r="A1839" i="1"/>
  <c r="B1839" i="1"/>
  <c r="J304" i="1"/>
  <c r="K304" i="1"/>
  <c r="L304" i="1"/>
  <c r="M304" i="1"/>
  <c r="N304" i="1"/>
  <c r="P304" i="1"/>
  <c r="Q304" i="1"/>
  <c r="R304" i="1"/>
  <c r="A304" i="1"/>
  <c r="B304" i="1"/>
  <c r="B43" i="18"/>
  <c r="O304" i="1" s="1"/>
  <c r="A190" i="1" l="1"/>
  <c r="B190" i="1"/>
  <c r="J190" i="1"/>
  <c r="K190" i="1"/>
  <c r="M295" i="1"/>
  <c r="L190" i="1"/>
  <c r="A1730" i="1"/>
  <c r="Q1731" i="1"/>
  <c r="A1731" i="1"/>
  <c r="A1770" i="1"/>
  <c r="A1810" i="1"/>
  <c r="Q1745" i="1"/>
  <c r="A954" i="1"/>
  <c r="L1803" i="1"/>
  <c r="Q1803" i="1"/>
  <c r="K1825" i="1"/>
  <c r="M190" i="1"/>
  <c r="N190" i="1"/>
  <c r="N1745" i="1"/>
  <c r="K1803" i="1"/>
  <c r="C191" i="1"/>
  <c r="R190" i="1"/>
  <c r="P190" i="1"/>
  <c r="Q190" i="1"/>
  <c r="N1731" i="1"/>
  <c r="O1731" i="1"/>
  <c r="Q1755" i="1"/>
  <c r="P1755" i="1"/>
  <c r="R1755" i="1"/>
  <c r="A921" i="1"/>
  <c r="A961" i="1"/>
  <c r="A1074" i="1"/>
  <c r="A922" i="1"/>
  <c r="O1723" i="1"/>
  <c r="A953" i="1"/>
  <c r="B1787" i="1"/>
  <c r="A962" i="1"/>
  <c r="A889" i="1"/>
  <c r="M1723" i="1"/>
  <c r="K1769" i="1"/>
  <c r="N1723" i="1"/>
  <c r="P1769" i="1"/>
  <c r="P1723" i="1"/>
  <c r="A1787" i="1"/>
  <c r="B1731" i="1"/>
  <c r="J1803" i="1"/>
  <c r="A977" i="1"/>
  <c r="A978" i="1"/>
  <c r="A994" i="1"/>
  <c r="A1001" i="1"/>
  <c r="A1002" i="1"/>
  <c r="A1033" i="1"/>
  <c r="M1803" i="1"/>
  <c r="N1803" i="1"/>
  <c r="O1803" i="1"/>
  <c r="P1803" i="1"/>
  <c r="A1034" i="1"/>
  <c r="A1041" i="1"/>
  <c r="A1042" i="1"/>
  <c r="A1057" i="1"/>
  <c r="A1723" i="1"/>
  <c r="A1058" i="1"/>
  <c r="K1723" i="1"/>
  <c r="B1763" i="1"/>
  <c r="O1835" i="1"/>
  <c r="A1081" i="1"/>
  <c r="R1803" i="1"/>
  <c r="A890" i="1"/>
  <c r="B1723" i="1"/>
  <c r="A897" i="1"/>
  <c r="J1723" i="1"/>
  <c r="A1763" i="1"/>
  <c r="N1835" i="1"/>
  <c r="A898" i="1"/>
  <c r="L1723" i="1"/>
  <c r="R1835"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43"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91"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23"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84" i="1"/>
  <c r="N239" i="1"/>
  <c r="B287" i="1"/>
  <c r="A297" i="1"/>
  <c r="N280" i="1"/>
  <c r="N286" i="1"/>
  <c r="K291" i="1"/>
  <c r="O295" i="1"/>
  <c r="L1752" i="1"/>
  <c r="N1784" i="1"/>
  <c r="B1792" i="1"/>
  <c r="B279" i="1"/>
  <c r="M281" i="1"/>
  <c r="M287" i="1"/>
  <c r="P292" i="1"/>
  <c r="N296" i="1"/>
  <c r="O1726" i="1"/>
  <c r="M1752" i="1"/>
  <c r="O1784" i="1"/>
  <c r="A280" i="1"/>
  <c r="B291" i="1"/>
  <c r="A301" i="1"/>
  <c r="K283" i="1"/>
  <c r="O287" i="1"/>
  <c r="O293" i="1"/>
  <c r="K297" i="1"/>
  <c r="L1728" i="1"/>
  <c r="N1752" i="1"/>
  <c r="P1784" i="1"/>
  <c r="A281" i="1"/>
  <c r="A292" i="1"/>
  <c r="Q283" i="1"/>
  <c r="L288" i="1"/>
  <c r="Q293" i="1"/>
  <c r="M297" i="1"/>
  <c r="L1784" i="1"/>
  <c r="A1792" i="1"/>
  <c r="P1728" i="1"/>
  <c r="O1752" i="1"/>
  <c r="A239" i="1"/>
  <c r="B283" i="1"/>
  <c r="A293" i="1"/>
  <c r="M279" i="1"/>
  <c r="P284" i="1"/>
  <c r="N288" i="1"/>
  <c r="N294" i="1"/>
  <c r="K299" i="1"/>
  <c r="Q1728" i="1"/>
  <c r="A1824" i="1"/>
  <c r="A284" i="1"/>
  <c r="B295" i="1"/>
  <c r="O279" i="1"/>
  <c r="O285" i="1"/>
  <c r="K289" i="1"/>
  <c r="P294" i="1"/>
  <c r="Q299" i="1"/>
  <c r="J282" i="1"/>
  <c r="R282" i="1"/>
  <c r="J290" i="1"/>
  <c r="R290" i="1"/>
  <c r="J298" i="1"/>
  <c r="R298" i="1"/>
  <c r="P300" i="1"/>
  <c r="B1743" i="1"/>
  <c r="R1791" i="1"/>
  <c r="R1823"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7" i="1"/>
  <c r="O1743" i="1"/>
  <c r="A1767" i="1"/>
  <c r="A1783"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7" i="1"/>
  <c r="N1767" i="1"/>
  <c r="B1783" i="1"/>
  <c r="N1825"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7" i="1"/>
  <c r="B1807" i="1"/>
  <c r="A1831"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5" i="1"/>
  <c r="P1767" i="1"/>
  <c r="A1789" i="1"/>
  <c r="B1831"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3" i="1"/>
  <c r="Q1767" i="1"/>
  <c r="P1791" i="1"/>
  <c r="B1813" i="1"/>
  <c r="J281" i="1"/>
  <c r="J289" i="1"/>
  <c r="J297" i="1"/>
  <c r="N301" i="1"/>
  <c r="R1732" i="1"/>
  <c r="L1745" i="1"/>
  <c r="B1748" i="1"/>
  <c r="N1769" i="1"/>
  <c r="A1785" i="1"/>
  <c r="B1825" i="1"/>
  <c r="Q1828" i="1"/>
  <c r="Q239" i="1"/>
  <c r="P240" i="1"/>
  <c r="M1745" i="1"/>
  <c r="N1748" i="1"/>
  <c r="O1769" i="1"/>
  <c r="B1812" i="1"/>
  <c r="J1825" i="1"/>
  <c r="Q240" i="1"/>
  <c r="R240" i="1"/>
  <c r="O1745" i="1"/>
  <c r="A1793" i="1"/>
  <c r="J1813" i="1"/>
  <c r="L1825" i="1"/>
  <c r="L239" i="1"/>
  <c r="K240" i="1"/>
  <c r="P1745" i="1"/>
  <c r="N1772" i="1"/>
  <c r="M1825" i="1"/>
  <c r="M239" i="1"/>
  <c r="L240" i="1"/>
  <c r="M240" i="1"/>
  <c r="O1772" i="1"/>
  <c r="A1732" i="1"/>
  <c r="R1745" i="1"/>
  <c r="A1764" i="1"/>
  <c r="L1769" i="1"/>
  <c r="P1772" i="1"/>
  <c r="R1806" i="1"/>
  <c r="O1825" i="1"/>
  <c r="P1835" i="1"/>
  <c r="A240" i="1"/>
  <c r="O239" i="1"/>
  <c r="N240" i="1"/>
  <c r="R1804" i="1"/>
  <c r="J1745" i="1"/>
  <c r="B1764" i="1"/>
  <c r="R1772" i="1"/>
  <c r="A1825" i="1"/>
  <c r="P1828" i="1"/>
  <c r="B240" i="1"/>
  <c r="N1750" i="1"/>
  <c r="R1726" i="1"/>
  <c r="R1733" i="1"/>
  <c r="R1750" i="1"/>
  <c r="B1789" i="1"/>
  <c r="K1808" i="1"/>
  <c r="K1813" i="1"/>
  <c r="A1832" i="1"/>
  <c r="A1734" i="1"/>
  <c r="R1784" i="1"/>
  <c r="Q1789" i="1"/>
  <c r="L1813" i="1"/>
  <c r="M1830" i="1"/>
  <c r="B1832" i="1"/>
  <c r="R436" i="1"/>
  <c r="N1813" i="1"/>
  <c r="N1830" i="1"/>
  <c r="P1726" i="1"/>
  <c r="B1734" i="1"/>
  <c r="R1789" i="1"/>
  <c r="R444" i="1"/>
  <c r="R1734" i="1"/>
  <c r="K1784" i="1"/>
  <c r="O1813" i="1"/>
  <c r="O1830" i="1"/>
  <c r="L448" i="1"/>
  <c r="B1726" i="1"/>
  <c r="A1805" i="1"/>
  <c r="M448" i="1"/>
  <c r="N1726" i="1"/>
  <c r="M1784" i="1"/>
  <c r="B1805" i="1"/>
  <c r="A1813" i="1"/>
  <c r="A1765" i="1"/>
  <c r="R1785" i="1"/>
  <c r="L1805" i="1"/>
  <c r="B1765" i="1"/>
  <c r="A1773" i="1"/>
  <c r="A1786" i="1"/>
  <c r="B1793" i="1"/>
  <c r="A1806" i="1"/>
  <c r="P1813" i="1"/>
  <c r="A1724" i="1"/>
  <c r="A1744" i="1"/>
  <c r="A1752" i="1"/>
  <c r="N1765" i="1"/>
  <c r="B1773" i="1"/>
  <c r="L1786" i="1"/>
  <c r="B1806" i="1"/>
  <c r="Q1813" i="1"/>
  <c r="B1724" i="1"/>
  <c r="P1731" i="1"/>
  <c r="B1744" i="1"/>
  <c r="B1752" i="1"/>
  <c r="O1765" i="1"/>
  <c r="P1786" i="1"/>
  <c r="J1801" i="1"/>
  <c r="N1806" i="1"/>
  <c r="A1823" i="1"/>
  <c r="K1805" i="1"/>
  <c r="Q1723" i="1"/>
  <c r="R1743" i="1"/>
  <c r="B1725" i="1"/>
  <c r="J1752" i="1"/>
  <c r="A1774" i="1"/>
  <c r="Q1786" i="1"/>
  <c r="K1801" i="1"/>
  <c r="O1806" i="1"/>
  <c r="N1823" i="1"/>
  <c r="P1743" i="1"/>
  <c r="A1745" i="1"/>
  <c r="K1752" i="1"/>
  <c r="B1767" i="1"/>
  <c r="B1774" i="1"/>
  <c r="R1786" i="1"/>
  <c r="A1803" i="1"/>
  <c r="P1806" i="1"/>
  <c r="O1823" i="1"/>
  <c r="P1825" i="1"/>
  <c r="A1726" i="1"/>
  <c r="B1745" i="1"/>
  <c r="B1779" i="1"/>
  <c r="P1823" i="1"/>
  <c r="R431" i="1"/>
  <c r="J438" i="1"/>
  <c r="B1824" i="1"/>
  <c r="R1737" i="1"/>
  <c r="A1738" i="1"/>
  <c r="B1733" i="1"/>
  <c r="A1720" i="1"/>
  <c r="B1720" i="1"/>
  <c r="A1794" i="1"/>
  <c r="R1740" i="1"/>
  <c r="L1774" i="1"/>
  <c r="P1794" i="1"/>
  <c r="Q1794" i="1"/>
  <c r="O1748" i="1"/>
  <c r="B1753" i="1"/>
  <c r="K1791" i="1"/>
  <c r="M1796" i="1"/>
  <c r="O1811" i="1"/>
  <c r="A1729" i="1"/>
  <c r="N1733" i="1"/>
  <c r="B1771" i="1"/>
  <c r="R1774" i="1"/>
  <c r="P1811" i="1"/>
  <c r="O1816" i="1"/>
  <c r="L430" i="1"/>
  <c r="A1749" i="1"/>
  <c r="A1754" i="1"/>
  <c r="A1766" i="1"/>
  <c r="Q1771" i="1"/>
  <c r="B1778" i="1"/>
  <c r="B1786" i="1"/>
  <c r="M1791" i="1"/>
  <c r="O1796" i="1"/>
  <c r="Q1811" i="1"/>
  <c r="B1820" i="1"/>
  <c r="B1826" i="1"/>
  <c r="Q1833" i="1"/>
  <c r="N430" i="1"/>
  <c r="R1729" i="1"/>
  <c r="P1733" i="1"/>
  <c r="Q1749" i="1"/>
  <c r="N1755" i="1"/>
  <c r="B1766" i="1"/>
  <c r="A1772" i="1"/>
  <c r="R1778" i="1"/>
  <c r="J1786" i="1"/>
  <c r="N1791" i="1"/>
  <c r="P1796" i="1"/>
  <c r="M1805" i="1"/>
  <c r="R1811" i="1"/>
  <c r="J1820" i="1"/>
  <c r="R1826" i="1"/>
  <c r="B1834" i="1"/>
  <c r="R1782" i="1"/>
  <c r="O438" i="1"/>
  <c r="P438" i="1"/>
  <c r="N1760" i="1"/>
  <c r="O1760" i="1"/>
  <c r="J1720" i="1"/>
  <c r="A1737" i="1"/>
  <c r="J1774" i="1"/>
  <c r="R1813" i="1"/>
  <c r="P1752" i="1"/>
  <c r="M1774" i="1"/>
  <c r="A1814" i="1"/>
  <c r="J1733" i="1"/>
  <c r="Q1752" i="1"/>
  <c r="N1774" i="1"/>
  <c r="A1791" i="1"/>
  <c r="R1794" i="1"/>
  <c r="A1811" i="1"/>
  <c r="B1814" i="1"/>
  <c r="A1833" i="1"/>
  <c r="K1733" i="1"/>
  <c r="B1770" i="1"/>
  <c r="O1774" i="1"/>
  <c r="B1791" i="1"/>
  <c r="K1796" i="1"/>
  <c r="B1811" i="1"/>
  <c r="B1833" i="1"/>
  <c r="L1733" i="1"/>
  <c r="A1753" i="1"/>
  <c r="P1774" i="1"/>
  <c r="J1791" i="1"/>
  <c r="L1796" i="1"/>
  <c r="A1815" i="1"/>
  <c r="N1833" i="1"/>
  <c r="M1733" i="1"/>
  <c r="Q1774" i="1"/>
  <c r="O1833" i="1"/>
  <c r="B430" i="1"/>
  <c r="P1748" i="1"/>
  <c r="L1791" i="1"/>
  <c r="N1796" i="1"/>
  <c r="P1833" i="1"/>
  <c r="B1729" i="1"/>
  <c r="O1733" i="1"/>
  <c r="O430" i="1"/>
  <c r="Q1733" i="1"/>
  <c r="M1750" i="1"/>
  <c r="O1755" i="1"/>
  <c r="B1772" i="1"/>
  <c r="A1779" i="1"/>
  <c r="K1786" i="1"/>
  <c r="N1805" i="1"/>
  <c r="O1820" i="1"/>
  <c r="Q1834" i="1"/>
  <c r="O1801" i="1"/>
  <c r="B1760" i="1"/>
  <c r="A1760" i="1"/>
  <c r="P1801" i="1"/>
  <c r="R1739" i="1"/>
  <c r="B1739" i="1"/>
  <c r="A1761" i="1"/>
  <c r="B1721" i="1"/>
  <c r="N1738" i="1"/>
  <c r="R1816" i="1"/>
  <c r="B1816" i="1"/>
  <c r="A1816" i="1"/>
  <c r="M1835" i="1"/>
  <c r="L1835" i="1"/>
  <c r="K1835" i="1"/>
  <c r="J1835" i="1"/>
  <c r="P1738" i="1"/>
  <c r="Q1779" i="1"/>
  <c r="A1798" i="1"/>
  <c r="Q1816" i="1"/>
  <c r="R1821" i="1"/>
  <c r="A1718" i="1"/>
  <c r="A1722" i="1"/>
  <c r="Q1738" i="1"/>
  <c r="K1757" i="1"/>
  <c r="L1762" i="1"/>
  <c r="R1779" i="1"/>
  <c r="N1789" i="1"/>
  <c r="B1798" i="1"/>
  <c r="B1818" i="1"/>
  <c r="A1822" i="1"/>
  <c r="B1718" i="1"/>
  <c r="B1722" i="1"/>
  <c r="R1738" i="1"/>
  <c r="Q1748" i="1"/>
  <c r="L1757" i="1"/>
  <c r="M1762" i="1"/>
  <c r="J1767" i="1"/>
  <c r="A1780" i="1"/>
  <c r="O1789" i="1"/>
  <c r="J1818" i="1"/>
  <c r="B1822" i="1"/>
  <c r="A1827" i="1"/>
  <c r="A1739" i="1"/>
  <c r="R1748" i="1"/>
  <c r="M1767" i="1"/>
  <c r="A1775" i="1"/>
  <c r="B1780" i="1"/>
  <c r="B1827" i="1"/>
  <c r="K1779" i="1"/>
  <c r="B1819" i="1"/>
  <c r="A1819" i="1"/>
  <c r="B1817" i="1"/>
  <c r="A1817" i="1"/>
  <c r="R1762" i="1"/>
  <c r="K1762" i="1"/>
  <c r="J1762" i="1"/>
  <c r="B1762" i="1"/>
  <c r="A1818" i="1"/>
  <c r="R1818" i="1"/>
  <c r="R1801" i="1"/>
  <c r="R1757" i="1"/>
  <c r="Q1757" i="1"/>
  <c r="P1757" i="1"/>
  <c r="R1802" i="1"/>
  <c r="B1802" i="1"/>
  <c r="A1802" i="1"/>
  <c r="P1721" i="1"/>
  <c r="O1721" i="1"/>
  <c r="N1721" i="1"/>
  <c r="N1820" i="1"/>
  <c r="M1820" i="1"/>
  <c r="L1820" i="1"/>
  <c r="K1820" i="1"/>
  <c r="K1720" i="1"/>
  <c r="B1742" i="1"/>
  <c r="R1760" i="1"/>
  <c r="R1797" i="1"/>
  <c r="B1797" i="1"/>
  <c r="A1797" i="1"/>
  <c r="L1779" i="1"/>
  <c r="Q1721" i="1"/>
  <c r="B1757" i="1"/>
  <c r="B1740" i="1"/>
  <c r="N1757" i="1"/>
  <c r="N1801" i="1"/>
  <c r="M1801" i="1"/>
  <c r="L1801" i="1"/>
  <c r="P1799" i="1"/>
  <c r="O1799" i="1"/>
  <c r="B1799" i="1"/>
  <c r="Q1742" i="1"/>
  <c r="Q1820" i="1"/>
  <c r="L1718" i="1"/>
  <c r="K1718" i="1"/>
  <c r="J1718" i="1"/>
  <c r="A1757" i="1"/>
  <c r="A1821" i="1"/>
  <c r="B1756" i="1"/>
  <c r="A1756" i="1"/>
  <c r="O1738" i="1"/>
  <c r="R1761" i="1"/>
  <c r="N1718" i="1"/>
  <c r="N1799" i="1"/>
  <c r="L1818" i="1"/>
  <c r="R1830" i="1"/>
  <c r="Q1830" i="1"/>
  <c r="L1830" i="1"/>
  <c r="K1830" i="1"/>
  <c r="J1830" i="1"/>
  <c r="B1830" i="1"/>
  <c r="P1790" i="1"/>
  <c r="B1790" i="1"/>
  <c r="O1718" i="1"/>
  <c r="A1735" i="1"/>
  <c r="J1740" i="1"/>
  <c r="R1769" i="1"/>
  <c r="Q1769" i="1"/>
  <c r="J1769" i="1"/>
  <c r="B1769" i="1"/>
  <c r="A1769" i="1"/>
  <c r="B1735" i="1"/>
  <c r="K1740" i="1"/>
  <c r="A1758" i="1"/>
  <c r="Q1762" i="1"/>
  <c r="A1777" i="1"/>
  <c r="A1782" i="1"/>
  <c r="R1799" i="1"/>
  <c r="N1818" i="1"/>
  <c r="N1828" i="1"/>
  <c r="B1828" i="1"/>
  <c r="A1828" i="1"/>
  <c r="R1808" i="1"/>
  <c r="Q1808" i="1"/>
  <c r="P1808" i="1"/>
  <c r="O1808" i="1"/>
  <c r="J1808" i="1"/>
  <c r="B1808" i="1"/>
  <c r="A1808" i="1"/>
  <c r="B1788" i="1"/>
  <c r="A1788" i="1"/>
  <c r="O1728" i="1"/>
  <c r="N1728" i="1"/>
  <c r="M1728" i="1"/>
  <c r="J1735" i="1"/>
  <c r="L1740" i="1"/>
  <c r="B1758" i="1"/>
  <c r="A1800" i="1"/>
  <c r="M1808" i="1"/>
  <c r="O1818" i="1"/>
  <c r="R1747" i="1"/>
  <c r="B1747" i="1"/>
  <c r="R1718" i="1"/>
  <c r="A1728" i="1"/>
  <c r="N1735" i="1"/>
  <c r="M1740" i="1"/>
  <c r="B1750" i="1"/>
  <c r="N1777" i="1"/>
  <c r="N1782" i="1"/>
  <c r="A1795" i="1"/>
  <c r="B1800" i="1"/>
  <c r="N1808" i="1"/>
  <c r="P1818" i="1"/>
  <c r="A1829" i="1"/>
  <c r="A1719" i="1"/>
  <c r="B1728" i="1"/>
  <c r="A1759" i="1"/>
  <c r="A1768" i="1"/>
  <c r="O1782" i="1"/>
  <c r="B1795" i="1"/>
  <c r="A1809" i="1"/>
  <c r="Q1818" i="1"/>
  <c r="B1829" i="1"/>
  <c r="Q1760" i="1"/>
  <c r="B1796" i="1"/>
  <c r="A1796" i="1"/>
  <c r="R1796" i="1"/>
  <c r="P1816" i="1"/>
  <c r="M1735" i="1"/>
  <c r="L1735" i="1"/>
  <c r="K1735" i="1"/>
  <c r="J1757" i="1"/>
  <c r="A1762" i="1"/>
  <c r="B1775" i="1"/>
  <c r="O1757" i="1"/>
  <c r="P1762" i="1"/>
  <c r="M1818" i="1"/>
  <c r="Q1781" i="1"/>
  <c r="B1781" i="1"/>
  <c r="P1740" i="1"/>
  <c r="A1740" i="1"/>
  <c r="P1820" i="1"/>
  <c r="P1779" i="1"/>
  <c r="O1779" i="1"/>
  <c r="N1779" i="1"/>
  <c r="R1777" i="1"/>
  <c r="Q1777" i="1"/>
  <c r="B1776" i="1"/>
  <c r="A1776" i="1"/>
  <c r="M1779" i="1"/>
  <c r="R1721" i="1"/>
  <c r="O1762" i="1"/>
  <c r="Q1750" i="1"/>
  <c r="P1750" i="1"/>
  <c r="O1750" i="1"/>
  <c r="M1776" i="1"/>
  <c r="A1781" i="1"/>
  <c r="Q1799" i="1"/>
  <c r="P1718" i="1"/>
  <c r="M1749" i="1"/>
  <c r="A1790" i="1"/>
  <c r="Q1718" i="1"/>
  <c r="A1750" i="1"/>
  <c r="B1777" i="1"/>
  <c r="B1782" i="1"/>
  <c r="R1828" i="1"/>
  <c r="L1767" i="1"/>
  <c r="K1767" i="1"/>
  <c r="R1719" i="1"/>
  <c r="J1728" i="1"/>
  <c r="P1735" i="1"/>
  <c r="O1740" i="1"/>
  <c r="K1750" i="1"/>
  <c r="B1759" i="1"/>
  <c r="B1768" i="1"/>
  <c r="P1777" i="1"/>
  <c r="P1782" i="1"/>
  <c r="A1801" i="1"/>
  <c r="B1809" i="1"/>
  <c r="R1819" i="1"/>
  <c r="A1835" i="1"/>
  <c r="J1719" i="1"/>
  <c r="K1728" i="1"/>
  <c r="Q1735" i="1"/>
  <c r="Q1740" i="1"/>
  <c r="L1750" i="1"/>
  <c r="B1755" i="1"/>
  <c r="J1796" i="1"/>
  <c r="B1801" i="1"/>
  <c r="A1820" i="1"/>
  <c r="A1830" i="1"/>
  <c r="B1835" i="1"/>
  <c r="B1754" i="1"/>
  <c r="P1765" i="1"/>
  <c r="M1786" i="1"/>
  <c r="B1794" i="1"/>
  <c r="Q1825" i="1"/>
  <c r="R1724" i="1"/>
  <c r="Q1765" i="1"/>
  <c r="A1784" i="1"/>
  <c r="N1786" i="1"/>
  <c r="N1794" i="1"/>
  <c r="A1804" i="1"/>
  <c r="B1784" i="1"/>
  <c r="J1822" i="1"/>
  <c r="J1827" i="1"/>
  <c r="J1832" i="1"/>
  <c r="L1822" i="1"/>
  <c r="L1827" i="1"/>
  <c r="M1822" i="1"/>
  <c r="M1832" i="1"/>
  <c r="N1822" i="1"/>
  <c r="J1824" i="1"/>
  <c r="N1827" i="1"/>
  <c r="J1829" i="1"/>
  <c r="N1832" i="1"/>
  <c r="J1834" i="1"/>
  <c r="K1824" i="1"/>
  <c r="J1826" i="1"/>
  <c r="N1834" i="1"/>
  <c r="O1824" i="1"/>
  <c r="K1826" i="1"/>
  <c r="O1834" i="1"/>
  <c r="K1836" i="1"/>
  <c r="L1821" i="1"/>
  <c r="P1824" i="1"/>
  <c r="L1826" i="1"/>
  <c r="L1836" i="1"/>
  <c r="M1821" i="1"/>
  <c r="Q1824" i="1"/>
  <c r="M1826" i="1"/>
  <c r="Q1829" i="1"/>
  <c r="M1836" i="1"/>
  <c r="J1823" i="1"/>
  <c r="J1828" i="1"/>
  <c r="R1834" i="1"/>
  <c r="O1826" i="1"/>
  <c r="K1828" i="1"/>
  <c r="O1831" i="1"/>
  <c r="K1833" i="1"/>
  <c r="O1836" i="1"/>
  <c r="P1821" i="1"/>
  <c r="L1823" i="1"/>
  <c r="P1826" i="1"/>
  <c r="L1828" i="1"/>
  <c r="P1831" i="1"/>
  <c r="L1833" i="1"/>
  <c r="P1836" i="1"/>
  <c r="Q1821" i="1"/>
  <c r="M1823" i="1"/>
  <c r="Q1826" i="1"/>
  <c r="M1828" i="1"/>
  <c r="Q1831" i="1"/>
  <c r="M1833" i="1"/>
  <c r="Q1836" i="1"/>
  <c r="K1822" i="1"/>
  <c r="K1827" i="1"/>
  <c r="K1832" i="1"/>
  <c r="L1832" i="1"/>
  <c r="M1827" i="1"/>
  <c r="O1822" i="1"/>
  <c r="O1827" i="1"/>
  <c r="K1829" i="1"/>
  <c r="O1832" i="1"/>
  <c r="K1834" i="1"/>
  <c r="A1836" i="1"/>
  <c r="P1822" i="1"/>
  <c r="L1824" i="1"/>
  <c r="P1827" i="1"/>
  <c r="L1829" i="1"/>
  <c r="P1832" i="1"/>
  <c r="L1834" i="1"/>
  <c r="B1836" i="1"/>
  <c r="Q1822" i="1"/>
  <c r="M1824" i="1"/>
  <c r="Q1827" i="1"/>
  <c r="M1829" i="1"/>
  <c r="Q1832" i="1"/>
  <c r="M1834" i="1"/>
  <c r="J1821" i="1"/>
  <c r="N1824" i="1"/>
  <c r="N1829" i="1"/>
  <c r="J1831" i="1"/>
  <c r="J1836" i="1"/>
  <c r="K1821" i="1"/>
  <c r="O1829" i="1"/>
  <c r="K1831" i="1"/>
  <c r="P1829" i="1"/>
  <c r="L1831" i="1"/>
  <c r="P1834" i="1"/>
  <c r="M1831" i="1"/>
  <c r="N1821" i="1"/>
  <c r="N1826" i="1"/>
  <c r="N1831" i="1"/>
  <c r="J1833" i="1"/>
  <c r="N1836" i="1"/>
  <c r="O1821" i="1"/>
  <c r="K1823" i="1"/>
  <c r="R1817" i="1"/>
  <c r="Q1817" i="1"/>
  <c r="P1817" i="1"/>
  <c r="O1817" i="1"/>
  <c r="N1817" i="1"/>
  <c r="M1817" i="1"/>
  <c r="L1817" i="1"/>
  <c r="K1817" i="1"/>
  <c r="J1817" i="1"/>
  <c r="R1815" i="1"/>
  <c r="Q1815" i="1"/>
  <c r="P1815" i="1"/>
  <c r="R1812" i="1"/>
  <c r="Q1812" i="1"/>
  <c r="P1812" i="1"/>
  <c r="O1812" i="1"/>
  <c r="N1812" i="1"/>
  <c r="M1812" i="1"/>
  <c r="L1812" i="1"/>
  <c r="J1812" i="1"/>
  <c r="K1815" i="1"/>
  <c r="K1812" i="1"/>
  <c r="L1815" i="1"/>
  <c r="M1815" i="1"/>
  <c r="N1815" i="1"/>
  <c r="O1815" i="1"/>
  <c r="J1815" i="1"/>
  <c r="R1810" i="1"/>
  <c r="Q1810" i="1"/>
  <c r="P1810" i="1"/>
  <c r="R1807" i="1"/>
  <c r="Q1807" i="1"/>
  <c r="P1807" i="1"/>
  <c r="O1807" i="1"/>
  <c r="N1807" i="1"/>
  <c r="M1807" i="1"/>
  <c r="L1807" i="1"/>
  <c r="J1810" i="1"/>
  <c r="J1807" i="1"/>
  <c r="K1810" i="1"/>
  <c r="K1807" i="1"/>
  <c r="L1810" i="1"/>
  <c r="M1810" i="1"/>
  <c r="R1805" i="1"/>
  <c r="Q1805" i="1"/>
  <c r="P1805" i="1"/>
  <c r="N1810" i="1"/>
  <c r="J1805" i="1"/>
  <c r="O1810" i="1"/>
  <c r="J1804" i="1"/>
  <c r="J1809" i="1"/>
  <c r="J1814" i="1"/>
  <c r="J1819" i="1"/>
  <c r="K1804" i="1"/>
  <c r="K1809" i="1"/>
  <c r="K1814" i="1"/>
  <c r="K1819" i="1"/>
  <c r="L1804" i="1"/>
  <c r="L1809" i="1"/>
  <c r="L1814" i="1"/>
  <c r="L1819" i="1"/>
  <c r="M1804" i="1"/>
  <c r="M1809" i="1"/>
  <c r="M1814" i="1"/>
  <c r="M1819" i="1"/>
  <c r="N1804" i="1"/>
  <c r="J1806" i="1"/>
  <c r="N1809" i="1"/>
  <c r="J1811" i="1"/>
  <c r="N1814" i="1"/>
  <c r="J1816" i="1"/>
  <c r="N1819" i="1"/>
  <c r="O1804" i="1"/>
  <c r="K1806" i="1"/>
  <c r="O1809" i="1"/>
  <c r="K1811" i="1"/>
  <c r="O1814" i="1"/>
  <c r="K1816" i="1"/>
  <c r="O1819" i="1"/>
  <c r="P1804" i="1"/>
  <c r="L1806" i="1"/>
  <c r="P1809" i="1"/>
  <c r="L1811" i="1"/>
  <c r="P1814" i="1"/>
  <c r="L1816" i="1"/>
  <c r="P1819" i="1"/>
  <c r="Q1804" i="1"/>
  <c r="M1806" i="1"/>
  <c r="Q1809" i="1"/>
  <c r="M1811" i="1"/>
  <c r="Q1814" i="1"/>
  <c r="M1816" i="1"/>
  <c r="Q1819" i="1"/>
  <c r="J1788" i="1"/>
  <c r="J1793" i="1"/>
  <c r="J1798" i="1"/>
  <c r="K1793" i="1"/>
  <c r="K1798" i="1"/>
  <c r="M1798" i="1"/>
  <c r="N1788" i="1"/>
  <c r="J1790" i="1"/>
  <c r="J1795" i="1"/>
  <c r="O1793" i="1"/>
  <c r="K1795" i="1"/>
  <c r="P1793" i="1"/>
  <c r="L1795" i="1"/>
  <c r="P1798" i="1"/>
  <c r="L1800" i="1"/>
  <c r="Q1788" i="1"/>
  <c r="M1795" i="1"/>
  <c r="J1787" i="1"/>
  <c r="R1788" i="1"/>
  <c r="N1790" i="1"/>
  <c r="J1792" i="1"/>
  <c r="R1793" i="1"/>
  <c r="N1795" i="1"/>
  <c r="J1797" i="1"/>
  <c r="R1798" i="1"/>
  <c r="J1802" i="1"/>
  <c r="K1787" i="1"/>
  <c r="O1795" i="1"/>
  <c r="K1797" i="1"/>
  <c r="L1792" i="1"/>
  <c r="L1802" i="1"/>
  <c r="M1787" i="1"/>
  <c r="Q1790" i="1"/>
  <c r="M1792" i="1"/>
  <c r="M1797" i="1"/>
  <c r="M1802" i="1"/>
  <c r="N1787" i="1"/>
  <c r="J1789" i="1"/>
  <c r="R1790" i="1"/>
  <c r="N1792" i="1"/>
  <c r="J1794" i="1"/>
  <c r="R1795" i="1"/>
  <c r="J1799" i="1"/>
  <c r="R1800" i="1"/>
  <c r="N1802" i="1"/>
  <c r="O1787" i="1"/>
  <c r="K1789" i="1"/>
  <c r="M1789" i="1"/>
  <c r="Q1792" i="1"/>
  <c r="M1794" i="1"/>
  <c r="Q1797" i="1"/>
  <c r="M1799" i="1"/>
  <c r="Q1802" i="1"/>
  <c r="K1788" i="1"/>
  <c r="L1788" i="1"/>
  <c r="L1793" i="1"/>
  <c r="L1798" i="1"/>
  <c r="M1788" i="1"/>
  <c r="M1793" i="1"/>
  <c r="N1793" i="1"/>
  <c r="N1798" i="1"/>
  <c r="J1800" i="1"/>
  <c r="O1788" i="1"/>
  <c r="K1790" i="1"/>
  <c r="O1798" i="1"/>
  <c r="K1800" i="1"/>
  <c r="L1790" i="1"/>
  <c r="M1790" i="1"/>
  <c r="M1800" i="1"/>
  <c r="N1800" i="1"/>
  <c r="O1790" i="1"/>
  <c r="K1792" i="1"/>
  <c r="O1800" i="1"/>
  <c r="K1802" i="1"/>
  <c r="L1787" i="1"/>
  <c r="P1795" i="1"/>
  <c r="L1797" i="1"/>
  <c r="P1800" i="1"/>
  <c r="N1797" i="1"/>
  <c r="O1792" i="1"/>
  <c r="K1794" i="1"/>
  <c r="O1797" i="1"/>
  <c r="K1799" i="1"/>
  <c r="O1802" i="1"/>
  <c r="P1787" i="1"/>
  <c r="L1789" i="1"/>
  <c r="P1792" i="1"/>
  <c r="L1794" i="1"/>
  <c r="P1797" i="1"/>
  <c r="L1799" i="1"/>
  <c r="P1802" i="1"/>
  <c r="Q1787" i="1"/>
  <c r="K1781" i="1"/>
  <c r="L1781" i="1"/>
  <c r="M1771" i="1"/>
  <c r="M1781" i="1"/>
  <c r="N1776" i="1"/>
  <c r="J1778" i="1"/>
  <c r="O1776" i="1"/>
  <c r="K1778" i="1"/>
  <c r="P1771" i="1"/>
  <c r="L1773" i="1"/>
  <c r="P1776" i="1"/>
  <c r="L1778" i="1"/>
  <c r="M1773" i="1"/>
  <c r="Q1776" i="1"/>
  <c r="M1783" i="1"/>
  <c r="J1770" i="1"/>
  <c r="R1771" i="1"/>
  <c r="J1775" i="1"/>
  <c r="R1776" i="1"/>
  <c r="N1778" i="1"/>
  <c r="J1780" i="1"/>
  <c r="R1781" i="1"/>
  <c r="J1785" i="1"/>
  <c r="O1773" i="1"/>
  <c r="K1775" i="1"/>
  <c r="O1783" i="1"/>
  <c r="K1785" i="1"/>
  <c r="L1770" i="1"/>
  <c r="P1773" i="1"/>
  <c r="L1775" i="1"/>
  <c r="L1785" i="1"/>
  <c r="M1770" i="1"/>
  <c r="Q1773" i="1"/>
  <c r="M1775" i="1"/>
  <c r="Q1778" i="1"/>
  <c r="Q1783" i="1"/>
  <c r="N1770" i="1"/>
  <c r="N1775" i="1"/>
  <c r="R1783" i="1"/>
  <c r="K1777" i="1"/>
  <c r="L1772" i="1"/>
  <c r="P1775" i="1"/>
  <c r="L1777" i="1"/>
  <c r="P1780" i="1"/>
  <c r="L1782" i="1"/>
  <c r="P1785" i="1"/>
  <c r="Q1770" i="1"/>
  <c r="M1772" i="1"/>
  <c r="Q1775" i="1"/>
  <c r="M1777" i="1"/>
  <c r="Q1780" i="1"/>
  <c r="M1782" i="1"/>
  <c r="Q1785" i="1"/>
  <c r="J1771" i="1"/>
  <c r="J1776" i="1"/>
  <c r="J1781" i="1"/>
  <c r="K1771" i="1"/>
  <c r="K1776" i="1"/>
  <c r="L1771" i="1"/>
  <c r="L1776" i="1"/>
  <c r="N1771" i="1"/>
  <c r="J1773" i="1"/>
  <c r="N1781" i="1"/>
  <c r="J1783" i="1"/>
  <c r="O1771" i="1"/>
  <c r="K1773" i="1"/>
  <c r="O1781" i="1"/>
  <c r="K1783" i="1"/>
  <c r="P1781" i="1"/>
  <c r="L1783" i="1"/>
  <c r="M1778" i="1"/>
  <c r="N1773" i="1"/>
  <c r="N1783" i="1"/>
  <c r="K1770" i="1"/>
  <c r="O1778" i="1"/>
  <c r="K1780" i="1"/>
  <c r="P1778" i="1"/>
  <c r="L1780" i="1"/>
  <c r="M1780" i="1"/>
  <c r="M1785" i="1"/>
  <c r="J1772" i="1"/>
  <c r="J1777" i="1"/>
  <c r="N1780" i="1"/>
  <c r="J1782" i="1"/>
  <c r="N1785" i="1"/>
  <c r="O1770" i="1"/>
  <c r="K1772" i="1"/>
  <c r="O1775" i="1"/>
  <c r="O1780" i="1"/>
  <c r="K1782" i="1"/>
  <c r="O1785" i="1"/>
  <c r="P1770" i="1"/>
  <c r="J1754" i="1"/>
  <c r="J1764" i="1"/>
  <c r="L1754" i="1"/>
  <c r="L1759" i="1"/>
  <c r="L1764" i="1"/>
  <c r="M1759" i="1"/>
  <c r="J1761" i="1"/>
  <c r="O1759" i="1"/>
  <c r="O1764" i="1"/>
  <c r="K1766" i="1"/>
  <c r="P1764" i="1"/>
  <c r="L1766" i="1"/>
  <c r="M1756" i="1"/>
  <c r="Q1759" i="1"/>
  <c r="M1766" i="1"/>
  <c r="R1759" i="1"/>
  <c r="O1756" i="1"/>
  <c r="K1758" i="1"/>
  <c r="O1766" i="1"/>
  <c r="K1768" i="1"/>
  <c r="L1753" i="1"/>
  <c r="P1761" i="1"/>
  <c r="L1763" i="1"/>
  <c r="L1768" i="1"/>
  <c r="M1753" i="1"/>
  <c r="Q1756" i="1"/>
  <c r="M1758" i="1"/>
  <c r="Q1761" i="1"/>
  <c r="Q1766" i="1"/>
  <c r="N1758" i="1"/>
  <c r="R1766" i="1"/>
  <c r="K1755" i="1"/>
  <c r="P1753" i="1"/>
  <c r="L1755" i="1"/>
  <c r="P1758" i="1"/>
  <c r="L1760" i="1"/>
  <c r="P1763" i="1"/>
  <c r="L1765" i="1"/>
  <c r="P1768" i="1"/>
  <c r="Q1753" i="1"/>
  <c r="M1755" i="1"/>
  <c r="Q1758" i="1"/>
  <c r="M1760" i="1"/>
  <c r="Q1763" i="1"/>
  <c r="M1765" i="1"/>
  <c r="Q1768" i="1"/>
  <c r="J1759" i="1"/>
  <c r="K1754" i="1"/>
  <c r="K1759" i="1"/>
  <c r="K1764" i="1"/>
  <c r="M1754" i="1"/>
  <c r="M1764" i="1"/>
  <c r="N1754" i="1"/>
  <c r="J1756" i="1"/>
  <c r="N1759" i="1"/>
  <c r="N1764" i="1"/>
  <c r="J1766" i="1"/>
  <c r="O1754" i="1"/>
  <c r="K1756" i="1"/>
  <c r="K1761" i="1"/>
  <c r="P1754" i="1"/>
  <c r="L1756" i="1"/>
  <c r="L1761" i="1"/>
  <c r="Q1754" i="1"/>
  <c r="M1761" i="1"/>
  <c r="Q1764" i="1"/>
  <c r="J1753" i="1"/>
  <c r="N1756" i="1"/>
  <c r="J1758" i="1"/>
  <c r="N1761" i="1"/>
  <c r="J1763" i="1"/>
  <c r="N1766" i="1"/>
  <c r="J1768" i="1"/>
  <c r="K1753" i="1"/>
  <c r="O1761" i="1"/>
  <c r="K1763" i="1"/>
  <c r="P1756" i="1"/>
  <c r="L1758" i="1"/>
  <c r="M1763" i="1"/>
  <c r="M1768" i="1"/>
  <c r="N1753" i="1"/>
  <c r="J1755" i="1"/>
  <c r="J1760" i="1"/>
  <c r="N1763" i="1"/>
  <c r="J1765" i="1"/>
  <c r="N1768" i="1"/>
  <c r="O1753" i="1"/>
  <c r="O1758" i="1"/>
  <c r="K1760" i="1"/>
  <c r="O1763" i="1"/>
  <c r="K1765" i="1"/>
  <c r="O1768" i="1"/>
  <c r="K1737" i="1"/>
  <c r="L1747" i="1"/>
  <c r="M1742" i="1"/>
  <c r="M1747" i="1"/>
  <c r="N1737" i="1"/>
  <c r="J1739" i="1"/>
  <c r="N1742" i="1"/>
  <c r="J1744" i="1"/>
  <c r="N1747" i="1"/>
  <c r="J1749" i="1"/>
  <c r="A1736" i="1"/>
  <c r="O1737" i="1"/>
  <c r="K1739" i="1"/>
  <c r="A1741" i="1"/>
  <c r="O1742" i="1"/>
  <c r="K1744" i="1"/>
  <c r="A1746" i="1"/>
  <c r="O1747" i="1"/>
  <c r="K1749" i="1"/>
  <c r="A1751" i="1"/>
  <c r="B1736" i="1"/>
  <c r="P1737" i="1"/>
  <c r="L1739" i="1"/>
  <c r="B1741" i="1"/>
  <c r="P1742" i="1"/>
  <c r="L1744" i="1"/>
  <c r="B1746" i="1"/>
  <c r="P1747" i="1"/>
  <c r="L1749" i="1"/>
  <c r="B1751" i="1"/>
  <c r="J1737" i="1"/>
  <c r="R1742" i="1"/>
  <c r="O1739" i="1"/>
  <c r="K1741" i="1"/>
  <c r="O1749" i="1"/>
  <c r="K1751" i="1"/>
  <c r="L1736" i="1"/>
  <c r="P1744" i="1"/>
  <c r="L1746" i="1"/>
  <c r="L1751" i="1"/>
  <c r="M1736" i="1"/>
  <c r="Q1739" i="1"/>
  <c r="Q1744" i="1"/>
  <c r="M1746" i="1"/>
  <c r="M1751" i="1"/>
  <c r="N1736" i="1"/>
  <c r="J1738" i="1"/>
  <c r="N1741" i="1"/>
  <c r="J1743" i="1"/>
  <c r="R1744" i="1"/>
  <c r="N1746" i="1"/>
  <c r="J1748" i="1"/>
  <c r="R1749" i="1"/>
  <c r="N1751" i="1"/>
  <c r="O1736" i="1"/>
  <c r="K1738" i="1"/>
  <c r="O1741" i="1"/>
  <c r="O1746" i="1"/>
  <c r="K1748" i="1"/>
  <c r="O1751" i="1"/>
  <c r="P1741" i="1"/>
  <c r="L1743" i="1"/>
  <c r="P1746" i="1"/>
  <c r="L1748" i="1"/>
  <c r="P1751" i="1"/>
  <c r="Q1736" i="1"/>
  <c r="M1738" i="1"/>
  <c r="Q1741" i="1"/>
  <c r="M1743" i="1"/>
  <c r="Q1746" i="1"/>
  <c r="M1748" i="1"/>
  <c r="Q1751" i="1"/>
  <c r="J1742" i="1"/>
  <c r="J1747" i="1"/>
  <c r="K1742" i="1"/>
  <c r="K1747" i="1"/>
  <c r="L1737" i="1"/>
  <c r="L1742" i="1"/>
  <c r="M1737" i="1"/>
  <c r="Q1737" i="1"/>
  <c r="M1739" i="1"/>
  <c r="M1744" i="1"/>
  <c r="Q1747" i="1"/>
  <c r="J1736" i="1"/>
  <c r="N1739" i="1"/>
  <c r="J1741" i="1"/>
  <c r="N1744" i="1"/>
  <c r="J1746" i="1"/>
  <c r="N1749" i="1"/>
  <c r="J1751" i="1"/>
  <c r="K1736" i="1"/>
  <c r="K1746" i="1"/>
  <c r="P1739" i="1"/>
  <c r="L1741" i="1"/>
  <c r="P1749" i="1"/>
  <c r="M1741" i="1"/>
  <c r="K1743" i="1"/>
  <c r="P1736" i="1"/>
  <c r="L1738" i="1"/>
  <c r="R1720" i="1"/>
  <c r="P1720" i="1"/>
  <c r="O1720" i="1"/>
  <c r="N1720" i="1"/>
  <c r="M1720" i="1"/>
  <c r="Q1720" i="1"/>
  <c r="R1725" i="1"/>
  <c r="P1725" i="1"/>
  <c r="Q1725" i="1"/>
  <c r="O1725" i="1"/>
  <c r="N1725" i="1"/>
  <c r="M1725" i="1"/>
  <c r="J1725" i="1"/>
  <c r="L1725" i="1"/>
  <c r="R1730" i="1"/>
  <c r="P1730" i="1"/>
  <c r="O1730" i="1"/>
  <c r="N1730" i="1"/>
  <c r="M1730" i="1"/>
  <c r="L1730" i="1"/>
  <c r="Q1730" i="1"/>
  <c r="J1730" i="1"/>
  <c r="K1730" i="1"/>
  <c r="A1725" i="1"/>
  <c r="J1727" i="1"/>
  <c r="K1727" i="1"/>
  <c r="M1722" i="1"/>
  <c r="M1727" i="1"/>
  <c r="M1732" i="1"/>
  <c r="J1722" i="1"/>
  <c r="J1732" i="1"/>
  <c r="K1722" i="1"/>
  <c r="K1732" i="1"/>
  <c r="L1722" i="1"/>
  <c r="L1727" i="1"/>
  <c r="L1732" i="1"/>
  <c r="N1722" i="1"/>
  <c r="N1727" i="1"/>
  <c r="N1732" i="1"/>
  <c r="K1719" i="1"/>
  <c r="O1722" i="1"/>
  <c r="K1724" i="1"/>
  <c r="O1727" i="1"/>
  <c r="K1729" i="1"/>
  <c r="O1732" i="1"/>
  <c r="K1734" i="1"/>
  <c r="L1719" i="1"/>
  <c r="P1722" i="1"/>
  <c r="L1724" i="1"/>
  <c r="P1727" i="1"/>
  <c r="L1729" i="1"/>
  <c r="P1732" i="1"/>
  <c r="L1734" i="1"/>
  <c r="M1719" i="1"/>
  <c r="Q1722" i="1"/>
  <c r="M1724" i="1"/>
  <c r="Q1727" i="1"/>
  <c r="M1729" i="1"/>
  <c r="Q1732" i="1"/>
  <c r="M1734" i="1"/>
  <c r="N1719" i="1"/>
  <c r="J1721" i="1"/>
  <c r="N1724" i="1"/>
  <c r="J1726" i="1"/>
  <c r="N1729" i="1"/>
  <c r="J1731" i="1"/>
  <c r="N1734" i="1"/>
  <c r="O1719" i="1"/>
  <c r="K1721" i="1"/>
  <c r="O1724" i="1"/>
  <c r="K1726" i="1"/>
  <c r="O1729" i="1"/>
  <c r="K1731" i="1"/>
  <c r="O1734" i="1"/>
  <c r="P1719" i="1"/>
  <c r="L1721" i="1"/>
  <c r="P1724" i="1"/>
  <c r="L1726" i="1"/>
  <c r="P1729" i="1"/>
  <c r="L1731" i="1"/>
  <c r="P1734" i="1"/>
  <c r="Q1719" i="1"/>
  <c r="M1721" i="1"/>
  <c r="Q1724" i="1"/>
  <c r="M1726" i="1"/>
  <c r="Q1729" i="1"/>
  <c r="M1731" i="1"/>
  <c r="Q1734"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2010" i="1"/>
  <c r="L2010" i="1" s="1"/>
  <c r="C2011" i="1"/>
  <c r="O2011" i="1" s="1"/>
  <c r="C2012" i="1"/>
  <c r="L2012" i="1" s="1"/>
  <c r="C2009" i="1"/>
  <c r="J2009" i="1" s="1"/>
  <c r="I2012" i="1"/>
  <c r="I2011" i="1"/>
  <c r="I2010" i="1"/>
  <c r="I2009" i="1"/>
  <c r="R2008" i="1"/>
  <c r="O2008" i="1"/>
  <c r="N2008" i="1"/>
  <c r="M2008" i="1"/>
  <c r="L2008" i="1"/>
  <c r="K2008" i="1"/>
  <c r="J2008" i="1"/>
  <c r="B2008" i="1"/>
  <c r="A2008" i="1"/>
  <c r="C1985" i="1"/>
  <c r="J1985" i="1" s="1"/>
  <c r="C1986" i="1"/>
  <c r="M1986" i="1" s="1"/>
  <c r="C1987" i="1"/>
  <c r="J1987" i="1" s="1"/>
  <c r="C1984" i="1"/>
  <c r="K1984" i="1" s="1"/>
  <c r="I1987" i="1"/>
  <c r="I1986" i="1"/>
  <c r="I1985" i="1"/>
  <c r="I1984" i="1"/>
  <c r="O1983" i="1"/>
  <c r="N1983" i="1"/>
  <c r="M1983" i="1"/>
  <c r="L1983" i="1"/>
  <c r="K1983" i="1"/>
  <c r="J1983" i="1"/>
  <c r="B1983" i="1"/>
  <c r="A1983" i="1"/>
  <c r="J118" i="19"/>
  <c r="K118" i="19"/>
  <c r="Q2008" i="1" s="1"/>
  <c r="J113" i="19"/>
  <c r="P1983" i="1" s="1"/>
  <c r="K113" i="19"/>
  <c r="O195" i="1" l="1"/>
  <c r="K195" i="1"/>
  <c r="L195" i="1"/>
  <c r="P195" i="1"/>
  <c r="R195" i="1"/>
  <c r="C196" i="1"/>
  <c r="B195" i="1"/>
  <c r="A195" i="1"/>
  <c r="M195" i="1"/>
  <c r="Q195" i="1"/>
  <c r="J195" i="1"/>
  <c r="N195" i="1"/>
  <c r="P2009" i="1"/>
  <c r="R2009" i="1"/>
  <c r="A1986" i="1"/>
  <c r="Q1985" i="1"/>
  <c r="M2010" i="1"/>
  <c r="A1984" i="1"/>
  <c r="J1986" i="1"/>
  <c r="L1984" i="1"/>
  <c r="L1986" i="1"/>
  <c r="N2010" i="1"/>
  <c r="M1984" i="1"/>
  <c r="N1986" i="1"/>
  <c r="J2012" i="1"/>
  <c r="N1984" i="1"/>
  <c r="K2012" i="1"/>
  <c r="Q1983" i="1"/>
  <c r="P2008" i="1"/>
  <c r="Q2009" i="1"/>
  <c r="Q2012" i="1"/>
  <c r="N2012" i="1"/>
  <c r="R2012" i="1"/>
  <c r="A2012" i="1"/>
  <c r="A2010" i="1"/>
  <c r="K2009" i="1"/>
  <c r="M2009" i="1"/>
  <c r="L2009" i="1"/>
  <c r="B2010" i="1"/>
  <c r="O2010" i="1"/>
  <c r="J2011" i="1"/>
  <c r="R2011" i="1"/>
  <c r="M2012" i="1"/>
  <c r="P2010" i="1"/>
  <c r="K2011" i="1"/>
  <c r="A2009" i="1"/>
  <c r="N2009" i="1"/>
  <c r="Q2010" i="1"/>
  <c r="L2011" i="1"/>
  <c r="B2012" i="1"/>
  <c r="O2012" i="1"/>
  <c r="Q2011" i="1"/>
  <c r="B2009" i="1"/>
  <c r="O2009" i="1"/>
  <c r="J2010" i="1"/>
  <c r="R2010" i="1"/>
  <c r="M2011" i="1"/>
  <c r="P2012" i="1"/>
  <c r="K2010" i="1"/>
  <c r="A2011" i="1"/>
  <c r="N2011" i="1"/>
  <c r="P2011" i="1"/>
  <c r="B2011" i="1"/>
  <c r="Q1987" i="1"/>
  <c r="K1986" i="1"/>
  <c r="J1984" i="1"/>
  <c r="B1984" i="1"/>
  <c r="O1984" i="1"/>
  <c r="K1985" i="1"/>
  <c r="B1986" i="1"/>
  <c r="O1986" i="1"/>
  <c r="K1987" i="1"/>
  <c r="P1984" i="1"/>
  <c r="L1985" i="1"/>
  <c r="P1986" i="1"/>
  <c r="L1987" i="1"/>
  <c r="Q1984" i="1"/>
  <c r="M1985" i="1"/>
  <c r="Q1986" i="1"/>
  <c r="M1987" i="1"/>
  <c r="A1985" i="1"/>
  <c r="N1985" i="1"/>
  <c r="A1987" i="1"/>
  <c r="N1987" i="1"/>
  <c r="B1985" i="1"/>
  <c r="O1985" i="1"/>
  <c r="B1987" i="1"/>
  <c r="O1987" i="1"/>
  <c r="P1985" i="1"/>
  <c r="P1987"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5" i="1"/>
  <c r="C1870"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35"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70"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23" i="1"/>
  <c r="K1923" i="1" s="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849" i="1"/>
  <c r="C1850" i="1"/>
  <c r="C1851" i="1"/>
  <c r="C1852" i="1"/>
  <c r="C1853" i="1"/>
  <c r="C1854" i="1"/>
  <c r="C1855" i="1"/>
  <c r="C1856" i="1"/>
  <c r="K1856" i="1" s="1"/>
  <c r="C1857" i="1"/>
  <c r="C1858" i="1"/>
  <c r="C1859" i="1"/>
  <c r="C1860" i="1"/>
  <c r="C1861" i="1"/>
  <c r="C1862" i="1"/>
  <c r="K1862" i="1" s="1"/>
  <c r="C1863" i="1"/>
  <c r="C1864" i="1"/>
  <c r="C1865" i="1"/>
  <c r="C1866" i="1"/>
  <c r="K1866" i="1" s="1"/>
  <c r="C1867" i="1"/>
  <c r="C1868" i="1"/>
  <c r="C1869"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4" i="1"/>
  <c r="K1855" i="1"/>
  <c r="K1863" i="1"/>
  <c r="K1869" i="1"/>
  <c r="K1861" i="1"/>
  <c r="K1853" i="1"/>
  <c r="K1868" i="1"/>
  <c r="K1860" i="1"/>
  <c r="K1852" i="1"/>
  <c r="K1854" i="1"/>
  <c r="K1867" i="1"/>
  <c r="K1859" i="1"/>
  <c r="K1851" i="1"/>
  <c r="K1858" i="1"/>
  <c r="K1850" i="1"/>
  <c r="K1865" i="1"/>
  <c r="K1857" i="1"/>
  <c r="K1849"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8" i="1"/>
  <c r="K1608" i="1"/>
  <c r="L1608" i="1"/>
  <c r="M1608" i="1"/>
  <c r="N1608" i="1"/>
  <c r="O1608" i="1"/>
  <c r="P1608" i="1"/>
  <c r="Q1608" i="1"/>
  <c r="R1608" i="1"/>
  <c r="A1608" i="1"/>
  <c r="B1608" i="1"/>
  <c r="A862" i="1" l="1"/>
  <c r="B862" i="1"/>
  <c r="J862" i="1"/>
  <c r="K862" i="1"/>
  <c r="L862" i="1"/>
  <c r="M862" i="1"/>
  <c r="N862" i="1"/>
  <c r="O862" i="1"/>
  <c r="P862" i="1"/>
  <c r="Q862" i="1"/>
  <c r="R862" i="1"/>
  <c r="C1647" i="1"/>
  <c r="Q1647" i="1" s="1"/>
  <c r="C1648" i="1"/>
  <c r="P1648" i="1" s="1"/>
  <c r="C1649" i="1"/>
  <c r="O1649" i="1" s="1"/>
  <c r="C1650" i="1"/>
  <c r="N1650" i="1" s="1"/>
  <c r="C1651" i="1"/>
  <c r="M1651" i="1" s="1"/>
  <c r="C1652" i="1"/>
  <c r="L1652" i="1" s="1"/>
  <c r="C1653" i="1"/>
  <c r="R1653" i="1" s="1"/>
  <c r="C1654" i="1"/>
  <c r="P1654" i="1" s="1"/>
  <c r="C1655" i="1"/>
  <c r="Q1655" i="1" s="1"/>
  <c r="C1656" i="1"/>
  <c r="P1656" i="1" s="1"/>
  <c r="C1657" i="1"/>
  <c r="O1657" i="1" s="1"/>
  <c r="C1658" i="1"/>
  <c r="N1658" i="1" s="1"/>
  <c r="C1659" i="1"/>
  <c r="M1659" i="1" s="1"/>
  <c r="C1660" i="1"/>
  <c r="L1660" i="1" s="1"/>
  <c r="C1661" i="1"/>
  <c r="J1661" i="1" s="1"/>
  <c r="C1662" i="1"/>
  <c r="P1662" i="1" s="1"/>
  <c r="C1663" i="1"/>
  <c r="Q1663" i="1" s="1"/>
  <c r="C1664" i="1"/>
  <c r="P1664" i="1" s="1"/>
  <c r="C1665" i="1"/>
  <c r="O1665" i="1" s="1"/>
  <c r="C1666" i="1"/>
  <c r="N1666" i="1" s="1"/>
  <c r="C1667" i="1"/>
  <c r="M1667" i="1" s="1"/>
  <c r="C1668" i="1"/>
  <c r="L1668" i="1" s="1"/>
  <c r="C1669" i="1"/>
  <c r="J1669" i="1" s="1"/>
  <c r="C1646" i="1"/>
  <c r="B20" i="18"/>
  <c r="F103" i="8" s="1"/>
  <c r="B19" i="18"/>
  <c r="F102" i="8" s="1"/>
  <c r="B18" i="18"/>
  <c r="F101" i="8" s="1"/>
  <c r="J1670" i="1"/>
  <c r="K1670" i="1"/>
  <c r="L1670" i="1"/>
  <c r="M1670" i="1"/>
  <c r="N1670" i="1"/>
  <c r="O1670" i="1"/>
  <c r="P1670" i="1"/>
  <c r="Q1670" i="1"/>
  <c r="R1670" i="1"/>
  <c r="A1670" i="1"/>
  <c r="B1670" i="1"/>
  <c r="B1645"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69" i="1"/>
  <c r="I1970" i="1"/>
  <c r="I1971" i="1"/>
  <c r="I1972" i="1"/>
  <c r="I1974" i="1"/>
  <c r="I1975" i="1"/>
  <c r="I1976" i="1"/>
  <c r="I1977" i="1"/>
  <c r="I1979" i="1"/>
  <c r="I1980" i="1"/>
  <c r="I1981" i="1"/>
  <c r="I1982" i="1"/>
  <c r="I1989" i="1"/>
  <c r="I1990" i="1"/>
  <c r="I1991" i="1"/>
  <c r="I1992" i="1"/>
  <c r="I1994" i="1"/>
  <c r="I1995" i="1"/>
  <c r="I1996" i="1"/>
  <c r="I1997" i="1"/>
  <c r="I1999" i="1"/>
  <c r="I2000" i="1"/>
  <c r="I2001" i="1"/>
  <c r="I2002" i="1"/>
  <c r="I2004" i="1"/>
  <c r="I2005" i="1"/>
  <c r="I2006" i="1"/>
  <c r="I2007" i="1"/>
  <c r="I2014" i="1"/>
  <c r="I2015" i="1"/>
  <c r="I2016" i="1"/>
  <c r="I2017" i="1"/>
  <c r="I2019" i="1"/>
  <c r="I2020" i="1"/>
  <c r="I2021" i="1"/>
  <c r="I2022" i="1"/>
  <c r="A2024" i="1"/>
  <c r="B2024" i="1"/>
  <c r="J2024" i="1"/>
  <c r="K2024" i="1"/>
  <c r="L2024" i="1"/>
  <c r="M2024" i="1"/>
  <c r="N2024" i="1"/>
  <c r="O2024" i="1"/>
  <c r="P2024" i="1"/>
  <c r="Q2024" i="1"/>
  <c r="R2024"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94" i="1"/>
  <c r="B1594" i="1"/>
  <c r="A1603" i="1"/>
  <c r="B1603" i="1"/>
  <c r="A1604" i="1"/>
  <c r="B1604" i="1"/>
  <c r="A1605" i="1"/>
  <c r="B1605" i="1"/>
  <c r="A1606" i="1"/>
  <c r="B1606" i="1"/>
  <c r="A1607" i="1"/>
  <c r="B1607" i="1"/>
  <c r="A1609" i="1"/>
  <c r="B1609" i="1"/>
  <c r="A1610" i="1"/>
  <c r="B1610" i="1"/>
  <c r="A1611" i="1"/>
  <c r="B1611" i="1"/>
  <c r="A1612" i="1"/>
  <c r="B1612" i="1"/>
  <c r="A1613" i="1"/>
  <c r="B1613" i="1"/>
  <c r="A1614" i="1"/>
  <c r="B1614" i="1"/>
  <c r="A1615" i="1"/>
  <c r="B1615" i="1"/>
  <c r="A1617" i="1"/>
  <c r="B1617" i="1"/>
  <c r="A1623" i="1"/>
  <c r="B1623" i="1"/>
  <c r="A1644" i="1"/>
  <c r="B1644" i="1"/>
  <c r="A1645" i="1"/>
  <c r="A1671" i="1"/>
  <c r="B1671" i="1"/>
  <c r="A1674" i="1"/>
  <c r="B1674" i="1"/>
  <c r="A1686" i="1"/>
  <c r="B1686" i="1"/>
  <c r="A1701" i="1"/>
  <c r="B1701" i="1"/>
  <c r="A1840" i="1"/>
  <c r="B1840" i="1"/>
  <c r="A1903" i="1"/>
  <c r="B1903" i="1"/>
  <c r="A1905" i="1"/>
  <c r="B1905" i="1"/>
  <c r="A2023" i="1"/>
  <c r="B2023" i="1"/>
  <c r="A1968" i="1"/>
  <c r="B1968" i="1"/>
  <c r="A1973" i="1"/>
  <c r="B1973" i="1"/>
  <c r="A1978" i="1"/>
  <c r="B1978" i="1"/>
  <c r="A1988" i="1"/>
  <c r="B1988" i="1"/>
  <c r="A1993" i="1"/>
  <c r="B1993" i="1"/>
  <c r="A1998" i="1"/>
  <c r="B1998" i="1"/>
  <c r="A2003" i="1"/>
  <c r="B2003" i="1"/>
  <c r="A2013" i="1"/>
  <c r="B2013" i="1"/>
  <c r="A2018" i="1"/>
  <c r="B2018"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94" i="1"/>
  <c r="K1594" i="1"/>
  <c r="L1594" i="1"/>
  <c r="M1594" i="1"/>
  <c r="N1594" i="1"/>
  <c r="O1594" i="1"/>
  <c r="P1594" i="1"/>
  <c r="Q1594" i="1"/>
  <c r="R1594" i="1"/>
  <c r="J1603" i="1"/>
  <c r="K1603" i="1"/>
  <c r="L1603" i="1"/>
  <c r="M1603" i="1"/>
  <c r="N1603" i="1"/>
  <c r="O1603" i="1"/>
  <c r="P1603" i="1"/>
  <c r="Q1603" i="1"/>
  <c r="R1603"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9" i="1"/>
  <c r="K1609" i="1"/>
  <c r="L1609" i="1"/>
  <c r="M1609" i="1"/>
  <c r="N1609" i="1"/>
  <c r="O1609" i="1"/>
  <c r="P1609" i="1"/>
  <c r="Q1609" i="1"/>
  <c r="R1609"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7" i="1"/>
  <c r="K1617" i="1"/>
  <c r="L1617" i="1"/>
  <c r="M1617" i="1"/>
  <c r="N1617" i="1"/>
  <c r="P1617" i="1"/>
  <c r="Q1617" i="1"/>
  <c r="R1617" i="1"/>
  <c r="J1623" i="1"/>
  <c r="K1623" i="1"/>
  <c r="L1623" i="1"/>
  <c r="M1623" i="1"/>
  <c r="N1623" i="1"/>
  <c r="O1623" i="1"/>
  <c r="P1623" i="1"/>
  <c r="Q1623" i="1"/>
  <c r="R1623" i="1"/>
  <c r="J1644" i="1"/>
  <c r="K1644" i="1"/>
  <c r="L1644" i="1"/>
  <c r="M1644" i="1"/>
  <c r="N1644" i="1"/>
  <c r="O1644" i="1"/>
  <c r="P1644" i="1"/>
  <c r="Q1644" i="1"/>
  <c r="R1644" i="1"/>
  <c r="J1645" i="1"/>
  <c r="K1645" i="1"/>
  <c r="L1645" i="1"/>
  <c r="M1645" i="1"/>
  <c r="N1645" i="1"/>
  <c r="O1645" i="1"/>
  <c r="P1645" i="1"/>
  <c r="Q1645" i="1"/>
  <c r="R1645" i="1"/>
  <c r="J1671" i="1"/>
  <c r="K1671" i="1"/>
  <c r="L1671" i="1"/>
  <c r="M1671" i="1"/>
  <c r="N1671" i="1"/>
  <c r="O1671" i="1"/>
  <c r="P1671" i="1"/>
  <c r="Q1671" i="1"/>
  <c r="R1671" i="1"/>
  <c r="J1674" i="1"/>
  <c r="K1674" i="1"/>
  <c r="L1674" i="1"/>
  <c r="M1674" i="1"/>
  <c r="N1674" i="1"/>
  <c r="O1674" i="1"/>
  <c r="P1674" i="1"/>
  <c r="Q1674" i="1"/>
  <c r="R1674" i="1"/>
  <c r="J1686" i="1"/>
  <c r="K1686" i="1"/>
  <c r="L1686" i="1"/>
  <c r="M1686" i="1"/>
  <c r="N1686" i="1"/>
  <c r="O1686" i="1"/>
  <c r="P1686" i="1"/>
  <c r="Q1686" i="1"/>
  <c r="R1686" i="1"/>
  <c r="J1701" i="1"/>
  <c r="K1701" i="1"/>
  <c r="L1701" i="1"/>
  <c r="M1701" i="1"/>
  <c r="N1701" i="1"/>
  <c r="O1701" i="1"/>
  <c r="P1701" i="1"/>
  <c r="Q1701" i="1"/>
  <c r="R1701" i="1"/>
  <c r="J1840" i="1"/>
  <c r="K1840" i="1"/>
  <c r="L1840" i="1"/>
  <c r="M1840" i="1"/>
  <c r="N1840" i="1"/>
  <c r="O1840" i="1"/>
  <c r="P1840" i="1"/>
  <c r="Q1840" i="1"/>
  <c r="R1840" i="1"/>
  <c r="K1846" i="1"/>
  <c r="K1847" i="1"/>
  <c r="K1871" i="1"/>
  <c r="K1896" i="1"/>
  <c r="J1903" i="1"/>
  <c r="K1903" i="1"/>
  <c r="L1903" i="1"/>
  <c r="M1903" i="1"/>
  <c r="N1903" i="1"/>
  <c r="O1903" i="1"/>
  <c r="P1903" i="1"/>
  <c r="Q1903" i="1"/>
  <c r="R1903" i="1"/>
  <c r="J1905" i="1"/>
  <c r="K1905" i="1"/>
  <c r="L1905" i="1"/>
  <c r="M1905" i="1"/>
  <c r="N1905" i="1"/>
  <c r="O1905" i="1"/>
  <c r="P1905" i="1"/>
  <c r="Q1905" i="1"/>
  <c r="R1905" i="1"/>
  <c r="K1911" i="1"/>
  <c r="K1912" i="1"/>
  <c r="K1936" i="1"/>
  <c r="K1961" i="1"/>
  <c r="J2023" i="1"/>
  <c r="K2023" i="1"/>
  <c r="L2023" i="1"/>
  <c r="M2023" i="1"/>
  <c r="N2023" i="1"/>
  <c r="O2023" i="1"/>
  <c r="P2023" i="1"/>
  <c r="Q2023" i="1"/>
  <c r="R2023" i="1"/>
  <c r="J1968" i="1"/>
  <c r="K1968" i="1"/>
  <c r="L1968" i="1"/>
  <c r="M1968" i="1"/>
  <c r="N1968" i="1"/>
  <c r="O1968" i="1"/>
  <c r="P1968" i="1"/>
  <c r="Q1968" i="1"/>
  <c r="R1968" i="1"/>
  <c r="J1973" i="1"/>
  <c r="K1973" i="1"/>
  <c r="L1973" i="1"/>
  <c r="M1973" i="1"/>
  <c r="N1973" i="1"/>
  <c r="O1973" i="1"/>
  <c r="R1973" i="1"/>
  <c r="J1978" i="1"/>
  <c r="K1978" i="1"/>
  <c r="L1978" i="1"/>
  <c r="M1978" i="1"/>
  <c r="N1978" i="1"/>
  <c r="O1978" i="1"/>
  <c r="R1978" i="1"/>
  <c r="J1988" i="1"/>
  <c r="K1988" i="1"/>
  <c r="L1988" i="1"/>
  <c r="M1988" i="1"/>
  <c r="N1988" i="1"/>
  <c r="O1988" i="1"/>
  <c r="R1988" i="1"/>
  <c r="J1993" i="1"/>
  <c r="K1993" i="1"/>
  <c r="L1993" i="1"/>
  <c r="M1993" i="1"/>
  <c r="N1993" i="1"/>
  <c r="O1993" i="1"/>
  <c r="R1993" i="1"/>
  <c r="J1998" i="1"/>
  <c r="K1998" i="1"/>
  <c r="L1998" i="1"/>
  <c r="M1998" i="1"/>
  <c r="N1998" i="1"/>
  <c r="O1998" i="1"/>
  <c r="R1998" i="1"/>
  <c r="J2003" i="1"/>
  <c r="K2003" i="1"/>
  <c r="L2003" i="1"/>
  <c r="M2003" i="1"/>
  <c r="N2003" i="1"/>
  <c r="O2003" i="1"/>
  <c r="R2003" i="1"/>
  <c r="J2013" i="1"/>
  <c r="K2013" i="1"/>
  <c r="L2013" i="1"/>
  <c r="M2013" i="1"/>
  <c r="N2013" i="1"/>
  <c r="O2013" i="1"/>
  <c r="R2013" i="1"/>
  <c r="J2018" i="1"/>
  <c r="K2018" i="1"/>
  <c r="L2018" i="1"/>
  <c r="M2018" i="1"/>
  <c r="N2018" i="1"/>
  <c r="O2018" i="1"/>
  <c r="R2018" i="1"/>
  <c r="K120" i="19"/>
  <c r="Q2018" i="1" s="1"/>
  <c r="K119" i="19"/>
  <c r="Q2013" i="1" s="1"/>
  <c r="K117" i="19"/>
  <c r="Q2003" i="1" s="1"/>
  <c r="K116" i="19"/>
  <c r="Q1998" i="1" s="1"/>
  <c r="K115" i="19"/>
  <c r="Q1993" i="1" s="1"/>
  <c r="K114" i="19"/>
  <c r="Q1988" i="1" s="1"/>
  <c r="K112" i="19"/>
  <c r="Q1978" i="1" s="1"/>
  <c r="K111" i="19"/>
  <c r="Q1973" i="1" s="1"/>
  <c r="J120" i="19"/>
  <c r="P2018" i="1" s="1"/>
  <c r="J119" i="19"/>
  <c r="P2013" i="1" s="1"/>
  <c r="J117" i="19"/>
  <c r="P2003" i="1" s="1"/>
  <c r="J116" i="19"/>
  <c r="P1998" i="1" s="1"/>
  <c r="J115" i="19"/>
  <c r="P1993" i="1" s="1"/>
  <c r="J114" i="19"/>
  <c r="P1988" i="1" s="1"/>
  <c r="J112" i="19"/>
  <c r="P1978" i="1" s="1"/>
  <c r="J111" i="19"/>
  <c r="P1973" i="1" s="1"/>
  <c r="L109" i="19"/>
  <c r="R1961" i="1" s="1"/>
  <c r="K109" i="19"/>
  <c r="Q1961" i="1" s="1"/>
  <c r="J109" i="19"/>
  <c r="P1961" i="1" s="1"/>
  <c r="I109" i="19"/>
  <c r="H109" i="19"/>
  <c r="N1961" i="1" s="1"/>
  <c r="G109" i="19"/>
  <c r="M1961" i="1" s="1"/>
  <c r="F109" i="19"/>
  <c r="L1961" i="1" s="1"/>
  <c r="D109" i="19"/>
  <c r="J1961" i="1" s="1"/>
  <c r="L108" i="19"/>
  <c r="R1936" i="1" s="1"/>
  <c r="K108" i="19"/>
  <c r="Q1936" i="1" s="1"/>
  <c r="J108" i="19"/>
  <c r="P1936" i="1" s="1"/>
  <c r="I108" i="19"/>
  <c r="O1936" i="1" s="1"/>
  <c r="H108" i="19"/>
  <c r="N1936" i="1" s="1"/>
  <c r="G108" i="19"/>
  <c r="M1936" i="1" s="1"/>
  <c r="F108" i="19"/>
  <c r="L1936" i="1" s="1"/>
  <c r="D108" i="19"/>
  <c r="J1936" i="1" s="1"/>
  <c r="L107" i="19"/>
  <c r="R1935" i="1" s="1"/>
  <c r="K107" i="19"/>
  <c r="Q1935" i="1" s="1"/>
  <c r="J107" i="19"/>
  <c r="P1935" i="1" s="1"/>
  <c r="I107" i="19"/>
  <c r="O1935" i="1" s="1"/>
  <c r="H107" i="19"/>
  <c r="N1935" i="1" s="1"/>
  <c r="G107" i="19"/>
  <c r="M1935" i="1" s="1"/>
  <c r="F107" i="19"/>
  <c r="L1935" i="1" s="1"/>
  <c r="D107" i="19"/>
  <c r="J1935" i="1" s="1"/>
  <c r="L106" i="19"/>
  <c r="R1911" i="1" s="1"/>
  <c r="K106" i="19"/>
  <c r="Q1911" i="1" s="1"/>
  <c r="J106" i="19"/>
  <c r="P1911" i="1" s="1"/>
  <c r="I106" i="19"/>
  <c r="O1911" i="1" s="1"/>
  <c r="H106" i="19"/>
  <c r="N1911" i="1" s="1"/>
  <c r="G106" i="19"/>
  <c r="M1911" i="1" s="1"/>
  <c r="F106" i="19"/>
  <c r="L1911" i="1" s="1"/>
  <c r="D106" i="19"/>
  <c r="J1911" i="1" s="1"/>
  <c r="B106" i="19"/>
  <c r="B1911" i="1" s="1"/>
  <c r="B107" i="19"/>
  <c r="B1935" i="1" s="1"/>
  <c r="B108" i="19"/>
  <c r="B1936" i="1" s="1"/>
  <c r="B109" i="19"/>
  <c r="B1961" i="1" s="1"/>
  <c r="A107" i="19"/>
  <c r="A1935" i="1" s="1"/>
  <c r="A108" i="19"/>
  <c r="A1936" i="1" s="1"/>
  <c r="A109" i="19"/>
  <c r="A1961" i="1" s="1"/>
  <c r="A106" i="19"/>
  <c r="A1911" i="1" s="1"/>
  <c r="L102" i="19"/>
  <c r="R1896" i="1" s="1"/>
  <c r="K102" i="19"/>
  <c r="Q1896" i="1" s="1"/>
  <c r="J102" i="19"/>
  <c r="P1896" i="1" s="1"/>
  <c r="I102" i="19"/>
  <c r="O1896" i="1" s="1"/>
  <c r="H102" i="19"/>
  <c r="N1896" i="1" s="1"/>
  <c r="G102" i="19"/>
  <c r="M1896" i="1" s="1"/>
  <c r="F102" i="19"/>
  <c r="L1896" i="1" s="1"/>
  <c r="D102" i="19"/>
  <c r="J1896" i="1" s="1"/>
  <c r="L101" i="19"/>
  <c r="K101" i="19"/>
  <c r="J101" i="19"/>
  <c r="P1871" i="1" s="1"/>
  <c r="I101" i="19"/>
  <c r="O1871" i="1" s="1"/>
  <c r="H101" i="19"/>
  <c r="N1871" i="1" s="1"/>
  <c r="G101" i="19"/>
  <c r="M1871" i="1" s="1"/>
  <c r="F101" i="19"/>
  <c r="L1871" i="1" s="1"/>
  <c r="D101" i="19"/>
  <c r="J1871" i="1" s="1"/>
  <c r="L100" i="19"/>
  <c r="R1870" i="1" s="1"/>
  <c r="K100" i="19"/>
  <c r="Q1870" i="1" s="1"/>
  <c r="J100" i="19"/>
  <c r="P1870" i="1" s="1"/>
  <c r="I100" i="19"/>
  <c r="O1870" i="1" s="1"/>
  <c r="H100" i="19"/>
  <c r="N1870" i="1" s="1"/>
  <c r="G100" i="19"/>
  <c r="M1870" i="1" s="1"/>
  <c r="F100" i="19"/>
  <c r="L1870" i="1" s="1"/>
  <c r="D100" i="19"/>
  <c r="J1870" i="1" s="1"/>
  <c r="L99" i="19"/>
  <c r="R1846" i="1" s="1"/>
  <c r="K99" i="19"/>
  <c r="Q1846" i="1" s="1"/>
  <c r="J99" i="19"/>
  <c r="P1846" i="1" s="1"/>
  <c r="I99" i="19"/>
  <c r="O1846" i="1" s="1"/>
  <c r="H99" i="19"/>
  <c r="N1846" i="1" s="1"/>
  <c r="G99" i="19"/>
  <c r="M1846" i="1" s="1"/>
  <c r="F99" i="19"/>
  <c r="L1846" i="1" s="1"/>
  <c r="D99" i="19"/>
  <c r="J1846" i="1" s="1"/>
  <c r="B102" i="19"/>
  <c r="B1896" i="1" s="1"/>
  <c r="A102" i="19"/>
  <c r="A1896" i="1" s="1"/>
  <c r="B101" i="19"/>
  <c r="B1871" i="1" s="1"/>
  <c r="A101" i="19"/>
  <c r="A1871" i="1" s="1"/>
  <c r="B100" i="19"/>
  <c r="B1870" i="1" s="1"/>
  <c r="A100" i="19"/>
  <c r="A1870" i="1" s="1"/>
  <c r="B99" i="19"/>
  <c r="B1846" i="1" s="1"/>
  <c r="A99" i="19"/>
  <c r="A1846"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4" i="1"/>
  <c r="C1945" i="1"/>
  <c r="K1945" i="1" s="1"/>
  <c r="C1946" i="1"/>
  <c r="C1947" i="1"/>
  <c r="C1948" i="1"/>
  <c r="C1949" i="1"/>
  <c r="C1950" i="1"/>
  <c r="C1951" i="1"/>
  <c r="K1951" i="1" s="1"/>
  <c r="C1952" i="1"/>
  <c r="C1953" i="1"/>
  <c r="C1954" i="1"/>
  <c r="C1955" i="1"/>
  <c r="C1956" i="1"/>
  <c r="C1957" i="1"/>
  <c r="C1958" i="1"/>
  <c r="C1959" i="1"/>
  <c r="C1960" i="1"/>
  <c r="C1879" i="1"/>
  <c r="C1880" i="1"/>
  <c r="C1881" i="1"/>
  <c r="C1882" i="1"/>
  <c r="C1883" i="1"/>
  <c r="C1884" i="1"/>
  <c r="C1885" i="1"/>
  <c r="C1886" i="1"/>
  <c r="C1887" i="1"/>
  <c r="C1888" i="1"/>
  <c r="C1889" i="1"/>
  <c r="C1890" i="1"/>
  <c r="C1891" i="1"/>
  <c r="C1892" i="1"/>
  <c r="C1893" i="1"/>
  <c r="C1894" i="1"/>
  <c r="C1895"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6" i="1"/>
  <c r="A1676" i="1" s="1"/>
  <c r="C1677" i="1"/>
  <c r="P1677" i="1" s="1"/>
  <c r="C1678" i="1"/>
  <c r="M1678" i="1" s="1"/>
  <c r="C1679" i="1"/>
  <c r="R1679" i="1" s="1"/>
  <c r="C1680" i="1"/>
  <c r="O1680" i="1" s="1"/>
  <c r="C1681" i="1"/>
  <c r="A1681" i="1" s="1"/>
  <c r="C1682" i="1"/>
  <c r="L1682" i="1" s="1"/>
  <c r="C1683" i="1"/>
  <c r="C1684" i="1"/>
  <c r="P1684" i="1" s="1"/>
  <c r="C1685" i="1"/>
  <c r="K1685" i="1" s="1"/>
  <c r="C1675" i="1"/>
  <c r="O1675"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5" i="1"/>
  <c r="B1975" i="1" s="1"/>
  <c r="C1976" i="1"/>
  <c r="C1977" i="1"/>
  <c r="M1977" i="1" s="1"/>
  <c r="C1974" i="1"/>
  <c r="B1974" i="1" s="1"/>
  <c r="C1980" i="1"/>
  <c r="N1980" i="1" s="1"/>
  <c r="C1981" i="1"/>
  <c r="L1981" i="1" s="1"/>
  <c r="C1982" i="1"/>
  <c r="C1979" i="1"/>
  <c r="C1990" i="1"/>
  <c r="M1990" i="1" s="1"/>
  <c r="C1991" i="1"/>
  <c r="M1991" i="1" s="1"/>
  <c r="C1992" i="1"/>
  <c r="L1992" i="1" s="1"/>
  <c r="C1989" i="1"/>
  <c r="A1989" i="1" s="1"/>
  <c r="C1995" i="1"/>
  <c r="C1996" i="1"/>
  <c r="N1996" i="1" s="1"/>
  <c r="C1997" i="1"/>
  <c r="J1997" i="1" s="1"/>
  <c r="C1994" i="1"/>
  <c r="B1994" i="1" s="1"/>
  <c r="C2000" i="1"/>
  <c r="O2000" i="1" s="1"/>
  <c r="C2001" i="1"/>
  <c r="C2002" i="1"/>
  <c r="B2002" i="1" s="1"/>
  <c r="C1999" i="1"/>
  <c r="O1999" i="1" s="1"/>
  <c r="C2005" i="1"/>
  <c r="R2005" i="1" s="1"/>
  <c r="C2006" i="1"/>
  <c r="O2006" i="1" s="1"/>
  <c r="C2007" i="1"/>
  <c r="B2007" i="1" s="1"/>
  <c r="C2004" i="1"/>
  <c r="C2015" i="1"/>
  <c r="J2015" i="1" s="1"/>
  <c r="C2016" i="1"/>
  <c r="C2017" i="1"/>
  <c r="O2017" i="1" s="1"/>
  <c r="C2014" i="1"/>
  <c r="B2014" i="1" s="1"/>
  <c r="C2019" i="1"/>
  <c r="C2020" i="1"/>
  <c r="A2020" i="1" s="1"/>
  <c r="C2021" i="1"/>
  <c r="K2021" i="1" s="1"/>
  <c r="C2022" i="1"/>
  <c r="C1969" i="1"/>
  <c r="J1969" i="1" s="1"/>
  <c r="C1970" i="1"/>
  <c r="K1970" i="1" s="1"/>
  <c r="C1971" i="1"/>
  <c r="C1972" i="1"/>
  <c r="P1972"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7" i="1"/>
  <c r="C1902" i="1"/>
  <c r="C481" i="1"/>
  <c r="Q481" i="1" s="1"/>
  <c r="C1574" i="1"/>
  <c r="K1574" i="1" s="1"/>
  <c r="C1573" i="1"/>
  <c r="J1573" i="1" s="1"/>
  <c r="C1569" i="1"/>
  <c r="O1569" i="1" s="1"/>
  <c r="C1570" i="1"/>
  <c r="J1570" i="1" s="1"/>
  <c r="C1700" i="1"/>
  <c r="O1700" i="1" s="1"/>
  <c r="C1699" i="1"/>
  <c r="P1699" i="1" s="1"/>
  <c r="C1698" i="1"/>
  <c r="C1697" i="1"/>
  <c r="Q1697" i="1" s="1"/>
  <c r="C1696" i="1"/>
  <c r="C1695" i="1"/>
  <c r="C1694" i="1"/>
  <c r="J1694" i="1" s="1"/>
  <c r="C1693" i="1"/>
  <c r="L1693" i="1" s="1"/>
  <c r="C1692" i="1"/>
  <c r="N1692" i="1" s="1"/>
  <c r="C1691" i="1"/>
  <c r="R1691" i="1" s="1"/>
  <c r="C1690" i="1"/>
  <c r="C1689" i="1"/>
  <c r="O1689" i="1" s="1"/>
  <c r="C1688" i="1"/>
  <c r="C1687" i="1"/>
  <c r="C372" i="1"/>
  <c r="Q372" i="1" s="1"/>
  <c r="C371" i="1"/>
  <c r="N371" i="1" s="1"/>
  <c r="C370" i="1"/>
  <c r="N370" i="1" s="1"/>
  <c r="C270" i="1"/>
  <c r="K270" i="1" s="1"/>
  <c r="C269" i="1"/>
  <c r="R269" i="1" s="1"/>
  <c r="C268" i="1"/>
  <c r="C1673" i="1"/>
  <c r="K1673" i="1" s="1"/>
  <c r="C1672"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602" i="1"/>
  <c r="J1602" i="1" s="1"/>
  <c r="C1601" i="1"/>
  <c r="J1601" i="1" s="1"/>
  <c r="C1600" i="1"/>
  <c r="C1599" i="1"/>
  <c r="C1598" i="1"/>
  <c r="R1598" i="1" s="1"/>
  <c r="C1597" i="1"/>
  <c r="B1597" i="1" s="1"/>
  <c r="C1596" i="1"/>
  <c r="C1595" i="1"/>
  <c r="L1595" i="1" s="1"/>
  <c r="C1639" i="1"/>
  <c r="C1640" i="1"/>
  <c r="L1640" i="1" s="1"/>
  <c r="C1641" i="1"/>
  <c r="C1642" i="1"/>
  <c r="R1642" i="1" s="1"/>
  <c r="C1643" i="1"/>
  <c r="P1643" i="1" s="1"/>
  <c r="Q1713" i="1"/>
  <c r="B1715" i="1"/>
  <c r="Q1717"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20"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2" i="1"/>
  <c r="C267" i="1"/>
  <c r="K267" i="1" s="1"/>
  <c r="C369" i="1"/>
  <c r="Q369" i="1" s="1"/>
  <c r="C1921" i="1"/>
  <c r="C266" i="1"/>
  <c r="R266" i="1" s="1"/>
  <c r="C368" i="1"/>
  <c r="C1638" i="1"/>
  <c r="A1638" i="1" s="1"/>
  <c r="L1712" i="1"/>
  <c r="C163" i="1"/>
  <c r="C1637" i="1"/>
  <c r="K1637"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8" i="1"/>
  <c r="A1618" i="1" s="1"/>
  <c r="C1619" i="1"/>
  <c r="C1620" i="1"/>
  <c r="N1620" i="1" s="1"/>
  <c r="C1621" i="1"/>
  <c r="C1622" i="1"/>
  <c r="A1622"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6" i="1"/>
  <c r="C1965" i="1"/>
  <c r="C1964" i="1"/>
  <c r="C1963" i="1"/>
  <c r="C1962" i="1"/>
  <c r="C1943" i="1"/>
  <c r="C1942" i="1"/>
  <c r="C1941" i="1"/>
  <c r="C1940" i="1"/>
  <c r="C1939" i="1"/>
  <c r="C1938" i="1"/>
  <c r="C1937" i="1"/>
  <c r="C1919" i="1"/>
  <c r="K1919" i="1" s="1"/>
  <c r="C1918" i="1"/>
  <c r="C1917" i="1"/>
  <c r="C1916" i="1"/>
  <c r="C1915" i="1"/>
  <c r="C1914" i="1"/>
  <c r="C1913" i="1"/>
  <c r="C1901" i="1"/>
  <c r="C1900" i="1"/>
  <c r="K1900" i="1" s="1"/>
  <c r="C1899" i="1"/>
  <c r="C1898" i="1"/>
  <c r="C1897" i="1"/>
  <c r="C1910" i="1"/>
  <c r="C1909" i="1"/>
  <c r="N1909" i="1" s="1"/>
  <c r="C1908" i="1"/>
  <c r="N1908" i="1" s="1"/>
  <c r="C1907" i="1"/>
  <c r="B1907" i="1" s="1"/>
  <c r="C1906" i="1"/>
  <c r="N1906" i="1" s="1"/>
  <c r="C1878" i="1"/>
  <c r="C1877" i="1"/>
  <c r="C1876" i="1"/>
  <c r="C1875" i="1"/>
  <c r="C1874" i="1"/>
  <c r="C1873" i="1"/>
  <c r="K1873" i="1" s="1"/>
  <c r="C1872" i="1"/>
  <c r="C1848" i="1"/>
  <c r="C1842" i="1"/>
  <c r="C1843" i="1"/>
  <c r="A1843" i="1" s="1"/>
  <c r="C1844" i="1"/>
  <c r="C1845" i="1"/>
  <c r="C1841" i="1"/>
  <c r="C1636" i="1"/>
  <c r="C1625" i="1"/>
  <c r="C1626" i="1"/>
  <c r="P1626" i="1" s="1"/>
  <c r="C1627" i="1"/>
  <c r="B1627" i="1" s="1"/>
  <c r="C1628" i="1"/>
  <c r="J1628" i="1" s="1"/>
  <c r="C1629" i="1"/>
  <c r="A1629" i="1" s="1"/>
  <c r="C1630" i="1"/>
  <c r="Q1630" i="1" s="1"/>
  <c r="C1631" i="1"/>
  <c r="C1632" i="1"/>
  <c r="K1632" i="1" s="1"/>
  <c r="C1633" i="1"/>
  <c r="L1633" i="1" s="1"/>
  <c r="C1634" i="1"/>
  <c r="B1634" i="1" s="1"/>
  <c r="C1635" i="1"/>
  <c r="C1624" i="1"/>
  <c r="K1624"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09" i="1"/>
  <c r="O1708" i="1"/>
  <c r="B1707" i="1"/>
  <c r="L1706" i="1"/>
  <c r="N1703" i="1"/>
  <c r="C1702"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82" i="1"/>
  <c r="N1917" i="1"/>
  <c r="N1921"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2"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64" i="1"/>
  <c r="P1847" i="1"/>
  <c r="P1865" i="1"/>
  <c r="P1849" i="1"/>
  <c r="P1862" i="1"/>
  <c r="P1867" i="1"/>
  <c r="P1851" i="1"/>
  <c r="P1864" i="1"/>
  <c r="P1854" i="1"/>
  <c r="P1869" i="1"/>
  <c r="P1868" i="1"/>
  <c r="P1860" i="1"/>
  <c r="P1857" i="1"/>
  <c r="P1856" i="1"/>
  <c r="P1852" i="1"/>
  <c r="P1859" i="1"/>
  <c r="P1858" i="1"/>
  <c r="P1863" i="1"/>
  <c r="P1850" i="1"/>
  <c r="P1855" i="1"/>
  <c r="P1861" i="1"/>
  <c r="P1853" i="1"/>
  <c r="P1866" i="1"/>
  <c r="O1924" i="1"/>
  <c r="O1932" i="1"/>
  <c r="O1927" i="1"/>
  <c r="O1925" i="1"/>
  <c r="O1933" i="1"/>
  <c r="O1926" i="1"/>
  <c r="O1928" i="1"/>
  <c r="O1929" i="1"/>
  <c r="O1930" i="1"/>
  <c r="O1923" i="1"/>
  <c r="O1931" i="1"/>
  <c r="O1934" i="1"/>
  <c r="Q1847" i="1"/>
  <c r="Q1864" i="1"/>
  <c r="Q1857" i="1"/>
  <c r="Q1852" i="1"/>
  <c r="Q1851" i="1"/>
  <c r="Q1869" i="1"/>
  <c r="Q1856" i="1"/>
  <c r="Q1860" i="1"/>
  <c r="Q1861" i="1"/>
  <c r="Q1863" i="1"/>
  <c r="Q1853" i="1"/>
  <c r="Q1868" i="1"/>
  <c r="Q1867" i="1"/>
  <c r="Q1859" i="1"/>
  <c r="Q1866" i="1"/>
  <c r="Q1855" i="1"/>
  <c r="Q1858" i="1"/>
  <c r="Q1850" i="1"/>
  <c r="Q1862" i="1"/>
  <c r="Q1865" i="1"/>
  <c r="Q1849" i="1"/>
  <c r="Q1854" i="1"/>
  <c r="B1912" i="1"/>
  <c r="B1926" i="1"/>
  <c r="B1925" i="1"/>
  <c r="B1928" i="1"/>
  <c r="B1934" i="1"/>
  <c r="B1927" i="1"/>
  <c r="B1933" i="1"/>
  <c r="B1932" i="1"/>
  <c r="B1929" i="1"/>
  <c r="B1924" i="1"/>
  <c r="B1931" i="1"/>
  <c r="B1930" i="1"/>
  <c r="B1923" i="1"/>
  <c r="P1912" i="1"/>
  <c r="P1923" i="1"/>
  <c r="P1931" i="1"/>
  <c r="P1933" i="1"/>
  <c r="P1924" i="1"/>
  <c r="P1932" i="1"/>
  <c r="P1926" i="1"/>
  <c r="P1927" i="1"/>
  <c r="P1928" i="1"/>
  <c r="P1929" i="1"/>
  <c r="P1925" i="1"/>
  <c r="P1934" i="1"/>
  <c r="P1930" i="1"/>
  <c r="R1847" i="1"/>
  <c r="R1857" i="1"/>
  <c r="R1868" i="1"/>
  <c r="R1851" i="1"/>
  <c r="R1860" i="1"/>
  <c r="R1864" i="1"/>
  <c r="R1855" i="1"/>
  <c r="R1862" i="1"/>
  <c r="R1852" i="1"/>
  <c r="R1867" i="1"/>
  <c r="R1866" i="1"/>
  <c r="R1858" i="1"/>
  <c r="R1850" i="1"/>
  <c r="R1854" i="1"/>
  <c r="R1865" i="1"/>
  <c r="R1863" i="1"/>
  <c r="R1849" i="1"/>
  <c r="R1856" i="1"/>
  <c r="R1869" i="1"/>
  <c r="R1853" i="1"/>
  <c r="R1861" i="1"/>
  <c r="R1859" i="1"/>
  <c r="Q1912" i="1"/>
  <c r="Q1930" i="1"/>
  <c r="Q1924" i="1"/>
  <c r="Q1923" i="1"/>
  <c r="Q1931" i="1"/>
  <c r="Q1933" i="1"/>
  <c r="Q1926" i="1"/>
  <c r="Q1934" i="1"/>
  <c r="Q1927" i="1"/>
  <c r="Q1928" i="1"/>
  <c r="Q1932" i="1"/>
  <c r="Q1929" i="1"/>
  <c r="Q1925" i="1"/>
  <c r="J1847" i="1"/>
  <c r="J1851" i="1"/>
  <c r="J1856" i="1"/>
  <c r="J1864" i="1"/>
  <c r="J1863" i="1"/>
  <c r="J1853" i="1"/>
  <c r="J1868" i="1"/>
  <c r="J1857" i="1"/>
  <c r="J1860" i="1"/>
  <c r="J1861" i="1"/>
  <c r="J1859" i="1"/>
  <c r="J1855" i="1"/>
  <c r="J1865" i="1"/>
  <c r="J1862" i="1"/>
  <c r="J1852" i="1"/>
  <c r="J1866" i="1"/>
  <c r="J1858" i="1"/>
  <c r="J1850" i="1"/>
  <c r="J1849" i="1"/>
  <c r="J1854" i="1"/>
  <c r="J1869" i="1"/>
  <c r="J1867" i="1"/>
  <c r="J1912" i="1"/>
  <c r="J1929" i="1"/>
  <c r="J1931" i="1"/>
  <c r="J1930" i="1"/>
  <c r="J1923" i="1"/>
  <c r="J1924" i="1"/>
  <c r="J1925" i="1"/>
  <c r="J1933" i="1"/>
  <c r="J1926" i="1"/>
  <c r="J1934" i="1"/>
  <c r="J1927" i="1"/>
  <c r="J1932" i="1"/>
  <c r="J1928" i="1"/>
  <c r="R1912" i="1"/>
  <c r="R1929" i="1"/>
  <c r="R1930" i="1"/>
  <c r="R1925" i="1"/>
  <c r="R1933" i="1"/>
  <c r="R1926" i="1"/>
  <c r="R1934" i="1"/>
  <c r="R1927" i="1"/>
  <c r="R1924" i="1"/>
  <c r="R1928" i="1"/>
  <c r="R1923" i="1"/>
  <c r="R1931" i="1"/>
  <c r="R1932" i="1"/>
  <c r="O1847" i="1"/>
  <c r="O1866" i="1"/>
  <c r="O1865" i="1"/>
  <c r="O1855" i="1"/>
  <c r="O1869" i="1"/>
  <c r="O1861" i="1"/>
  <c r="O1867" i="1"/>
  <c r="O1859" i="1"/>
  <c r="O1857" i="1"/>
  <c r="O1853" i="1"/>
  <c r="O1860" i="1"/>
  <c r="O1858" i="1"/>
  <c r="O1849" i="1"/>
  <c r="O1854" i="1"/>
  <c r="O1863" i="1"/>
  <c r="O1862" i="1"/>
  <c r="O1864" i="1"/>
  <c r="O1852" i="1"/>
  <c r="O1851" i="1"/>
  <c r="O1850" i="1"/>
  <c r="O1856" i="1"/>
  <c r="O1868" i="1"/>
  <c r="O514" i="1"/>
  <c r="O518" i="1"/>
  <c r="O522" i="1"/>
  <c r="O523" i="1"/>
  <c r="O515" i="1"/>
  <c r="O506" i="1"/>
  <c r="O521" i="1"/>
  <c r="O510" i="1"/>
  <c r="O526" i="1"/>
  <c r="O516" i="1"/>
  <c r="O513" i="1"/>
  <c r="O507" i="1"/>
  <c r="O524" i="1"/>
  <c r="O508" i="1"/>
  <c r="O520" i="1"/>
  <c r="O512" i="1"/>
  <c r="O519" i="1"/>
  <c r="O517" i="1"/>
  <c r="O511" i="1"/>
  <c r="O525" i="1"/>
  <c r="O509" i="1"/>
  <c r="L1847" i="1"/>
  <c r="L1853" i="1"/>
  <c r="L1862" i="1"/>
  <c r="L1867" i="1"/>
  <c r="L1861" i="1"/>
  <c r="L1859" i="1"/>
  <c r="L1852" i="1"/>
  <c r="L1863" i="1"/>
  <c r="L1857" i="1"/>
  <c r="L1865" i="1"/>
  <c r="L1849" i="1"/>
  <c r="L1851" i="1"/>
  <c r="L1869" i="1"/>
  <c r="L1855" i="1"/>
  <c r="L1866" i="1"/>
  <c r="L1868" i="1"/>
  <c r="L1858" i="1"/>
  <c r="L1854" i="1"/>
  <c r="L1860" i="1"/>
  <c r="L1850" i="1"/>
  <c r="L1864" i="1"/>
  <c r="L1856" i="1"/>
  <c r="L1912" i="1"/>
  <c r="L1927" i="1"/>
  <c r="L1928" i="1"/>
  <c r="L1930" i="1"/>
  <c r="L1923" i="1"/>
  <c r="L1931" i="1"/>
  <c r="L1924" i="1"/>
  <c r="L1932" i="1"/>
  <c r="L1925" i="1"/>
  <c r="L1933" i="1"/>
  <c r="L1929" i="1"/>
  <c r="L1926" i="1"/>
  <c r="L1934" i="1"/>
  <c r="B1878" i="1"/>
  <c r="B1886" i="1"/>
  <c r="A1847" i="1"/>
  <c r="A1851" i="1"/>
  <c r="A1862" i="1"/>
  <c r="A1857" i="1"/>
  <c r="A1860" i="1"/>
  <c r="A1849" i="1"/>
  <c r="A1861" i="1"/>
  <c r="A1868" i="1"/>
  <c r="A1859" i="1"/>
  <c r="A1853" i="1"/>
  <c r="A1865" i="1"/>
  <c r="A1852" i="1"/>
  <c r="A1855" i="1"/>
  <c r="A1850" i="1"/>
  <c r="A1869" i="1"/>
  <c r="A1866" i="1"/>
  <c r="A1854" i="1"/>
  <c r="A1867" i="1"/>
  <c r="A1864" i="1"/>
  <c r="A1858" i="1"/>
  <c r="A1856" i="1"/>
  <c r="A1863" i="1"/>
  <c r="M1847" i="1"/>
  <c r="M1864" i="1"/>
  <c r="M1851" i="1"/>
  <c r="M1855" i="1"/>
  <c r="M1854" i="1"/>
  <c r="M1866" i="1"/>
  <c r="M1849" i="1"/>
  <c r="M1856" i="1"/>
  <c r="M1858" i="1"/>
  <c r="M1863" i="1"/>
  <c r="M1853" i="1"/>
  <c r="M1850" i="1"/>
  <c r="M1868" i="1"/>
  <c r="M1852" i="1"/>
  <c r="M1862" i="1"/>
  <c r="M1865" i="1"/>
  <c r="M1861" i="1"/>
  <c r="M1869" i="1"/>
  <c r="M1860" i="1"/>
  <c r="M1867" i="1"/>
  <c r="M1857" i="1"/>
  <c r="M1859" i="1"/>
  <c r="M1912" i="1"/>
  <c r="M1926" i="1"/>
  <c r="M1934" i="1"/>
  <c r="M1927" i="1"/>
  <c r="M1930" i="1"/>
  <c r="M1923" i="1"/>
  <c r="M1931" i="1"/>
  <c r="M1924" i="1"/>
  <c r="M1932" i="1"/>
  <c r="M1925" i="1"/>
  <c r="M1933" i="1"/>
  <c r="M1928" i="1"/>
  <c r="M1929" i="1"/>
  <c r="O1848" i="1"/>
  <c r="O1962" i="1"/>
  <c r="B1847" i="1"/>
  <c r="B1852" i="1"/>
  <c r="B1854" i="1"/>
  <c r="B1856" i="1"/>
  <c r="B1869" i="1"/>
  <c r="B1858" i="1"/>
  <c r="B1864" i="1"/>
  <c r="B1861" i="1"/>
  <c r="B1853" i="1"/>
  <c r="B1849" i="1"/>
  <c r="B1862" i="1"/>
  <c r="B1850" i="1"/>
  <c r="B1866" i="1"/>
  <c r="B1857" i="1"/>
  <c r="B1851" i="1"/>
  <c r="B1859" i="1"/>
  <c r="B1868" i="1"/>
  <c r="B1855" i="1"/>
  <c r="B1865" i="1"/>
  <c r="B1863" i="1"/>
  <c r="B1867" i="1"/>
  <c r="B1860" i="1"/>
  <c r="N1851" i="1"/>
  <c r="N1853" i="1"/>
  <c r="N1858" i="1"/>
  <c r="N1854" i="1"/>
  <c r="N1859" i="1"/>
  <c r="N1850" i="1"/>
  <c r="N1855" i="1"/>
  <c r="N1861" i="1"/>
  <c r="N1865" i="1"/>
  <c r="N1857" i="1"/>
  <c r="N1852" i="1"/>
  <c r="N1860" i="1"/>
  <c r="N1849" i="1"/>
  <c r="N1863" i="1"/>
  <c r="N1868" i="1"/>
  <c r="N1867" i="1"/>
  <c r="N1866" i="1"/>
  <c r="N1862" i="1"/>
  <c r="N1864" i="1"/>
  <c r="N1869" i="1"/>
  <c r="N1856" i="1"/>
  <c r="A1912" i="1"/>
  <c r="A1925" i="1"/>
  <c r="A1929" i="1"/>
  <c r="A1928" i="1"/>
  <c r="A1933" i="1"/>
  <c r="A1923" i="1"/>
  <c r="A1931" i="1"/>
  <c r="A1930" i="1"/>
  <c r="A1926" i="1"/>
  <c r="A1924" i="1"/>
  <c r="A1932" i="1"/>
  <c r="A1927" i="1"/>
  <c r="A1934" i="1"/>
  <c r="N1912" i="1"/>
  <c r="N1925" i="1"/>
  <c r="N1933" i="1"/>
  <c r="N1927" i="1"/>
  <c r="N1926" i="1"/>
  <c r="N1934" i="1"/>
  <c r="N1929" i="1"/>
  <c r="N1930" i="1"/>
  <c r="N1923" i="1"/>
  <c r="N1931" i="1"/>
  <c r="N1928" i="1"/>
  <c r="N1924" i="1"/>
  <c r="N1932" i="1"/>
  <c r="K1374" i="1"/>
  <c r="O1342" i="1"/>
  <c r="M1422" i="1"/>
  <c r="J674" i="1"/>
  <c r="P1691" i="1"/>
  <c r="L1977" i="1"/>
  <c r="K1992" i="1"/>
  <c r="O321" i="1"/>
  <c r="J1692"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96" i="1"/>
  <c r="P1318" i="1"/>
  <c r="R1350" i="1"/>
  <c r="J1382" i="1"/>
  <c r="L396" i="1"/>
  <c r="M396" i="1"/>
  <c r="N396" i="1"/>
  <c r="O396" i="1"/>
  <c r="P396" i="1"/>
  <c r="Q396" i="1"/>
  <c r="J396" i="1"/>
  <c r="R396" i="1"/>
  <c r="K396" i="1"/>
  <c r="L388" i="1"/>
  <c r="M388" i="1"/>
  <c r="N388" i="1"/>
  <c r="O388" i="1"/>
  <c r="P388" i="1"/>
  <c r="Q388" i="1"/>
  <c r="J388" i="1"/>
  <c r="R388" i="1"/>
  <c r="K388" i="1"/>
  <c r="Q260" i="1"/>
  <c r="P1996"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0" i="1"/>
  <c r="K1358" i="1"/>
  <c r="K1326" i="1"/>
  <c r="N394" i="1"/>
  <c r="O394" i="1"/>
  <c r="P394" i="1"/>
  <c r="Q394" i="1"/>
  <c r="J394" i="1"/>
  <c r="R394" i="1"/>
  <c r="K394" i="1"/>
  <c r="L394" i="1"/>
  <c r="M394" i="1"/>
  <c r="N386" i="1"/>
  <c r="O386" i="1"/>
  <c r="P386" i="1"/>
  <c r="Q386" i="1"/>
  <c r="J386" i="1"/>
  <c r="R386" i="1"/>
  <c r="K386" i="1"/>
  <c r="L386" i="1"/>
  <c r="M386" i="1"/>
  <c r="K2020"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18" i="1"/>
  <c r="K260" i="1"/>
  <c r="R228" i="1"/>
  <c r="Q1943" i="1"/>
  <c r="Q1913" i="1"/>
  <c r="Q1938" i="1"/>
  <c r="P2017" i="1"/>
  <c r="P2016" i="1"/>
  <c r="L1885" i="1"/>
  <c r="L1889" i="1"/>
  <c r="M321" i="1"/>
  <c r="M1692" i="1"/>
  <c r="B260" i="1"/>
  <c r="N1999" i="1"/>
  <c r="A321" i="1"/>
  <c r="J675" i="1"/>
  <c r="M1999" i="1"/>
  <c r="L1972" i="1"/>
  <c r="P1692" i="1"/>
  <c r="K201" i="1"/>
  <c r="A313" i="1"/>
  <c r="P675" i="1"/>
  <c r="R201" i="1"/>
  <c r="N2014" i="1"/>
  <c r="O675" i="1"/>
  <c r="J1972" i="1"/>
  <c r="M2014" i="1"/>
  <c r="N1989" i="1"/>
  <c r="Q1618" i="1"/>
  <c r="J228" i="1"/>
  <c r="A2014" i="1"/>
  <c r="Q721" i="1"/>
  <c r="Q149" i="1"/>
  <c r="J149" i="1"/>
  <c r="N1969" i="1"/>
  <c r="R678" i="1"/>
  <c r="N1328" i="1"/>
  <c r="L152" i="1"/>
  <c r="M1320" i="1"/>
  <c r="K1320" i="1"/>
  <c r="L1368" i="1"/>
  <c r="Q213" i="1"/>
  <c r="J1408" i="1"/>
  <c r="P152" i="1"/>
  <c r="K17" i="1"/>
  <c r="M1328" i="1"/>
  <c r="K1368" i="1"/>
  <c r="P1416" i="1"/>
  <c r="M2002" i="1"/>
  <c r="J694" i="1"/>
  <c r="N149" i="1"/>
  <c r="N67" i="1"/>
  <c r="P1618" i="1"/>
  <c r="O260" i="1"/>
  <c r="A260" i="1"/>
  <c r="J201" i="1"/>
  <c r="Q228" i="1"/>
  <c r="K1316" i="1"/>
  <c r="R1320" i="1"/>
  <c r="O1996" i="1"/>
  <c r="A2007" i="1"/>
  <c r="P481" i="1"/>
  <c r="Q684" i="1"/>
  <c r="K28" i="1"/>
  <c r="N1324" i="1"/>
  <c r="O1332" i="1"/>
  <c r="O1340" i="1"/>
  <c r="Q1340" i="1"/>
  <c r="J1348" i="1"/>
  <c r="R1356" i="1"/>
  <c r="K1364" i="1"/>
  <c r="L1372" i="1"/>
  <c r="M1380" i="1"/>
  <c r="N1388" i="1"/>
  <c r="O1336" i="1"/>
  <c r="O1396" i="1"/>
  <c r="P1404" i="1"/>
  <c r="N1412" i="1"/>
  <c r="P1420" i="1"/>
  <c r="Q1420" i="1"/>
  <c r="Q1416" i="1"/>
  <c r="A2002" i="1"/>
  <c r="M706" i="1"/>
  <c r="A149" i="1"/>
  <c r="M67" i="1"/>
  <c r="N1618" i="1"/>
  <c r="N260" i="1"/>
  <c r="Q201" i="1"/>
  <c r="B201" i="1"/>
  <c r="P228" i="1"/>
  <c r="J1316" i="1"/>
  <c r="Q1320" i="1"/>
  <c r="O683" i="1"/>
  <c r="R2006" i="1"/>
  <c r="R318" i="1"/>
  <c r="L1697"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81" i="1"/>
  <c r="N2006" i="1"/>
  <c r="L310" i="1"/>
  <c r="M1689" i="1"/>
  <c r="A1673" i="1"/>
  <c r="R704" i="1"/>
  <c r="P1352" i="1"/>
  <c r="K1324" i="1"/>
  <c r="M1332" i="1"/>
  <c r="P1340" i="1"/>
  <c r="N1348" i="1"/>
  <c r="L1356" i="1"/>
  <c r="P1364" i="1"/>
  <c r="Q1364" i="1"/>
  <c r="J1372" i="1"/>
  <c r="R1380" i="1"/>
  <c r="K1388" i="1"/>
  <c r="O1344" i="1"/>
  <c r="R1392" i="1"/>
  <c r="R1396" i="1"/>
  <c r="M1404" i="1"/>
  <c r="P1412" i="1"/>
  <c r="J1420" i="1"/>
  <c r="Q1400" i="1"/>
  <c r="P1440" i="1"/>
  <c r="L67" i="1"/>
  <c r="M1618" i="1"/>
  <c r="A201" i="1"/>
  <c r="O1981" i="1"/>
  <c r="K1697" i="1"/>
  <c r="M704" i="1"/>
  <c r="L1618"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2006" i="1"/>
  <c r="K1384" i="1"/>
  <c r="P314" i="1"/>
  <c r="B67" i="1"/>
  <c r="A67" i="1"/>
  <c r="K1618" i="1"/>
  <c r="B1618" i="1"/>
  <c r="R260" i="1"/>
  <c r="N201" i="1"/>
  <c r="L228" i="1"/>
  <c r="Q1316" i="1"/>
  <c r="O1316" i="1"/>
  <c r="P1981" i="1"/>
  <c r="B2006" i="1"/>
  <c r="K310" i="1"/>
  <c r="L1689" i="1"/>
  <c r="P672" i="1"/>
  <c r="A710" i="1"/>
  <c r="K1977" i="1"/>
  <c r="M1693" i="1"/>
  <c r="A152" i="1"/>
  <c r="R1618" i="1"/>
  <c r="L201" i="1"/>
  <c r="K228" i="1"/>
  <c r="N1316" i="1"/>
  <c r="L1320" i="1"/>
  <c r="B1981" i="1"/>
  <c r="R2020"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91" i="1"/>
  <c r="M670" i="1"/>
  <c r="P682" i="1"/>
  <c r="L696" i="1"/>
  <c r="Q708" i="1"/>
  <c r="R152" i="1"/>
  <c r="B152" i="1"/>
  <c r="O149" i="1"/>
  <c r="P1709" i="1"/>
  <c r="R213" i="1"/>
  <c r="N17" i="1"/>
  <c r="L312" i="1"/>
  <c r="K1699" i="1"/>
  <c r="P269" i="1"/>
  <c r="P670" i="1"/>
  <c r="B682" i="1"/>
  <c r="A696" i="1"/>
  <c r="N714" i="1"/>
  <c r="B1709" i="1"/>
  <c r="J213" i="1"/>
  <c r="M17" i="1"/>
  <c r="K312" i="1"/>
  <c r="O1699" i="1"/>
  <c r="L269" i="1"/>
  <c r="K676" i="1"/>
  <c r="A682" i="1"/>
  <c r="R702" i="1"/>
  <c r="M714" i="1"/>
  <c r="L714" i="1"/>
  <c r="J152" i="1"/>
  <c r="K149" i="1"/>
  <c r="B149" i="1"/>
  <c r="O213" i="1"/>
  <c r="B17" i="1"/>
  <c r="K320" i="1"/>
  <c r="N312" i="1"/>
  <c r="M1699" i="1"/>
  <c r="A269" i="1"/>
  <c r="R676" i="1"/>
  <c r="Q702" i="1"/>
  <c r="N1542" i="1"/>
  <c r="B1448" i="1"/>
  <c r="L320" i="1"/>
  <c r="O312" i="1"/>
  <c r="N1699" i="1"/>
  <c r="J269" i="1"/>
  <c r="J676" i="1"/>
  <c r="O702" i="1"/>
  <c r="Q152" i="1"/>
  <c r="L149" i="1"/>
  <c r="J320" i="1"/>
  <c r="M312" i="1"/>
  <c r="J1691" i="1"/>
  <c r="B269" i="1"/>
  <c r="Q682" i="1"/>
  <c r="B702" i="1"/>
  <c r="N686" i="1"/>
  <c r="N213" i="1"/>
  <c r="A213" i="1"/>
  <c r="Q320" i="1"/>
  <c r="Q1691" i="1"/>
  <c r="K670" i="1"/>
  <c r="R682" i="1"/>
  <c r="N696" i="1"/>
  <c r="A702" i="1"/>
  <c r="R690" i="1"/>
  <c r="M205" i="1"/>
  <c r="O1464" i="1"/>
  <c r="L1343" i="1"/>
  <c r="J1335" i="1"/>
  <c r="P1319" i="1"/>
  <c r="J56" i="1"/>
  <c r="N1991"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99" i="1"/>
  <c r="L2014" i="1"/>
  <c r="K16" i="1"/>
  <c r="Q318" i="1"/>
  <c r="R310" i="1"/>
  <c r="O481" i="1"/>
  <c r="R1697" i="1"/>
  <c r="R1689" i="1"/>
  <c r="M1673" i="1"/>
  <c r="M672" i="1"/>
  <c r="P678" i="1"/>
  <c r="P684" i="1"/>
  <c r="Q704" i="1"/>
  <c r="N716" i="1"/>
  <c r="Q1972" i="1"/>
  <c r="R1385" i="1"/>
  <c r="O1393" i="1"/>
  <c r="R1330" i="1"/>
  <c r="Q1409" i="1"/>
  <c r="R1520" i="1"/>
  <c r="N1425" i="1"/>
  <c r="P1401" i="1"/>
  <c r="M1417" i="1"/>
  <c r="K1999" i="1"/>
  <c r="K2014" i="1"/>
  <c r="A1620" i="1"/>
  <c r="P318" i="1"/>
  <c r="P310" i="1"/>
  <c r="N481" i="1"/>
  <c r="J1697" i="1"/>
  <c r="J1689" i="1"/>
  <c r="R1673" i="1"/>
  <c r="L672" i="1"/>
  <c r="M678" i="1"/>
  <c r="K684" i="1"/>
  <c r="O704" i="1"/>
  <c r="L716" i="1"/>
  <c r="B1972" i="1"/>
  <c r="P1385" i="1"/>
  <c r="K1393" i="1"/>
  <c r="O1409" i="1"/>
  <c r="A1526" i="1"/>
  <c r="R1425" i="1"/>
  <c r="L1425" i="1"/>
  <c r="N1401" i="1"/>
  <c r="J1417" i="1"/>
  <c r="R1999" i="1"/>
  <c r="B1999" i="1"/>
  <c r="R2014" i="1"/>
  <c r="M1843" i="1"/>
  <c r="B318" i="1"/>
  <c r="O310" i="1"/>
  <c r="M481" i="1"/>
  <c r="P1697" i="1"/>
  <c r="Q1689" i="1"/>
  <c r="J1673" i="1"/>
  <c r="J672" i="1"/>
  <c r="J678" i="1"/>
  <c r="N684" i="1"/>
  <c r="A704" i="1"/>
  <c r="Q716" i="1"/>
  <c r="O1385" i="1"/>
  <c r="J1393" i="1"/>
  <c r="P1409" i="1"/>
  <c r="O1425" i="1"/>
  <c r="Q1401" i="1"/>
  <c r="L1401" i="1"/>
  <c r="N1417" i="1"/>
  <c r="J794" i="1"/>
  <c r="J1999" i="1"/>
  <c r="A1999" i="1"/>
  <c r="J2014" i="1"/>
  <c r="M318" i="1"/>
  <c r="A318" i="1"/>
  <c r="B310" i="1"/>
  <c r="L481" i="1"/>
  <c r="O1697" i="1"/>
  <c r="P1689" i="1"/>
  <c r="Q1673" i="1"/>
  <c r="K672" i="1"/>
  <c r="N678" i="1"/>
  <c r="A684" i="1"/>
  <c r="P710" i="1"/>
  <c r="K1385" i="1"/>
  <c r="Q1393" i="1"/>
  <c r="K1409" i="1"/>
  <c r="K1425" i="1"/>
  <c r="O1401" i="1"/>
  <c r="Q1417" i="1"/>
  <c r="L1417" i="1"/>
  <c r="O794" i="1"/>
  <c r="P1964" i="1"/>
  <c r="L318" i="1"/>
  <c r="N1697" i="1"/>
  <c r="N672" i="1"/>
  <c r="Q1377" i="1"/>
  <c r="N1385" i="1"/>
  <c r="P1393" i="1"/>
  <c r="Q1525" i="1"/>
  <c r="J1409" i="1"/>
  <c r="J1425" i="1"/>
  <c r="K1401" i="1"/>
  <c r="P1417" i="1"/>
  <c r="B820" i="1"/>
  <c r="Q1999" i="1"/>
  <c r="P2014" i="1"/>
  <c r="Q2014" i="1"/>
  <c r="N310" i="1"/>
  <c r="A310" i="1"/>
  <c r="A481" i="1"/>
  <c r="N1689" i="1"/>
  <c r="O1673" i="1"/>
  <c r="B678" i="1"/>
  <c r="K710" i="1"/>
  <c r="A1634" i="1"/>
  <c r="O2014" i="1"/>
  <c r="B1595" i="1"/>
  <c r="K318" i="1"/>
  <c r="M310" i="1"/>
  <c r="B481" i="1"/>
  <c r="A1697" i="1"/>
  <c r="B1689" i="1"/>
  <c r="N1673" i="1"/>
  <c r="A672" i="1"/>
  <c r="A678" i="1"/>
  <c r="J710" i="1"/>
  <c r="O1972" i="1"/>
  <c r="R1989" i="1"/>
  <c r="N1377" i="1"/>
  <c r="M1385" i="1"/>
  <c r="M1393" i="1"/>
  <c r="A1557" i="1"/>
  <c r="R1409" i="1"/>
  <c r="Q1425" i="1"/>
  <c r="J1401" i="1"/>
  <c r="K1417" i="1"/>
  <c r="N1426" i="1"/>
  <c r="R1595" i="1"/>
  <c r="N1715" i="1"/>
  <c r="N205" i="1"/>
  <c r="R32" i="1"/>
  <c r="O1997" i="1"/>
  <c r="J1319" i="1"/>
  <c r="L1319" i="1"/>
  <c r="Q1335" i="1"/>
  <c r="O1327" i="1"/>
  <c r="P1359" i="1"/>
  <c r="M1351" i="1"/>
  <c r="L1367" i="1"/>
  <c r="O1343" i="1"/>
  <c r="J1595" i="1"/>
  <c r="M1715" i="1"/>
  <c r="B205" i="1"/>
  <c r="N24" i="1"/>
  <c r="L1900" i="1"/>
  <c r="N2007" i="1"/>
  <c r="R1319" i="1"/>
  <c r="M1335" i="1"/>
  <c r="M1327" i="1"/>
  <c r="N1327" i="1"/>
  <c r="O1359" i="1"/>
  <c r="L1351" i="1"/>
  <c r="M1367" i="1"/>
  <c r="M1343" i="1"/>
  <c r="N1343" i="1"/>
  <c r="N1595" i="1"/>
  <c r="A1715" i="1"/>
  <c r="A205" i="1"/>
  <c r="M16" i="1"/>
  <c r="A1900" i="1"/>
  <c r="M2007" i="1"/>
  <c r="Q1319" i="1"/>
  <c r="R1335" i="1"/>
  <c r="L1327" i="1"/>
  <c r="K1359" i="1"/>
  <c r="N1359" i="1"/>
  <c r="K1351" i="1"/>
  <c r="K1367" i="1"/>
  <c r="K1343" i="1"/>
  <c r="M1433" i="1"/>
  <c r="A1708" i="1"/>
  <c r="R1715" i="1"/>
  <c r="L205" i="1"/>
  <c r="R56" i="1"/>
  <c r="L1628" i="1"/>
  <c r="N1982" i="1"/>
  <c r="L2021" i="1"/>
  <c r="O1319" i="1"/>
  <c r="P1335" i="1"/>
  <c r="R1327" i="1"/>
  <c r="R1359" i="1"/>
  <c r="J1375" i="1"/>
  <c r="P1351" i="1"/>
  <c r="R1367" i="1"/>
  <c r="J1343" i="1"/>
  <c r="Q1595" i="1"/>
  <c r="J1715" i="1"/>
  <c r="K205" i="1"/>
  <c r="K48" i="1"/>
  <c r="L1997" i="1"/>
  <c r="B2021" i="1"/>
  <c r="N1319" i="1"/>
  <c r="O1335" i="1"/>
  <c r="J1327" i="1"/>
  <c r="Q1359" i="1"/>
  <c r="O1351" i="1"/>
  <c r="P1367" i="1"/>
  <c r="R1343" i="1"/>
  <c r="R1399" i="1"/>
  <c r="M1595" i="1"/>
  <c r="Q1715" i="1"/>
  <c r="J205" i="1"/>
  <c r="L48" i="1"/>
  <c r="K1997" i="1"/>
  <c r="K1319" i="1"/>
  <c r="L1335" i="1"/>
  <c r="N1335" i="1"/>
  <c r="Q1327" i="1"/>
  <c r="M1359" i="1"/>
  <c r="Q1351" i="1"/>
  <c r="N1351" i="1"/>
  <c r="O1367" i="1"/>
  <c r="Q1343" i="1"/>
  <c r="K1595" i="1"/>
  <c r="P1715" i="1"/>
  <c r="P205" i="1"/>
  <c r="B40" i="1"/>
  <c r="Q1367" i="1"/>
  <c r="O1938" i="1"/>
  <c r="M222" i="1"/>
  <c r="K1330" i="1"/>
  <c r="P1913" i="1"/>
  <c r="M1338" i="1"/>
  <c r="L1346" i="1"/>
  <c r="Q1908" i="1"/>
  <c r="J232" i="1"/>
  <c r="P1370" i="1"/>
  <c r="M1354" i="1"/>
  <c r="O846" i="1"/>
  <c r="P1713" i="1"/>
  <c r="R1873" i="1"/>
  <c r="J267" i="1"/>
  <c r="J1362" i="1"/>
  <c r="Q1394" i="1"/>
  <c r="N58" i="1"/>
  <c r="L1848" i="1"/>
  <c r="L266" i="1"/>
  <c r="N1378" i="1"/>
  <c r="P1559" i="1"/>
  <c r="O1402" i="1"/>
  <c r="O34" i="1"/>
  <c r="O1626" i="1"/>
  <c r="Q1386" i="1"/>
  <c r="A1488" i="1"/>
  <c r="J1410" i="1"/>
  <c r="Q756" i="1"/>
  <c r="P762" i="1"/>
  <c r="N18" i="1"/>
  <c r="J1634" i="1"/>
  <c r="N1322" i="1"/>
  <c r="L1431" i="1"/>
  <c r="J1418" i="1"/>
  <c r="P202" i="1"/>
  <c r="K58" i="1"/>
  <c r="K34" i="1"/>
  <c r="B18" i="1"/>
  <c r="L1964" i="1"/>
  <c r="M1938" i="1"/>
  <c r="O1913" i="1"/>
  <c r="O1908" i="1"/>
  <c r="Q1873" i="1"/>
  <c r="K1848" i="1"/>
  <c r="N1626" i="1"/>
  <c r="Q1634" i="1"/>
  <c r="P267" i="1"/>
  <c r="B266" i="1"/>
  <c r="O262" i="1"/>
  <c r="L230" i="1"/>
  <c r="M364" i="1"/>
  <c r="L1338" i="1"/>
  <c r="M1370" i="1"/>
  <c r="M1322" i="1"/>
  <c r="Q1330" i="1"/>
  <c r="N1346" i="1"/>
  <c r="K1346" i="1"/>
  <c r="L1354" i="1"/>
  <c r="M1362" i="1"/>
  <c r="J1378" i="1"/>
  <c r="P1386" i="1"/>
  <c r="O1394" i="1"/>
  <c r="J1402" i="1"/>
  <c r="Q1410" i="1"/>
  <c r="R1418" i="1"/>
  <c r="J1426" i="1"/>
  <c r="K1964" i="1"/>
  <c r="L1938" i="1"/>
  <c r="N1913" i="1"/>
  <c r="M1908" i="1"/>
  <c r="N1873" i="1"/>
  <c r="J1848" i="1"/>
  <c r="M1626" i="1"/>
  <c r="P1634" i="1"/>
  <c r="Q267" i="1"/>
  <c r="L262" i="1"/>
  <c r="K230" i="1"/>
  <c r="Q1338" i="1"/>
  <c r="K1338" i="1"/>
  <c r="L1370" i="1"/>
  <c r="L1322" i="1"/>
  <c r="P1330" i="1"/>
  <c r="J1346" i="1"/>
  <c r="Q1354" i="1"/>
  <c r="K1354" i="1"/>
  <c r="L1362" i="1"/>
  <c r="M1378" i="1"/>
  <c r="N1386" i="1"/>
  <c r="M1394" i="1"/>
  <c r="Q1402" i="1"/>
  <c r="N1410" i="1"/>
  <c r="P1418" i="1"/>
  <c r="L1426" i="1"/>
  <c r="R1964" i="1"/>
  <c r="A1938" i="1"/>
  <c r="K1908" i="1"/>
  <c r="L1908" i="1"/>
  <c r="M1873" i="1"/>
  <c r="K1626" i="1"/>
  <c r="L1626" i="1"/>
  <c r="O1634" i="1"/>
  <c r="B267" i="1"/>
  <c r="P262" i="1"/>
  <c r="R230" i="1"/>
  <c r="P1338" i="1"/>
  <c r="O1370" i="1"/>
  <c r="K1370" i="1"/>
  <c r="K1322" i="1"/>
  <c r="N1330" i="1"/>
  <c r="R1346" i="1"/>
  <c r="O1354" i="1"/>
  <c r="R1362" i="1"/>
  <c r="K1362" i="1"/>
  <c r="L1378" i="1"/>
  <c r="M1386" i="1"/>
  <c r="P1394" i="1"/>
  <c r="K1394" i="1"/>
  <c r="M1402" i="1"/>
  <c r="L1410" i="1"/>
  <c r="O1418" i="1"/>
  <c r="R1426" i="1"/>
  <c r="B58" i="1"/>
  <c r="R34" i="1"/>
  <c r="M1597" i="1"/>
  <c r="B34" i="1"/>
  <c r="O1597" i="1"/>
  <c r="B202" i="1"/>
  <c r="A50" i="1"/>
  <c r="R26" i="1"/>
  <c r="K1913" i="1"/>
  <c r="J1908" i="1"/>
  <c r="B1908" i="1"/>
  <c r="B1873" i="1"/>
  <c r="R1626" i="1"/>
  <c r="B1626" i="1"/>
  <c r="N1634" i="1"/>
  <c r="A267" i="1"/>
  <c r="Q1620" i="1"/>
  <c r="N262" i="1"/>
  <c r="P230" i="1"/>
  <c r="N1338" i="1"/>
  <c r="J1370" i="1"/>
  <c r="P1322" i="1"/>
  <c r="J1330" i="1"/>
  <c r="Q1346" i="1"/>
  <c r="P1354" i="1"/>
  <c r="Q1362" i="1"/>
  <c r="R1378" i="1"/>
  <c r="K1378" i="1"/>
  <c r="L1386" i="1"/>
  <c r="J1454" i="1"/>
  <c r="N1394" i="1"/>
  <c r="L1402" i="1"/>
  <c r="K1402" i="1"/>
  <c r="M1410" i="1"/>
  <c r="L1418" i="1"/>
  <c r="Q1426" i="1"/>
  <c r="O1964" i="1"/>
  <c r="R202" i="1"/>
  <c r="J202" i="1"/>
  <c r="Q50" i="1"/>
  <c r="A1597" i="1"/>
  <c r="L212" i="1"/>
  <c r="O42" i="1"/>
  <c r="K26" i="1"/>
  <c r="K1938" i="1"/>
  <c r="J1913" i="1"/>
  <c r="R1908" i="1"/>
  <c r="A1908" i="1"/>
  <c r="A1873" i="1"/>
  <c r="J1626" i="1"/>
  <c r="A1626" i="1"/>
  <c r="M1634" i="1"/>
  <c r="M266" i="1"/>
  <c r="P1620" i="1"/>
  <c r="B262" i="1"/>
  <c r="A230" i="1"/>
  <c r="J1338" i="1"/>
  <c r="N1370" i="1"/>
  <c r="R1322" i="1"/>
  <c r="O1330" i="1"/>
  <c r="P1346" i="1"/>
  <c r="N1354" i="1"/>
  <c r="P1362" i="1"/>
  <c r="P1378" i="1"/>
  <c r="O1386" i="1"/>
  <c r="K1386" i="1"/>
  <c r="Q1494" i="1"/>
  <c r="Q1430" i="1"/>
  <c r="J1394" i="1"/>
  <c r="R1402" i="1"/>
  <c r="R1410" i="1"/>
  <c r="K1410" i="1"/>
  <c r="M1418" i="1"/>
  <c r="O1426" i="1"/>
  <c r="O212" i="1"/>
  <c r="N42" i="1"/>
  <c r="K18" i="1"/>
  <c r="R1938" i="1"/>
  <c r="L1873" i="1"/>
  <c r="N267" i="1"/>
  <c r="P266" i="1"/>
  <c r="M1620" i="1"/>
  <c r="Q222" i="1"/>
  <c r="R1338" i="1"/>
  <c r="R1370" i="1"/>
  <c r="J1322" i="1"/>
  <c r="M1330" i="1"/>
  <c r="O1346" i="1"/>
  <c r="J1354" i="1"/>
  <c r="O1362" i="1"/>
  <c r="Q1378" i="1"/>
  <c r="J1386" i="1"/>
  <c r="J1510" i="1"/>
  <c r="N1462" i="1"/>
  <c r="L1394" i="1"/>
  <c r="P1402" i="1"/>
  <c r="P1410" i="1"/>
  <c r="Q1418" i="1"/>
  <c r="K1418" i="1"/>
  <c r="M1426" i="1"/>
  <c r="M1713" i="1"/>
  <c r="R1913" i="1"/>
  <c r="P1908" i="1"/>
  <c r="P1848" i="1"/>
  <c r="Q1626" i="1"/>
  <c r="K1634" i="1"/>
  <c r="L1634" i="1"/>
  <c r="K1713" i="1"/>
  <c r="O58" i="1"/>
  <c r="L42" i="1"/>
  <c r="J18" i="1"/>
  <c r="Q660" i="1"/>
  <c r="R1634" i="1"/>
  <c r="L267" i="1"/>
  <c r="N266" i="1"/>
  <c r="B1620"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902" i="1"/>
  <c r="B1938" i="1"/>
  <c r="Q1848" i="1"/>
  <c r="R1901" i="1"/>
  <c r="O1961" i="1"/>
  <c r="O1965" i="1"/>
  <c r="N1881" i="1"/>
  <c r="B1947" i="1"/>
  <c r="P1999" i="1"/>
  <c r="A1848" i="1"/>
  <c r="N1895" i="1"/>
  <c r="J1887" i="1"/>
  <c r="R314" i="1"/>
  <c r="A1902" i="1"/>
  <c r="A1570" i="1"/>
  <c r="O668" i="1"/>
  <c r="P688" i="1"/>
  <c r="R706" i="1"/>
  <c r="Q314" i="1"/>
  <c r="P1693" i="1"/>
  <c r="B668" i="1"/>
  <c r="K688" i="1"/>
  <c r="P706" i="1"/>
  <c r="B320" i="1"/>
  <c r="B312" i="1"/>
  <c r="B1691" i="1"/>
  <c r="O269" i="1"/>
  <c r="L676" i="1"/>
  <c r="P696" i="1"/>
  <c r="A224" i="1"/>
  <c r="M1454" i="1"/>
  <c r="A1494" i="1"/>
  <c r="M1430" i="1"/>
  <c r="J1470" i="1"/>
  <c r="L694" i="1"/>
  <c r="P1550" i="1"/>
  <c r="N1438" i="1"/>
  <c r="N1486" i="1"/>
  <c r="B1382" i="1"/>
  <c r="J322" i="1"/>
  <c r="B1693" i="1"/>
  <c r="J370" i="1"/>
  <c r="N1478" i="1"/>
  <c r="O1518" i="1"/>
  <c r="N1550" i="1"/>
  <c r="K1438" i="1"/>
  <c r="L1486" i="1"/>
  <c r="P322" i="1"/>
  <c r="K314" i="1"/>
  <c r="O370" i="1"/>
  <c r="K694" i="1"/>
  <c r="N322" i="1"/>
  <c r="A314" i="1"/>
  <c r="N1570" i="1"/>
  <c r="B370" i="1"/>
  <c r="A694" i="1"/>
  <c r="M708" i="1"/>
  <c r="J1478" i="1"/>
  <c r="N1518" i="1"/>
  <c r="L1446" i="1"/>
  <c r="N314" i="1"/>
  <c r="B674" i="1"/>
  <c r="M1994" i="1"/>
  <c r="K1478" i="1"/>
  <c r="M1518" i="1"/>
  <c r="O1446" i="1"/>
  <c r="P1526" i="1"/>
  <c r="M322" i="1"/>
  <c r="N1902" i="1"/>
  <c r="R1570" i="1"/>
  <c r="M668" i="1"/>
  <c r="R700" i="1"/>
  <c r="K322" i="1"/>
  <c r="K1902" i="1"/>
  <c r="B1570" i="1"/>
  <c r="L668" i="1"/>
  <c r="J688" i="1"/>
  <c r="M700" i="1"/>
  <c r="N720" i="1"/>
  <c r="M1494" i="1"/>
  <c r="M1534" i="1"/>
  <c r="B1446" i="1"/>
  <c r="O1526" i="1"/>
  <c r="P30" i="1"/>
  <c r="L760" i="1"/>
  <c r="Q760" i="1"/>
  <c r="N727" i="1"/>
  <c r="J727" i="1"/>
  <c r="J753" i="1"/>
  <c r="B753" i="1"/>
  <c r="J313" i="1"/>
  <c r="O1692" i="1"/>
  <c r="R721" i="1"/>
  <c r="R1969" i="1"/>
  <c r="B740" i="1"/>
  <c r="K1539" i="1"/>
  <c r="O1539" i="1"/>
  <c r="J251" i="1"/>
  <c r="R251" i="1"/>
  <c r="N1844" i="1"/>
  <c r="R1844" i="1"/>
  <c r="N1640"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91" i="1"/>
  <c r="K1691" i="1"/>
  <c r="M1691" i="1"/>
  <c r="N1691" i="1"/>
  <c r="O1691" i="1"/>
  <c r="Q1699" i="1"/>
  <c r="A1699" i="1"/>
  <c r="J1699" i="1"/>
  <c r="B1699" i="1"/>
  <c r="R1699" i="1"/>
  <c r="L1699" i="1"/>
  <c r="Q312" i="1"/>
  <c r="J312" i="1"/>
  <c r="A312" i="1"/>
  <c r="R312" i="1"/>
  <c r="N320" i="1"/>
  <c r="O320" i="1"/>
  <c r="P320" i="1"/>
  <c r="M1970" i="1"/>
  <c r="N1970" i="1"/>
  <c r="O1970" i="1"/>
  <c r="R1970" i="1"/>
  <c r="O1976" i="1"/>
  <c r="B1976" i="1"/>
  <c r="N1920" i="1"/>
  <c r="Q1920" i="1"/>
  <c r="J1920" i="1"/>
  <c r="P14" i="1"/>
  <c r="M14" i="1"/>
  <c r="M38" i="1"/>
  <c r="O38" i="1"/>
  <c r="J54" i="1"/>
  <c r="P54" i="1"/>
  <c r="L1565" i="1"/>
  <c r="A1565" i="1"/>
  <c r="B1565" i="1"/>
  <c r="K1717" i="1"/>
  <c r="R1717" i="1"/>
  <c r="B721" i="1"/>
  <c r="L721" i="1"/>
  <c r="M721" i="1"/>
  <c r="O721" i="1"/>
  <c r="R675" i="1"/>
  <c r="K675" i="1"/>
  <c r="M675" i="1"/>
  <c r="L1692" i="1"/>
  <c r="K1692" i="1"/>
  <c r="O313" i="1"/>
  <c r="N313" i="1"/>
  <c r="P313" i="1"/>
  <c r="Q313" i="1"/>
  <c r="L321" i="1"/>
  <c r="P321" i="1"/>
  <c r="J321" i="1"/>
  <c r="O1969" i="1"/>
  <c r="B1969" i="1"/>
  <c r="A1969" i="1"/>
  <c r="M1969" i="1"/>
  <c r="M1377" i="1"/>
  <c r="J1384" i="1"/>
  <c r="P1392" i="1"/>
  <c r="O1400" i="1"/>
  <c r="Q1408" i="1"/>
  <c r="L1416" i="1"/>
  <c r="P1424" i="1"/>
  <c r="K1377" i="1"/>
  <c r="L1377" i="1"/>
  <c r="R1384" i="1"/>
  <c r="L1392" i="1"/>
  <c r="P1400" i="1"/>
  <c r="M1400" i="1"/>
  <c r="O1408" i="1"/>
  <c r="K1416" i="1"/>
  <c r="N1424" i="1"/>
  <c r="P674" i="1"/>
  <c r="N688" i="1"/>
  <c r="L706" i="1"/>
  <c r="L720" i="1"/>
  <c r="M228" i="1"/>
  <c r="P24" i="1"/>
  <c r="K1620" i="1"/>
  <c r="L222" i="1"/>
  <c r="M230" i="1"/>
  <c r="P1673" i="1"/>
  <c r="R672" i="1"/>
  <c r="L678" i="1"/>
  <c r="O684" i="1"/>
  <c r="B690" i="1"/>
  <c r="N704" i="1"/>
  <c r="Q710" i="1"/>
  <c r="Q157" i="1"/>
  <c r="R1377" i="1"/>
  <c r="O1384" i="1"/>
  <c r="J1392" i="1"/>
  <c r="L1477" i="1"/>
  <c r="L1400" i="1"/>
  <c r="R1408" i="1"/>
  <c r="M1408" i="1"/>
  <c r="O1416" i="1"/>
  <c r="K1424" i="1"/>
  <c r="L1622"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92" i="1"/>
  <c r="B675" i="1"/>
  <c r="A721" i="1"/>
  <c r="R1708" i="1"/>
  <c r="Q1844" i="1"/>
  <c r="Q1969" i="1"/>
  <c r="M56" i="1"/>
  <c r="M24" i="1"/>
  <c r="R16" i="1"/>
  <c r="L478" i="1"/>
  <c r="M1962" i="1"/>
  <c r="L1906" i="1"/>
  <c r="R1843" i="1"/>
  <c r="M1624" i="1"/>
  <c r="K1707" i="1"/>
  <c r="Q1601" i="1"/>
  <c r="B1717" i="1"/>
  <c r="N54" i="1"/>
  <c r="M30" i="1"/>
  <c r="Q71" i="1"/>
  <c r="Q1622" i="1"/>
  <c r="N232" i="1"/>
  <c r="K1321" i="1"/>
  <c r="A157" i="1"/>
  <c r="J32" i="1"/>
  <c r="A32" i="1"/>
  <c r="M48" i="1"/>
  <c r="N48" i="1"/>
  <c r="R321" i="1"/>
  <c r="R313" i="1"/>
  <c r="R1692" i="1"/>
  <c r="L675" i="1"/>
  <c r="A675" i="1"/>
  <c r="J1708" i="1"/>
  <c r="M1943" i="1"/>
  <c r="P1844" i="1"/>
  <c r="P1969" i="1"/>
  <c r="L56" i="1"/>
  <c r="O40" i="1"/>
  <c r="K32" i="1"/>
  <c r="L24" i="1"/>
  <c r="J16" i="1"/>
  <c r="R478" i="1"/>
  <c r="B1962" i="1"/>
  <c r="P1906" i="1"/>
  <c r="P1843" i="1"/>
  <c r="L1624" i="1"/>
  <c r="P1601" i="1"/>
  <c r="R207" i="1"/>
  <c r="A54" i="1"/>
  <c r="K30" i="1"/>
  <c r="N71" i="1"/>
  <c r="M1638"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708" i="1"/>
  <c r="L1943" i="1"/>
  <c r="M1844" i="1"/>
  <c r="P40" i="1"/>
  <c r="P32" i="1"/>
  <c r="J24" i="1"/>
  <c r="B16" i="1"/>
  <c r="Q478" i="1"/>
  <c r="O1919" i="1"/>
  <c r="K1906" i="1"/>
  <c r="O1843" i="1"/>
  <c r="B1601" i="1"/>
  <c r="N207" i="1"/>
  <c r="M46" i="1"/>
  <c r="P22" i="1"/>
  <c r="R365" i="1"/>
  <c r="K1638"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24" i="1"/>
  <c r="N1624" i="1"/>
  <c r="R1628" i="1"/>
  <c r="N1628" i="1"/>
  <c r="N1879" i="1"/>
  <c r="K1879" i="1"/>
  <c r="Q1953" i="1"/>
  <c r="K1953" i="1"/>
  <c r="N1708" i="1"/>
  <c r="K1943" i="1"/>
  <c r="A1844" i="1"/>
  <c r="Q48" i="1"/>
  <c r="M32" i="1"/>
  <c r="P478" i="1"/>
  <c r="N1919" i="1"/>
  <c r="Q1906" i="1"/>
  <c r="N1843" i="1"/>
  <c r="Q1624" i="1"/>
  <c r="M1640"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44" i="1"/>
  <c r="O1321" i="1"/>
  <c r="O71" i="1"/>
  <c r="J71" i="1"/>
  <c r="K24" i="1"/>
  <c r="A24" i="1"/>
  <c r="R40" i="1"/>
  <c r="L40" i="1"/>
  <c r="Q56" i="1"/>
  <c r="K56" i="1"/>
  <c r="N1329" i="1"/>
  <c r="K1708" i="1"/>
  <c r="R1943" i="1"/>
  <c r="P48" i="1"/>
  <c r="K40" i="1"/>
  <c r="L32" i="1"/>
  <c r="O16" i="1"/>
  <c r="B478" i="1"/>
  <c r="R1900" i="1"/>
  <c r="B1906" i="1"/>
  <c r="Q1628" i="1"/>
  <c r="B1624" i="1"/>
  <c r="R1878" i="1"/>
  <c r="J38" i="1"/>
  <c r="O14" i="1"/>
  <c r="L1920" i="1"/>
  <c r="K265" i="1"/>
  <c r="L1321" i="1"/>
  <c r="A708" i="1"/>
  <c r="J708" i="1"/>
  <c r="R1369" i="1"/>
  <c r="B1708" i="1"/>
  <c r="B1943" i="1"/>
  <c r="L1844" i="1"/>
  <c r="P56" i="1"/>
  <c r="J48" i="1"/>
  <c r="N40" i="1"/>
  <c r="Q24" i="1"/>
  <c r="P16" i="1"/>
  <c r="A478" i="1"/>
  <c r="O1900" i="1"/>
  <c r="M1628" i="1"/>
  <c r="A1624" i="1"/>
  <c r="M224" i="1"/>
  <c r="Q1321" i="1"/>
  <c r="O365" i="1"/>
  <c r="M365" i="1"/>
  <c r="R22" i="1"/>
  <c r="K22" i="1"/>
  <c r="L46" i="1"/>
  <c r="B46" i="1"/>
  <c r="Q1565" i="1"/>
  <c r="P1565" i="1"/>
  <c r="O1640" i="1"/>
  <c r="A1640" i="1"/>
  <c r="Q772" i="1"/>
  <c r="A842" i="1"/>
  <c r="N318" i="1"/>
  <c r="J310" i="1"/>
  <c r="M1697" i="1"/>
  <c r="B1697" i="1"/>
  <c r="O672" i="1"/>
  <c r="B672" i="1"/>
  <c r="K678" i="1"/>
  <c r="P704" i="1"/>
  <c r="L710" i="1"/>
  <c r="N1976" i="1"/>
  <c r="A1372" i="1"/>
  <c r="M9" i="1"/>
  <c r="N9" i="1"/>
  <c r="A9" i="1"/>
  <c r="O9" i="1"/>
  <c r="B9" i="1"/>
  <c r="P9" i="1"/>
  <c r="L9" i="1"/>
  <c r="Q9" i="1"/>
  <c r="J9" i="1"/>
  <c r="R9" i="1"/>
  <c r="K9" i="1"/>
  <c r="N665" i="1"/>
  <c r="R665" i="1"/>
  <c r="L1687" i="1"/>
  <c r="B1687" i="1"/>
  <c r="J1695" i="1"/>
  <c r="K1695" i="1"/>
  <c r="M217" i="1"/>
  <c r="J17" i="1"/>
  <c r="P1595" i="1"/>
  <c r="O1715" i="1"/>
  <c r="R205" i="1"/>
  <c r="N56" i="1"/>
  <c r="R48" i="1"/>
  <c r="B48" i="1"/>
  <c r="M40" i="1"/>
  <c r="N32" i="1"/>
  <c r="O24" i="1"/>
  <c r="Q16" i="1"/>
  <c r="A16" i="1"/>
  <c r="J478" i="1"/>
  <c r="Q262" i="1"/>
  <c r="J222" i="1"/>
  <c r="J230" i="1"/>
  <c r="P359" i="1"/>
  <c r="J1996" i="1"/>
  <c r="A2006" i="1"/>
  <c r="R2007" i="1"/>
  <c r="O1601" i="1"/>
  <c r="K1640" i="1"/>
  <c r="N1717" i="1"/>
  <c r="J207" i="1"/>
  <c r="M1565" i="1"/>
  <c r="Q54" i="1"/>
  <c r="K46" i="1"/>
  <c r="A46" i="1"/>
  <c r="B38" i="1"/>
  <c r="A30" i="1"/>
  <c r="B22" i="1"/>
  <c r="L14" i="1"/>
  <c r="Q365" i="1"/>
  <c r="N1601" i="1"/>
  <c r="J1640" i="1"/>
  <c r="M1717"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3" i="1"/>
  <c r="R1643" i="1"/>
  <c r="J716" i="1"/>
  <c r="B716" i="1"/>
  <c r="P716" i="1"/>
  <c r="B710" i="1"/>
  <c r="M710" i="1"/>
  <c r="N710" i="1"/>
  <c r="K704" i="1"/>
  <c r="L704" i="1"/>
  <c r="A690" i="1"/>
  <c r="M684" i="1"/>
  <c r="B684" i="1"/>
  <c r="J684" i="1"/>
  <c r="B1673" i="1"/>
  <c r="L1673" i="1"/>
  <c r="A1689" i="1"/>
  <c r="K1689" i="1"/>
  <c r="K481" i="1"/>
  <c r="R481" i="1"/>
  <c r="K1972" i="1"/>
  <c r="M1972" i="1"/>
  <c r="J1989" i="1"/>
  <c r="O1989" i="1"/>
  <c r="K1601" i="1"/>
  <c r="P1640" i="1"/>
  <c r="L1717"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95" i="1"/>
  <c r="A1595" i="1"/>
  <c r="O205" i="1"/>
  <c r="O48" i="1"/>
  <c r="Q40" i="1"/>
  <c r="A40" i="1"/>
  <c r="R24" i="1"/>
  <c r="L16" i="1"/>
  <c r="O219" i="1"/>
  <c r="N1981" i="1"/>
  <c r="B1996" i="1"/>
  <c r="L2020" i="1"/>
  <c r="J1982" i="1"/>
  <c r="K2007" i="1"/>
  <c r="B704" i="1"/>
  <c r="O710" i="1"/>
  <c r="O716" i="1"/>
  <c r="O1920" i="1"/>
  <c r="R1972"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717" i="1"/>
  <c r="O1717" i="1"/>
  <c r="P1717" i="1"/>
  <c r="Q1640" i="1"/>
  <c r="R1640" i="1"/>
  <c r="L1601" i="1"/>
  <c r="R1601" i="1"/>
  <c r="M1601" i="1"/>
  <c r="A1601" i="1"/>
  <c r="B1640" i="1"/>
  <c r="J1717" i="1"/>
  <c r="L207" i="1"/>
  <c r="N1565" i="1"/>
  <c r="O54" i="1"/>
  <c r="O46" i="1"/>
  <c r="P38" i="1"/>
  <c r="N30" i="1"/>
  <c r="O22" i="1"/>
  <c r="N14" i="1"/>
  <c r="L365" i="1"/>
  <c r="K1920" i="1"/>
  <c r="K1702" i="1"/>
  <c r="P1702"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79" i="1"/>
  <c r="L1454" i="1"/>
  <c r="B1478" i="1"/>
  <c r="K1510" i="1"/>
  <c r="P1534" i="1"/>
  <c r="B1542" i="1"/>
  <c r="Q1438" i="1"/>
  <c r="A1462" i="1"/>
  <c r="A1486" i="1"/>
  <c r="J1558" i="1"/>
  <c r="J1432" i="1"/>
  <c r="P1472" i="1"/>
  <c r="J1512" i="1"/>
  <c r="J1552" i="1"/>
  <c r="A764" i="1"/>
  <c r="A734" i="1"/>
  <c r="A794" i="1"/>
  <c r="R794" i="1"/>
  <c r="L224" i="1"/>
  <c r="P224" i="1"/>
  <c r="R1622" i="1"/>
  <c r="N1622" i="1"/>
  <c r="J1638" i="1"/>
  <c r="Q1638"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913" i="1"/>
  <c r="P1873" i="1"/>
  <c r="A1943" i="1"/>
  <c r="J1962" i="1"/>
  <c r="Q1900" i="1"/>
  <c r="N1887" i="1"/>
  <c r="N1962" i="1"/>
  <c r="N1964" i="1"/>
  <c r="N1938" i="1"/>
  <c r="A1913" i="1"/>
  <c r="N1848" i="1"/>
  <c r="M1964" i="1"/>
  <c r="M150" i="1"/>
  <c r="N1940" i="1"/>
  <c r="O1945" i="1"/>
  <c r="L1892" i="1"/>
  <c r="L1884" i="1"/>
  <c r="M1848" i="1"/>
  <c r="R1919" i="1"/>
  <c r="R1920" i="1"/>
  <c r="R1902" i="1"/>
  <c r="N1945" i="1"/>
  <c r="B1883" i="1"/>
  <c r="A1919" i="1"/>
  <c r="Q2006" i="1"/>
  <c r="A1942" i="1"/>
  <c r="Q1997" i="1"/>
  <c r="Q1964" i="1"/>
  <c r="J1964" i="1"/>
  <c r="P1920" i="1"/>
  <c r="A1920" i="1"/>
  <c r="P1900" i="1"/>
  <c r="Q2005" i="1"/>
  <c r="N1847" i="1"/>
  <c r="J1902" i="1"/>
  <c r="J1873" i="1"/>
  <c r="Q1894" i="1"/>
  <c r="A1960" i="1"/>
  <c r="N1952" i="1"/>
  <c r="N1944" i="1"/>
  <c r="J1938" i="1"/>
  <c r="M1913" i="1"/>
  <c r="R1848" i="1"/>
  <c r="P1943" i="1"/>
  <c r="A1967" i="1"/>
  <c r="M1919" i="1"/>
  <c r="B1920" i="1"/>
  <c r="B1899" i="1"/>
  <c r="P1938" i="1"/>
  <c r="Q2020" i="1"/>
  <c r="A1962" i="1"/>
  <c r="J1953" i="1"/>
  <c r="B1913" i="1"/>
  <c r="B1848" i="1"/>
  <c r="Q1981" i="1"/>
  <c r="M1920" i="1"/>
  <c r="Q1949" i="1"/>
  <c r="L1882" i="1"/>
  <c r="R1948" i="1"/>
  <c r="A1964" i="1"/>
  <c r="O1873" i="1"/>
  <c r="O1875" i="1"/>
  <c r="B1915" i="1"/>
  <c r="R1945" i="1"/>
  <c r="Q1947"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97" i="1"/>
  <c r="L202" i="1"/>
  <c r="L58" i="1"/>
  <c r="R50" i="1"/>
  <c r="N34" i="1"/>
  <c r="L18" i="1"/>
  <c r="M1708" i="1"/>
  <c r="N1943" i="1"/>
  <c r="O1943" i="1"/>
  <c r="K1844" i="1"/>
  <c r="B1844" i="1"/>
  <c r="Q1962" i="1"/>
  <c r="Q1919" i="1"/>
  <c r="J1919" i="1"/>
  <c r="N1900" i="1"/>
  <c r="J1906" i="1"/>
  <c r="A1906" i="1"/>
  <c r="J1843" i="1"/>
  <c r="P1628" i="1"/>
  <c r="B1628" i="1"/>
  <c r="P1624" i="1"/>
  <c r="N251" i="1"/>
  <c r="J1707" i="1"/>
  <c r="O1878" i="1"/>
  <c r="J1981" i="1"/>
  <c r="K1996" i="1"/>
  <c r="A1996" i="1"/>
  <c r="M2006" i="1"/>
  <c r="O2020" i="1"/>
  <c r="O1982" i="1"/>
  <c r="Q2007" i="1"/>
  <c r="R2021" i="1"/>
  <c r="M71" i="1"/>
  <c r="O1638" i="1"/>
  <c r="P1638" i="1"/>
  <c r="P1622" i="1"/>
  <c r="O265" i="1"/>
  <c r="O224" i="1"/>
  <c r="Q232" i="1"/>
  <c r="J157" i="1"/>
  <c r="R257" i="1"/>
  <c r="A263" i="1"/>
  <c r="N307" i="1"/>
  <c r="M372" i="1"/>
  <c r="L1708" i="1"/>
  <c r="P1962" i="1"/>
  <c r="P1919" i="1"/>
  <c r="B1919" i="1"/>
  <c r="M1900" i="1"/>
  <c r="R1906" i="1"/>
  <c r="Q1843" i="1"/>
  <c r="O1628" i="1"/>
  <c r="A1628" i="1"/>
  <c r="O1624" i="1"/>
  <c r="M251" i="1"/>
  <c r="O1707" i="1"/>
  <c r="M1878" i="1"/>
  <c r="K1981" i="1"/>
  <c r="R1996" i="1"/>
  <c r="K2006" i="1"/>
  <c r="L2006" i="1"/>
  <c r="N2020" i="1"/>
  <c r="K71" i="1"/>
  <c r="L71" i="1"/>
  <c r="N1638" i="1"/>
  <c r="B1638" i="1"/>
  <c r="B1622" i="1"/>
  <c r="M265" i="1"/>
  <c r="N224" i="1"/>
  <c r="P232" i="1"/>
  <c r="P157" i="1"/>
  <c r="K1967" i="1"/>
  <c r="A307" i="1"/>
  <c r="P1642" i="1"/>
  <c r="O615" i="1"/>
  <c r="B623" i="1"/>
  <c r="Q1549" i="1"/>
  <c r="J1549" i="1"/>
  <c r="N1541" i="1"/>
  <c r="O1541" i="1"/>
  <c r="A1509" i="1"/>
  <c r="O1509" i="1"/>
  <c r="J1493" i="1"/>
  <c r="R1493" i="1"/>
  <c r="N1493" i="1"/>
  <c r="B1469" i="1"/>
  <c r="J1469" i="1"/>
  <c r="O1469" i="1"/>
  <c r="R1453" i="1"/>
  <c r="L1453" i="1"/>
  <c r="O1429" i="1"/>
  <c r="P1429" i="1"/>
  <c r="J1429" i="1"/>
  <c r="R71" i="1"/>
  <c r="A71" i="1"/>
  <c r="L1638" i="1"/>
  <c r="M1622" i="1"/>
  <c r="L265" i="1"/>
  <c r="A265" i="1"/>
  <c r="K224" i="1"/>
  <c r="M232" i="1"/>
  <c r="N157" i="1"/>
  <c r="N1695" i="1"/>
  <c r="P28" i="1"/>
  <c r="N1922" i="1"/>
  <c r="L1922"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93" i="1"/>
  <c r="M370" i="1"/>
  <c r="K674" i="1"/>
  <c r="A688" i="1"/>
  <c r="P700" i="1"/>
  <c r="B706" i="1"/>
  <c r="J720" i="1"/>
  <c r="J1597" i="1"/>
  <c r="N1713" i="1"/>
  <c r="R212" i="1"/>
  <c r="P50" i="1"/>
  <c r="J42" i="1"/>
  <c r="O26" i="1"/>
  <c r="N660" i="1"/>
  <c r="P1708" i="1"/>
  <c r="P1602" i="1"/>
  <c r="J1943" i="1"/>
  <c r="O1844" i="1"/>
  <c r="J154" i="1"/>
  <c r="K1962" i="1"/>
  <c r="L1962" i="1"/>
  <c r="L1919" i="1"/>
  <c r="J1900" i="1"/>
  <c r="B1900" i="1"/>
  <c r="O1906" i="1"/>
  <c r="L1843" i="1"/>
  <c r="B1843" i="1"/>
  <c r="K1628" i="1"/>
  <c r="R1624" i="1"/>
  <c r="L359" i="1"/>
  <c r="P219" i="1"/>
  <c r="M1981" i="1"/>
  <c r="A1981" i="1"/>
  <c r="Q1996" i="1"/>
  <c r="P2006" i="1"/>
  <c r="J2020" i="1"/>
  <c r="B2020" i="1"/>
  <c r="K1982" i="1"/>
  <c r="M1997" i="1"/>
  <c r="O2021" i="1"/>
  <c r="P71" i="1"/>
  <c r="R1638" i="1"/>
  <c r="K1622" i="1"/>
  <c r="J224" i="1"/>
  <c r="B224" i="1"/>
  <c r="K232" i="1"/>
  <c r="K221" i="1"/>
  <c r="M157" i="1"/>
  <c r="B157" i="1"/>
  <c r="L659" i="1"/>
  <c r="N1687" i="1"/>
  <c r="B692" i="1"/>
  <c r="K624" i="1"/>
  <c r="B265" i="1"/>
  <c r="N265" i="1"/>
  <c r="A666" i="1"/>
  <c r="J666" i="1"/>
  <c r="Q1902" i="1"/>
  <c r="K1570" i="1"/>
  <c r="R1693" i="1"/>
  <c r="L370" i="1"/>
  <c r="L674" i="1"/>
  <c r="Q694" i="1"/>
  <c r="O700" i="1"/>
  <c r="A706" i="1"/>
  <c r="P720" i="1"/>
  <c r="R1597" i="1"/>
  <c r="B1713" i="1"/>
  <c r="J212" i="1"/>
  <c r="B42" i="1"/>
  <c r="R1962" i="1"/>
  <c r="M1906" i="1"/>
  <c r="K1843" i="1"/>
  <c r="R359" i="1"/>
  <c r="B219" i="1"/>
  <c r="M1996" i="1"/>
  <c r="P2020" i="1"/>
  <c r="R1982" i="1"/>
  <c r="B1997" i="1"/>
  <c r="N2021" i="1"/>
  <c r="J1622" i="1"/>
  <c r="J265" i="1"/>
  <c r="Q224" i="1"/>
  <c r="R232" i="1"/>
  <c r="A232" i="1"/>
  <c r="K157" i="1"/>
  <c r="J1687" i="1"/>
  <c r="B698" i="1"/>
  <c r="A1972" i="1"/>
  <c r="N1972" i="1"/>
  <c r="P1989" i="1"/>
  <c r="M1989"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60"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79" i="1"/>
  <c r="Q1432" i="1"/>
  <c r="L1448" i="1"/>
  <c r="P1464" i="1"/>
  <c r="O1472" i="1"/>
  <c r="Q1488" i="1"/>
  <c r="L1504" i="1"/>
  <c r="B1512" i="1"/>
  <c r="J1528" i="1"/>
  <c r="K1544" i="1"/>
  <c r="M1560" i="1"/>
  <c r="N791" i="1"/>
  <c r="K1448" i="1"/>
  <c r="N1464" i="1"/>
  <c r="B1488" i="1"/>
  <c r="L1520" i="1"/>
  <c r="L1560" i="1"/>
  <c r="M791" i="1"/>
  <c r="O1716" i="1"/>
  <c r="A1716" i="1"/>
  <c r="M1716" i="1"/>
  <c r="M1690" i="1"/>
  <c r="J1690" i="1"/>
  <c r="R1977" i="1"/>
  <c r="A1977" i="1"/>
  <c r="M1992" i="1"/>
  <c r="L2002" i="1"/>
  <c r="M2017" i="1"/>
  <c r="N2017" i="1"/>
  <c r="M66" i="1"/>
  <c r="O1602" i="1"/>
  <c r="N23" i="1"/>
  <c r="Q504" i="1"/>
  <c r="K504" i="1"/>
  <c r="Q1704" i="1"/>
  <c r="A1704" i="1"/>
  <c r="R362" i="1"/>
  <c r="B362" i="1"/>
  <c r="M362" i="1"/>
  <c r="P362" i="1"/>
  <c r="N478" i="1"/>
  <c r="M478" i="1"/>
  <c r="B32" i="1"/>
  <c r="Q32" i="1"/>
  <c r="A56" i="1"/>
  <c r="O56" i="1"/>
  <c r="L1715" i="1"/>
  <c r="K1715" i="1"/>
  <c r="P1970" i="1"/>
  <c r="A1970" i="1"/>
  <c r="Q1970" i="1"/>
  <c r="B1970" i="1"/>
  <c r="J1970" i="1"/>
  <c r="L1970" i="1"/>
  <c r="A2016" i="1"/>
  <c r="M2016" i="1"/>
  <c r="M2001" i="1"/>
  <c r="J2001" i="1"/>
  <c r="K2001" i="1"/>
  <c r="L66" i="1"/>
  <c r="M1602"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98" i="1"/>
  <c r="A1698" i="1"/>
  <c r="J1698" i="1"/>
  <c r="B319" i="1"/>
  <c r="J319" i="1"/>
  <c r="P1971" i="1"/>
  <c r="L1971" i="1"/>
  <c r="Q1977" i="1"/>
  <c r="Q1992" i="1"/>
  <c r="J1992" i="1"/>
  <c r="R2002" i="1"/>
  <c r="K2017" i="1"/>
  <c r="A2017" i="1"/>
  <c r="B66" i="1"/>
  <c r="L1602" i="1"/>
  <c r="A1939" i="1"/>
  <c r="Q1939" i="1"/>
  <c r="R697" i="1"/>
  <c r="N697" i="1"/>
  <c r="P1977" i="1"/>
  <c r="P1992" i="1"/>
  <c r="B1992" i="1"/>
  <c r="J2002" i="1"/>
  <c r="R2017" i="1"/>
  <c r="R66" i="1"/>
  <c r="K1602" i="1"/>
  <c r="O671" i="1"/>
  <c r="M361" i="1"/>
  <c r="J150" i="1"/>
  <c r="N1437" i="1"/>
  <c r="O1461" i="1"/>
  <c r="N1485" i="1"/>
  <c r="P1509" i="1"/>
  <c r="K1533" i="1"/>
  <c r="K1557" i="1"/>
  <c r="J1639" i="1"/>
  <c r="A1639" i="1"/>
  <c r="J1977" i="1"/>
  <c r="B1977" i="1"/>
  <c r="R1992" i="1"/>
  <c r="K2002" i="1"/>
  <c r="L2017" i="1"/>
  <c r="B2017" i="1"/>
  <c r="O1977" i="1"/>
  <c r="O1992" i="1"/>
  <c r="A1992" i="1"/>
  <c r="Q2002" i="1"/>
  <c r="J2017" i="1"/>
  <c r="K66" i="1"/>
  <c r="R1602" i="1"/>
  <c r="Q677" i="1"/>
  <c r="Q1639" i="1"/>
  <c r="L1704" i="1"/>
  <c r="A311" i="1"/>
  <c r="J311" i="1"/>
  <c r="M311" i="1"/>
  <c r="M1955" i="1"/>
  <c r="Q1955" i="1"/>
  <c r="N1955" i="1"/>
  <c r="N1977" i="1"/>
  <c r="N1992" i="1"/>
  <c r="O2002" i="1"/>
  <c r="P2002" i="1"/>
  <c r="Q2017" i="1"/>
  <c r="Q66" i="1"/>
  <c r="B1602" i="1"/>
  <c r="O677" i="1"/>
  <c r="O55" i="1"/>
  <c r="L1976" i="1"/>
  <c r="N1445" i="1"/>
  <c r="Q1469" i="1"/>
  <c r="A1485" i="1"/>
  <c r="B1509" i="1"/>
  <c r="L1533" i="1"/>
  <c r="B1557" i="1"/>
  <c r="N1625" i="1"/>
  <c r="M1625" i="1"/>
  <c r="N2002" i="1"/>
  <c r="P66" i="1"/>
  <c r="A1602" i="1"/>
  <c r="M154" i="1"/>
  <c r="A1690"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707" i="1"/>
  <c r="J1878" i="1"/>
  <c r="R1922" i="1"/>
  <c r="N1352" i="1"/>
  <c r="L1390" i="1"/>
  <c r="R1375" i="1"/>
  <c r="N1375" i="1"/>
  <c r="P1328" i="1"/>
  <c r="L1336" i="1"/>
  <c r="P1344" i="1"/>
  <c r="P1360" i="1"/>
  <c r="M1360" i="1"/>
  <c r="N1368" i="1"/>
  <c r="N591" i="1"/>
  <c r="R1398" i="1"/>
  <c r="O1398" i="1"/>
  <c r="Q1406" i="1"/>
  <c r="P1414" i="1"/>
  <c r="L1422" i="1"/>
  <c r="R739" i="1"/>
  <c r="Q765" i="1"/>
  <c r="A803" i="1"/>
  <c r="Q1895" i="1"/>
  <c r="K565" i="1"/>
  <c r="A359" i="1"/>
  <c r="L219" i="1"/>
  <c r="L1707" i="1"/>
  <c r="P1878" i="1"/>
  <c r="K1712" i="1"/>
  <c r="R719" i="1"/>
  <c r="A44" i="1"/>
  <c r="J1352" i="1"/>
  <c r="M1352" i="1"/>
  <c r="J1390" i="1"/>
  <c r="K1375" i="1"/>
  <c r="L1328" i="1"/>
  <c r="K1336" i="1"/>
  <c r="Q1344" i="1"/>
  <c r="K1360" i="1"/>
  <c r="Q1368" i="1"/>
  <c r="M1368" i="1"/>
  <c r="K167" i="1"/>
  <c r="P1398" i="1"/>
  <c r="N1406" i="1"/>
  <c r="O1406" i="1"/>
  <c r="Q1414" i="1"/>
  <c r="K1422" i="1"/>
  <c r="A739" i="1"/>
  <c r="B771" i="1"/>
  <c r="J808" i="1"/>
  <c r="A1895" i="1"/>
  <c r="Q251" i="1"/>
  <c r="R219" i="1"/>
  <c r="A1707" i="1"/>
  <c r="A1878" i="1"/>
  <c r="O719" i="1"/>
  <c r="R1352" i="1"/>
  <c r="N1390" i="1"/>
  <c r="Q1328" i="1"/>
  <c r="J1336" i="1"/>
  <c r="L1344" i="1"/>
  <c r="L1360" i="1"/>
  <c r="R1368" i="1"/>
  <c r="Q167" i="1"/>
  <c r="L1398" i="1"/>
  <c r="L1406" i="1"/>
  <c r="K1414" i="1"/>
  <c r="O1414" i="1"/>
  <c r="Q1422" i="1"/>
  <c r="P727" i="1"/>
  <c r="P829" i="1"/>
  <c r="O66" i="1"/>
  <c r="N1602" i="1"/>
  <c r="P154" i="1"/>
  <c r="Q154" i="1"/>
  <c r="P319" i="1"/>
  <c r="P311" i="1"/>
  <c r="P1698" i="1"/>
  <c r="Q1690" i="1"/>
  <c r="O268" i="1"/>
  <c r="J671" i="1"/>
  <c r="M677" i="1"/>
  <c r="P683" i="1"/>
  <c r="M697" i="1"/>
  <c r="M1639" i="1"/>
  <c r="J1716" i="1"/>
  <c r="J55" i="1"/>
  <c r="P1939" i="1"/>
  <c r="R221" i="1"/>
  <c r="P23" i="1"/>
  <c r="N609" i="1"/>
  <c r="K609" i="1"/>
  <c r="N154" i="1"/>
  <c r="B154" i="1"/>
  <c r="O319" i="1"/>
  <c r="O311" i="1"/>
  <c r="O1698" i="1"/>
  <c r="P1690" i="1"/>
  <c r="N268" i="1"/>
  <c r="R671" i="1"/>
  <c r="K677" i="1"/>
  <c r="N683" i="1"/>
  <c r="L697" i="1"/>
  <c r="L1639" i="1"/>
  <c r="Q1716" i="1"/>
  <c r="R55" i="1"/>
  <c r="B23" i="1"/>
  <c r="L154" i="1"/>
  <c r="A154" i="1"/>
  <c r="A319" i="1"/>
  <c r="N311" i="1"/>
  <c r="N1698" i="1"/>
  <c r="N1690" i="1"/>
  <c r="R268" i="1"/>
  <c r="P671" i="1"/>
  <c r="J677" i="1"/>
  <c r="K683" i="1"/>
  <c r="K697" i="1"/>
  <c r="R1639" i="1"/>
  <c r="P1716" i="1"/>
  <c r="P55" i="1"/>
  <c r="L1625" i="1"/>
  <c r="M1683" i="1"/>
  <c r="R1683" i="1"/>
  <c r="L1683" i="1"/>
  <c r="O154" i="1"/>
  <c r="K247" i="1"/>
  <c r="R247" i="1"/>
  <c r="P1633" i="1"/>
  <c r="J1633" i="1"/>
  <c r="K1633" i="1"/>
  <c r="J1625" i="1"/>
  <c r="A1625" i="1"/>
  <c r="R1625" i="1"/>
  <c r="B1625" i="1"/>
  <c r="K1625" i="1"/>
  <c r="O1625" i="1"/>
  <c r="P1625" i="1"/>
  <c r="Q1625" i="1"/>
  <c r="A1874" i="1"/>
  <c r="P1874" i="1"/>
  <c r="R1874" i="1"/>
  <c r="K1874" i="1"/>
  <c r="B1914" i="1"/>
  <c r="O1914" i="1"/>
  <c r="P1914" i="1"/>
  <c r="M1939" i="1"/>
  <c r="N1939" i="1"/>
  <c r="O1939" i="1"/>
  <c r="B1939" i="1"/>
  <c r="J1939" i="1"/>
  <c r="K1939" i="1"/>
  <c r="R1939" i="1"/>
  <c r="L1939"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716" i="1"/>
  <c r="R1716" i="1"/>
  <c r="N1716" i="1"/>
  <c r="K1639" i="1"/>
  <c r="O1639" i="1"/>
  <c r="N1639" i="1"/>
  <c r="N703" i="1"/>
  <c r="Q703" i="1"/>
  <c r="R703" i="1"/>
  <c r="K703" i="1"/>
  <c r="L703" i="1"/>
  <c r="M703" i="1"/>
  <c r="B697" i="1"/>
  <c r="O697" i="1"/>
  <c r="J697" i="1"/>
  <c r="L683" i="1"/>
  <c r="M683" i="1"/>
  <c r="A677" i="1"/>
  <c r="N677" i="1"/>
  <c r="L677" i="1"/>
  <c r="Q671" i="1"/>
  <c r="A671" i="1"/>
  <c r="K671" i="1"/>
  <c r="P268" i="1"/>
  <c r="Q268" i="1"/>
  <c r="L268" i="1"/>
  <c r="B1690" i="1"/>
  <c r="K1690" i="1"/>
  <c r="O1690" i="1"/>
  <c r="Q1698" i="1"/>
  <c r="B1698" i="1"/>
  <c r="K1698" i="1"/>
  <c r="Q311" i="1"/>
  <c r="B311" i="1"/>
  <c r="K311" i="1"/>
  <c r="N319" i="1"/>
  <c r="M319" i="1"/>
  <c r="Q319" i="1"/>
  <c r="J1971" i="1"/>
  <c r="Q1971" i="1"/>
  <c r="R1971" i="1"/>
  <c r="M1971" i="1"/>
  <c r="N1971" i="1"/>
  <c r="A1971" i="1"/>
  <c r="O1971"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602" i="1"/>
  <c r="K154" i="1"/>
  <c r="K319" i="1"/>
  <c r="L311" i="1"/>
  <c r="L1698" i="1"/>
  <c r="L1690" i="1"/>
  <c r="A268" i="1"/>
  <c r="B671" i="1"/>
  <c r="B677" i="1"/>
  <c r="B683" i="1"/>
  <c r="P697" i="1"/>
  <c r="P1639" i="1"/>
  <c r="L1716" i="1"/>
  <c r="N55" i="1"/>
  <c r="K1971" i="1"/>
  <c r="K39" i="1"/>
  <c r="L74" i="1"/>
  <c r="L593" i="1"/>
  <c r="O593" i="1"/>
  <c r="A593" i="1"/>
  <c r="N848" i="1"/>
  <c r="R319" i="1"/>
  <c r="R311" i="1"/>
  <c r="R1698" i="1"/>
  <c r="R1690" i="1"/>
  <c r="M268" i="1"/>
  <c r="M671" i="1"/>
  <c r="P677" i="1"/>
  <c r="R683" i="1"/>
  <c r="A683" i="1"/>
  <c r="A697" i="1"/>
  <c r="B1639" i="1"/>
  <c r="B1716" i="1"/>
  <c r="M55" i="1"/>
  <c r="B1971" i="1"/>
  <c r="L39" i="1"/>
  <c r="O738" i="1"/>
  <c r="P816" i="1"/>
  <c r="A848" i="1"/>
  <c r="O167" i="1"/>
  <c r="P615" i="1"/>
  <c r="J616" i="1"/>
  <c r="L727" i="1"/>
  <c r="J739" i="1"/>
  <c r="A753" i="1"/>
  <c r="K771" i="1"/>
  <c r="O785" i="1"/>
  <c r="O803" i="1"/>
  <c r="A817" i="1"/>
  <c r="M856" i="1"/>
  <c r="N778" i="1"/>
  <c r="O824" i="1"/>
  <c r="K1895" i="1"/>
  <c r="B1661" i="1"/>
  <c r="N1656" i="1"/>
  <c r="Q616" i="1"/>
  <c r="L759" i="1"/>
  <c r="J771" i="1"/>
  <c r="A785" i="1"/>
  <c r="M803" i="1"/>
  <c r="M823" i="1"/>
  <c r="O849" i="1"/>
  <c r="R1895" i="1"/>
  <c r="P558" i="1"/>
  <c r="A1661" i="1"/>
  <c r="P1655" i="1"/>
  <c r="A12" i="1"/>
  <c r="M829" i="1"/>
  <c r="Q849" i="1"/>
  <c r="B1393" i="1"/>
  <c r="B1653" i="1"/>
  <c r="O1655" i="1"/>
  <c r="B1385" i="1"/>
  <c r="R1669" i="1"/>
  <c r="J1653" i="1"/>
  <c r="A1364" i="1"/>
  <c r="Q1669" i="1"/>
  <c r="K1651" i="1"/>
  <c r="P739" i="1"/>
  <c r="P753" i="1"/>
  <c r="N765" i="1"/>
  <c r="P791" i="1"/>
  <c r="N817" i="1"/>
  <c r="O835" i="1"/>
  <c r="Q855" i="1"/>
  <c r="B804" i="1"/>
  <c r="Q1879" i="1"/>
  <c r="A1953" i="1"/>
  <c r="R1668" i="1"/>
  <c r="K739" i="1"/>
  <c r="N753" i="1"/>
  <c r="L765" i="1"/>
  <c r="R797" i="1"/>
  <c r="M817" i="1"/>
  <c r="P835" i="1"/>
  <c r="Q836" i="1"/>
  <c r="M810" i="1"/>
  <c r="L1953" i="1"/>
  <c r="L1887" i="1"/>
  <c r="M1665" i="1"/>
  <c r="P381" i="1"/>
  <c r="O771" i="1"/>
  <c r="Q785" i="1"/>
  <c r="Q797" i="1"/>
  <c r="B817" i="1"/>
  <c r="B835" i="1"/>
  <c r="M824" i="1"/>
  <c r="M1700" i="1"/>
  <c r="N1702" i="1"/>
  <c r="A1702" i="1"/>
  <c r="J1702" i="1"/>
  <c r="R1702" i="1"/>
  <c r="L1702" i="1"/>
  <c r="M1702" i="1"/>
  <c r="L1710" i="1"/>
  <c r="A1710"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0" i="1"/>
  <c r="J1620" i="1"/>
  <c r="R1620" i="1"/>
  <c r="J266" i="1"/>
  <c r="O266" i="1"/>
  <c r="Q266" i="1"/>
  <c r="A266" i="1"/>
  <c r="K266" i="1"/>
  <c r="R267" i="1"/>
  <c r="M267" i="1"/>
  <c r="O267" i="1"/>
  <c r="N65" i="1"/>
  <c r="A65" i="1"/>
  <c r="K65" i="1"/>
  <c r="A73" i="1"/>
  <c r="O73" i="1"/>
  <c r="M73" i="1"/>
  <c r="Q170" i="1"/>
  <c r="J170" i="1"/>
  <c r="Q321" i="1"/>
  <c r="K313" i="1"/>
  <c r="L313" i="1"/>
  <c r="Q1692" i="1"/>
  <c r="A1692" i="1"/>
  <c r="N675" i="1"/>
  <c r="N721" i="1"/>
  <c r="L213" i="1"/>
  <c r="B213" i="1"/>
  <c r="R17" i="1"/>
  <c r="K1969" i="1"/>
  <c r="L1969" i="1"/>
  <c r="K259" i="1"/>
  <c r="K170" i="1"/>
  <c r="J41" i="1"/>
  <c r="B1705" i="1"/>
  <c r="A1705" i="1"/>
  <c r="N1705" i="1"/>
  <c r="Q1705" i="1"/>
  <c r="K1705" i="1"/>
  <c r="O216" i="1"/>
  <c r="A216" i="1"/>
  <c r="K216" i="1"/>
  <c r="N216" i="1"/>
  <c r="P216" i="1"/>
  <c r="R216" i="1"/>
  <c r="P253" i="1"/>
  <c r="K253" i="1"/>
  <c r="L253" i="1"/>
  <c r="O253" i="1"/>
  <c r="N253" i="1"/>
  <c r="B361" i="1"/>
  <c r="A361" i="1"/>
  <c r="N361" i="1"/>
  <c r="Q361" i="1"/>
  <c r="A1631" i="1"/>
  <c r="R1631" i="1"/>
  <c r="Q1841" i="1"/>
  <c r="A1841" i="1"/>
  <c r="M1841" i="1"/>
  <c r="J1876" i="1"/>
  <c r="N1876" i="1"/>
  <c r="P1897" i="1"/>
  <c r="N1897" i="1"/>
  <c r="L1897" i="1"/>
  <c r="K1916" i="1"/>
  <c r="J1916" i="1"/>
  <c r="R1916" i="1"/>
  <c r="B1941" i="1"/>
  <c r="R1941" i="1"/>
  <c r="M1941" i="1"/>
  <c r="A227" i="1"/>
  <c r="K227" i="1"/>
  <c r="B68" i="1"/>
  <c r="M68" i="1"/>
  <c r="N68" i="1"/>
  <c r="Q68" i="1"/>
  <c r="L68" i="1"/>
  <c r="A68" i="1"/>
  <c r="K1596" i="1"/>
  <c r="A1596" i="1"/>
  <c r="M1596" i="1"/>
  <c r="K695" i="1"/>
  <c r="M695" i="1"/>
  <c r="A689" i="1"/>
  <c r="B689" i="1"/>
  <c r="K689" i="1"/>
  <c r="N689" i="1"/>
  <c r="J253" i="1"/>
  <c r="B1916"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76" i="1"/>
  <c r="B1444" i="1"/>
  <c r="N1484" i="1"/>
  <c r="K321" i="1"/>
  <c r="P721" i="1"/>
  <c r="M1705" i="1"/>
  <c r="R689" i="1"/>
  <c r="Q246" i="1"/>
  <c r="N1492" i="1"/>
  <c r="M1540" i="1"/>
  <c r="P1705" i="1"/>
  <c r="M1631" i="1"/>
  <c r="R1710" i="1"/>
  <c r="J1556" i="1"/>
  <c r="J1524" i="1"/>
  <c r="K1532" i="1"/>
  <c r="P585" i="1"/>
  <c r="R615" i="1"/>
  <c r="P608" i="1"/>
  <c r="L626" i="1"/>
  <c r="B1558" i="1"/>
  <c r="O1427" i="1"/>
  <c r="A1483" i="1"/>
  <c r="P847" i="1"/>
  <c r="O733" i="1"/>
  <c r="O759" i="1"/>
  <c r="P771" i="1"/>
  <c r="R785" i="1"/>
  <c r="A791" i="1"/>
  <c r="B823" i="1"/>
  <c r="P855" i="1"/>
  <c r="J734" i="1"/>
  <c r="K778" i="1"/>
  <c r="P1953" i="1"/>
  <c r="B1887" i="1"/>
  <c r="Q1884" i="1"/>
  <c r="M558" i="1"/>
  <c r="A566" i="1"/>
  <c r="B1669" i="1"/>
  <c r="B1649" i="1"/>
  <c r="K1667" i="1"/>
  <c r="O1663" i="1"/>
  <c r="L1658" i="1"/>
  <c r="R1652" i="1"/>
  <c r="M1649" i="1"/>
  <c r="P1712" i="1"/>
  <c r="P257" i="1"/>
  <c r="P687" i="1"/>
  <c r="A35" i="1"/>
  <c r="N718" i="1"/>
  <c r="L44" i="1"/>
  <c r="K797" i="1"/>
  <c r="A823" i="1"/>
  <c r="L558" i="1"/>
  <c r="B566" i="1"/>
  <c r="A1425" i="1"/>
  <c r="B1354" i="1"/>
  <c r="B1665" i="1"/>
  <c r="A1649" i="1"/>
  <c r="M1666" i="1"/>
  <c r="Q1662" i="1"/>
  <c r="N1657" i="1"/>
  <c r="K1652" i="1"/>
  <c r="O1648" i="1"/>
  <c r="N255" i="1"/>
  <c r="L687" i="1"/>
  <c r="R19" i="1"/>
  <c r="M718" i="1"/>
  <c r="R44" i="1"/>
  <c r="R165" i="1"/>
  <c r="J596" i="1"/>
  <c r="Q1951" i="1"/>
  <c r="J558" i="1"/>
  <c r="K574" i="1"/>
  <c r="B1409" i="1"/>
  <c r="A1665" i="1"/>
  <c r="L1666" i="1"/>
  <c r="R1660" i="1"/>
  <c r="M1657" i="1"/>
  <c r="J1652" i="1"/>
  <c r="N1648" i="1"/>
  <c r="N1665" i="1"/>
  <c r="K1660" i="1"/>
  <c r="O1656" i="1"/>
  <c r="L1651" i="1"/>
  <c r="P1647" i="1"/>
  <c r="O1647" i="1"/>
  <c r="R1881" i="1"/>
  <c r="B1657" i="1"/>
  <c r="K1668" i="1"/>
  <c r="O1664" i="1"/>
  <c r="L1659" i="1"/>
  <c r="M1650" i="1"/>
  <c r="M1921" i="1"/>
  <c r="P1892" i="1"/>
  <c r="K566" i="1"/>
  <c r="A1657" i="1"/>
  <c r="J1668" i="1"/>
  <c r="N1664" i="1"/>
  <c r="K1659" i="1"/>
  <c r="L1650" i="1"/>
  <c r="R1921" i="1"/>
  <c r="M371" i="1"/>
  <c r="A211" i="1"/>
  <c r="O698" i="1"/>
  <c r="R1960" i="1"/>
  <c r="Q566" i="1"/>
  <c r="L1667" i="1"/>
  <c r="P1663" i="1"/>
  <c r="M1658" i="1"/>
  <c r="N1649" i="1"/>
  <c r="P1945" i="1"/>
  <c r="R1887" i="1"/>
  <c r="R1880" i="1"/>
  <c r="P1947" i="1"/>
  <c r="Q1871" i="1"/>
  <c r="Q1891" i="1"/>
  <c r="R1871" i="1"/>
  <c r="P1952" i="1"/>
  <c r="K1842" i="1"/>
  <c r="L1842" i="1"/>
  <c r="O1842" i="1"/>
  <c r="P1842" i="1"/>
  <c r="Q1842" i="1"/>
  <c r="M1842" i="1"/>
  <c r="J1842" i="1"/>
  <c r="A1842" i="1"/>
  <c r="N1842" i="1"/>
  <c r="Q1872" i="1"/>
  <c r="K1872" i="1"/>
  <c r="R1907" i="1"/>
  <c r="A1907" i="1"/>
  <c r="L1907" i="1"/>
  <c r="N1907" i="1"/>
  <c r="P1907" i="1"/>
  <c r="O1937" i="1"/>
  <c r="J1937" i="1"/>
  <c r="B1937" i="1"/>
  <c r="Q1937" i="1"/>
  <c r="K1937" i="1"/>
  <c r="A1937" i="1"/>
  <c r="R1937" i="1"/>
  <c r="L1937" i="1"/>
  <c r="M1937" i="1"/>
  <c r="N1937"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1" i="1"/>
  <c r="Q1641" i="1"/>
  <c r="R1641" i="1"/>
  <c r="J1641" i="1"/>
  <c r="K1641" i="1"/>
  <c r="L1641" i="1"/>
  <c r="A1641" i="1"/>
  <c r="B1641" i="1"/>
  <c r="M1641" i="1"/>
  <c r="N1641" i="1"/>
  <c r="M685" i="1"/>
  <c r="K685" i="1"/>
  <c r="A685" i="1"/>
  <c r="L685" i="1"/>
  <c r="J685" i="1"/>
  <c r="N685" i="1"/>
  <c r="O685" i="1"/>
  <c r="P685" i="1"/>
  <c r="Q685" i="1"/>
  <c r="R685" i="1"/>
  <c r="J1696" i="1"/>
  <c r="R1696" i="1"/>
  <c r="M1696" i="1"/>
  <c r="A1696" i="1"/>
  <c r="N1696" i="1"/>
  <c r="B1696" i="1"/>
  <c r="O1696" i="1"/>
  <c r="P1696" i="1"/>
  <c r="Q1696" i="1"/>
  <c r="K1696" i="1"/>
  <c r="J309" i="1"/>
  <c r="B309" i="1"/>
  <c r="N309" i="1"/>
  <c r="L309" i="1"/>
  <c r="M309" i="1"/>
  <c r="O309" i="1"/>
  <c r="A309" i="1"/>
  <c r="P309" i="1"/>
  <c r="Q309" i="1"/>
  <c r="R309" i="1"/>
  <c r="L2019" i="1"/>
  <c r="R2019" i="1"/>
  <c r="N2019" i="1"/>
  <c r="O2019" i="1"/>
  <c r="K2019" i="1"/>
  <c r="A2019" i="1"/>
  <c r="Q2019" i="1"/>
  <c r="B1980" i="1"/>
  <c r="O1980" i="1"/>
  <c r="L1980" i="1"/>
  <c r="J1980" i="1"/>
  <c r="K1980" i="1"/>
  <c r="M1980" i="1"/>
  <c r="O72" i="1"/>
  <c r="R1980" i="1"/>
  <c r="Q29" i="1"/>
  <c r="B1842" i="1"/>
  <c r="N505" i="1"/>
  <c r="B505" i="1"/>
  <c r="Q505" i="1"/>
  <c r="K505" i="1"/>
  <c r="L505" i="1"/>
  <c r="L1709" i="1"/>
  <c r="N1709" i="1"/>
  <c r="J1709" i="1"/>
  <c r="Q1709" i="1"/>
  <c r="R1709" i="1"/>
  <c r="J217" i="1"/>
  <c r="Q217" i="1"/>
  <c r="K217" i="1"/>
  <c r="N217" i="1"/>
  <c r="A217" i="1"/>
  <c r="O217" i="1"/>
  <c r="K358" i="1"/>
  <c r="B358" i="1"/>
  <c r="M358" i="1"/>
  <c r="Q358" i="1"/>
  <c r="J358" i="1"/>
  <c r="P1635" i="1"/>
  <c r="L1635" i="1"/>
  <c r="A1635" i="1"/>
  <c r="M1635" i="1"/>
  <c r="B1635" i="1"/>
  <c r="J1635" i="1"/>
  <c r="N1635" i="1"/>
  <c r="O1635"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600" i="1"/>
  <c r="R1600" i="1"/>
  <c r="L1600" i="1"/>
  <c r="N1600" i="1"/>
  <c r="O1600" i="1"/>
  <c r="P1600" i="1"/>
  <c r="A1600" i="1"/>
  <c r="B1600" i="1"/>
  <c r="M1600" i="1"/>
  <c r="J1600" i="1"/>
  <c r="B717" i="1"/>
  <c r="O717" i="1"/>
  <c r="A717" i="1"/>
  <c r="L717" i="1"/>
  <c r="J717" i="1"/>
  <c r="R717" i="1"/>
  <c r="K717" i="1"/>
  <c r="M717" i="1"/>
  <c r="N717" i="1"/>
  <c r="P717" i="1"/>
  <c r="N679" i="1"/>
  <c r="O679" i="1"/>
  <c r="M679" i="1"/>
  <c r="J679" i="1"/>
  <c r="R679" i="1"/>
  <c r="K679" i="1"/>
  <c r="L679" i="1"/>
  <c r="P679" i="1"/>
  <c r="A679" i="1"/>
  <c r="Q679" i="1"/>
  <c r="B1672" i="1"/>
  <c r="M1672" i="1"/>
  <c r="Q1672" i="1"/>
  <c r="A1672" i="1"/>
  <c r="O1672" i="1"/>
  <c r="P1672" i="1"/>
  <c r="J1672" i="1"/>
  <c r="R1672" i="1"/>
  <c r="K1672" i="1"/>
  <c r="L1672" i="1"/>
  <c r="A1688" i="1"/>
  <c r="L1688" i="1"/>
  <c r="K1688" i="1"/>
  <c r="N1688" i="1"/>
  <c r="B1688" i="1"/>
  <c r="O1688" i="1"/>
  <c r="P1688" i="1"/>
  <c r="Q1688" i="1"/>
  <c r="J1688" i="1"/>
  <c r="R1688" i="1"/>
  <c r="J2005" i="1"/>
  <c r="A2005" i="1"/>
  <c r="K2005" i="1"/>
  <c r="M2005" i="1"/>
  <c r="L2005" i="1"/>
  <c r="O2005" i="1"/>
  <c r="P2005" i="1"/>
  <c r="L358" i="1"/>
  <c r="R217" i="1"/>
  <c r="P505" i="1"/>
  <c r="L72" i="1"/>
  <c r="Q1980" i="1"/>
  <c r="N2005" i="1"/>
  <c r="L1696" i="1"/>
  <c r="B685" i="1"/>
  <c r="K1600" i="1"/>
  <c r="K1963" i="1"/>
  <c r="R1963" i="1"/>
  <c r="B1963" i="1"/>
  <c r="N223" i="1"/>
  <c r="J223" i="1"/>
  <c r="M223" i="1"/>
  <c r="Q223" i="1"/>
  <c r="A223" i="1"/>
  <c r="O223" i="1"/>
  <c r="R223" i="1"/>
  <c r="K223" i="1"/>
  <c r="B223" i="1"/>
  <c r="P223" i="1"/>
  <c r="L1621" i="1"/>
  <c r="A1621" i="1"/>
  <c r="N1621" i="1"/>
  <c r="B1621" i="1"/>
  <c r="P1621" i="1"/>
  <c r="Q1621" i="1"/>
  <c r="J1621" i="1"/>
  <c r="R1621"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95" i="1"/>
  <c r="Q1995" i="1"/>
  <c r="K1995" i="1"/>
  <c r="B1995" i="1"/>
  <c r="M1995" i="1"/>
  <c r="O1995" i="1"/>
  <c r="N1995" i="1"/>
  <c r="R358" i="1"/>
  <c r="B217" i="1"/>
  <c r="M505" i="1"/>
  <c r="Q1907" i="1"/>
  <c r="K72" i="1"/>
  <c r="A1980" i="1"/>
  <c r="B2005" i="1"/>
  <c r="O64" i="1"/>
  <c r="M1688" i="1"/>
  <c r="B691" i="1"/>
  <c r="O1641" i="1"/>
  <c r="O1907" i="1"/>
  <c r="A72" i="1"/>
  <c r="L1995" i="1"/>
  <c r="J2019" i="1"/>
  <c r="Q204" i="1"/>
  <c r="M663" i="1"/>
  <c r="L64" i="1"/>
  <c r="O358" i="1"/>
  <c r="O1709" i="1"/>
  <c r="J505" i="1"/>
  <c r="K1907" i="1"/>
  <c r="P1995" i="1"/>
  <c r="P2019" i="1"/>
  <c r="M1621" i="1"/>
  <c r="N705" i="1"/>
  <c r="M208" i="1"/>
  <c r="M1709" i="1"/>
  <c r="J1995" i="1"/>
  <c r="M2019" i="1"/>
  <c r="K1621" i="1"/>
  <c r="R317" i="1"/>
  <c r="P711" i="1"/>
  <c r="A358" i="1"/>
  <c r="A505" i="1"/>
  <c r="J1907" i="1"/>
  <c r="Q264" i="1"/>
  <c r="N1672" i="1"/>
  <c r="B61" i="1"/>
  <c r="P217" i="1"/>
  <c r="K1709" i="1"/>
  <c r="M1907" i="1"/>
  <c r="R72" i="1"/>
  <c r="P1980" i="1"/>
  <c r="A1995" i="1"/>
  <c r="B2019" i="1"/>
  <c r="A264" i="1"/>
  <c r="K309" i="1"/>
  <c r="P673" i="1"/>
  <c r="Q717" i="1"/>
  <c r="A53" i="1"/>
  <c r="J359" i="1"/>
  <c r="K251" i="1"/>
  <c r="B251" i="1"/>
  <c r="J219" i="1"/>
  <c r="Q1707" i="1"/>
  <c r="L1878" i="1"/>
  <c r="M1982" i="1"/>
  <c r="B1982" i="1"/>
  <c r="N1997" i="1"/>
  <c r="P2007" i="1"/>
  <c r="Q2021" i="1"/>
  <c r="J2021" i="1"/>
  <c r="P361" i="1"/>
  <c r="Q253" i="1"/>
  <c r="B253" i="1"/>
  <c r="M216" i="1"/>
  <c r="R1705" i="1"/>
  <c r="N693" i="1"/>
  <c r="P68" i="1"/>
  <c r="M689" i="1"/>
  <c r="P70" i="1"/>
  <c r="J1922" i="1"/>
  <c r="Q1921" i="1"/>
  <c r="B1712" i="1"/>
  <c r="M257" i="1"/>
  <c r="O225" i="1"/>
  <c r="R1897" i="1"/>
  <c r="R1841" i="1"/>
  <c r="L249" i="1"/>
  <c r="K1704" i="1"/>
  <c r="J1976" i="1"/>
  <c r="P2001" i="1"/>
  <c r="B2016" i="1"/>
  <c r="P1967" i="1"/>
  <c r="A687" i="1"/>
  <c r="N719" i="1"/>
  <c r="B19" i="1"/>
  <c r="J227" i="1"/>
  <c r="P669" i="1"/>
  <c r="O1975" i="1"/>
  <c r="O1915" i="1"/>
  <c r="J713" i="1"/>
  <c r="Q359" i="1"/>
  <c r="O251" i="1"/>
  <c r="A251" i="1"/>
  <c r="Q219" i="1"/>
  <c r="P1707" i="1"/>
  <c r="K1878" i="1"/>
  <c r="L1982" i="1"/>
  <c r="A1982" i="1"/>
  <c r="P1997" i="1"/>
  <c r="O2007" i="1"/>
  <c r="P2021" i="1"/>
  <c r="A2021" i="1"/>
  <c r="O361" i="1"/>
  <c r="M253" i="1"/>
  <c r="A253" i="1"/>
  <c r="L216" i="1"/>
  <c r="J1705" i="1"/>
  <c r="M693" i="1"/>
  <c r="O68" i="1"/>
  <c r="L689" i="1"/>
  <c r="O70" i="1"/>
  <c r="P1922" i="1"/>
  <c r="A1921" i="1"/>
  <c r="A1712" i="1"/>
  <c r="M225" i="1"/>
  <c r="B1967" i="1"/>
  <c r="O211" i="1"/>
  <c r="O35" i="1"/>
  <c r="R693" i="1"/>
  <c r="L693" i="1"/>
  <c r="N70" i="1"/>
  <c r="B1922" i="1"/>
  <c r="B1921" i="1"/>
  <c r="K255" i="1"/>
  <c r="R225" i="1"/>
  <c r="L263" i="1"/>
  <c r="N211" i="1"/>
  <c r="L35" i="1"/>
  <c r="Q158" i="1"/>
  <c r="P1694" i="1"/>
  <c r="N504" i="1"/>
  <c r="P504" i="1"/>
  <c r="J504" i="1"/>
  <c r="B504" i="1"/>
  <c r="M504" i="1"/>
  <c r="L504" i="1"/>
  <c r="B1704" i="1"/>
  <c r="M1704" i="1"/>
  <c r="P1704" i="1"/>
  <c r="J1704" i="1"/>
  <c r="O1704" i="1"/>
  <c r="R1704" i="1"/>
  <c r="K150" i="1"/>
  <c r="B150" i="1"/>
  <c r="P150" i="1"/>
  <c r="N150" i="1"/>
  <c r="O150" i="1"/>
  <c r="R150" i="1"/>
  <c r="A150" i="1"/>
  <c r="R249" i="1"/>
  <c r="Q249" i="1"/>
  <c r="B249" i="1"/>
  <c r="M249" i="1"/>
  <c r="N249" i="1"/>
  <c r="P249" i="1"/>
  <c r="J249" i="1"/>
  <c r="A362" i="1"/>
  <c r="O362" i="1"/>
  <c r="Q362" i="1"/>
  <c r="N362" i="1"/>
  <c r="J362" i="1"/>
  <c r="L362" i="1"/>
  <c r="J1632" i="1"/>
  <c r="L1632" i="1"/>
  <c r="M1632" i="1"/>
  <c r="J1636" i="1"/>
  <c r="O1636" i="1"/>
  <c r="K1636" i="1"/>
  <c r="A1875" i="1"/>
  <c r="R1875" i="1"/>
  <c r="M1875" i="1"/>
  <c r="B1875" i="1"/>
  <c r="O1910" i="1"/>
  <c r="B1910" i="1"/>
  <c r="R1910" i="1"/>
  <c r="K1910" i="1"/>
  <c r="N1915" i="1"/>
  <c r="M1915" i="1"/>
  <c r="K1915" i="1"/>
  <c r="J1915" i="1"/>
  <c r="L1940" i="1"/>
  <c r="J1940" i="1"/>
  <c r="O1940" i="1"/>
  <c r="P1940" i="1"/>
  <c r="Q1966" i="1"/>
  <c r="O1966" i="1"/>
  <c r="R1966" i="1"/>
  <c r="K2016" i="1"/>
  <c r="O2016" i="1"/>
  <c r="Q2016" i="1"/>
  <c r="L2016" i="1"/>
  <c r="N2016" i="1"/>
  <c r="J2016" i="1"/>
  <c r="R2001" i="1"/>
  <c r="B2001" i="1"/>
  <c r="O2001" i="1"/>
  <c r="Q2001" i="1"/>
  <c r="N2001" i="1"/>
  <c r="L2001" i="1"/>
  <c r="B1991" i="1"/>
  <c r="J1991" i="1"/>
  <c r="P1991" i="1"/>
  <c r="A1991" i="1"/>
  <c r="R1991" i="1"/>
  <c r="K1991" i="1"/>
  <c r="O1991" i="1"/>
  <c r="Q1976" i="1"/>
  <c r="P1976" i="1"/>
  <c r="R1976" i="1"/>
  <c r="A1976" i="1"/>
  <c r="M1976" i="1"/>
  <c r="K1976" i="1"/>
  <c r="J693" i="1"/>
  <c r="B693" i="1"/>
  <c r="O1921" i="1"/>
  <c r="M1712" i="1"/>
  <c r="R255" i="1"/>
  <c r="J263" i="1"/>
  <c r="P1569" i="1"/>
  <c r="O371" i="1"/>
  <c r="L211" i="1"/>
  <c r="K35" i="1"/>
  <c r="O1631" i="1"/>
  <c r="N1631" i="1"/>
  <c r="Q1631" i="1"/>
  <c r="J1631" i="1"/>
  <c r="K1631" i="1"/>
  <c r="B1631" i="1"/>
  <c r="L1841" i="1"/>
  <c r="B1841" i="1"/>
  <c r="N1841" i="1"/>
  <c r="J1841" i="1"/>
  <c r="K1841" i="1"/>
  <c r="P1841" i="1"/>
  <c r="A1876" i="1"/>
  <c r="P1876" i="1"/>
  <c r="R1876" i="1"/>
  <c r="K1876" i="1"/>
  <c r="M1876" i="1"/>
  <c r="B1876" i="1"/>
  <c r="J1897" i="1"/>
  <c r="A1897" i="1"/>
  <c r="K1897" i="1"/>
  <c r="O1897" i="1"/>
  <c r="Q1897" i="1"/>
  <c r="B1897" i="1"/>
  <c r="N1916" i="1"/>
  <c r="P1916" i="1"/>
  <c r="M1916" i="1"/>
  <c r="Q1916" i="1"/>
  <c r="A1916" i="1"/>
  <c r="L1916" i="1"/>
  <c r="A1941" i="1"/>
  <c r="N1941" i="1"/>
  <c r="Q1941" i="1"/>
  <c r="P1941" i="1"/>
  <c r="J1941" i="1"/>
  <c r="K1941" i="1"/>
  <c r="L227" i="1"/>
  <c r="Q227" i="1"/>
  <c r="N227" i="1"/>
  <c r="O227" i="1"/>
  <c r="B227" i="1"/>
  <c r="R227" i="1"/>
  <c r="M227" i="1"/>
  <c r="P227" i="1"/>
  <c r="B367" i="1"/>
  <c r="A367" i="1"/>
  <c r="Q367" i="1"/>
  <c r="K367" i="1"/>
  <c r="M259" i="1"/>
  <c r="B259" i="1"/>
  <c r="R259" i="1"/>
  <c r="J259" i="1"/>
  <c r="Q259" i="1"/>
  <c r="L259" i="1"/>
  <c r="O259" i="1"/>
  <c r="L1637" i="1"/>
  <c r="M1637" i="1"/>
  <c r="N1637" i="1"/>
  <c r="B1637" i="1"/>
  <c r="J1637" i="1"/>
  <c r="R1637" i="1"/>
  <c r="O1637" i="1"/>
  <c r="A1637"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4" i="1"/>
  <c r="Q1714" i="1"/>
  <c r="J1714" i="1"/>
  <c r="L1714" i="1"/>
  <c r="R1714" i="1"/>
  <c r="O1596" i="1"/>
  <c r="Q1596" i="1"/>
  <c r="R1596" i="1"/>
  <c r="L1596" i="1"/>
  <c r="B1596" i="1"/>
  <c r="N1596" i="1"/>
  <c r="P1596" i="1"/>
  <c r="J1596"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700" i="1"/>
  <c r="N1700" i="1"/>
  <c r="Q1700" i="1"/>
  <c r="P1700" i="1"/>
  <c r="K1700" i="1"/>
  <c r="R2015" i="1"/>
  <c r="A2015" i="1"/>
  <c r="L2015" i="1"/>
  <c r="M2015" i="1"/>
  <c r="N2015" i="1"/>
  <c r="B2015" i="1"/>
  <c r="K2015" i="1"/>
  <c r="R2000" i="1"/>
  <c r="A2000" i="1"/>
  <c r="Q2000" i="1"/>
  <c r="M2000" i="1"/>
  <c r="P2000" i="1"/>
  <c r="B2000" i="1"/>
  <c r="L2000" i="1"/>
  <c r="K2000" i="1"/>
  <c r="N2000" i="1"/>
  <c r="N1990" i="1"/>
  <c r="O1990" i="1"/>
  <c r="P1990" i="1"/>
  <c r="R1990" i="1"/>
  <c r="L1990" i="1"/>
  <c r="Q1990" i="1"/>
  <c r="Q1975" i="1"/>
  <c r="A1975" i="1"/>
  <c r="M1975" i="1"/>
  <c r="P1975" i="1"/>
  <c r="N1975" i="1"/>
  <c r="R1975" i="1"/>
  <c r="J1975" i="1"/>
  <c r="L1975" i="1"/>
  <c r="M359" i="1"/>
  <c r="N359" i="1"/>
  <c r="L251" i="1"/>
  <c r="M219" i="1"/>
  <c r="A219" i="1"/>
  <c r="M1707" i="1"/>
  <c r="Q1878" i="1"/>
  <c r="Q1982" i="1"/>
  <c r="R1997" i="1"/>
  <c r="A1997" i="1"/>
  <c r="L2007" i="1"/>
  <c r="M2021" i="1"/>
  <c r="K361" i="1"/>
  <c r="L361" i="1"/>
  <c r="R253" i="1"/>
  <c r="Q216" i="1"/>
  <c r="B216" i="1"/>
  <c r="O1705" i="1"/>
  <c r="K693" i="1"/>
  <c r="A693" i="1"/>
  <c r="R68" i="1"/>
  <c r="P689" i="1"/>
  <c r="J689" i="1"/>
  <c r="O1941" i="1"/>
  <c r="O1916" i="1"/>
  <c r="O1876" i="1"/>
  <c r="L1631" i="1"/>
  <c r="K362" i="1"/>
  <c r="Q150" i="1"/>
  <c r="R504" i="1"/>
  <c r="Q1991" i="1"/>
  <c r="A2001" i="1"/>
  <c r="P1637" i="1"/>
  <c r="N259" i="1"/>
  <c r="B695" i="1"/>
  <c r="L203" i="1"/>
  <c r="O2015" i="1"/>
  <c r="M1714" i="1"/>
  <c r="Q1899" i="1"/>
  <c r="K1899" i="1"/>
  <c r="M1899" i="1"/>
  <c r="O1899" i="1"/>
  <c r="A1899" i="1"/>
  <c r="L1899" i="1"/>
  <c r="P1899" i="1"/>
  <c r="R1899" i="1"/>
  <c r="P1918" i="1"/>
  <c r="M1918" i="1"/>
  <c r="L225" i="1"/>
  <c r="N225" i="1"/>
  <c r="J225" i="1"/>
  <c r="K225" i="1"/>
  <c r="A225" i="1"/>
  <c r="Q225" i="1"/>
  <c r="L255" i="1"/>
  <c r="O255" i="1"/>
  <c r="P255" i="1"/>
  <c r="B255" i="1"/>
  <c r="Q255" i="1"/>
  <c r="M255" i="1"/>
  <c r="J257" i="1"/>
  <c r="A257" i="1"/>
  <c r="L257" i="1"/>
  <c r="K257" i="1"/>
  <c r="O257" i="1"/>
  <c r="N257" i="1"/>
  <c r="O1712" i="1"/>
  <c r="N1712" i="1"/>
  <c r="Q1712" i="1"/>
  <c r="R1712" i="1"/>
  <c r="L1921" i="1"/>
  <c r="P1921" i="1"/>
  <c r="J1921" i="1"/>
  <c r="Q1922" i="1"/>
  <c r="A1922" i="1"/>
  <c r="M1922" i="1"/>
  <c r="O1922"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3" i="1"/>
  <c r="O1643" i="1"/>
  <c r="B1643" i="1"/>
  <c r="M1643" i="1"/>
  <c r="N1643" i="1"/>
  <c r="Q1643" i="1"/>
  <c r="A1643" i="1"/>
  <c r="L1598" i="1"/>
  <c r="J1598" i="1"/>
  <c r="P1598" i="1"/>
  <c r="N1598" i="1"/>
  <c r="O1598"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94" i="1"/>
  <c r="L1694" i="1"/>
  <c r="Q1694" i="1"/>
  <c r="N1694" i="1"/>
  <c r="O1694" i="1"/>
  <c r="A1694" i="1"/>
  <c r="A1569" i="1"/>
  <c r="L1569" i="1"/>
  <c r="J1569" i="1"/>
  <c r="B1569" i="1"/>
  <c r="R1569" i="1"/>
  <c r="N1569" i="1"/>
  <c r="Q1569" i="1"/>
  <c r="K1569" i="1"/>
  <c r="J1967" i="1"/>
  <c r="R1967" i="1"/>
  <c r="L1967" i="1"/>
  <c r="Q1967" i="1"/>
  <c r="M1967" i="1"/>
  <c r="O1967"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707" i="1"/>
  <c r="N1878" i="1"/>
  <c r="J2007" i="1"/>
  <c r="J361" i="1"/>
  <c r="L1705" i="1"/>
  <c r="K68" i="1"/>
  <c r="O689" i="1"/>
  <c r="J70" i="1"/>
  <c r="K1922" i="1"/>
  <c r="K1921" i="1"/>
  <c r="J1712" i="1"/>
  <c r="Q257" i="1"/>
  <c r="A255" i="1"/>
  <c r="L1941" i="1"/>
  <c r="M1897" i="1"/>
  <c r="L1876" i="1"/>
  <c r="O1841" i="1"/>
  <c r="P1631" i="1"/>
  <c r="K249" i="1"/>
  <c r="N1704" i="1"/>
  <c r="A504" i="1"/>
  <c r="L1991" i="1"/>
  <c r="R2016" i="1"/>
  <c r="N1967" i="1"/>
  <c r="J371" i="1"/>
  <c r="N687" i="1"/>
  <c r="Q719" i="1"/>
  <c r="J1643" i="1"/>
  <c r="O51" i="1"/>
  <c r="M19" i="1"/>
  <c r="Q1637" i="1"/>
  <c r="A259" i="1"/>
  <c r="B707" i="1"/>
  <c r="R41" i="1"/>
  <c r="M659" i="1"/>
  <c r="J1899" i="1"/>
  <c r="P2015" i="1"/>
  <c r="K1966" i="1"/>
  <c r="B667" i="1"/>
  <c r="R43" i="1"/>
  <c r="R367" i="1"/>
  <c r="J247" i="1"/>
  <c r="P1711" i="1"/>
  <c r="A1711" i="1"/>
  <c r="O1633" i="1"/>
  <c r="B1633" i="1"/>
  <c r="N1633" i="1"/>
  <c r="M1633" i="1"/>
  <c r="O1874" i="1"/>
  <c r="B1874" i="1"/>
  <c r="Q1874" i="1"/>
  <c r="M1874" i="1"/>
  <c r="J1874" i="1"/>
  <c r="A1914" i="1"/>
  <c r="N1914" i="1"/>
  <c r="R1914" i="1"/>
  <c r="Q1914" i="1"/>
  <c r="J229" i="1"/>
  <c r="Q229" i="1"/>
  <c r="A229" i="1"/>
  <c r="N229" i="1"/>
  <c r="B391" i="1"/>
  <c r="A391" i="1"/>
  <c r="B383" i="1"/>
  <c r="P1682" i="1"/>
  <c r="O1682"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80" i="1"/>
  <c r="P167" i="1"/>
  <c r="N599" i="1"/>
  <c r="P623" i="1"/>
  <c r="L1529" i="1"/>
  <c r="M1471" i="1"/>
  <c r="N1535" i="1"/>
  <c r="R1535" i="1"/>
  <c r="L1433" i="1"/>
  <c r="B1503" i="1"/>
  <c r="K1892" i="1"/>
  <c r="M1892" i="1"/>
  <c r="N1892" i="1"/>
  <c r="B1892" i="1"/>
  <c r="Q1892" i="1"/>
  <c r="R1892" i="1"/>
  <c r="O1892" i="1"/>
  <c r="O1884" i="1"/>
  <c r="N1884" i="1"/>
  <c r="P1884" i="1"/>
  <c r="R1884" i="1"/>
  <c r="B1884" i="1"/>
  <c r="A1884" i="1"/>
  <c r="M1884" i="1"/>
  <c r="K1958" i="1"/>
  <c r="L1958" i="1"/>
  <c r="M1958" i="1"/>
  <c r="P1958" i="1"/>
  <c r="B1958" i="1"/>
  <c r="A1958" i="1"/>
  <c r="Q1958" i="1"/>
  <c r="R1958" i="1"/>
  <c r="N1958" i="1"/>
  <c r="R1950" i="1"/>
  <c r="L1950" i="1"/>
  <c r="M1950" i="1"/>
  <c r="P1950" i="1"/>
  <c r="K1950" i="1"/>
  <c r="N1950" i="1"/>
  <c r="O1950" i="1"/>
  <c r="A1950" i="1"/>
  <c r="A1322" i="1"/>
  <c r="B1322" i="1"/>
  <c r="L666" i="1"/>
  <c r="N1683" i="1"/>
  <c r="M617" i="1"/>
  <c r="P624" i="1"/>
  <c r="R624" i="1"/>
  <c r="Q608" i="1"/>
  <c r="N608" i="1"/>
  <c r="N600" i="1"/>
  <c r="L600" i="1"/>
  <c r="A1465" i="1"/>
  <c r="Q1950"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50"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89" i="1"/>
  <c r="O1889" i="1"/>
  <c r="P1881" i="1"/>
  <c r="M1881" i="1"/>
  <c r="L1955" i="1"/>
  <c r="A1955" i="1"/>
  <c r="K1955" i="1"/>
  <c r="R1955" i="1"/>
  <c r="L1947" i="1"/>
  <c r="K1947" i="1"/>
  <c r="M1947"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61" i="1"/>
  <c r="Q1654" i="1"/>
  <c r="O727" i="1"/>
  <c r="P733" i="1"/>
  <c r="J733" i="1"/>
  <c r="M739" i="1"/>
  <c r="R753" i="1"/>
  <c r="N759" i="1"/>
  <c r="P765" i="1"/>
  <c r="B765" i="1"/>
  <c r="L771" i="1"/>
  <c r="J785" i="1"/>
  <c r="L785" i="1"/>
  <c r="R791" i="1"/>
  <c r="M797" i="1"/>
  <c r="A797" i="1"/>
  <c r="Q803" i="1"/>
  <c r="J817" i="1"/>
  <c r="J823" i="1"/>
  <c r="J829" i="1"/>
  <c r="R835" i="1"/>
  <c r="R849" i="1"/>
  <c r="K855" i="1"/>
  <c r="B1572" i="1"/>
  <c r="L1895" i="1"/>
  <c r="B1895" i="1"/>
  <c r="P1895" i="1"/>
  <c r="M1895" i="1"/>
  <c r="K1887" i="1"/>
  <c r="P1887" i="1"/>
  <c r="Q1887" i="1"/>
  <c r="M1887" i="1"/>
  <c r="R1879" i="1"/>
  <c r="O1879" i="1"/>
  <c r="P1879" i="1"/>
  <c r="M1879" i="1"/>
  <c r="N1953" i="1"/>
  <c r="B1953" i="1"/>
  <c r="M1953" i="1"/>
  <c r="R1953" i="1"/>
  <c r="B1945" i="1"/>
  <c r="A1945" i="1"/>
  <c r="M1945" i="1"/>
  <c r="Q1945" i="1"/>
  <c r="O570" i="1"/>
  <c r="Q1661"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46" i="1"/>
  <c r="R1646" i="1"/>
  <c r="A1646" i="1"/>
  <c r="K1646" i="1"/>
  <c r="B1646" i="1"/>
  <c r="L1646" i="1"/>
  <c r="M1646" i="1"/>
  <c r="N1646" i="1"/>
  <c r="O1646" i="1"/>
  <c r="J1662" i="1"/>
  <c r="R1662" i="1"/>
  <c r="A1662" i="1"/>
  <c r="K1662" i="1"/>
  <c r="B1662" i="1"/>
  <c r="L1662" i="1"/>
  <c r="M1662" i="1"/>
  <c r="N1662" i="1"/>
  <c r="O1662" i="1"/>
  <c r="J1654" i="1"/>
  <c r="R1654" i="1"/>
  <c r="A1654" i="1"/>
  <c r="K1654" i="1"/>
  <c r="B1654" i="1"/>
  <c r="L1654" i="1"/>
  <c r="M1654" i="1"/>
  <c r="N1654" i="1"/>
  <c r="O1654" i="1"/>
  <c r="Q1646" i="1"/>
  <c r="B855" i="1"/>
  <c r="O855" i="1"/>
  <c r="R855" i="1"/>
  <c r="K849" i="1"/>
  <c r="P849" i="1"/>
  <c r="N849" i="1"/>
  <c r="A835" i="1"/>
  <c r="M835" i="1"/>
  <c r="J835" i="1"/>
  <c r="R829" i="1"/>
  <c r="B829" i="1"/>
  <c r="O829" i="1"/>
  <c r="P823" i="1"/>
  <c r="N823" i="1"/>
  <c r="K823" i="1"/>
  <c r="L817" i="1"/>
  <c r="Q817" i="1"/>
  <c r="K1669" i="1"/>
  <c r="L1669" i="1"/>
  <c r="M1669" i="1"/>
  <c r="N1669" i="1"/>
  <c r="O1669" i="1"/>
  <c r="P1669" i="1"/>
  <c r="K1661" i="1"/>
  <c r="L1661" i="1"/>
  <c r="M1661" i="1"/>
  <c r="N1661" i="1"/>
  <c r="O1661" i="1"/>
  <c r="P1661" i="1"/>
  <c r="K1653" i="1"/>
  <c r="L1653" i="1"/>
  <c r="M1653" i="1"/>
  <c r="N1653" i="1"/>
  <c r="O1653" i="1"/>
  <c r="P1653" i="1"/>
  <c r="A1669" i="1"/>
  <c r="A1653" i="1"/>
  <c r="Q1653" i="1"/>
  <c r="P1646" i="1"/>
  <c r="R558" i="1"/>
  <c r="R566" i="1"/>
  <c r="A574" i="1"/>
  <c r="A1417" i="1"/>
  <c r="B1390" i="1"/>
  <c r="A1356" i="1"/>
  <c r="B1668" i="1"/>
  <c r="B1664" i="1"/>
  <c r="B1660" i="1"/>
  <c r="B1656" i="1"/>
  <c r="B1652" i="1"/>
  <c r="B1648" i="1"/>
  <c r="Q1668" i="1"/>
  <c r="R1667" i="1"/>
  <c r="J1667" i="1"/>
  <c r="K1666" i="1"/>
  <c r="L1665" i="1"/>
  <c r="M1664" i="1"/>
  <c r="N1663" i="1"/>
  <c r="Q1660" i="1"/>
  <c r="R1659" i="1"/>
  <c r="J1659" i="1"/>
  <c r="K1658" i="1"/>
  <c r="L1657" i="1"/>
  <c r="M1656" i="1"/>
  <c r="N1655" i="1"/>
  <c r="Q1652" i="1"/>
  <c r="R1651" i="1"/>
  <c r="J1651" i="1"/>
  <c r="K1650" i="1"/>
  <c r="L1649" i="1"/>
  <c r="M1648" i="1"/>
  <c r="N1647" i="1"/>
  <c r="A1668" i="1"/>
  <c r="A1664" i="1"/>
  <c r="A1660" i="1"/>
  <c r="A1656" i="1"/>
  <c r="A1652" i="1"/>
  <c r="A1648" i="1"/>
  <c r="P1668" i="1"/>
  <c r="Q1667" i="1"/>
  <c r="R1666" i="1"/>
  <c r="J1666" i="1"/>
  <c r="K1665" i="1"/>
  <c r="L1664" i="1"/>
  <c r="M1663" i="1"/>
  <c r="P1660" i="1"/>
  <c r="Q1659" i="1"/>
  <c r="R1658" i="1"/>
  <c r="J1658" i="1"/>
  <c r="K1657" i="1"/>
  <c r="L1656" i="1"/>
  <c r="M1655" i="1"/>
  <c r="P1652" i="1"/>
  <c r="Q1651" i="1"/>
  <c r="R1650" i="1"/>
  <c r="J1650" i="1"/>
  <c r="K1649" i="1"/>
  <c r="L1648" i="1"/>
  <c r="M1647" i="1"/>
  <c r="A1332" i="1"/>
  <c r="B1667" i="1"/>
  <c r="B1663" i="1"/>
  <c r="B1659" i="1"/>
  <c r="B1655" i="1"/>
  <c r="B1651" i="1"/>
  <c r="B1647" i="1"/>
  <c r="O1668" i="1"/>
  <c r="P1667" i="1"/>
  <c r="Q1666" i="1"/>
  <c r="R1665" i="1"/>
  <c r="J1665" i="1"/>
  <c r="K1664" i="1"/>
  <c r="L1663" i="1"/>
  <c r="O1660" i="1"/>
  <c r="P1659" i="1"/>
  <c r="Q1658" i="1"/>
  <c r="R1657" i="1"/>
  <c r="J1657" i="1"/>
  <c r="K1656" i="1"/>
  <c r="L1655" i="1"/>
  <c r="O1652" i="1"/>
  <c r="P1651" i="1"/>
  <c r="Q1650" i="1"/>
  <c r="R1649" i="1"/>
  <c r="J1649" i="1"/>
  <c r="K1648" i="1"/>
  <c r="L1647" i="1"/>
  <c r="A1667" i="1"/>
  <c r="A1663" i="1"/>
  <c r="A1659" i="1"/>
  <c r="A1655" i="1"/>
  <c r="A1651" i="1"/>
  <c r="A1647" i="1"/>
  <c r="N1668" i="1"/>
  <c r="O1667" i="1"/>
  <c r="P1666" i="1"/>
  <c r="Q1665" i="1"/>
  <c r="R1664" i="1"/>
  <c r="J1664" i="1"/>
  <c r="K1663" i="1"/>
  <c r="N1660" i="1"/>
  <c r="O1659" i="1"/>
  <c r="P1658" i="1"/>
  <c r="Q1657" i="1"/>
  <c r="R1656" i="1"/>
  <c r="J1656" i="1"/>
  <c r="K1655" i="1"/>
  <c r="N1652" i="1"/>
  <c r="O1651" i="1"/>
  <c r="P1650" i="1"/>
  <c r="Q1649" i="1"/>
  <c r="R1648" i="1"/>
  <c r="J1648" i="1"/>
  <c r="K1647" i="1"/>
  <c r="B558" i="1"/>
  <c r="M574" i="1"/>
  <c r="B1414" i="1"/>
  <c r="B1666" i="1"/>
  <c r="B1658" i="1"/>
  <c r="B1650" i="1"/>
  <c r="M1668" i="1"/>
  <c r="N1667" i="1"/>
  <c r="O1666" i="1"/>
  <c r="P1665" i="1"/>
  <c r="Q1664" i="1"/>
  <c r="R1663" i="1"/>
  <c r="J1663" i="1"/>
  <c r="M1660" i="1"/>
  <c r="N1659" i="1"/>
  <c r="O1658" i="1"/>
  <c r="P1657" i="1"/>
  <c r="Q1656" i="1"/>
  <c r="R1655" i="1"/>
  <c r="J1655" i="1"/>
  <c r="M1652" i="1"/>
  <c r="N1651" i="1"/>
  <c r="O1650" i="1"/>
  <c r="P1649" i="1"/>
  <c r="Q1648" i="1"/>
  <c r="R1647" i="1"/>
  <c r="J1647" i="1"/>
  <c r="M566" i="1"/>
  <c r="L574" i="1"/>
  <c r="A1666" i="1"/>
  <c r="A1658" i="1"/>
  <c r="A1650" i="1"/>
  <c r="N1706" i="1"/>
  <c r="O1706" i="1"/>
  <c r="P1706" i="1"/>
  <c r="Q1706" i="1"/>
  <c r="J1706" i="1"/>
  <c r="A1706" i="1"/>
  <c r="R1706" i="1"/>
  <c r="B1706" i="1"/>
  <c r="K1706" i="1"/>
  <c r="K220" i="1"/>
  <c r="B220" i="1"/>
  <c r="L220" i="1"/>
  <c r="A220" i="1"/>
  <c r="M220" i="1"/>
  <c r="O220" i="1"/>
  <c r="N220" i="1"/>
  <c r="P220" i="1"/>
  <c r="Q220" i="1"/>
  <c r="J220" i="1"/>
  <c r="B360" i="1"/>
  <c r="P360" i="1"/>
  <c r="Q360" i="1"/>
  <c r="B1845" i="1"/>
  <c r="R1845" i="1"/>
  <c r="L1845" i="1"/>
  <c r="K1845" i="1"/>
  <c r="M1845" i="1"/>
  <c r="N1845" i="1"/>
  <c r="O1845" i="1"/>
  <c r="P1845" i="1"/>
  <c r="Q1845" i="1"/>
  <c r="J1877" i="1"/>
  <c r="R1877" i="1"/>
  <c r="K1877" i="1"/>
  <c r="L1877" i="1"/>
  <c r="M1877" i="1"/>
  <c r="A1877" i="1"/>
  <c r="N1877" i="1"/>
  <c r="B1877" i="1"/>
  <c r="O1877" i="1"/>
  <c r="A1898" i="1"/>
  <c r="R1898" i="1"/>
  <c r="B1898" i="1"/>
  <c r="L1898" i="1"/>
  <c r="M1898" i="1"/>
  <c r="K1898" i="1"/>
  <c r="N1898" i="1"/>
  <c r="O1898" i="1"/>
  <c r="P1898" i="1"/>
  <c r="Q1898" i="1"/>
  <c r="P1942" i="1"/>
  <c r="O1942" i="1"/>
  <c r="Q1942" i="1"/>
  <c r="J1942" i="1"/>
  <c r="R1942" i="1"/>
  <c r="K1942" i="1"/>
  <c r="L1942" i="1"/>
  <c r="B1942" i="1"/>
  <c r="M1942"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22" i="1"/>
  <c r="A2022" i="1"/>
  <c r="N2022" i="1"/>
  <c r="B2022" i="1"/>
  <c r="O2022" i="1"/>
  <c r="Q2022" i="1"/>
  <c r="P2022" i="1"/>
  <c r="J2022" i="1"/>
  <c r="R2022" i="1"/>
  <c r="K2022" i="1"/>
  <c r="P2004" i="1"/>
  <c r="Q2004" i="1"/>
  <c r="J2004" i="1"/>
  <c r="R2004" i="1"/>
  <c r="A2004" i="1"/>
  <c r="K2004" i="1"/>
  <c r="B2004" i="1"/>
  <c r="L2004" i="1"/>
  <c r="N2004" i="1"/>
  <c r="M2004" i="1"/>
  <c r="L1979" i="1"/>
  <c r="N1979" i="1"/>
  <c r="A1979" i="1"/>
  <c r="O1979" i="1"/>
  <c r="B1979" i="1"/>
  <c r="P1979" i="1"/>
  <c r="J1979" i="1"/>
  <c r="Q1979" i="1"/>
  <c r="R1979" i="1"/>
  <c r="K1979" i="1"/>
  <c r="K606" i="1"/>
  <c r="P606" i="1"/>
  <c r="Q606" i="1"/>
  <c r="J606" i="1"/>
  <c r="R606" i="1"/>
  <c r="L606" i="1"/>
  <c r="L322" i="1"/>
  <c r="O314" i="1"/>
  <c r="O1902" i="1"/>
  <c r="B1902" i="1"/>
  <c r="P1570" i="1"/>
  <c r="Q1693" i="1"/>
  <c r="J1693" i="1"/>
  <c r="R370" i="1"/>
  <c r="K370" i="1"/>
  <c r="K668" i="1"/>
  <c r="Q674" i="1"/>
  <c r="A674" i="1"/>
  <c r="O688" i="1"/>
  <c r="R694" i="1"/>
  <c r="B694" i="1"/>
  <c r="N700" i="1"/>
  <c r="J706" i="1"/>
  <c r="O720" i="1"/>
  <c r="Q1597" i="1"/>
  <c r="L1713" i="1"/>
  <c r="A1713" i="1"/>
  <c r="Q202" i="1"/>
  <c r="Q212" i="1"/>
  <c r="Q58" i="1"/>
  <c r="M50" i="1"/>
  <c r="M42" i="1"/>
  <c r="A42" i="1"/>
  <c r="J34" i="1"/>
  <c r="L26" i="1"/>
  <c r="R18" i="1"/>
  <c r="O660" i="1"/>
  <c r="J258" i="1"/>
  <c r="J1898" i="1"/>
  <c r="O2004" i="1"/>
  <c r="B606" i="1"/>
  <c r="R322" i="1"/>
  <c r="B322" i="1"/>
  <c r="M314" i="1"/>
  <c r="M1902" i="1"/>
  <c r="M1570" i="1"/>
  <c r="O1693" i="1"/>
  <c r="A1693" i="1"/>
  <c r="Q370" i="1"/>
  <c r="A370" i="1"/>
  <c r="R668" i="1"/>
  <c r="N674" i="1"/>
  <c r="M688" i="1"/>
  <c r="P694" i="1"/>
  <c r="L700" i="1"/>
  <c r="K700" i="1"/>
  <c r="O706" i="1"/>
  <c r="M720" i="1"/>
  <c r="N1597" i="1"/>
  <c r="R1713" i="1"/>
  <c r="O202" i="1"/>
  <c r="N212" i="1"/>
  <c r="A212" i="1"/>
  <c r="R58" i="1"/>
  <c r="L50" i="1"/>
  <c r="P42" i="1"/>
  <c r="M34" i="1"/>
  <c r="A34" i="1"/>
  <c r="B26" i="1"/>
  <c r="Q18" i="1"/>
  <c r="L660" i="1"/>
  <c r="P1877" i="1"/>
  <c r="L2022" i="1"/>
  <c r="N163" i="1"/>
  <c r="K226" i="1"/>
  <c r="Q322" i="1"/>
  <c r="A322" i="1"/>
  <c r="L314" i="1"/>
  <c r="L1902" i="1"/>
  <c r="L1570" i="1"/>
  <c r="N1693" i="1"/>
  <c r="P370" i="1"/>
  <c r="Q668" i="1"/>
  <c r="J668" i="1"/>
  <c r="M674" i="1"/>
  <c r="L688" i="1"/>
  <c r="O694" i="1"/>
  <c r="Q700" i="1"/>
  <c r="B700" i="1"/>
  <c r="N706" i="1"/>
  <c r="Q720" i="1"/>
  <c r="K720" i="1"/>
  <c r="P1597" i="1"/>
  <c r="J1713" i="1"/>
  <c r="M202" i="1"/>
  <c r="M212" i="1"/>
  <c r="B212" i="1"/>
  <c r="J58" i="1"/>
  <c r="K50" i="1"/>
  <c r="Q42" i="1"/>
  <c r="P34" i="1"/>
  <c r="N26" i="1"/>
  <c r="A26" i="1"/>
  <c r="P18" i="1"/>
  <c r="M660" i="1"/>
  <c r="B660" i="1"/>
  <c r="Q1877" i="1"/>
  <c r="J314" i="1"/>
  <c r="Q1570" i="1"/>
  <c r="N668" i="1"/>
  <c r="R688" i="1"/>
  <c r="Q706" i="1"/>
  <c r="R720" i="1"/>
  <c r="K1597" i="1"/>
  <c r="O1713" i="1"/>
  <c r="K212" i="1"/>
  <c r="P58" i="1"/>
  <c r="A58" i="1"/>
  <c r="J50" i="1"/>
  <c r="R42" i="1"/>
  <c r="L34" i="1"/>
  <c r="J26" i="1"/>
  <c r="M18" i="1"/>
  <c r="A18" i="1"/>
  <c r="J660" i="1"/>
  <c r="R220" i="1"/>
  <c r="J1845" i="1"/>
  <c r="M1706" i="1"/>
  <c r="L151" i="1"/>
  <c r="K159" i="1"/>
  <c r="O590" i="1"/>
  <c r="J590" i="1"/>
  <c r="R590" i="1"/>
  <c r="L590" i="1"/>
  <c r="N590" i="1"/>
  <c r="O582" i="1"/>
  <c r="A582" i="1"/>
  <c r="R660" i="1"/>
  <c r="N1942" i="1"/>
  <c r="A1845" i="1"/>
  <c r="M1979" i="1"/>
  <c r="O69" i="1"/>
  <c r="B582" i="1"/>
  <c r="Q252" i="1"/>
  <c r="K252" i="1"/>
  <c r="L252" i="1"/>
  <c r="M252" i="1"/>
  <c r="N252" i="1"/>
  <c r="J252" i="1"/>
  <c r="B252" i="1"/>
  <c r="P252" i="1"/>
  <c r="J1630" i="1"/>
  <c r="R1630" i="1"/>
  <c r="K1630" i="1"/>
  <c r="L1630" i="1"/>
  <c r="A1630" i="1"/>
  <c r="M1630" i="1"/>
  <c r="B1630" i="1"/>
  <c r="N1630" i="1"/>
  <c r="P1630" i="1"/>
  <c r="O1630" i="1"/>
  <c r="O1917" i="1"/>
  <c r="P1917" i="1"/>
  <c r="Q1917" i="1"/>
  <c r="B1917" i="1"/>
  <c r="J1917" i="1"/>
  <c r="A1917" i="1"/>
  <c r="R1917" i="1"/>
  <c r="L1917" i="1"/>
  <c r="K1917" i="1"/>
  <c r="M1917" i="1"/>
  <c r="P366" i="1"/>
  <c r="J366" i="1"/>
  <c r="R366" i="1"/>
  <c r="K366" i="1"/>
  <c r="L366" i="1"/>
  <c r="A366" i="1"/>
  <c r="M366" i="1"/>
  <c r="B366" i="1"/>
  <c r="N366" i="1"/>
  <c r="O366" i="1"/>
  <c r="A202" i="1"/>
  <c r="N202" i="1"/>
  <c r="A1994" i="1"/>
  <c r="N1994" i="1"/>
  <c r="P1994" i="1"/>
  <c r="O1994" i="1"/>
  <c r="K1994" i="1"/>
  <c r="Q1994" i="1"/>
  <c r="J1994" i="1"/>
  <c r="R1994" i="1"/>
  <c r="L1994"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703" i="1"/>
  <c r="M1682" i="1"/>
  <c r="N592" i="1"/>
  <c r="B593" i="1"/>
  <c r="R584" i="1"/>
  <c r="O585" i="1"/>
  <c r="J600" i="1"/>
  <c r="K608" i="1"/>
  <c r="A608" i="1"/>
  <c r="M616" i="1"/>
  <c r="O624" i="1"/>
  <c r="R609" i="1"/>
  <c r="N1539" i="1"/>
  <c r="K1441" i="1"/>
  <c r="Q800" i="1"/>
  <c r="N850" i="1"/>
  <c r="J1703" i="1"/>
  <c r="R1681" i="1"/>
  <c r="B1682" i="1"/>
  <c r="N165" i="1"/>
  <c r="A592" i="1"/>
  <c r="R594" i="1"/>
  <c r="J584" i="1"/>
  <c r="N585" i="1"/>
  <c r="Q600" i="1"/>
  <c r="R608" i="1"/>
  <c r="L616" i="1"/>
  <c r="A616" i="1"/>
  <c r="M624" i="1"/>
  <c r="O1483" i="1"/>
  <c r="Q1531" i="1"/>
  <c r="O800" i="1"/>
  <c r="B850" i="1"/>
  <c r="K363" i="1"/>
  <c r="J367" i="1"/>
  <c r="K1710" i="1"/>
  <c r="J1918" i="1"/>
  <c r="J1681" i="1"/>
  <c r="A1682" i="1"/>
  <c r="R171" i="1"/>
  <c r="J381" i="1"/>
  <c r="O583" i="1"/>
  <c r="R593" i="1"/>
  <c r="Q584" i="1"/>
  <c r="M585" i="1"/>
  <c r="L623" i="1"/>
  <c r="P600" i="1"/>
  <c r="J608" i="1"/>
  <c r="R616" i="1"/>
  <c r="L624" i="1"/>
  <c r="B624" i="1"/>
  <c r="O617" i="1"/>
  <c r="B1427" i="1"/>
  <c r="L1483" i="1"/>
  <c r="P1531" i="1"/>
  <c r="R818" i="1"/>
  <c r="L736" i="1"/>
  <c r="B1888" i="1"/>
  <c r="L1888" i="1"/>
  <c r="M1888" i="1"/>
  <c r="P1880" i="1"/>
  <c r="K1880" i="1"/>
  <c r="M1880" i="1"/>
  <c r="N1880" i="1"/>
  <c r="P1954" i="1"/>
  <c r="Q1954" i="1"/>
  <c r="K1954" i="1"/>
  <c r="B1946" i="1"/>
  <c r="M1946" i="1"/>
  <c r="Q1681" i="1"/>
  <c r="Q593" i="1"/>
  <c r="L585" i="1"/>
  <c r="N617" i="1"/>
  <c r="R1563" i="1"/>
  <c r="A1563" i="1"/>
  <c r="A1467" i="1"/>
  <c r="M1467" i="1"/>
  <c r="O1451" i="1"/>
  <c r="L1451" i="1"/>
  <c r="Q818" i="1"/>
  <c r="L754" i="1"/>
  <c r="L832" i="1"/>
  <c r="L780" i="1"/>
  <c r="M247" i="1"/>
  <c r="L1965" i="1"/>
  <c r="J1974" i="1"/>
  <c r="J47" i="1"/>
  <c r="R1682" i="1"/>
  <c r="J168" i="1"/>
  <c r="N593" i="1"/>
  <c r="O625" i="1"/>
  <c r="O832" i="1"/>
  <c r="N806" i="1"/>
  <c r="B1711" i="1"/>
  <c r="B1909" i="1"/>
  <c r="J206" i="1"/>
  <c r="L155" i="1"/>
  <c r="P168" i="1"/>
  <c r="P592" i="1"/>
  <c r="M593" i="1"/>
  <c r="J585" i="1"/>
  <c r="K600" i="1"/>
  <c r="A600" i="1"/>
  <c r="M608" i="1"/>
  <c r="O616" i="1"/>
  <c r="J624" i="1"/>
  <c r="R601" i="1"/>
  <c r="J1443" i="1"/>
  <c r="N1499" i="1"/>
  <c r="O1563" i="1"/>
  <c r="N1451" i="1"/>
  <c r="A1475" i="1"/>
  <c r="J768" i="1"/>
  <c r="Q844" i="1"/>
  <c r="A838" i="1"/>
  <c r="P1946"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50"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81" i="1"/>
  <c r="R1947" i="1"/>
  <c r="R1889"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86" i="1"/>
  <c r="K1881" i="1"/>
  <c r="Q1889"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44" i="1"/>
  <c r="P1955" i="1"/>
  <c r="Q1881" i="1"/>
  <c r="N1947" i="1"/>
  <c r="N1889" i="1"/>
  <c r="R734" i="1"/>
  <c r="O766" i="1"/>
  <c r="M804" i="1"/>
  <c r="N842" i="1"/>
  <c r="L1944" i="1"/>
  <c r="Q155" i="1"/>
  <c r="B1632" i="1"/>
  <c r="N1632" i="1"/>
  <c r="P1632" i="1"/>
  <c r="B1636" i="1"/>
  <c r="L1636" i="1"/>
  <c r="N1636" i="1"/>
  <c r="N1875" i="1"/>
  <c r="Q1875" i="1"/>
  <c r="J1875" i="1"/>
  <c r="M1910" i="1"/>
  <c r="N1910" i="1"/>
  <c r="P1915" i="1"/>
  <c r="L1915" i="1"/>
  <c r="A1915" i="1"/>
  <c r="K1940" i="1"/>
  <c r="A1940" i="1"/>
  <c r="M1966" i="1"/>
  <c r="B1966" i="1"/>
  <c r="P1966" i="1"/>
  <c r="A153" i="1"/>
  <c r="P153" i="1"/>
  <c r="M1914" i="1"/>
  <c r="N1874" i="1"/>
  <c r="Q1633" i="1"/>
  <c r="K246" i="1"/>
  <c r="A246" i="1"/>
  <c r="Q1702" i="1"/>
  <c r="M74" i="1"/>
  <c r="M229" i="1"/>
  <c r="B703" i="1"/>
  <c r="A1566" i="1"/>
  <c r="A405" i="1"/>
  <c r="L1966" i="1"/>
  <c r="R1940" i="1"/>
  <c r="L1910" i="1"/>
  <c r="L1875" i="1"/>
  <c r="P1636" i="1"/>
  <c r="A1632" i="1"/>
  <c r="P247" i="1"/>
  <c r="N1965" i="1"/>
  <c r="R1974" i="1"/>
  <c r="K153" i="1"/>
  <c r="K206" i="1"/>
  <c r="N1679" i="1"/>
  <c r="L1679" i="1"/>
  <c r="M1679" i="1"/>
  <c r="B1679" i="1"/>
  <c r="K1679" i="1"/>
  <c r="B396" i="1"/>
  <c r="A388" i="1"/>
  <c r="B388" i="1"/>
  <c r="J1914" i="1"/>
  <c r="L1874" i="1"/>
  <c r="L1989" i="1"/>
  <c r="R229" i="1"/>
  <c r="K405" i="1"/>
  <c r="Q363" i="1"/>
  <c r="A247" i="1"/>
  <c r="R1965" i="1"/>
  <c r="P1710" i="1"/>
  <c r="O1974" i="1"/>
  <c r="P589" i="1"/>
  <c r="J589" i="1"/>
  <c r="O363" i="1"/>
  <c r="O1711" i="1"/>
  <c r="Q1965" i="1"/>
  <c r="M1710" i="1"/>
  <c r="L261" i="1"/>
  <c r="M15" i="1"/>
  <c r="R218" i="1"/>
  <c r="B218" i="1"/>
  <c r="L218" i="1"/>
  <c r="R20" i="1"/>
  <c r="B20" i="1"/>
  <c r="L20" i="1"/>
  <c r="A52" i="1"/>
  <c r="R52" i="1"/>
  <c r="N52" i="1"/>
  <c r="B1599" i="1"/>
  <c r="K1599" i="1"/>
  <c r="M712" i="1"/>
  <c r="R712" i="1"/>
  <c r="O680" i="1"/>
  <c r="A680" i="1"/>
  <c r="Q680" i="1"/>
  <c r="K372" i="1"/>
  <c r="P372" i="1"/>
  <c r="P627" i="1"/>
  <c r="A627" i="1"/>
  <c r="P611" i="1"/>
  <c r="J611" i="1"/>
  <c r="R611" i="1"/>
  <c r="K611" i="1"/>
  <c r="B1702" i="1"/>
  <c r="O1702" i="1"/>
  <c r="Q1710" i="1"/>
  <c r="J1710" i="1"/>
  <c r="N1710" i="1"/>
  <c r="N155" i="1"/>
  <c r="K155" i="1"/>
  <c r="M155" i="1"/>
  <c r="J155" i="1"/>
  <c r="P1974" i="1"/>
  <c r="K1974" i="1"/>
  <c r="K1703" i="1"/>
  <c r="B1703" i="1"/>
  <c r="N1711" i="1"/>
  <c r="L1711" i="1"/>
  <c r="M1711" i="1"/>
  <c r="A363" i="1"/>
  <c r="R363" i="1"/>
  <c r="M1909" i="1"/>
  <c r="O1909" i="1"/>
  <c r="Q1909" i="1"/>
  <c r="A1909" i="1"/>
  <c r="L1619" i="1"/>
  <c r="K1619" i="1"/>
  <c r="Q1619" i="1"/>
  <c r="B74" i="1"/>
  <c r="P74" i="1"/>
  <c r="R477" i="1"/>
  <c r="P477" i="1"/>
  <c r="Q405" i="1"/>
  <c r="P405" i="1"/>
  <c r="J405" i="1"/>
  <c r="L15" i="1"/>
  <c r="J15" i="1"/>
  <c r="N1566" i="1"/>
  <c r="O1566" i="1"/>
  <c r="P1566" i="1"/>
  <c r="A206" i="1"/>
  <c r="B206" i="1"/>
  <c r="K715" i="1"/>
  <c r="M715" i="1"/>
  <c r="M709" i="1"/>
  <c r="N709" i="1"/>
  <c r="A709" i="1"/>
  <c r="P703" i="1"/>
  <c r="J703" i="1"/>
  <c r="M1681" i="1"/>
  <c r="B1680" i="1"/>
  <c r="P1680"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78" i="1"/>
  <c r="M1680" i="1"/>
  <c r="N1681" i="1"/>
  <c r="O1677"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700" i="1"/>
  <c r="B1700" i="1"/>
  <c r="P270" i="1"/>
  <c r="M701" i="1"/>
  <c r="O1714" i="1"/>
  <c r="J57" i="1"/>
  <c r="K33" i="1"/>
  <c r="P1872" i="1"/>
  <c r="P49" i="1"/>
  <c r="M368" i="1"/>
  <c r="L1680" i="1"/>
  <c r="P1683" i="1"/>
  <c r="K1683" i="1"/>
  <c r="K173" i="1"/>
  <c r="M169" i="1"/>
  <c r="R170" i="1"/>
  <c r="A168" i="1"/>
  <c r="R591" i="1"/>
  <c r="Q601" i="1"/>
  <c r="L609" i="1"/>
  <c r="R625" i="1"/>
  <c r="J1433" i="1"/>
  <c r="R1449" i="1"/>
  <c r="M1465" i="1"/>
  <c r="K1489" i="1"/>
  <c r="M1505" i="1"/>
  <c r="B1529" i="1"/>
  <c r="B1545" i="1"/>
  <c r="O1457" i="1"/>
  <c r="Q1513" i="1"/>
  <c r="A1481" i="1"/>
  <c r="O367" i="1"/>
  <c r="J1700" i="1"/>
  <c r="A1700" i="1"/>
  <c r="N270" i="1"/>
  <c r="J701" i="1"/>
  <c r="N1714" i="1"/>
  <c r="L57" i="1"/>
  <c r="A33" i="1"/>
  <c r="P453" i="1"/>
  <c r="N49" i="1"/>
  <c r="A368" i="1"/>
  <c r="R1675" i="1"/>
  <c r="K1680" i="1"/>
  <c r="O1683" i="1"/>
  <c r="Q1682" i="1"/>
  <c r="K1682"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88" i="1"/>
  <c r="Q1888" i="1"/>
  <c r="R1888" i="1"/>
  <c r="L1954" i="1"/>
  <c r="B1954" i="1"/>
  <c r="M1954" i="1"/>
  <c r="A1946" i="1"/>
  <c r="Q1946" i="1"/>
  <c r="K1946" i="1"/>
  <c r="O574" i="1"/>
  <c r="M575" i="1"/>
  <c r="A1391" i="1"/>
  <c r="B1362" i="1"/>
  <c r="B1330" i="1"/>
  <c r="J575" i="1"/>
  <c r="A1424" i="1"/>
  <c r="A1400" i="1"/>
  <c r="B1394" i="1"/>
  <c r="A1348" i="1"/>
  <c r="A1316" i="1"/>
  <c r="B1426" i="1"/>
  <c r="A1408" i="1"/>
  <c r="B1402" i="1"/>
  <c r="B1398" i="1"/>
  <c r="A1384" i="1"/>
  <c r="B1378" i="1"/>
  <c r="B1346" i="1"/>
  <c r="K559" i="1"/>
  <c r="L1945" i="1"/>
  <c r="B1955" i="1"/>
  <c r="B1881" i="1"/>
  <c r="B1889" i="1"/>
  <c r="Q558" i="1"/>
  <c r="J566" i="1"/>
  <c r="R574" i="1"/>
  <c r="J559" i="1"/>
  <c r="A1392" i="1"/>
  <c r="B1370" i="1"/>
  <c r="B1338" i="1"/>
  <c r="O1617" i="1"/>
  <c r="O1620" i="1"/>
  <c r="O1621" i="1"/>
  <c r="O1618" i="1"/>
  <c r="O1622" i="1"/>
  <c r="O505" i="1"/>
  <c r="O504" i="1"/>
  <c r="F57" i="8"/>
  <c r="F52" i="8"/>
  <c r="F60" i="8"/>
  <c r="F55" i="8"/>
  <c r="F87" i="8"/>
  <c r="F137" i="8"/>
  <c r="F23" i="8"/>
  <c r="F177" i="8"/>
  <c r="F85" i="8"/>
  <c r="F142" i="8"/>
  <c r="F145" i="8"/>
  <c r="F82" i="8"/>
  <c r="F26" i="8"/>
  <c r="F58" i="8"/>
  <c r="F84" i="8"/>
  <c r="F56" i="8"/>
  <c r="F86" i="8"/>
  <c r="F64" i="8"/>
  <c r="F54" i="8"/>
  <c r="L698" i="1"/>
  <c r="Q718" i="1"/>
  <c r="R1599" i="1"/>
  <c r="J1966" i="1"/>
  <c r="M1940" i="1"/>
  <c r="Q1915" i="1"/>
  <c r="P1910" i="1"/>
  <c r="A1910" i="1"/>
  <c r="K1875" i="1"/>
  <c r="M1636" i="1"/>
  <c r="R1632" i="1"/>
  <c r="N667" i="1"/>
  <c r="J699" i="1"/>
  <c r="J664" i="1"/>
  <c r="A1598" i="1"/>
  <c r="B43" i="1"/>
  <c r="R661" i="1"/>
  <c r="L1974" i="1"/>
  <c r="O153" i="1"/>
  <c r="K49" i="1"/>
  <c r="P368" i="1"/>
  <c r="R1629"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94" i="1"/>
  <c r="K1694" i="1"/>
  <c r="M315" i="1"/>
  <c r="A315" i="1"/>
  <c r="Q315" i="1"/>
  <c r="A1990" i="1"/>
  <c r="J1990" i="1"/>
  <c r="L36" i="1"/>
  <c r="Q36" i="1"/>
  <c r="J60" i="1"/>
  <c r="P60" i="1"/>
  <c r="N1642" i="1"/>
  <c r="B1642" i="1"/>
  <c r="L665" i="1"/>
  <c r="A665" i="1"/>
  <c r="Q712" i="1"/>
  <c r="K712" i="1"/>
  <c r="O692" i="1"/>
  <c r="L692" i="1"/>
  <c r="B1573" i="1"/>
  <c r="M1573" i="1"/>
  <c r="A316" i="1"/>
  <c r="K316" i="1"/>
  <c r="K1635" i="1"/>
  <c r="R1635" i="1"/>
  <c r="M1627" i="1"/>
  <c r="L1627" i="1"/>
  <c r="R1627" i="1"/>
  <c r="M1901" i="1"/>
  <c r="B1901" i="1"/>
  <c r="P1901" i="1"/>
  <c r="O1963" i="1"/>
  <c r="A1963" i="1"/>
  <c r="J1963" i="1"/>
  <c r="P231" i="1"/>
  <c r="L231" i="1"/>
  <c r="N231" i="1"/>
  <c r="R453" i="1"/>
  <c r="Q453" i="1"/>
  <c r="A453" i="1"/>
  <c r="L369" i="1"/>
  <c r="K369" i="1"/>
  <c r="J369" i="1"/>
  <c r="P1937" i="1"/>
  <c r="R1842" i="1"/>
  <c r="Q1635" i="1"/>
  <c r="O218" i="1"/>
  <c r="L223" i="1"/>
  <c r="N1899" i="1"/>
  <c r="K1975" i="1"/>
  <c r="K1990" i="1"/>
  <c r="B1990" i="1"/>
  <c r="J2000" i="1"/>
  <c r="Q2015" i="1"/>
  <c r="K307" i="1"/>
  <c r="B1695" i="1"/>
  <c r="O666" i="1"/>
  <c r="Q686" i="1"/>
  <c r="K209" i="1"/>
  <c r="P52" i="1"/>
  <c r="P20" i="1"/>
  <c r="R158" i="1"/>
  <c r="B158" i="1"/>
  <c r="Q1940" i="1"/>
  <c r="B1940" i="1"/>
  <c r="R1915" i="1"/>
  <c r="P1875" i="1"/>
  <c r="Q1636" i="1"/>
  <c r="B315" i="1"/>
  <c r="B1694" i="1"/>
  <c r="P667" i="1"/>
  <c r="P681" i="1"/>
  <c r="N699" i="1"/>
  <c r="O713" i="1"/>
  <c r="K664" i="1"/>
  <c r="Q1598" i="1"/>
  <c r="Q214" i="1"/>
  <c r="O59" i="1"/>
  <c r="L43" i="1"/>
  <c r="N27" i="1"/>
  <c r="O661" i="1"/>
  <c r="L367" i="1"/>
  <c r="J1909" i="1"/>
  <c r="R153" i="1"/>
  <c r="O1872" i="1"/>
  <c r="N15" i="1"/>
  <c r="O369" i="1"/>
  <c r="L1918" i="1"/>
  <c r="R715" i="1"/>
  <c r="O231" i="1"/>
  <c r="P214" i="1"/>
  <c r="P59" i="1"/>
  <c r="P43" i="1"/>
  <c r="P27" i="1"/>
  <c r="M661" i="1"/>
  <c r="N1872" i="1"/>
  <c r="B369" i="1"/>
  <c r="K1918" i="1"/>
  <c r="N1629" i="1"/>
  <c r="L1703" i="1"/>
  <c r="P1703" i="1"/>
  <c r="R1711" i="1"/>
  <c r="J1711" i="1"/>
  <c r="N247" i="1"/>
  <c r="Q247" i="1"/>
  <c r="N363" i="1"/>
  <c r="M363" i="1"/>
  <c r="A1633" i="1"/>
  <c r="R1633" i="1"/>
  <c r="K1914" i="1"/>
  <c r="L1914" i="1"/>
  <c r="M1965" i="1"/>
  <c r="A1965" i="1"/>
  <c r="B229" i="1"/>
  <c r="L229" i="1"/>
  <c r="Q261" i="1"/>
  <c r="J261" i="1"/>
  <c r="A74" i="1"/>
  <c r="O74" i="1"/>
  <c r="B31" i="1"/>
  <c r="K31" i="1"/>
  <c r="L31" i="1"/>
  <c r="L47" i="1"/>
  <c r="A47" i="1"/>
  <c r="Q47" i="1"/>
  <c r="P206" i="1"/>
  <c r="L206" i="1"/>
  <c r="L709" i="1"/>
  <c r="K709" i="1"/>
  <c r="A703" i="1"/>
  <c r="O703" i="1"/>
  <c r="O1627" i="1"/>
  <c r="A1918" i="1"/>
  <c r="M1629" i="1"/>
  <c r="O1632" i="1"/>
  <c r="Q1632" i="1"/>
  <c r="A1636" i="1"/>
  <c r="R1636" i="1"/>
  <c r="J1910" i="1"/>
  <c r="Q1910" i="1"/>
  <c r="A1966" i="1"/>
  <c r="N1966" i="1"/>
  <c r="B153" i="1"/>
  <c r="M153" i="1"/>
  <c r="B1989" i="1"/>
  <c r="K1989" i="1"/>
  <c r="Q1974" i="1"/>
  <c r="A1974" i="1"/>
  <c r="M1974" i="1"/>
  <c r="R713" i="1"/>
  <c r="A713" i="1"/>
  <c r="B664" i="1"/>
  <c r="K1598" i="1"/>
  <c r="M214" i="1"/>
  <c r="Q59" i="1"/>
  <c r="J43" i="1"/>
  <c r="K27" i="1"/>
  <c r="J661" i="1"/>
  <c r="N1974" i="1"/>
  <c r="P1963" i="1"/>
  <c r="N1627" i="1"/>
  <c r="O453" i="1"/>
  <c r="K1901" i="1"/>
  <c r="K368" i="1"/>
  <c r="L1629" i="1"/>
  <c r="N367" i="1"/>
  <c r="M367" i="1"/>
  <c r="L33" i="1"/>
  <c r="M33" i="1"/>
  <c r="Q49" i="1"/>
  <c r="L49" i="1"/>
  <c r="A57" i="1"/>
  <c r="O57" i="1"/>
  <c r="K57" i="1"/>
  <c r="B203" i="1"/>
  <c r="N203" i="1"/>
  <c r="P1714" i="1"/>
  <c r="A1714" i="1"/>
  <c r="K1714" i="1"/>
  <c r="J669" i="1"/>
  <c r="Q707" i="1"/>
  <c r="O270" i="1"/>
  <c r="A270" i="1"/>
  <c r="R701" i="1"/>
  <c r="Q1676" i="1"/>
  <c r="P172" i="1"/>
  <c r="L166" i="1"/>
  <c r="P166" i="1"/>
  <c r="J1684" i="1"/>
  <c r="P164" i="1"/>
  <c r="A392" i="1"/>
  <c r="B392" i="1"/>
  <c r="B384" i="1"/>
  <c r="P1675" i="1"/>
  <c r="K1675" i="1"/>
  <c r="L1675" i="1"/>
  <c r="M1675" i="1"/>
  <c r="N1675" i="1"/>
  <c r="N1678" i="1"/>
  <c r="B1678" i="1"/>
  <c r="Q1678" i="1"/>
  <c r="J1678" i="1"/>
  <c r="L1678" i="1"/>
  <c r="Q1684" i="1"/>
  <c r="A1684" i="1"/>
  <c r="B1684" i="1"/>
  <c r="M1684" i="1"/>
  <c r="N1684" i="1"/>
  <c r="O1684" i="1"/>
  <c r="L1676" i="1"/>
  <c r="M1676" i="1"/>
  <c r="N1676" i="1"/>
  <c r="O1676" i="1"/>
  <c r="P1676" i="1"/>
  <c r="Q164" i="1"/>
  <c r="M164" i="1"/>
  <c r="J164" i="1"/>
  <c r="R164" i="1"/>
  <c r="K164" i="1"/>
  <c r="O164" i="1"/>
  <c r="J172" i="1"/>
  <c r="L172" i="1"/>
  <c r="M172" i="1"/>
  <c r="N172" i="1"/>
  <c r="O172" i="1"/>
  <c r="J1679" i="1"/>
  <c r="A1680" i="1"/>
  <c r="P1681" i="1"/>
  <c r="J1682" i="1"/>
  <c r="J173" i="1"/>
  <c r="Q171" i="1"/>
  <c r="J169" i="1"/>
  <c r="J165" i="1"/>
  <c r="L170" i="1"/>
  <c r="O168" i="1"/>
  <c r="A381" i="1"/>
  <c r="A395" i="1"/>
  <c r="A383" i="1"/>
  <c r="M583" i="1"/>
  <c r="M591" i="1"/>
  <c r="A591" i="1"/>
  <c r="N594" i="1"/>
  <c r="N587" i="1"/>
  <c r="B595" i="1"/>
  <c r="L599" i="1"/>
  <c r="M607" i="1"/>
  <c r="A607" i="1"/>
  <c r="O623" i="1"/>
  <c r="A623" i="1"/>
  <c r="P603" i="1"/>
  <c r="L619" i="1"/>
  <c r="O604" i="1"/>
  <c r="Q1551" i="1"/>
  <c r="R1685" i="1"/>
  <c r="O1681"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81" i="1"/>
  <c r="B1681" i="1"/>
  <c r="N1682"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81"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94" i="1"/>
  <c r="L1894" i="1"/>
  <c r="N1894" i="1"/>
  <c r="Q1886" i="1"/>
  <c r="R1886" i="1"/>
  <c r="B1960" i="1"/>
  <c r="O1960" i="1"/>
  <c r="P1960" i="1"/>
  <c r="M1960" i="1"/>
  <c r="K1952" i="1"/>
  <c r="M1952" i="1"/>
  <c r="A1952" i="1"/>
  <c r="A1944" i="1"/>
  <c r="P1944" i="1"/>
  <c r="R1944" i="1"/>
  <c r="B1375" i="1"/>
  <c r="A1375" i="1"/>
  <c r="B1343" i="1"/>
  <c r="A1343" i="1"/>
  <c r="R1893" i="1"/>
  <c r="Q1893" i="1"/>
  <c r="M1893" i="1"/>
  <c r="M1885" i="1"/>
  <c r="Q1885" i="1"/>
  <c r="J1885" i="1"/>
  <c r="B1959" i="1"/>
  <c r="Q1959" i="1"/>
  <c r="M1951" i="1"/>
  <c r="P1951"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93" i="1"/>
  <c r="B1948" i="1"/>
  <c r="Q577" i="1"/>
  <c r="B1367" i="1"/>
  <c r="A1367" i="1"/>
  <c r="B1335" i="1"/>
  <c r="A1335" i="1"/>
  <c r="N1532" i="1"/>
  <c r="K1452" i="1"/>
  <c r="N1500" i="1"/>
  <c r="Q1428" i="1"/>
  <c r="M1476" i="1"/>
  <c r="P1548" i="1"/>
  <c r="L1468" i="1"/>
  <c r="L1516" i="1"/>
  <c r="B1516" i="1"/>
  <c r="R788" i="1"/>
  <c r="Q840" i="1"/>
  <c r="R841" i="1"/>
  <c r="K841" i="1"/>
  <c r="L841" i="1"/>
  <c r="N841" i="1"/>
  <c r="Q841" i="1"/>
  <c r="L1959" i="1"/>
  <c r="M1882"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59"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84"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90" i="1"/>
  <c r="B839" i="1"/>
  <c r="L851" i="1"/>
  <c r="J218" i="1"/>
  <c r="M316" i="1"/>
  <c r="P307" i="1"/>
  <c r="Q307" i="1"/>
  <c r="N1573" i="1"/>
  <c r="A1573" i="1"/>
  <c r="Q1695" i="1"/>
  <c r="K1687" i="1"/>
  <c r="R372" i="1"/>
  <c r="M666" i="1"/>
  <c r="N680" i="1"/>
  <c r="R686" i="1"/>
  <c r="A686" i="1"/>
  <c r="N692" i="1"/>
  <c r="Q698" i="1"/>
  <c r="P712" i="1"/>
  <c r="R718" i="1"/>
  <c r="J665" i="1"/>
  <c r="O665" i="1"/>
  <c r="M1599" i="1"/>
  <c r="A1599" i="1"/>
  <c r="M1642" i="1"/>
  <c r="M209" i="1"/>
  <c r="O210" i="1"/>
  <c r="B210" i="1"/>
  <c r="O60" i="1"/>
  <c r="K52" i="1"/>
  <c r="M44" i="1"/>
  <c r="P44" i="1"/>
  <c r="R36" i="1"/>
  <c r="O28" i="1"/>
  <c r="A28" i="1"/>
  <c r="O20" i="1"/>
  <c r="R662" i="1"/>
  <c r="Q1703" i="1"/>
  <c r="P1965" i="1"/>
  <c r="B1965" i="1"/>
  <c r="L1909" i="1"/>
  <c r="R261" i="1"/>
  <c r="A261" i="1"/>
  <c r="L1963" i="1"/>
  <c r="P1627" i="1"/>
  <c r="R250" i="1"/>
  <c r="A250" i="1"/>
  <c r="B709" i="1"/>
  <c r="N206" i="1"/>
  <c r="N31" i="1"/>
  <c r="P15" i="1"/>
  <c r="M477" i="1"/>
  <c r="B477" i="1"/>
  <c r="J453" i="1"/>
  <c r="N1918" i="1"/>
  <c r="N1619" i="1"/>
  <c r="N1901" i="1"/>
  <c r="N715" i="1"/>
  <c r="A715" i="1"/>
  <c r="M47" i="1"/>
  <c r="Q368" i="1"/>
  <c r="J231" i="1"/>
  <c r="P1629" i="1"/>
  <c r="M360" i="1"/>
  <c r="L360" i="1"/>
  <c r="P218" i="1"/>
  <c r="Q218" i="1"/>
  <c r="L316" i="1"/>
  <c r="O307" i="1"/>
  <c r="B307" i="1"/>
  <c r="L1573" i="1"/>
  <c r="O1695" i="1"/>
  <c r="P1695" i="1"/>
  <c r="R1687" i="1"/>
  <c r="J372" i="1"/>
  <c r="K666" i="1"/>
  <c r="M680" i="1"/>
  <c r="J686" i="1"/>
  <c r="K692" i="1"/>
  <c r="M692" i="1"/>
  <c r="P698" i="1"/>
  <c r="O712" i="1"/>
  <c r="J718" i="1"/>
  <c r="K665" i="1"/>
  <c r="B665" i="1"/>
  <c r="L1599" i="1"/>
  <c r="K1642" i="1"/>
  <c r="L1642" i="1"/>
  <c r="L209" i="1"/>
  <c r="N210" i="1"/>
  <c r="A210" i="1"/>
  <c r="Q60" i="1"/>
  <c r="O52" i="1"/>
  <c r="K44" i="1"/>
  <c r="B44" i="1"/>
  <c r="J36" i="1"/>
  <c r="J28" i="1"/>
  <c r="K20" i="1"/>
  <c r="N20" i="1"/>
  <c r="P662" i="1"/>
  <c r="J662" i="1"/>
  <c r="P261" i="1"/>
  <c r="B261" i="1"/>
  <c r="L250" i="1"/>
  <c r="M31" i="1"/>
  <c r="O15" i="1"/>
  <c r="L477" i="1"/>
  <c r="M1619" i="1"/>
  <c r="L1901" i="1"/>
  <c r="O715" i="1"/>
  <c r="P47" i="1"/>
  <c r="B47" i="1"/>
  <c r="Q231" i="1"/>
  <c r="B1629" i="1"/>
  <c r="O1629" i="1"/>
  <c r="K661" i="1"/>
  <c r="N661" i="1"/>
  <c r="Q43" i="1"/>
  <c r="O43" i="1"/>
  <c r="B1598" i="1"/>
  <c r="M1598" i="1"/>
  <c r="A699" i="1"/>
  <c r="K699" i="1"/>
  <c r="K667" i="1"/>
  <c r="Q667" i="1"/>
  <c r="N218" i="1"/>
  <c r="A218" i="1"/>
  <c r="R316" i="1"/>
  <c r="M307" i="1"/>
  <c r="K1573" i="1"/>
  <c r="M1695" i="1"/>
  <c r="A1695" i="1"/>
  <c r="Q1687" i="1"/>
  <c r="O372" i="1"/>
  <c r="B372" i="1"/>
  <c r="R666" i="1"/>
  <c r="J680" i="1"/>
  <c r="L680" i="1"/>
  <c r="P686" i="1"/>
  <c r="R692" i="1"/>
  <c r="A692" i="1"/>
  <c r="N698" i="1"/>
  <c r="N712" i="1"/>
  <c r="B712" i="1"/>
  <c r="P718" i="1"/>
  <c r="Q665" i="1"/>
  <c r="Q1599" i="1"/>
  <c r="J1642" i="1"/>
  <c r="A1642" i="1"/>
  <c r="R209" i="1"/>
  <c r="L210" i="1"/>
  <c r="R60" i="1"/>
  <c r="B60" i="1"/>
  <c r="J52" i="1"/>
  <c r="N44" i="1"/>
  <c r="M36" i="1"/>
  <c r="P36" i="1"/>
  <c r="M28" i="1"/>
  <c r="Q20" i="1"/>
  <c r="A20" i="1"/>
  <c r="N662" i="1"/>
  <c r="A662" i="1"/>
  <c r="N250" i="1"/>
  <c r="R1619" i="1"/>
  <c r="B1619" i="1"/>
  <c r="A1872" i="1"/>
  <c r="L1872" i="1"/>
  <c r="A369" i="1"/>
  <c r="R369" i="1"/>
  <c r="M218" i="1"/>
  <c r="J316" i="1"/>
  <c r="L307" i="1"/>
  <c r="R1573" i="1"/>
  <c r="L1695" i="1"/>
  <c r="O1687" i="1"/>
  <c r="P1687" i="1"/>
  <c r="N372" i="1"/>
  <c r="A372" i="1"/>
  <c r="Q666" i="1"/>
  <c r="K680" i="1"/>
  <c r="B680" i="1"/>
  <c r="O686" i="1"/>
  <c r="J692" i="1"/>
  <c r="K698" i="1"/>
  <c r="M698" i="1"/>
  <c r="L712" i="1"/>
  <c r="A712" i="1"/>
  <c r="O718" i="1"/>
  <c r="P665" i="1"/>
  <c r="N1599" i="1"/>
  <c r="Q1642" i="1"/>
  <c r="Q209" i="1"/>
  <c r="J209" i="1"/>
  <c r="K210" i="1"/>
  <c r="M60" i="1"/>
  <c r="A60" i="1"/>
  <c r="Q52" i="1"/>
  <c r="O44" i="1"/>
  <c r="N36" i="1"/>
  <c r="B36" i="1"/>
  <c r="L28" i="1"/>
  <c r="M20" i="1"/>
  <c r="M662" i="1"/>
  <c r="J363" i="1"/>
  <c r="K1711" i="1"/>
  <c r="K1965" i="1"/>
  <c r="M261" i="1"/>
  <c r="Q1963" i="1"/>
  <c r="M1872" i="1"/>
  <c r="B1872" i="1"/>
  <c r="K1627" i="1"/>
  <c r="M250" i="1"/>
  <c r="R206" i="1"/>
  <c r="O31" i="1"/>
  <c r="K15" i="1"/>
  <c r="Q477" i="1"/>
  <c r="P369" i="1"/>
  <c r="N453" i="1"/>
  <c r="R1918" i="1"/>
  <c r="B1918" i="1"/>
  <c r="N360" i="1"/>
  <c r="J1619" i="1"/>
  <c r="A1619" i="1"/>
  <c r="J1901" i="1"/>
  <c r="K47" i="1"/>
  <c r="L368" i="1"/>
  <c r="B368" i="1"/>
  <c r="M231" i="1"/>
  <c r="K1629" i="1"/>
  <c r="B1710" i="1"/>
  <c r="O1710" i="1"/>
  <c r="A155" i="1"/>
  <c r="O155" i="1"/>
  <c r="K250" i="1"/>
  <c r="A1703" i="1"/>
  <c r="M1703" i="1"/>
  <c r="L247" i="1"/>
  <c r="O247" i="1"/>
  <c r="K1909" i="1"/>
  <c r="R1909" i="1"/>
  <c r="A31" i="1"/>
  <c r="Q31" i="1"/>
  <c r="P715" i="1"/>
  <c r="Q715" i="1"/>
  <c r="P709" i="1"/>
  <c r="Q709" i="1"/>
  <c r="K218" i="1"/>
  <c r="O316" i="1"/>
  <c r="B316" i="1"/>
  <c r="R307" i="1"/>
  <c r="P1573" i="1"/>
  <c r="Q1573" i="1"/>
  <c r="R1695" i="1"/>
  <c r="M1687" i="1"/>
  <c r="A1687" i="1"/>
  <c r="L372" i="1"/>
  <c r="P666" i="1"/>
  <c r="B666" i="1"/>
  <c r="P680" i="1"/>
  <c r="K686" i="1"/>
  <c r="M686" i="1"/>
  <c r="P692" i="1"/>
  <c r="R698" i="1"/>
  <c r="A698" i="1"/>
  <c r="J712" i="1"/>
  <c r="K718" i="1"/>
  <c r="B718" i="1"/>
  <c r="M665" i="1"/>
  <c r="P1599" i="1"/>
  <c r="J1599" i="1"/>
  <c r="O1642" i="1"/>
  <c r="O209" i="1"/>
  <c r="A209" i="1"/>
  <c r="J210" i="1"/>
  <c r="K60" i="1"/>
  <c r="M52" i="1"/>
  <c r="B52" i="1"/>
  <c r="J44" i="1"/>
  <c r="O36" i="1"/>
  <c r="Q28" i="1"/>
  <c r="N28" i="1"/>
  <c r="J20" i="1"/>
  <c r="K662" i="1"/>
  <c r="P363" i="1"/>
  <c r="B363" i="1"/>
  <c r="B247" i="1"/>
  <c r="Q1711" i="1"/>
  <c r="R1703" i="1"/>
  <c r="J1965" i="1"/>
  <c r="P1909" i="1"/>
  <c r="K261" i="1"/>
  <c r="N1963" i="1"/>
  <c r="R1872" i="1"/>
  <c r="J1627" i="1"/>
  <c r="A1627" i="1"/>
  <c r="Q250" i="1"/>
  <c r="R709" i="1"/>
  <c r="Q206" i="1"/>
  <c r="J31" i="1"/>
  <c r="Q15" i="1"/>
  <c r="A15" i="1"/>
  <c r="O477" i="1"/>
  <c r="N369" i="1"/>
  <c r="M453" i="1"/>
  <c r="Q1918" i="1"/>
  <c r="K360" i="1"/>
  <c r="A360" i="1"/>
  <c r="P1619" i="1"/>
  <c r="Q1901" i="1"/>
  <c r="A1901" i="1"/>
  <c r="J715" i="1"/>
  <c r="O47" i="1"/>
  <c r="R368" i="1"/>
  <c r="K231" i="1"/>
  <c r="B231" i="1"/>
  <c r="J1629" i="1"/>
  <c r="J153" i="1"/>
  <c r="Q153" i="1"/>
  <c r="N316" i="1"/>
  <c r="O1573" i="1"/>
  <c r="N666" i="1"/>
  <c r="L686" i="1"/>
  <c r="L718" i="1"/>
  <c r="O1599" i="1"/>
  <c r="P210" i="1"/>
  <c r="L52" i="1"/>
  <c r="R28" i="1"/>
  <c r="N153" i="1"/>
  <c r="O261" i="1"/>
  <c r="M1963" i="1"/>
  <c r="J1872" i="1"/>
  <c r="Q1627" i="1"/>
  <c r="J250" i="1"/>
  <c r="B250" i="1"/>
  <c r="J709" i="1"/>
  <c r="O206" i="1"/>
  <c r="P31" i="1"/>
  <c r="R15" i="1"/>
  <c r="N477" i="1"/>
  <c r="A477" i="1"/>
  <c r="M369" i="1"/>
  <c r="L453" i="1"/>
  <c r="O1918" i="1"/>
  <c r="R360" i="1"/>
  <c r="O1619" i="1"/>
  <c r="O1901" i="1"/>
  <c r="B715" i="1"/>
  <c r="N47" i="1"/>
  <c r="R155" i="1"/>
  <c r="J368" i="1"/>
  <c r="R231" i="1"/>
  <c r="A231" i="1"/>
  <c r="Q1629" i="1"/>
  <c r="Q1680" i="1"/>
  <c r="L1685" i="1"/>
  <c r="Q1677" i="1"/>
  <c r="A1677" i="1"/>
  <c r="B1683" i="1"/>
  <c r="P1679" i="1"/>
  <c r="O1679" i="1"/>
  <c r="Q1679" i="1"/>
  <c r="M166" i="1"/>
  <c r="M171" i="1"/>
  <c r="R169" i="1"/>
  <c r="L164" i="1"/>
  <c r="N164" i="1"/>
  <c r="R172" i="1"/>
  <c r="K172" i="1"/>
  <c r="A396" i="1"/>
  <c r="M588" i="1"/>
  <c r="O589" i="1"/>
  <c r="M605" i="1"/>
  <c r="Q629" i="1"/>
  <c r="Q1675" i="1"/>
  <c r="A1675" i="1"/>
  <c r="J1675" i="1"/>
  <c r="R1678" i="1"/>
  <c r="K1678" i="1"/>
  <c r="K165" i="1"/>
  <c r="M165" i="1"/>
  <c r="Q165" i="1"/>
  <c r="A173" i="1"/>
  <c r="P173" i="1"/>
  <c r="B173" i="1"/>
  <c r="R173" i="1"/>
  <c r="B395" i="1"/>
  <c r="A387" i="1"/>
  <c r="R589" i="1"/>
  <c r="A1685" i="1"/>
  <c r="O1685" i="1"/>
  <c r="B1685" i="1"/>
  <c r="P1685" i="1"/>
  <c r="K1677" i="1"/>
  <c r="L1677"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78" i="1"/>
  <c r="A1678" i="1"/>
  <c r="B1675" i="1"/>
  <c r="A1679" i="1"/>
  <c r="J1685" i="1"/>
  <c r="N1677" i="1"/>
  <c r="K1684" i="1"/>
  <c r="R1684" i="1"/>
  <c r="L1684" i="1"/>
  <c r="B1676" i="1"/>
  <c r="J1676" i="1"/>
  <c r="K1676" i="1"/>
  <c r="R1676" i="1"/>
  <c r="Q172" i="1"/>
  <c r="A172" i="1"/>
  <c r="B164" i="1"/>
  <c r="B166" i="1"/>
  <c r="L165" i="1"/>
  <c r="M613" i="1"/>
  <c r="M1677" i="1"/>
  <c r="Q1683" i="1"/>
  <c r="A1683" i="1"/>
  <c r="J1683" i="1"/>
  <c r="B589" i="1"/>
  <c r="M589" i="1"/>
  <c r="A589" i="1"/>
  <c r="N589" i="1"/>
  <c r="Q589" i="1"/>
  <c r="K589" i="1"/>
  <c r="L589" i="1"/>
  <c r="Q613" i="1"/>
  <c r="Q1685" i="1"/>
  <c r="R1677"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85" i="1"/>
  <c r="J1677" i="1"/>
  <c r="O166" i="1"/>
  <c r="A390" i="1"/>
  <c r="B390" i="1"/>
  <c r="R597" i="1"/>
  <c r="L621" i="1"/>
  <c r="M1685" i="1"/>
  <c r="B1677" i="1"/>
  <c r="J1680" i="1"/>
  <c r="R1680"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91" i="1"/>
  <c r="J1891" i="1"/>
  <c r="A1891" i="1"/>
  <c r="R1891" i="1"/>
  <c r="B1891" i="1"/>
  <c r="M1891" i="1"/>
  <c r="K1883" i="1"/>
  <c r="P1883" i="1"/>
  <c r="Q1883" i="1"/>
  <c r="R1883" i="1"/>
  <c r="L1883" i="1"/>
  <c r="B1957" i="1"/>
  <c r="M1957" i="1"/>
  <c r="N1957" i="1"/>
  <c r="P1957" i="1"/>
  <c r="R1957" i="1"/>
  <c r="A1949" i="1"/>
  <c r="O1949" i="1"/>
  <c r="M1949" i="1"/>
  <c r="N1949" i="1"/>
  <c r="P1949" i="1"/>
  <c r="R1949"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91" i="1"/>
  <c r="B1949" i="1"/>
  <c r="A1883" i="1"/>
  <c r="R1890" i="1"/>
  <c r="Q1890" i="1"/>
  <c r="K1890" i="1"/>
  <c r="M1890" i="1"/>
  <c r="R1882" i="1"/>
  <c r="K1882" i="1"/>
  <c r="B1882" i="1"/>
  <c r="N1882" i="1"/>
  <c r="N1956" i="1"/>
  <c r="P1956" i="1"/>
  <c r="A1956" i="1"/>
  <c r="Q1956" i="1"/>
  <c r="B1956" i="1"/>
  <c r="L1956" i="1"/>
  <c r="L1948" i="1"/>
  <c r="P1948" i="1"/>
  <c r="Q1948" i="1"/>
  <c r="A1948" i="1"/>
  <c r="K1948"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91" i="1"/>
  <c r="O1956" i="1"/>
  <c r="P1890" i="1"/>
  <c r="L1957" i="1"/>
  <c r="N570" i="1"/>
  <c r="O563" i="1"/>
  <c r="B571" i="1"/>
  <c r="Q575" i="1"/>
  <c r="O729" i="1"/>
  <c r="O735" i="1"/>
  <c r="Q741" i="1"/>
  <c r="N747" i="1"/>
  <c r="Q761" i="1"/>
  <c r="M767" i="1"/>
  <c r="L773" i="1"/>
  <c r="A773" i="1"/>
  <c r="K793" i="1"/>
  <c r="J799" i="1"/>
  <c r="P805" i="1"/>
  <c r="N811" i="1"/>
  <c r="L831" i="1"/>
  <c r="K837" i="1"/>
  <c r="J843" i="1"/>
  <c r="O857" i="1"/>
  <c r="M1568" i="1"/>
  <c r="K1891" i="1"/>
  <c r="M1956" i="1"/>
  <c r="N1890" i="1"/>
  <c r="K1957"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56" i="1"/>
  <c r="L1890" i="1"/>
  <c r="Q1957" i="1"/>
  <c r="R563" i="1"/>
  <c r="M579" i="1"/>
  <c r="A575" i="1"/>
  <c r="K575" i="1"/>
  <c r="L575" i="1"/>
  <c r="N575" i="1"/>
  <c r="O575" i="1"/>
  <c r="P575" i="1"/>
  <c r="R575" i="1"/>
  <c r="Q567" i="1"/>
  <c r="R567" i="1"/>
  <c r="B567" i="1"/>
  <c r="N567" i="1"/>
  <c r="O567" i="1"/>
  <c r="K567" i="1"/>
  <c r="N559" i="1"/>
  <c r="M559" i="1"/>
  <c r="Q559" i="1"/>
  <c r="A559" i="1"/>
  <c r="B559" i="1"/>
  <c r="O559" i="1"/>
  <c r="R559" i="1"/>
  <c r="O1882"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56" i="1"/>
  <c r="B1890" i="1"/>
  <c r="A1957" i="1"/>
  <c r="B1894" i="1"/>
  <c r="O1894" i="1"/>
  <c r="K1894" i="1"/>
  <c r="M1894" i="1"/>
  <c r="P1894" i="1"/>
  <c r="N1886" i="1"/>
  <c r="K1886" i="1"/>
  <c r="M1886" i="1"/>
  <c r="P1886" i="1"/>
  <c r="K1960" i="1"/>
  <c r="Q1960" i="1"/>
  <c r="L1960" i="1"/>
  <c r="N1960" i="1"/>
  <c r="R1952" i="1"/>
  <c r="Q1952" i="1"/>
  <c r="L1952" i="1"/>
  <c r="B1952" i="1"/>
  <c r="Q1944" i="1"/>
  <c r="J1944" i="1"/>
  <c r="K1944" i="1"/>
  <c r="B1944"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48" i="1"/>
  <c r="Q1882" i="1"/>
  <c r="L1949" i="1"/>
  <c r="N1883" i="1"/>
  <c r="N1893" i="1"/>
  <c r="P1893" i="1"/>
  <c r="B1893" i="1"/>
  <c r="K1893" i="1"/>
  <c r="R1885" i="1"/>
  <c r="N1885" i="1"/>
  <c r="P1885" i="1"/>
  <c r="B1885" i="1"/>
  <c r="K1885" i="1"/>
  <c r="A1959" i="1"/>
  <c r="N1959" i="1"/>
  <c r="P1959" i="1"/>
  <c r="R1959" i="1"/>
  <c r="M1959" i="1"/>
  <c r="L1951" i="1"/>
  <c r="N1951" i="1"/>
  <c r="A1951" i="1"/>
  <c r="B1951" i="1"/>
  <c r="R1951"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48" i="1"/>
  <c r="P1882" i="1"/>
  <c r="K1949" i="1"/>
  <c r="M1883" i="1"/>
  <c r="J570" i="1"/>
  <c r="K578" i="1"/>
  <c r="M571" i="1"/>
  <c r="Q568" i="1"/>
  <c r="L559" i="1"/>
  <c r="A567" i="1"/>
  <c r="A841" i="1"/>
  <c r="O841" i="1"/>
  <c r="R1946" i="1"/>
  <c r="R1954" i="1"/>
  <c r="L1880" i="1"/>
  <c r="K1888" i="1"/>
  <c r="P1889" i="1"/>
  <c r="M573" i="1"/>
  <c r="N558" i="1"/>
  <c r="A558" i="1"/>
  <c r="Q574" i="1"/>
  <c r="K557" i="1"/>
  <c r="R565" i="1"/>
  <c r="N1946" i="1"/>
  <c r="N1954" i="1"/>
  <c r="Q1880" i="1"/>
  <c r="N1888" i="1"/>
  <c r="A1947" i="1"/>
  <c r="J1947" i="1"/>
  <c r="R573" i="1"/>
  <c r="O566" i="1"/>
  <c r="N566" i="1"/>
  <c r="J1884" i="1"/>
  <c r="B565" i="1"/>
  <c r="N565" i="1"/>
  <c r="L565" i="1"/>
  <c r="L557" i="1"/>
  <c r="Q557" i="1"/>
  <c r="L1946" i="1"/>
  <c r="A1954" i="1"/>
  <c r="B1880" i="1"/>
  <c r="K1889"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48" i="1"/>
  <c r="B1420" i="1"/>
  <c r="B1412" i="1"/>
  <c r="B1404" i="1"/>
  <c r="B1396" i="1"/>
  <c r="B1388" i="1"/>
  <c r="B1380" i="1"/>
  <c r="B1374" i="1"/>
  <c r="B1366" i="1"/>
  <c r="B1358" i="1"/>
  <c r="B1350" i="1"/>
  <c r="B1342" i="1"/>
  <c r="B1334" i="1"/>
  <c r="B1326" i="1"/>
  <c r="B1318" i="1"/>
  <c r="A1894" i="1"/>
  <c r="O1959" i="1"/>
  <c r="O1946" i="1"/>
  <c r="J1954" i="1"/>
  <c r="O1880" i="1"/>
  <c r="J1888" i="1"/>
  <c r="J1955" i="1"/>
  <c r="O1881" i="1"/>
  <c r="O1951" i="1"/>
  <c r="O1885" i="1"/>
  <c r="O1890" i="1"/>
  <c r="J1957" i="1"/>
  <c r="O1883" i="1"/>
  <c r="J1958" i="1"/>
  <c r="O1944" i="1"/>
  <c r="J1952" i="1"/>
  <c r="J1886" i="1"/>
  <c r="A1879" i="1"/>
  <c r="O1891" i="1"/>
  <c r="A1885" i="1"/>
  <c r="O1953" i="1"/>
  <c r="O1887" i="1"/>
  <c r="J1895" i="1"/>
  <c r="A1880" i="1"/>
  <c r="J1893" i="1"/>
  <c r="O1947" i="1"/>
  <c r="J1948" i="1"/>
  <c r="J1882" i="1"/>
  <c r="A1882" i="1"/>
  <c r="O1957" i="1"/>
  <c r="O1958" i="1"/>
  <c r="O1886" i="1"/>
  <c r="O1954" i="1"/>
  <c r="O1888" i="1"/>
  <c r="O1955" i="1"/>
  <c r="A1889" i="1"/>
  <c r="O1952" i="1"/>
  <c r="J1960" i="1"/>
  <c r="J1894" i="1"/>
  <c r="J1945" i="1"/>
  <c r="J1879" i="1"/>
  <c r="A1887" i="1"/>
  <c r="A1881" i="1"/>
  <c r="O1893" i="1"/>
  <c r="J1889" i="1"/>
  <c r="J1892" i="1"/>
  <c r="A1886" i="1"/>
  <c r="O1895" i="1"/>
  <c r="J1959" i="1"/>
  <c r="J1946" i="1"/>
  <c r="J1880" i="1"/>
  <c r="A1888" i="1"/>
  <c r="J1881" i="1"/>
  <c r="J1951" i="1"/>
  <c r="A1893" i="1"/>
  <c r="A1892" i="1"/>
  <c r="J1956" i="1"/>
  <c r="J1890" i="1"/>
  <c r="J1949" i="1"/>
  <c r="J1883"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<sst xmlns="http://schemas.openxmlformats.org/spreadsheetml/2006/main" count="18993" uniqueCount="3891">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</sst>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2768</v>
      </c>
    </row>
    <row r="18" spans="1:3">
      <c r="A18" t="s">
        <v>2844</v>
      </c>
      <c r="B18" s="20" t="str" cm="1">
        <f t="array" ref="B18">IF(MIN(IF(COUNTIF(PolicyLevers!$H$2:$H$2024,PolicyLevers!$H$2:$H$2024)&gt;1,PolicyLevers!$H$2:$H$2024, ""))=0,"No duplicate ID numbers",MIN(IF(COUNTIF(PolicyLevers!$H$2:$H$2024,PolicyLevers!$H$2:$H$2024)&gt;1,PolicyLevers!$H$2:$H$2024, "")))</f>
        <v>No duplicate ID numbers</v>
      </c>
    </row>
    <row r="19" spans="1:3" ht="29">
      <c r="A19" s="1" t="s">
        <v>2970</v>
      </c>
      <c r="B19" s="20" t="str" cm="1">
        <f t="array" ref="B19">IF(MIN(IF((NOT(ISNUMBER(PolicyLevers!$H$2:$H$2024)))*(ISTEXT(PolicyLevers!$I$2:$I$2024)),ROW(PolicyLevers!$H$2:$H$2024)))=0,"No missing ID numbers",MIN(IF((NOT(ISNUMBER(PolicyLevers!$H$2:$H$2024)))*(ISTEXT(PolicyLevers!$I$2:$I$2024)),ROW(PolicyLevers!$H$2:$H$2024))))</f>
        <v>No missing ID numbers</v>
      </c>
    </row>
    <row r="21" spans="1:3">
      <c r="A21" s="42" t="s">
        <v>3209</v>
      </c>
      <c r="B21" s="159"/>
    </row>
    <row r="22" spans="1:3">
      <c r="A22" t="s">
        <v>3203</v>
      </c>
    </row>
    <row r="23" spans="1:3">
      <c r="A23" t="s">
        <v>3204</v>
      </c>
    </row>
    <row r="24" spans="1:3">
      <c r="A24" t="s">
        <v>3205</v>
      </c>
    </row>
    <row r="25" spans="1:3">
      <c r="A25" t="s">
        <v>3206</v>
      </c>
    </row>
    <row r="27" spans="1:3">
      <c r="A27" s="42" t="s">
        <v>3207</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3208</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113" workbookViewId="0">
      <selection activeCell="A4" sqref="A4:XFD122"/>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3182</v>
      </c>
      <c r="M1"/>
    </row>
    <row r="2" spans="1:14">
      <c r="A2" s="16" t="s">
        <v>3183</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3451</v>
      </c>
      <c r="K4" s="387" t="s">
        <v>2385</v>
      </c>
      <c r="L4" s="317" t="s">
        <v>2384</v>
      </c>
    </row>
    <row r="5" spans="1:14">
      <c r="A5" s="317" t="s">
        <v>4</v>
      </c>
      <c r="B5" s="317" t="s">
        <v>2451</v>
      </c>
      <c r="C5" t="s">
        <v>3459</v>
      </c>
      <c r="D5" s="317" t="s">
        <v>2452</v>
      </c>
      <c r="E5" s="317" t="s">
        <v>2453</v>
      </c>
      <c r="F5" s="389">
        <v>-2</v>
      </c>
      <c r="G5" s="389">
        <v>3</v>
      </c>
      <c r="H5" s="389">
        <v>0.1</v>
      </c>
      <c r="I5" s="317" t="s">
        <v>2871</v>
      </c>
      <c r="J5" s="314" t="s">
        <v>3835</v>
      </c>
      <c r="K5" s="317"/>
      <c r="L5" s="317" t="s">
        <v>2691</v>
      </c>
      <c r="M5" s="388" t="s">
        <v>3200</v>
      </c>
    </row>
    <row r="6" spans="1:14">
      <c r="A6" s="317" t="s">
        <v>4</v>
      </c>
      <c r="B6" s="317" t="s">
        <v>3456</v>
      </c>
      <c r="C6" t="s">
        <v>3457</v>
      </c>
      <c r="D6" s="317" t="s">
        <v>2455</v>
      </c>
      <c r="E6" t="s">
        <v>3460</v>
      </c>
      <c r="F6" s="390">
        <v>0</v>
      </c>
      <c r="G6" s="390">
        <v>1</v>
      </c>
      <c r="H6" s="390">
        <v>0.02</v>
      </c>
      <c r="I6" s="370" t="s">
        <v>2450</v>
      </c>
      <c r="J6" s="370" t="s">
        <v>3458</v>
      </c>
      <c r="K6" s="387"/>
      <c r="L6" s="387" t="s">
        <v>2692</v>
      </c>
      <c r="M6" s="391" t="s">
        <v>2454</v>
      </c>
    </row>
    <row r="7" spans="1:14">
      <c r="A7" s="317" t="s">
        <v>4</v>
      </c>
      <c r="B7" s="317" t="s">
        <v>3434</v>
      </c>
      <c r="C7" t="s">
        <v>3436</v>
      </c>
      <c r="D7" s="317" t="s">
        <v>3438</v>
      </c>
      <c r="E7" t="s">
        <v>3439</v>
      </c>
      <c r="F7" s="392">
        <v>-45000</v>
      </c>
      <c r="G7" s="392">
        <v>50000</v>
      </c>
      <c r="H7" s="392">
        <v>100</v>
      </c>
      <c r="I7" s="392" t="s">
        <v>3441</v>
      </c>
      <c r="J7" s="393" t="s">
        <v>3839</v>
      </c>
      <c r="K7" s="387" t="s">
        <v>458</v>
      </c>
      <c r="L7" s="387" t="s">
        <v>459</v>
      </c>
      <c r="M7" s="391" t="s">
        <v>460</v>
      </c>
    </row>
    <row r="8" spans="1:14">
      <c r="A8" s="317" t="s">
        <v>4</v>
      </c>
      <c r="B8" s="317" t="s">
        <v>3435</v>
      </c>
      <c r="C8" t="s">
        <v>3437</v>
      </c>
      <c r="D8" s="317" t="s">
        <v>3438</v>
      </c>
      <c r="E8" t="s">
        <v>3440</v>
      </c>
      <c r="F8" s="392">
        <v>-45000</v>
      </c>
      <c r="G8" s="392">
        <v>50000</v>
      </c>
      <c r="H8" s="392">
        <v>100</v>
      </c>
      <c r="I8" s="392" t="s">
        <v>3441</v>
      </c>
      <c r="J8" s="393" t="s">
        <v>3840</v>
      </c>
      <c r="K8" s="387" t="s">
        <v>458</v>
      </c>
      <c r="L8" s="387" t="s">
        <v>459</v>
      </c>
      <c r="M8" s="391"/>
    </row>
    <row r="9" spans="1:14">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3837</v>
      </c>
      <c r="J10" s="370" t="s">
        <v>3836</v>
      </c>
      <c r="K10" s="370" t="s">
        <v>191</v>
      </c>
      <c r="L10" s="314" t="s">
        <v>192</v>
      </c>
      <c r="M10" s="395" t="s">
        <v>3185</v>
      </c>
      <c r="N10" s="370" t="s">
        <v>3186</v>
      </c>
    </row>
    <row r="11" spans="1:14">
      <c r="A11" s="317" t="s">
        <v>4</v>
      </c>
      <c r="B11" s="317" t="s">
        <v>463</v>
      </c>
      <c r="C11" t="s">
        <v>464</v>
      </c>
      <c r="D11" s="317" t="s">
        <v>463</v>
      </c>
      <c r="E11" t="s">
        <v>2296</v>
      </c>
      <c r="F11" s="386">
        <v>0</v>
      </c>
      <c r="G11" s="386">
        <v>1</v>
      </c>
      <c r="H11" s="386">
        <v>0.01</v>
      </c>
      <c r="I11" s="314" t="s">
        <v>465</v>
      </c>
      <c r="J11" s="370" t="s">
        <v>3674</v>
      </c>
      <c r="K11" s="370" t="s">
        <v>466</v>
      </c>
      <c r="L11" s="314" t="s">
        <v>467</v>
      </c>
      <c r="M11" s="396" t="s">
        <v>468</v>
      </c>
    </row>
    <row r="12" spans="1:14">
      <c r="A12" s="317" t="s">
        <v>4</v>
      </c>
      <c r="B12" s="317" t="s">
        <v>3664</v>
      </c>
      <c r="C12" t="s">
        <v>3665</v>
      </c>
      <c r="D12" s="317" t="s">
        <v>463</v>
      </c>
      <c r="E12" t="s">
        <v>3666</v>
      </c>
      <c r="F12" s="397">
        <v>0</v>
      </c>
      <c r="G12" s="397">
        <v>1</v>
      </c>
      <c r="H12" s="397">
        <v>1</v>
      </c>
      <c r="I12" s="370" t="s">
        <v>29</v>
      </c>
      <c r="J12" s="370" t="s">
        <v>3667</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203">
      <c r="A14" s="317" t="s">
        <v>4</v>
      </c>
      <c r="B14" s="317" t="s">
        <v>3425</v>
      </c>
      <c r="C14" t="s">
        <v>3426</v>
      </c>
      <c r="D14" s="317" t="s">
        <v>3427</v>
      </c>
      <c r="E14" t="s">
        <v>3428</v>
      </c>
      <c r="F14" s="394">
        <v>-1</v>
      </c>
      <c r="G14" s="394">
        <v>1</v>
      </c>
      <c r="H14" s="394">
        <v>0.01</v>
      </c>
      <c r="I14" s="370" t="s">
        <v>3673</v>
      </c>
      <c r="J14" s="45" t="s">
        <v>3849</v>
      </c>
      <c r="K14" s="387" t="s">
        <v>461</v>
      </c>
      <c r="L14" s="387" t="s">
        <v>462</v>
      </c>
      <c r="M14" s="388" t="s">
        <v>3184</v>
      </c>
    </row>
    <row r="15" spans="1:14">
      <c r="A15" s="317" t="s">
        <v>4</v>
      </c>
      <c r="B15" s="317" t="s">
        <v>3431</v>
      </c>
      <c r="C15" t="s">
        <v>3432</v>
      </c>
      <c r="D15" s="317" t="s">
        <v>3427</v>
      </c>
      <c r="E15" t="s">
        <v>3429</v>
      </c>
      <c r="F15" s="397">
        <v>0</v>
      </c>
      <c r="G15" s="397">
        <v>1</v>
      </c>
      <c r="H15" s="397">
        <v>1</v>
      </c>
      <c r="I15" s="370" t="s">
        <v>29</v>
      </c>
      <c r="J15" s="370" t="s">
        <v>3430</v>
      </c>
      <c r="K15" s="387"/>
      <c r="L15" s="387"/>
    </row>
    <row r="16" spans="1:14">
      <c r="A16" s="317" t="s">
        <v>4</v>
      </c>
      <c r="B16" s="317" t="s">
        <v>3622</v>
      </c>
      <c r="C16" t="s">
        <v>3623</v>
      </c>
      <c r="D16" s="317" t="s">
        <v>3624</v>
      </c>
      <c r="E16" t="s">
        <v>3625</v>
      </c>
      <c r="F16" s="397">
        <v>-50</v>
      </c>
      <c r="G16" s="397">
        <v>50</v>
      </c>
      <c r="H16" s="397">
        <v>1</v>
      </c>
      <c r="I16" s="370" t="s">
        <v>3672</v>
      </c>
      <c r="J16" s="370" t="s">
        <v>3841</v>
      </c>
      <c r="K16" s="387"/>
      <c r="L16" s="387"/>
    </row>
    <row r="17" spans="1:14" ht="29">
      <c r="A17" t="s">
        <v>4</v>
      </c>
      <c r="B17" t="s">
        <v>3814</v>
      </c>
      <c r="C17" t="s">
        <v>3816</v>
      </c>
      <c r="D17" s="317" t="s">
        <v>3427</v>
      </c>
      <c r="E17" t="s">
        <v>3815</v>
      </c>
      <c r="F17" s="397">
        <v>0</v>
      </c>
      <c r="G17" s="397">
        <v>1</v>
      </c>
      <c r="H17" s="397">
        <v>1</v>
      </c>
      <c r="I17" s="370" t="s">
        <v>29</v>
      </c>
      <c r="J17" s="45" t="s">
        <v>3848</v>
      </c>
      <c r="K17" s="387"/>
      <c r="L17" s="387"/>
    </row>
    <row r="18" spans="1:14">
      <c r="A18" t="s">
        <v>71</v>
      </c>
      <c r="B18" t="s">
        <v>15</v>
      </c>
      <c r="C18" t="s">
        <v>2483</v>
      </c>
      <c r="D18" t="s">
        <v>15</v>
      </c>
      <c r="E18" t="s">
        <v>2482</v>
      </c>
      <c r="F18" s="394">
        <v>0</v>
      </c>
      <c r="G18" s="394">
        <v>1</v>
      </c>
      <c r="H18" s="394">
        <v>0.01</v>
      </c>
      <c r="I18" s="370" t="s">
        <v>113</v>
      </c>
      <c r="J18" s="370" t="s">
        <v>3706</v>
      </c>
      <c r="K18" s="370" t="s">
        <v>195</v>
      </c>
      <c r="L18" s="314" t="s">
        <v>196</v>
      </c>
      <c r="M18" s="395" t="s">
        <v>3187</v>
      </c>
    </row>
    <row r="19" spans="1:14">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c r="A23" t="s">
        <v>71</v>
      </c>
      <c r="B23" t="s">
        <v>3764</v>
      </c>
      <c r="C23" t="s">
        <v>3765</v>
      </c>
      <c r="D23" s="20" t="s">
        <v>344</v>
      </c>
      <c r="E23" t="s">
        <v>3766</v>
      </c>
      <c r="F23">
        <v>0</v>
      </c>
      <c r="G23" s="39">
        <v>600000</v>
      </c>
      <c r="H23" s="39">
        <v>5000</v>
      </c>
      <c r="I23" s="370" t="s">
        <v>3767</v>
      </c>
      <c r="J23" s="370" t="s">
        <v>3775</v>
      </c>
      <c r="K23" s="370"/>
      <c r="L23" s="314"/>
    </row>
    <row r="24" spans="1:14">
      <c r="A24" t="s">
        <v>71</v>
      </c>
      <c r="B24" t="s">
        <v>3832</v>
      </c>
      <c r="C24" t="s">
        <v>3831</v>
      </c>
      <c r="D24" s="20" t="s">
        <v>344</v>
      </c>
      <c r="E24" t="s">
        <v>3833</v>
      </c>
      <c r="F24">
        <v>0</v>
      </c>
      <c r="G24">
        <v>1</v>
      </c>
      <c r="H24">
        <v>1</v>
      </c>
      <c r="I24" s="370" t="s">
        <v>29</v>
      </c>
      <c r="J24" s="370" t="s">
        <v>3834</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3675</v>
      </c>
      <c r="K26" s="370" t="s">
        <v>203</v>
      </c>
      <c r="L26" s="314" t="s">
        <v>204</v>
      </c>
      <c r="M26" s="395" t="s">
        <v>150</v>
      </c>
    </row>
    <row r="27" spans="1:14">
      <c r="A27" t="s">
        <v>71</v>
      </c>
      <c r="B27" t="s">
        <v>12</v>
      </c>
      <c r="C27" t="s">
        <v>6</v>
      </c>
      <c r="D27" t="s">
        <v>12</v>
      </c>
      <c r="E27" t="s">
        <v>2289</v>
      </c>
      <c r="F27">
        <v>0</v>
      </c>
      <c r="G27">
        <v>1</v>
      </c>
      <c r="H27">
        <v>1</v>
      </c>
      <c r="I27" s="370" t="s">
        <v>29</v>
      </c>
      <c r="J27" s="370" t="s">
        <v>3189</v>
      </c>
      <c r="K27" s="370" t="s">
        <v>205</v>
      </c>
      <c r="L27" s="314" t="s">
        <v>206</v>
      </c>
    </row>
    <row r="28" spans="1:14">
      <c r="A28" s="317" t="s">
        <v>8</v>
      </c>
      <c r="B28" s="317" t="s">
        <v>327</v>
      </c>
      <c r="C28" t="s">
        <v>328</v>
      </c>
      <c r="D28" s="317" t="s">
        <v>327</v>
      </c>
      <c r="E28" t="s">
        <v>2288</v>
      </c>
      <c r="F28" s="317">
        <v>0</v>
      </c>
      <c r="G28" s="317">
        <v>1</v>
      </c>
      <c r="H28" s="317">
        <v>1</v>
      </c>
      <c r="I28" s="314" t="s">
        <v>29</v>
      </c>
      <c r="J28" s="370" t="s">
        <v>3190</v>
      </c>
      <c r="K28" s="370" t="s">
        <v>329</v>
      </c>
      <c r="L28" s="314" t="s">
        <v>330</v>
      </c>
    </row>
    <row r="29" spans="1:14">
      <c r="A29" s="317" t="s">
        <v>8</v>
      </c>
      <c r="B29" s="317" t="s">
        <v>3768</v>
      </c>
      <c r="C29" t="s">
        <v>3769</v>
      </c>
      <c r="D29" s="317" t="s">
        <v>3768</v>
      </c>
      <c r="E29" t="s">
        <v>3770</v>
      </c>
      <c r="F29" s="317">
        <v>0</v>
      </c>
      <c r="G29" s="317">
        <v>1</v>
      </c>
      <c r="H29" s="317">
        <v>1</v>
      </c>
      <c r="I29" s="314" t="s">
        <v>29</v>
      </c>
      <c r="J29" s="370" t="s">
        <v>3771</v>
      </c>
      <c r="K29" s="370"/>
      <c r="L29" s="314"/>
    </row>
    <row r="30" spans="1:14">
      <c r="A30" t="s">
        <v>8</v>
      </c>
      <c r="B30" s="370" t="s">
        <v>3120</v>
      </c>
      <c r="C30" t="s">
        <v>2736</v>
      </c>
      <c r="D30" s="370" t="s">
        <v>3120</v>
      </c>
      <c r="E30" t="s">
        <v>2279</v>
      </c>
      <c r="F30" s="394">
        <v>0</v>
      </c>
      <c r="G30" s="13">
        <v>1</v>
      </c>
      <c r="H30" s="13">
        <v>0.01</v>
      </c>
      <c r="I30" s="370" t="s">
        <v>34</v>
      </c>
      <c r="J30" s="370" t="s">
        <v>3798</v>
      </c>
      <c r="K30" s="370" t="s">
        <v>2447</v>
      </c>
      <c r="L30" s="314" t="s">
        <v>2448</v>
      </c>
      <c r="M30" s="396" t="s">
        <v>148</v>
      </c>
    </row>
    <row r="31" spans="1:14">
      <c r="A31" t="s">
        <v>8</v>
      </c>
      <c r="B31" s="370" t="s">
        <v>3538</v>
      </c>
      <c r="C31" t="s">
        <v>3539</v>
      </c>
      <c r="D31" s="184"/>
      <c r="E31" s="184"/>
      <c r="F31" s="317">
        <v>0</v>
      </c>
      <c r="G31" s="317">
        <v>1</v>
      </c>
      <c r="H31" s="317">
        <v>1</v>
      </c>
      <c r="I31" s="314" t="s">
        <v>29</v>
      </c>
      <c r="J31" s="370" t="s">
        <v>3540</v>
      </c>
      <c r="K31" s="370"/>
      <c r="L31" s="314"/>
      <c r="M31" s="396"/>
    </row>
    <row r="32" spans="1:14">
      <c r="A32" t="s">
        <v>8</v>
      </c>
      <c r="B32" s="370" t="s">
        <v>3754</v>
      </c>
      <c r="C32" t="s">
        <v>3756</v>
      </c>
      <c r="D32" s="370" t="s">
        <v>3120</v>
      </c>
      <c r="E32" t="s">
        <v>3752</v>
      </c>
      <c r="F32" s="317">
        <v>0</v>
      </c>
      <c r="G32" s="317">
        <v>1</v>
      </c>
      <c r="H32" s="317">
        <v>1</v>
      </c>
      <c r="I32" s="317" t="s">
        <v>29</v>
      </c>
      <c r="J32" s="370" t="s">
        <v>3753</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3476</v>
      </c>
      <c r="C36" t="s">
        <v>3477</v>
      </c>
      <c r="D36" t="s">
        <v>3478</v>
      </c>
      <c r="E36" t="s">
        <v>3640</v>
      </c>
      <c r="F36" s="317">
        <v>0</v>
      </c>
      <c r="G36" s="404">
        <v>1</v>
      </c>
      <c r="H36" s="317">
        <v>1</v>
      </c>
      <c r="I36" s="317" t="s">
        <v>3479</v>
      </c>
      <c r="J36" s="370" t="s">
        <v>3480</v>
      </c>
      <c r="K36" s="370"/>
      <c r="L36" s="314"/>
      <c r="M36" s="41" t="s">
        <v>3481</v>
      </c>
    </row>
    <row r="37" spans="1:14">
      <c r="A37" t="s">
        <v>8</v>
      </c>
      <c r="B37" t="s">
        <v>17</v>
      </c>
      <c r="C37" t="s">
        <v>27</v>
      </c>
      <c r="D37" t="s">
        <v>17</v>
      </c>
      <c r="E37" t="s">
        <v>2284</v>
      </c>
      <c r="F37" s="394">
        <v>0</v>
      </c>
      <c r="G37" s="13">
        <v>1</v>
      </c>
      <c r="H37" s="13">
        <v>0.01</v>
      </c>
      <c r="I37" s="370" t="s">
        <v>33</v>
      </c>
      <c r="J37" s="370" t="s">
        <v>3676</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3707</v>
      </c>
      <c r="K38" s="370" t="s">
        <v>209</v>
      </c>
      <c r="L38" s="314" t="s">
        <v>210</v>
      </c>
      <c r="M38" s="395" t="s">
        <v>147</v>
      </c>
      <c r="N38" s="370" t="s">
        <v>186</v>
      </c>
    </row>
    <row r="39" spans="1:14">
      <c r="A39" t="s">
        <v>8</v>
      </c>
      <c r="B39" t="s">
        <v>3013</v>
      </c>
      <c r="C39" t="s">
        <v>3014</v>
      </c>
      <c r="D39" t="s">
        <v>3013</v>
      </c>
      <c r="E39" s="184"/>
      <c r="F39">
        <v>0</v>
      </c>
      <c r="G39">
        <v>1</v>
      </c>
      <c r="H39">
        <v>1</v>
      </c>
      <c r="I39" s="370" t="s">
        <v>29</v>
      </c>
      <c r="J39" s="393" t="s">
        <v>3846</v>
      </c>
    </row>
    <row r="40" spans="1:14">
      <c r="A40" t="s">
        <v>8</v>
      </c>
      <c r="B40" t="s">
        <v>59</v>
      </c>
      <c r="C40" t="s">
        <v>129</v>
      </c>
      <c r="D40" t="s">
        <v>59</v>
      </c>
      <c r="E40" s="184"/>
      <c r="F40">
        <v>0</v>
      </c>
      <c r="G40">
        <v>1</v>
      </c>
      <c r="H40">
        <v>1</v>
      </c>
      <c r="I40" s="370" t="s">
        <v>29</v>
      </c>
      <c r="J40" s="393" t="s">
        <v>3723</v>
      </c>
    </row>
    <row r="41" spans="1:14">
      <c r="A41" t="s">
        <v>8</v>
      </c>
      <c r="B41" t="s">
        <v>3721</v>
      </c>
      <c r="C41" t="s">
        <v>3722</v>
      </c>
      <c r="D41" t="s">
        <v>3721</v>
      </c>
      <c r="E41" s="184"/>
      <c r="F41">
        <v>0</v>
      </c>
      <c r="G41">
        <v>1</v>
      </c>
      <c r="H41">
        <v>1</v>
      </c>
      <c r="I41" s="370" t="s">
        <v>29</v>
      </c>
      <c r="J41" s="393" t="s">
        <v>3847</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3838</v>
      </c>
      <c r="K43" s="314" t="s">
        <v>2242</v>
      </c>
      <c r="L43" s="314" t="s">
        <v>256</v>
      </c>
      <c r="M43" s="395" t="s">
        <v>3198</v>
      </c>
    </row>
    <row r="44" spans="1:14">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3709</v>
      </c>
      <c r="K46" s="370" t="s">
        <v>211</v>
      </c>
      <c r="L46" s="314"/>
      <c r="M46" s="395" t="s">
        <v>3197</v>
      </c>
    </row>
    <row r="47" spans="1:14">
      <c r="A47" t="s">
        <v>8</v>
      </c>
      <c r="B47" t="s">
        <v>18</v>
      </c>
      <c r="C47" t="s">
        <v>130</v>
      </c>
      <c r="D47" t="s">
        <v>18</v>
      </c>
      <c r="E47" t="s">
        <v>2783</v>
      </c>
      <c r="F47" s="317">
        <v>0</v>
      </c>
      <c r="G47" s="317">
        <v>60</v>
      </c>
      <c r="H47" s="317">
        <v>1</v>
      </c>
      <c r="I47" s="317" t="str">
        <f>UnitControlCenter!$B$51</f>
        <v>$/MWh</v>
      </c>
      <c r="J47" s="370" t="s">
        <v>3710</v>
      </c>
      <c r="K47" s="370" t="s">
        <v>211</v>
      </c>
      <c r="L47" s="314" t="s">
        <v>212</v>
      </c>
      <c r="M47" s="395" t="s">
        <v>149</v>
      </c>
    </row>
    <row r="48" spans="1:14">
      <c r="A48" t="s">
        <v>8</v>
      </c>
      <c r="B48" t="s">
        <v>3568</v>
      </c>
      <c r="C48" t="s">
        <v>3569</v>
      </c>
      <c r="D48" t="s">
        <v>3570</v>
      </c>
      <c r="E48" t="s">
        <v>3571</v>
      </c>
      <c r="F48" s="394">
        <v>0</v>
      </c>
      <c r="G48" s="13">
        <v>1</v>
      </c>
      <c r="H48" s="13">
        <v>0.01</v>
      </c>
      <c r="I48" s="317" t="s">
        <v>3572</v>
      </c>
      <c r="J48" s="370" t="s">
        <v>3573</v>
      </c>
      <c r="K48" s="370"/>
      <c r="L48" s="314"/>
      <c r="M48" s="395"/>
    </row>
    <row r="49" spans="1:14">
      <c r="A49" t="s">
        <v>8</v>
      </c>
      <c r="B49" t="s">
        <v>3628</v>
      </c>
      <c r="C49" t="s">
        <v>3626</v>
      </c>
      <c r="D49" t="s">
        <v>3627</v>
      </c>
      <c r="E49" t="s">
        <v>3631</v>
      </c>
      <c r="F49" s="401">
        <v>-100</v>
      </c>
      <c r="G49">
        <v>100</v>
      </c>
      <c r="H49">
        <v>5</v>
      </c>
      <c r="I49" s="317" t="s">
        <v>3634</v>
      </c>
      <c r="J49" s="370" t="s">
        <v>3842</v>
      </c>
      <c r="K49" s="370"/>
      <c r="L49" s="314"/>
      <c r="M49" s="395"/>
    </row>
    <row r="50" spans="1:14">
      <c r="A50" t="s">
        <v>8</v>
      </c>
      <c r="B50" t="s">
        <v>3629</v>
      </c>
      <c r="C50" t="s">
        <v>3630</v>
      </c>
      <c r="D50" t="s">
        <v>3627</v>
      </c>
      <c r="E50" t="s">
        <v>3632</v>
      </c>
      <c r="F50" s="394">
        <v>-1</v>
      </c>
      <c r="G50" s="13">
        <v>1</v>
      </c>
      <c r="H50" s="13">
        <v>0.01</v>
      </c>
      <c r="I50" s="317" t="s">
        <v>3633</v>
      </c>
      <c r="J50" s="370" t="s">
        <v>3843</v>
      </c>
      <c r="K50" s="370"/>
      <c r="L50" s="314"/>
      <c r="M50" s="395"/>
    </row>
    <row r="51" spans="1:14">
      <c r="A51" t="s">
        <v>8</v>
      </c>
      <c r="B51" t="s">
        <v>3635</v>
      </c>
      <c r="C51" t="s">
        <v>3636</v>
      </c>
      <c r="D51" t="s">
        <v>3635</v>
      </c>
      <c r="E51" t="s">
        <v>3637</v>
      </c>
      <c r="F51" s="401">
        <v>0</v>
      </c>
      <c r="G51">
        <v>100</v>
      </c>
      <c r="H51">
        <v>5</v>
      </c>
      <c r="I51" s="317" t="s">
        <v>3638</v>
      </c>
      <c r="J51" s="370" t="s">
        <v>3639</v>
      </c>
      <c r="K51" s="370"/>
      <c r="L51" s="314"/>
      <c r="M51" s="395"/>
    </row>
    <row r="52" spans="1:14">
      <c r="A52" t="s">
        <v>9</v>
      </c>
      <c r="B52" t="s">
        <v>3218</v>
      </c>
      <c r="C52" t="s">
        <v>3180</v>
      </c>
      <c r="D52" t="s">
        <v>3218</v>
      </c>
      <c r="E52" t="s">
        <v>3181</v>
      </c>
      <c r="F52" s="386">
        <v>0</v>
      </c>
      <c r="G52" s="386">
        <v>0.5</v>
      </c>
      <c r="H52" s="386">
        <v>0.01</v>
      </c>
      <c r="I52" s="314" t="s">
        <v>3179</v>
      </c>
      <c r="J52" s="370" t="s">
        <v>3219</v>
      </c>
    </row>
    <row r="53" spans="1:14">
      <c r="A53" t="s">
        <v>9</v>
      </c>
      <c r="B53" t="s">
        <v>26</v>
      </c>
      <c r="C53" t="s">
        <v>3016</v>
      </c>
      <c r="D53" t="s">
        <v>3017</v>
      </c>
      <c r="E53" t="s">
        <v>3015</v>
      </c>
      <c r="F53" s="394">
        <v>0</v>
      </c>
      <c r="G53" s="13">
        <v>1</v>
      </c>
      <c r="H53" s="13">
        <v>0.01</v>
      </c>
      <c r="I53" s="370" t="s">
        <v>2809</v>
      </c>
      <c r="J53" s="370" t="s">
        <v>3018</v>
      </c>
      <c r="K53" s="370" t="s">
        <v>238</v>
      </c>
      <c r="L53" s="314" t="s">
        <v>239</v>
      </c>
    </row>
    <row r="54" spans="1:14">
      <c r="A54" t="s">
        <v>9</v>
      </c>
      <c r="B54" t="s">
        <v>3828</v>
      </c>
      <c r="C54" t="s">
        <v>3827</v>
      </c>
      <c r="D54" t="s">
        <v>3017</v>
      </c>
      <c r="E54" t="s">
        <v>3829</v>
      </c>
      <c r="F54">
        <v>0</v>
      </c>
      <c r="G54">
        <v>1</v>
      </c>
      <c r="H54">
        <v>1</v>
      </c>
      <c r="I54" s="370" t="s">
        <v>29</v>
      </c>
      <c r="J54" s="370" t="s">
        <v>3830</v>
      </c>
      <c r="K54" s="370" t="s">
        <v>238</v>
      </c>
      <c r="L54" s="314" t="s">
        <v>239</v>
      </c>
    </row>
    <row r="55" spans="1:14">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c r="A56" t="s">
        <v>9</v>
      </c>
      <c r="B56" t="s">
        <v>24</v>
      </c>
      <c r="C56" t="s">
        <v>281</v>
      </c>
      <c r="D56" t="s">
        <v>24</v>
      </c>
      <c r="E56" t="s">
        <v>2278</v>
      </c>
      <c r="F56" s="394">
        <v>0</v>
      </c>
      <c r="G56" s="13">
        <v>1</v>
      </c>
      <c r="H56" s="13">
        <v>0.01</v>
      </c>
      <c r="I56" s="370" t="s">
        <v>33</v>
      </c>
      <c r="J56" s="370" t="s">
        <v>2301</v>
      </c>
      <c r="K56" s="370" t="s">
        <v>215</v>
      </c>
      <c r="L56" s="314" t="s">
        <v>216</v>
      </c>
      <c r="M56" s="395" t="s">
        <v>150</v>
      </c>
    </row>
    <row r="57" spans="1:14">
      <c r="A57" t="s">
        <v>9</v>
      </c>
      <c r="B57" t="s">
        <v>22</v>
      </c>
      <c r="C57" t="s">
        <v>58</v>
      </c>
      <c r="D57" t="s">
        <v>22</v>
      </c>
      <c r="E57" t="s">
        <v>2277</v>
      </c>
      <c r="F57" s="394">
        <v>0</v>
      </c>
      <c r="G57" s="13">
        <v>1</v>
      </c>
      <c r="H57" s="13">
        <v>0.01</v>
      </c>
      <c r="I57" s="370" t="s">
        <v>33</v>
      </c>
      <c r="J57" s="370" t="s">
        <v>2302</v>
      </c>
      <c r="K57" s="370" t="s">
        <v>217</v>
      </c>
      <c r="L57" s="314" t="s">
        <v>218</v>
      </c>
      <c r="M57" s="395" t="s">
        <v>150</v>
      </c>
    </row>
    <row r="58" spans="1:14">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c r="A59" t="s">
        <v>9</v>
      </c>
      <c r="B59" t="s">
        <v>23</v>
      </c>
      <c r="C59" t="s">
        <v>283</v>
      </c>
      <c r="D59" t="s">
        <v>23</v>
      </c>
      <c r="E59" t="s">
        <v>2275</v>
      </c>
      <c r="F59" s="394">
        <v>0</v>
      </c>
      <c r="G59" s="13">
        <v>1</v>
      </c>
      <c r="H59" s="13">
        <v>0.01</v>
      </c>
      <c r="I59" s="370" t="s">
        <v>33</v>
      </c>
      <c r="J59" s="370" t="s">
        <v>2303</v>
      </c>
      <c r="K59" s="370" t="s">
        <v>221</v>
      </c>
      <c r="L59" s="314" t="s">
        <v>222</v>
      </c>
      <c r="M59" s="395" t="s">
        <v>150</v>
      </c>
    </row>
    <row r="60" spans="1:14">
      <c r="A60" t="s">
        <v>9</v>
      </c>
      <c r="B60" t="s">
        <v>3530</v>
      </c>
      <c r="C60" t="s">
        <v>3532</v>
      </c>
      <c r="D60" t="s">
        <v>3530</v>
      </c>
      <c r="E60" t="s">
        <v>3534</v>
      </c>
      <c r="F60" s="394">
        <v>0</v>
      </c>
      <c r="G60" s="394">
        <v>1</v>
      </c>
      <c r="H60" s="13">
        <v>0.01</v>
      </c>
      <c r="I60" s="370" t="s">
        <v>2410</v>
      </c>
      <c r="J60" s="370" t="s">
        <v>3537</v>
      </c>
      <c r="K60" s="370" t="s">
        <v>223</v>
      </c>
      <c r="L60" s="314" t="s">
        <v>2698</v>
      </c>
      <c r="M60" s="395"/>
    </row>
    <row r="61" spans="1:14">
      <c r="A61" s="317" t="s">
        <v>9</v>
      </c>
      <c r="B61" s="317" t="s">
        <v>2769</v>
      </c>
      <c r="C61" t="s">
        <v>2772</v>
      </c>
      <c r="D61" s="317" t="s">
        <v>2776</v>
      </c>
      <c r="E61" s="317" t="s">
        <v>2777</v>
      </c>
      <c r="F61" s="390">
        <v>0</v>
      </c>
      <c r="G61" s="386">
        <v>1</v>
      </c>
      <c r="H61" s="386">
        <v>0.01</v>
      </c>
      <c r="I61" s="314" t="s">
        <v>33</v>
      </c>
      <c r="J61" s="314" t="s">
        <v>3701</v>
      </c>
      <c r="K61" s="314" t="s">
        <v>2257</v>
      </c>
      <c r="L61" s="314" t="s">
        <v>2258</v>
      </c>
      <c r="M61" s="396" t="s">
        <v>150</v>
      </c>
    </row>
    <row r="62" spans="1:14">
      <c r="A62" s="317" t="s">
        <v>9</v>
      </c>
      <c r="B62" s="317" t="s">
        <v>2770</v>
      </c>
      <c r="C62" t="s">
        <v>2773</v>
      </c>
      <c r="D62" s="317" t="s">
        <v>2776</v>
      </c>
      <c r="E62" s="317" t="s">
        <v>2778</v>
      </c>
      <c r="F62" s="390">
        <v>0</v>
      </c>
      <c r="G62" s="386">
        <v>1</v>
      </c>
      <c r="H62" s="386">
        <v>0.01</v>
      </c>
      <c r="I62" s="314" t="s">
        <v>33</v>
      </c>
      <c r="J62" s="314" t="s">
        <v>3702</v>
      </c>
      <c r="K62" s="314" t="s">
        <v>2257</v>
      </c>
      <c r="L62" s="314" t="s">
        <v>2258</v>
      </c>
      <c r="M62" s="396"/>
    </row>
    <row r="63" spans="1:14">
      <c r="A63" s="317" t="s">
        <v>9</v>
      </c>
      <c r="B63" s="317" t="s">
        <v>2771</v>
      </c>
      <c r="C63" t="s">
        <v>2774</v>
      </c>
      <c r="D63" s="317" t="s">
        <v>2776</v>
      </c>
      <c r="E63" s="317" t="s">
        <v>2779</v>
      </c>
      <c r="F63" s="390">
        <v>0</v>
      </c>
      <c r="G63" s="386">
        <v>1</v>
      </c>
      <c r="H63" s="386">
        <v>0.01</v>
      </c>
      <c r="I63" s="314" t="s">
        <v>33</v>
      </c>
      <c r="J63" s="314" t="s">
        <v>3703</v>
      </c>
      <c r="K63" s="314" t="s">
        <v>2257</v>
      </c>
      <c r="L63" s="314" t="s">
        <v>2258</v>
      </c>
      <c r="M63" s="396"/>
    </row>
    <row r="64" spans="1:14">
      <c r="A64" s="317" t="s">
        <v>9</v>
      </c>
      <c r="B64" s="317" t="s">
        <v>2781</v>
      </c>
      <c r="C64" t="s">
        <v>2775</v>
      </c>
      <c r="D64" s="317" t="s">
        <v>2776</v>
      </c>
      <c r="E64" s="317" t="s">
        <v>2780</v>
      </c>
      <c r="F64" s="390">
        <v>0</v>
      </c>
      <c r="G64" s="386">
        <v>1</v>
      </c>
      <c r="H64" s="386">
        <v>0.01</v>
      </c>
      <c r="I64" s="314" t="s">
        <v>33</v>
      </c>
      <c r="J64" s="314" t="s">
        <v>3704</v>
      </c>
      <c r="K64" s="314" t="s">
        <v>2257</v>
      </c>
      <c r="L64" s="314" t="s">
        <v>2258</v>
      </c>
      <c r="M64" s="396"/>
    </row>
    <row r="65" spans="1:14">
      <c r="A65" t="s">
        <v>9</v>
      </c>
      <c r="B65" t="s">
        <v>3772</v>
      </c>
      <c r="C65" t="s">
        <v>3801</v>
      </c>
      <c r="D65" t="s">
        <v>3772</v>
      </c>
      <c r="E65" s="317" t="s">
        <v>3773</v>
      </c>
      <c r="F65" s="390">
        <v>0</v>
      </c>
      <c r="G65" s="386">
        <v>1</v>
      </c>
      <c r="H65" s="386">
        <v>0.01</v>
      </c>
      <c r="I65" s="314" t="s">
        <v>33</v>
      </c>
      <c r="J65" s="314" t="s">
        <v>3774</v>
      </c>
      <c r="K65" s="314"/>
      <c r="L65" s="314"/>
      <c r="M65" s="396"/>
    </row>
    <row r="66" spans="1:14">
      <c r="A66" t="s">
        <v>9</v>
      </c>
      <c r="B66" t="s">
        <v>3531</v>
      </c>
      <c r="C66" t="s">
        <v>3533</v>
      </c>
      <c r="D66" t="s">
        <v>3531</v>
      </c>
      <c r="E66" t="s">
        <v>3535</v>
      </c>
      <c r="F66" s="394">
        <v>0</v>
      </c>
      <c r="G66" s="394">
        <v>1</v>
      </c>
      <c r="H66" s="13">
        <v>0.01</v>
      </c>
      <c r="I66" s="370" t="s">
        <v>2410</v>
      </c>
      <c r="J66" s="370" t="s">
        <v>3536</v>
      </c>
      <c r="K66" s="370" t="s">
        <v>223</v>
      </c>
      <c r="L66" s="314" t="s">
        <v>2698</v>
      </c>
      <c r="M66" s="395"/>
    </row>
    <row r="67" spans="1:14">
      <c r="A67" t="s">
        <v>9</v>
      </c>
      <c r="B67" t="s">
        <v>2435</v>
      </c>
      <c r="C67" t="s">
        <v>2434</v>
      </c>
      <c r="D67" t="s">
        <v>2435</v>
      </c>
      <c r="E67" t="s">
        <v>2437</v>
      </c>
      <c r="F67" s="394">
        <v>0</v>
      </c>
      <c r="G67" s="13">
        <v>1</v>
      </c>
      <c r="H67" s="13">
        <v>0.01</v>
      </c>
      <c r="I67" s="370" t="s">
        <v>2438</v>
      </c>
      <c r="J67" s="370" t="s">
        <v>3192</v>
      </c>
      <c r="K67" s="370"/>
      <c r="L67" s="314" t="s">
        <v>2693</v>
      </c>
      <c r="M67" s="395" t="s">
        <v>3196</v>
      </c>
    </row>
    <row r="68" spans="1:14">
      <c r="A68" t="s">
        <v>9</v>
      </c>
      <c r="B68" t="s">
        <v>21</v>
      </c>
      <c r="C68" t="s">
        <v>284</v>
      </c>
      <c r="D68" s="20" t="s">
        <v>347</v>
      </c>
      <c r="E68" t="s">
        <v>2274</v>
      </c>
      <c r="F68" s="394">
        <v>0</v>
      </c>
      <c r="G68" s="13">
        <v>1</v>
      </c>
      <c r="H68" s="13">
        <v>0.01</v>
      </c>
      <c r="I68" s="370" t="s">
        <v>33</v>
      </c>
      <c r="J68" s="370" t="s">
        <v>3699</v>
      </c>
      <c r="K68" s="370" t="s">
        <v>224</v>
      </c>
      <c r="L68" s="314" t="s">
        <v>225</v>
      </c>
      <c r="M68" s="395"/>
    </row>
    <row r="69" spans="1:14">
      <c r="A69" t="s">
        <v>9</v>
      </c>
      <c r="B69" t="s">
        <v>19</v>
      </c>
      <c r="C69" t="s">
        <v>285</v>
      </c>
      <c r="D69" s="20" t="s">
        <v>347</v>
      </c>
      <c r="E69" t="s">
        <v>2273</v>
      </c>
      <c r="F69" s="394">
        <v>0</v>
      </c>
      <c r="G69" s="13">
        <v>1</v>
      </c>
      <c r="H69" s="13">
        <v>0.01</v>
      </c>
      <c r="I69" s="370" t="s">
        <v>33</v>
      </c>
      <c r="J69" s="370" t="s">
        <v>3700</v>
      </c>
      <c r="K69" s="370" t="s">
        <v>226</v>
      </c>
      <c r="L69" s="314" t="s">
        <v>227</v>
      </c>
      <c r="M69" s="395"/>
    </row>
    <row r="70" spans="1:14">
      <c r="A70" t="s">
        <v>9</v>
      </c>
      <c r="B70" t="s">
        <v>3226</v>
      </c>
      <c r="C70" t="s">
        <v>3227</v>
      </c>
      <c r="D70" t="s">
        <v>3226</v>
      </c>
      <c r="E70" t="s">
        <v>3228</v>
      </c>
      <c r="F70" s="394">
        <v>0</v>
      </c>
      <c r="G70" s="13">
        <v>1</v>
      </c>
      <c r="H70" s="13">
        <v>0.01</v>
      </c>
      <c r="I70" s="370" t="s">
        <v>33</v>
      </c>
      <c r="J70" s="370" t="s">
        <v>3705</v>
      </c>
      <c r="K70" s="370"/>
      <c r="L70" s="314"/>
      <c r="M70" s="395"/>
    </row>
    <row r="71" spans="1:14" ht="72.5">
      <c r="A71" t="s">
        <v>9</v>
      </c>
      <c r="B71" t="s">
        <v>3850</v>
      </c>
      <c r="C71" t="s">
        <v>3819</v>
      </c>
      <c r="D71" t="s">
        <v>3851</v>
      </c>
      <c r="E71" t="s">
        <v>3852</v>
      </c>
      <c r="F71">
        <v>0</v>
      </c>
      <c r="G71">
        <v>1</v>
      </c>
      <c r="H71">
        <v>1</v>
      </c>
      <c r="I71" s="370" t="s">
        <v>29</v>
      </c>
      <c r="J71" s="45" t="s">
        <v>3853</v>
      </c>
      <c r="K71" s="370"/>
      <c r="L71" s="314"/>
      <c r="M71" s="395"/>
    </row>
    <row r="72" spans="1:14">
      <c r="A72" t="s">
        <v>9</v>
      </c>
      <c r="B72" t="s">
        <v>2487</v>
      </c>
      <c r="C72" t="s">
        <v>2488</v>
      </c>
      <c r="D72" t="s">
        <v>2488</v>
      </c>
      <c r="E72" t="s">
        <v>2489</v>
      </c>
      <c r="F72" s="394">
        <v>0</v>
      </c>
      <c r="G72" s="13">
        <v>1</v>
      </c>
      <c r="H72" s="13">
        <v>0.01</v>
      </c>
      <c r="I72" s="370" t="s">
        <v>2490</v>
      </c>
      <c r="J72" s="370" t="s">
        <v>3708</v>
      </c>
      <c r="K72" s="370"/>
      <c r="L72" s="314" t="s">
        <v>2694</v>
      </c>
      <c r="M72" s="395" t="s">
        <v>150</v>
      </c>
    </row>
    <row r="73" spans="1:14">
      <c r="A73" t="s">
        <v>132</v>
      </c>
      <c r="B73" t="s">
        <v>134</v>
      </c>
      <c r="C73" t="s">
        <v>429</v>
      </c>
      <c r="D73" t="s">
        <v>134</v>
      </c>
      <c r="E73" t="s">
        <v>2272</v>
      </c>
      <c r="F73" s="394">
        <v>-3</v>
      </c>
      <c r="G73" s="13">
        <v>1</v>
      </c>
      <c r="H73" s="13">
        <v>0.01</v>
      </c>
      <c r="I73" s="370" t="s">
        <v>33</v>
      </c>
      <c r="J73" s="370" t="s">
        <v>3844</v>
      </c>
      <c r="K73" s="370" t="s">
        <v>228</v>
      </c>
      <c r="L73" s="314" t="s">
        <v>229</v>
      </c>
      <c r="M73" s="395" t="s">
        <v>150</v>
      </c>
      <c r="N73" s="370" t="s">
        <v>183</v>
      </c>
    </row>
    <row r="74" spans="1:14">
      <c r="A74" t="s">
        <v>132</v>
      </c>
      <c r="B74" t="s">
        <v>257</v>
      </c>
      <c r="C74" t="s">
        <v>436</v>
      </c>
      <c r="D74" t="s">
        <v>257</v>
      </c>
      <c r="E74" t="s">
        <v>2271</v>
      </c>
      <c r="F74" s="394">
        <v>0</v>
      </c>
      <c r="G74" s="13">
        <v>1</v>
      </c>
      <c r="H74" s="13">
        <v>0.01</v>
      </c>
      <c r="I74" s="370" t="s">
        <v>33</v>
      </c>
      <c r="J74" s="370" t="s">
        <v>3291</v>
      </c>
      <c r="K74" s="370" t="s">
        <v>311</v>
      </c>
      <c r="L74" s="314" t="s">
        <v>312</v>
      </c>
      <c r="M74" s="395"/>
      <c r="N74" s="370"/>
    </row>
    <row r="75" spans="1:14">
      <c r="A75" t="s">
        <v>132</v>
      </c>
      <c r="B75" t="s">
        <v>3411</v>
      </c>
      <c r="C75" t="s">
        <v>433</v>
      </c>
      <c r="D75" t="s">
        <v>3411</v>
      </c>
      <c r="E75" t="s">
        <v>2270</v>
      </c>
      <c r="F75" s="394">
        <v>0</v>
      </c>
      <c r="G75" s="13">
        <v>1</v>
      </c>
      <c r="H75" s="13">
        <v>0.01</v>
      </c>
      <c r="I75" s="370" t="s">
        <v>33</v>
      </c>
      <c r="J75" s="370" t="s">
        <v>3412</v>
      </c>
      <c r="K75" s="370"/>
      <c r="L75" s="314" t="s">
        <v>2699</v>
      </c>
      <c r="M75" s="395" t="s">
        <v>3413</v>
      </c>
      <c r="N75" s="370"/>
    </row>
    <row r="76" spans="1:14">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c r="A77" t="s">
        <v>132</v>
      </c>
      <c r="B77" t="s">
        <v>2766</v>
      </c>
      <c r="C77" t="s">
        <v>2767</v>
      </c>
      <c r="D77" t="s">
        <v>2766</v>
      </c>
      <c r="E77" t="s">
        <v>2768</v>
      </c>
      <c r="F77" s="394">
        <v>0</v>
      </c>
      <c r="G77" s="13">
        <v>1</v>
      </c>
      <c r="H77" s="13">
        <v>0.01</v>
      </c>
      <c r="I77" s="370" t="s">
        <v>33</v>
      </c>
      <c r="J77" s="370" t="s">
        <v>3732</v>
      </c>
      <c r="K77" s="370" t="s">
        <v>232</v>
      </c>
      <c r="L77" s="314" t="s">
        <v>233</v>
      </c>
      <c r="M77" s="395" t="s">
        <v>150</v>
      </c>
      <c r="N77" s="370"/>
    </row>
    <row r="78" spans="1:14">
      <c r="A78" t="s">
        <v>132</v>
      </c>
      <c r="B78" t="s">
        <v>3414</v>
      </c>
      <c r="C78" t="s">
        <v>3336</v>
      </c>
      <c r="D78" t="s">
        <v>3414</v>
      </c>
      <c r="E78" t="s">
        <v>3337</v>
      </c>
      <c r="F78" s="394">
        <v>0</v>
      </c>
      <c r="G78" s="13">
        <v>1</v>
      </c>
      <c r="H78" s="13">
        <v>0.01</v>
      </c>
      <c r="I78" s="370" t="s">
        <v>33</v>
      </c>
      <c r="J78" s="370" t="s">
        <v>3415</v>
      </c>
      <c r="K78" s="370"/>
      <c r="L78" s="314"/>
      <c r="M78" s="395"/>
      <c r="N78" s="370"/>
    </row>
    <row r="79" spans="1:14">
      <c r="A79" t="s">
        <v>132</v>
      </c>
      <c r="B79" t="s">
        <v>135</v>
      </c>
      <c r="C79" t="s">
        <v>431</v>
      </c>
      <c r="D79" t="s">
        <v>135</v>
      </c>
      <c r="E79" t="s">
        <v>2268</v>
      </c>
      <c r="F79" s="394">
        <v>-1.5</v>
      </c>
      <c r="G79" s="13">
        <v>1</v>
      </c>
      <c r="H79" s="13">
        <v>0.01</v>
      </c>
      <c r="I79" s="370" t="s">
        <v>33</v>
      </c>
      <c r="J79" s="370" t="s">
        <v>3845</v>
      </c>
      <c r="K79" s="370" t="s">
        <v>234</v>
      </c>
      <c r="L79" s="314" t="s">
        <v>235</v>
      </c>
      <c r="M79" s="395" t="s">
        <v>150</v>
      </c>
      <c r="N79" s="370"/>
    </row>
    <row r="80" spans="1:14">
      <c r="A80" t="s">
        <v>132</v>
      </c>
      <c r="B80" t="s">
        <v>133</v>
      </c>
      <c r="C80" t="s">
        <v>2799</v>
      </c>
      <c r="D80" t="s">
        <v>133</v>
      </c>
      <c r="E80" t="s">
        <v>2267</v>
      </c>
      <c r="F80" s="394">
        <v>0</v>
      </c>
      <c r="G80" s="13">
        <v>1</v>
      </c>
      <c r="H80" s="13">
        <v>0.01</v>
      </c>
      <c r="I80" s="370" t="s">
        <v>33</v>
      </c>
      <c r="J80" s="370" t="s">
        <v>3733</v>
      </c>
      <c r="K80" s="370" t="s">
        <v>236</v>
      </c>
      <c r="L80" s="314" t="s">
        <v>237</v>
      </c>
      <c r="M80" s="395" t="s">
        <v>150</v>
      </c>
      <c r="N80" s="370"/>
    </row>
    <row r="81" spans="1:14">
      <c r="A81" t="s">
        <v>132</v>
      </c>
      <c r="B81" t="s">
        <v>3408</v>
      </c>
      <c r="C81" t="s">
        <v>432</v>
      </c>
      <c r="D81" t="s">
        <v>3408</v>
      </c>
      <c r="E81" t="s">
        <v>2266</v>
      </c>
      <c r="F81" s="394">
        <v>0</v>
      </c>
      <c r="G81" s="13">
        <v>1</v>
      </c>
      <c r="H81" s="13">
        <v>0.01</v>
      </c>
      <c r="I81" s="370" t="s">
        <v>33</v>
      </c>
      <c r="J81" s="370" t="s">
        <v>3409</v>
      </c>
      <c r="K81" s="370"/>
      <c r="L81" s="314" t="s">
        <v>2700</v>
      </c>
      <c r="M81" s="395" t="s">
        <v>3410</v>
      </c>
      <c r="N81" s="370"/>
    </row>
    <row r="82" spans="1:14">
      <c r="A82" t="s">
        <v>132</v>
      </c>
      <c r="B82" t="s">
        <v>2439</v>
      </c>
      <c r="C82" t="s">
        <v>2440</v>
      </c>
      <c r="D82" t="s">
        <v>2439</v>
      </c>
      <c r="E82" t="s">
        <v>2441</v>
      </c>
      <c r="F82" s="394">
        <v>0</v>
      </c>
      <c r="G82" s="13">
        <v>1</v>
      </c>
      <c r="H82" s="13">
        <v>0.01</v>
      </c>
      <c r="I82" s="370" t="s">
        <v>2442</v>
      </c>
      <c r="J82" s="370" t="s">
        <v>3229</v>
      </c>
      <c r="K82" s="370"/>
      <c r="L82" s="314" t="s">
        <v>2695</v>
      </c>
      <c r="M82" s="388" t="s">
        <v>2443</v>
      </c>
      <c r="N82" s="370"/>
    </row>
    <row r="83" spans="1:14">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c r="A84" s="317" t="s">
        <v>2476</v>
      </c>
      <c r="B84" s="317" t="s">
        <v>3760</v>
      </c>
      <c r="C84" t="s">
        <v>2735</v>
      </c>
      <c r="D84" s="317" t="s">
        <v>348</v>
      </c>
      <c r="E84" t="s">
        <v>2733</v>
      </c>
      <c r="F84" s="386">
        <v>0</v>
      </c>
      <c r="G84" s="386">
        <v>1</v>
      </c>
      <c r="H84" s="386">
        <v>0.01</v>
      </c>
      <c r="I84" s="370" t="s">
        <v>2734</v>
      </c>
      <c r="J84" s="314" t="s">
        <v>3711</v>
      </c>
      <c r="K84" s="314" t="s">
        <v>341</v>
      </c>
      <c r="L84" s="314" t="s">
        <v>2696</v>
      </c>
      <c r="M84" s="395" t="s">
        <v>150</v>
      </c>
      <c r="N84" s="314"/>
    </row>
    <row r="85" spans="1:14">
      <c r="A85" s="317" t="s">
        <v>2476</v>
      </c>
      <c r="B85" s="317" t="s">
        <v>3823</v>
      </c>
      <c r="C85" t="s">
        <v>2477</v>
      </c>
      <c r="D85" s="317" t="s">
        <v>3823</v>
      </c>
      <c r="E85" t="s">
        <v>2480</v>
      </c>
      <c r="F85" s="386">
        <v>0</v>
      </c>
      <c r="G85" s="386">
        <v>1</v>
      </c>
      <c r="H85" s="386">
        <v>0.01</v>
      </c>
      <c r="I85" s="370" t="s">
        <v>2481</v>
      </c>
      <c r="J85" s="314" t="s">
        <v>3825</v>
      </c>
      <c r="K85" s="314"/>
      <c r="L85" s="314" t="s">
        <v>2697</v>
      </c>
      <c r="M85" s="395"/>
      <c r="N85" s="314"/>
    </row>
    <row r="86" spans="1:14">
      <c r="A86" s="317" t="s">
        <v>2476</v>
      </c>
      <c r="B86" t="s">
        <v>3824</v>
      </c>
      <c r="C86" t="s">
        <v>3820</v>
      </c>
      <c r="D86" t="s">
        <v>3821</v>
      </c>
      <c r="E86" t="s">
        <v>3822</v>
      </c>
      <c r="F86">
        <v>0</v>
      </c>
      <c r="G86">
        <v>1</v>
      </c>
      <c r="H86">
        <v>1</v>
      </c>
      <c r="I86" s="370" t="s">
        <v>29</v>
      </c>
      <c r="J86" s="314" t="s">
        <v>3826</v>
      </c>
      <c r="K86" s="314"/>
      <c r="L86" s="314" t="s">
        <v>2697</v>
      </c>
      <c r="M86" s="395"/>
      <c r="N86" s="314"/>
    </row>
    <row r="87" spans="1:14">
      <c r="A87" t="s">
        <v>10</v>
      </c>
      <c r="B87" t="s">
        <v>3119</v>
      </c>
      <c r="C87" t="s">
        <v>2411</v>
      </c>
      <c r="D87" t="s">
        <v>3119</v>
      </c>
      <c r="E87" t="s">
        <v>2264</v>
      </c>
      <c r="F87">
        <v>0</v>
      </c>
      <c r="G87">
        <v>300</v>
      </c>
      <c r="H87">
        <v>5</v>
      </c>
      <c r="I87" s="184" t="str">
        <f>UnitControlCenter!$B$50</f>
        <v>$/metric ton CO2e</v>
      </c>
      <c r="J87" s="370" t="s">
        <v>3698</v>
      </c>
      <c r="K87" s="370" t="s">
        <v>240</v>
      </c>
      <c r="L87" s="314" t="s">
        <v>241</v>
      </c>
      <c r="M87" s="396" t="s">
        <v>2387</v>
      </c>
      <c r="N87" s="314" t="s">
        <v>396</v>
      </c>
    </row>
    <row r="88" spans="1:14">
      <c r="A88" t="s">
        <v>10</v>
      </c>
      <c r="B88" t="s">
        <v>25</v>
      </c>
      <c r="C88" t="s">
        <v>138</v>
      </c>
      <c r="D88" t="s">
        <v>25</v>
      </c>
      <c r="E88" t="s">
        <v>2263</v>
      </c>
      <c r="F88" s="386">
        <v>0</v>
      </c>
      <c r="G88" s="386">
        <v>1</v>
      </c>
      <c r="H88" s="386">
        <v>0.01</v>
      </c>
      <c r="I88" s="370" t="s">
        <v>140</v>
      </c>
      <c r="J88" s="370" t="s">
        <v>3193</v>
      </c>
      <c r="K88" s="314" t="s">
        <v>244</v>
      </c>
      <c r="L88" s="314" t="s">
        <v>245</v>
      </c>
      <c r="M88" s="395" t="s">
        <v>150</v>
      </c>
    </row>
    <row r="89" spans="1:14">
      <c r="A89" s="317" t="s">
        <v>10</v>
      </c>
      <c r="B89" s="317" t="s">
        <v>2444</v>
      </c>
      <c r="C89" t="s">
        <v>2445</v>
      </c>
      <c r="D89" s="184"/>
      <c r="E89" s="317" t="s">
        <v>2446</v>
      </c>
      <c r="F89">
        <v>0</v>
      </c>
      <c r="G89">
        <v>1</v>
      </c>
      <c r="H89">
        <v>1</v>
      </c>
      <c r="I89" s="370" t="s">
        <v>29</v>
      </c>
      <c r="J89" s="370" t="s">
        <v>3321</v>
      </c>
      <c r="K89" s="370" t="s">
        <v>240</v>
      </c>
      <c r="L89" s="314" t="s">
        <v>241</v>
      </c>
    </row>
    <row r="90" spans="1:14">
      <c r="A90" s="317" t="s">
        <v>10</v>
      </c>
      <c r="B90" s="317" t="s">
        <v>2969</v>
      </c>
      <c r="C90" t="s">
        <v>3363</v>
      </c>
      <c r="D90" s="184"/>
      <c r="E90" s="317" t="s">
        <v>3365</v>
      </c>
      <c r="F90">
        <v>0</v>
      </c>
      <c r="G90">
        <v>1</v>
      </c>
      <c r="H90">
        <v>1</v>
      </c>
      <c r="I90" s="370" t="s">
        <v>29</v>
      </c>
      <c r="J90" s="370" t="s">
        <v>3362</v>
      </c>
      <c r="K90" s="370" t="s">
        <v>240</v>
      </c>
      <c r="L90" s="314" t="s">
        <v>241</v>
      </c>
    </row>
    <row r="91" spans="1:14">
      <c r="A91" s="317" t="s">
        <v>10</v>
      </c>
      <c r="B91" t="s">
        <v>3320</v>
      </c>
      <c r="C91" t="s">
        <v>3364</v>
      </c>
      <c r="D91" s="184"/>
      <c r="E91" s="184"/>
      <c r="F91">
        <v>0</v>
      </c>
      <c r="G91">
        <v>1</v>
      </c>
      <c r="H91">
        <v>1</v>
      </c>
      <c r="I91" s="370" t="s">
        <v>29</v>
      </c>
      <c r="J91" t="s">
        <v>3418</v>
      </c>
      <c r="K91" s="370" t="s">
        <v>240</v>
      </c>
      <c r="L91" s="314" t="s">
        <v>241</v>
      </c>
    </row>
    <row r="92" spans="1:14">
      <c r="A92" s="317" t="s">
        <v>10</v>
      </c>
      <c r="B92" s="317" t="s">
        <v>2710</v>
      </c>
      <c r="C92" t="s">
        <v>2709</v>
      </c>
      <c r="D92" s="317" t="s">
        <v>2710</v>
      </c>
      <c r="E92" t="s">
        <v>2711</v>
      </c>
      <c r="F92">
        <v>0</v>
      </c>
      <c r="G92">
        <v>1</v>
      </c>
      <c r="H92">
        <v>1</v>
      </c>
      <c r="I92" s="370" t="s">
        <v>29</v>
      </c>
      <c r="J92" s="314"/>
    </row>
    <row r="93" spans="1:14">
      <c r="A93" s="317" t="s">
        <v>10</v>
      </c>
      <c r="B93" s="317" t="s">
        <v>2752</v>
      </c>
      <c r="C93" t="s">
        <v>2752</v>
      </c>
      <c r="D93" s="317" t="s">
        <v>2752</v>
      </c>
      <c r="E93" s="317" t="s">
        <v>2753</v>
      </c>
      <c r="F93" s="386">
        <v>0</v>
      </c>
      <c r="G93" s="386">
        <v>1</v>
      </c>
      <c r="H93" s="386">
        <v>0.01</v>
      </c>
      <c r="I93" s="370" t="s">
        <v>2754</v>
      </c>
      <c r="J93" s="370" t="s">
        <v>3194</v>
      </c>
      <c r="K93" s="314" t="s">
        <v>2904</v>
      </c>
    </row>
    <row r="94" spans="1:14">
      <c r="A94" t="s">
        <v>10</v>
      </c>
      <c r="B94" t="s">
        <v>3267</v>
      </c>
      <c r="C94" t="s">
        <v>3266</v>
      </c>
      <c r="D94" t="s">
        <v>3267</v>
      </c>
      <c r="E94" t="s">
        <v>2262</v>
      </c>
      <c r="F94" s="394">
        <v>-0.9</v>
      </c>
      <c r="G94" s="394">
        <v>0.9</v>
      </c>
      <c r="H94" s="386">
        <v>0.01</v>
      </c>
      <c r="I94" s="370" t="s">
        <v>141</v>
      </c>
      <c r="J94" s="370" t="s">
        <v>3268</v>
      </c>
      <c r="K94" s="314" t="s">
        <v>246</v>
      </c>
      <c r="L94" s="314" t="s">
        <v>247</v>
      </c>
      <c r="M94" s="396" t="s">
        <v>151</v>
      </c>
    </row>
    <row r="95" spans="1:14">
      <c r="A95" t="s">
        <v>10</v>
      </c>
      <c r="B95" t="s">
        <v>3712</v>
      </c>
      <c r="C95" t="s">
        <v>3715</v>
      </c>
      <c r="D95" s="184"/>
      <c r="E95" s="184"/>
      <c r="F95">
        <v>0</v>
      </c>
      <c r="G95">
        <v>1</v>
      </c>
      <c r="H95">
        <v>1</v>
      </c>
      <c r="I95" s="370" t="s">
        <v>29</v>
      </c>
      <c r="J95" t="s">
        <v>3718</v>
      </c>
    </row>
    <row r="96" spans="1:14">
      <c r="A96" t="s">
        <v>10</v>
      </c>
      <c r="B96" t="s">
        <v>3713</v>
      </c>
      <c r="C96" t="s">
        <v>3716</v>
      </c>
      <c r="D96" s="184"/>
      <c r="E96" s="184"/>
      <c r="F96">
        <v>0</v>
      </c>
      <c r="G96">
        <v>1</v>
      </c>
      <c r="H96">
        <v>1</v>
      </c>
      <c r="I96" s="370" t="s">
        <v>29</v>
      </c>
      <c r="J96" t="s">
        <v>3719</v>
      </c>
    </row>
    <row r="97" spans="1:13">
      <c r="A97" t="s">
        <v>10</v>
      </c>
      <c r="B97" t="s">
        <v>3714</v>
      </c>
      <c r="C97" t="s">
        <v>3717</v>
      </c>
      <c r="D97" s="184"/>
      <c r="E97" s="184"/>
      <c r="F97">
        <v>0</v>
      </c>
      <c r="G97">
        <v>1</v>
      </c>
      <c r="H97">
        <v>1</v>
      </c>
      <c r="I97" s="370" t="s">
        <v>29</v>
      </c>
      <c r="J97" t="s">
        <v>3720</v>
      </c>
    </row>
    <row r="98" spans="1:13">
      <c r="A98" t="s">
        <v>2655</v>
      </c>
      <c r="B98" s="184" t="s">
        <v>313</v>
      </c>
      <c r="C98" t="s">
        <v>287</v>
      </c>
      <c r="D98" t="s">
        <v>349</v>
      </c>
      <c r="E98" t="s">
        <v>2261</v>
      </c>
      <c r="F98" s="13">
        <v>0</v>
      </c>
      <c r="G98" s="13">
        <v>0.4</v>
      </c>
      <c r="H98" s="394">
        <v>0.01</v>
      </c>
      <c r="I98" s="370" t="s">
        <v>31</v>
      </c>
      <c r="J98" s="370" t="s">
        <v>3195</v>
      </c>
      <c r="K98" s="370" t="s">
        <v>248</v>
      </c>
      <c r="L98" s="314" t="s">
        <v>249</v>
      </c>
      <c r="M98" s="395"/>
    </row>
    <row r="99" spans="1:13">
      <c r="A99" s="254" t="str">
        <f>A$98</f>
        <v>Research and Development</v>
      </c>
      <c r="B99" s="254" t="str">
        <f t="shared" ref="B99:B102" si="0">B$98</f>
        <v>Capital Cost Reduction</v>
      </c>
      <c r="C99" t="s">
        <v>288</v>
      </c>
      <c r="D99" s="254" t="str">
        <f t="shared" ref="D99:L102" si="1">D$98</f>
        <v>R&amp;D Capital Cost Reductions</v>
      </c>
      <c r="E99" t="s">
        <v>3210</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289</v>
      </c>
      <c r="D100" s="254" t="str">
        <f t="shared" si="1"/>
        <v>R&amp;D Capital Cost Reductions</v>
      </c>
      <c r="E100" t="s">
        <v>3211</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290</v>
      </c>
      <c r="D101" s="254" t="str">
        <f t="shared" si="1"/>
        <v>R&amp;D Capital Cost Reductions</v>
      </c>
      <c r="E101" t="s">
        <v>3212</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291</v>
      </c>
      <c r="D102" s="254" t="str">
        <f t="shared" si="1"/>
        <v>R&amp;D Capital Cost Reductions</v>
      </c>
      <c r="E102" t="s">
        <v>3213</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2655</v>
      </c>
      <c r="B103" s="317" t="s">
        <v>2797</v>
      </c>
      <c r="C103" t="s">
        <v>2798</v>
      </c>
      <c r="D103" s="317" t="s">
        <v>3763</v>
      </c>
      <c r="E103" s="390" t="s">
        <v>2800</v>
      </c>
      <c r="F103" s="13">
        <v>0</v>
      </c>
      <c r="G103" s="13">
        <v>1</v>
      </c>
      <c r="H103" s="394">
        <v>0.01</v>
      </c>
      <c r="I103" s="370" t="s">
        <v>33</v>
      </c>
      <c r="J103" s="370" t="s">
        <v>3386</v>
      </c>
      <c r="K103" s="314" t="s">
        <v>2803</v>
      </c>
      <c r="L103" s="314" t="s">
        <v>2802</v>
      </c>
      <c r="M103" s="396" t="s">
        <v>2801</v>
      </c>
    </row>
    <row r="104" spans="1:13">
      <c r="A104" s="317" t="s">
        <v>2655</v>
      </c>
      <c r="B104" s="317" t="s">
        <v>3747</v>
      </c>
      <c r="C104" t="s">
        <v>3748</v>
      </c>
      <c r="D104" s="317" t="s">
        <v>3763</v>
      </c>
      <c r="E104" s="390" t="s">
        <v>3749</v>
      </c>
      <c r="F104" s="13">
        <v>0</v>
      </c>
      <c r="G104" s="13">
        <v>1</v>
      </c>
      <c r="H104" s="394">
        <v>0.01</v>
      </c>
      <c r="I104" s="370" t="s">
        <v>33</v>
      </c>
      <c r="J104" s="370" t="s">
        <v>3751</v>
      </c>
      <c r="K104" s="314"/>
      <c r="L104" s="314"/>
      <c r="M104" s="396" t="s">
        <v>3750</v>
      </c>
    </row>
    <row r="105" spans="1:13">
      <c r="A105" t="s">
        <v>2655</v>
      </c>
      <c r="B105" s="184" t="s">
        <v>326</v>
      </c>
      <c r="C105" t="s">
        <v>292</v>
      </c>
      <c r="D105" t="s">
        <v>350</v>
      </c>
      <c r="E105" t="s">
        <v>2260</v>
      </c>
      <c r="F105" s="13">
        <v>0</v>
      </c>
      <c r="G105" s="13">
        <v>0.4</v>
      </c>
      <c r="H105" s="394">
        <v>0.01</v>
      </c>
      <c r="I105" s="370" t="s">
        <v>32</v>
      </c>
      <c r="J105" s="370" t="s">
        <v>3201</v>
      </c>
      <c r="K105" s="370" t="s">
        <v>248</v>
      </c>
      <c r="L105" s="314" t="s">
        <v>249</v>
      </c>
    </row>
    <row r="106" spans="1:13">
      <c r="A106" s="254" t="str">
        <f>A$105</f>
        <v>Research and Development</v>
      </c>
      <c r="B106" s="254" t="str">
        <f>B$105</f>
        <v>Fuel Use Reduction</v>
      </c>
      <c r="C106" t="s">
        <v>293</v>
      </c>
      <c r="D106" s="254" t="str">
        <f t="shared" ref="D106:L109" si="3">D$105</f>
        <v>R&amp;D Fuel Use Reductions</v>
      </c>
      <c r="E106" t="s">
        <v>3214</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294</v>
      </c>
      <c r="D107" s="254" t="str">
        <f t="shared" si="3"/>
        <v>R&amp;D Fuel Use Reductions</v>
      </c>
      <c r="E107" t="s">
        <v>3215</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295</v>
      </c>
      <c r="D108" s="254" t="str">
        <f t="shared" si="3"/>
        <v>R&amp;D Fuel Use Reductions</v>
      </c>
      <c r="E108" t="s">
        <v>3216</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296</v>
      </c>
      <c r="D109" s="254" t="str">
        <f t="shared" si="3"/>
        <v>R&amp;D Fuel Use Reductions</v>
      </c>
      <c r="E109" t="s">
        <v>3217</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2939</v>
      </c>
      <c r="B110" t="s">
        <v>2940</v>
      </c>
      <c r="C110" t="s">
        <v>2947</v>
      </c>
      <c r="D110" s="184"/>
      <c r="E110" t="s">
        <v>2972</v>
      </c>
      <c r="F110">
        <v>0</v>
      </c>
      <c r="G110">
        <v>10</v>
      </c>
      <c r="H110">
        <v>1</v>
      </c>
      <c r="I110" t="s">
        <v>2917</v>
      </c>
      <c r="J110" t="s">
        <v>3202</v>
      </c>
      <c r="K110" t="s">
        <v>2918</v>
      </c>
    </row>
    <row r="111" spans="1:13">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2939</v>
      </c>
      <c r="B112" t="s">
        <v>3438</v>
      </c>
      <c r="C112" t="s">
        <v>3615</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2939</v>
      </c>
      <c r="B113" t="s">
        <v>3616</v>
      </c>
      <c r="C113" t="s">
        <v>3617</v>
      </c>
      <c r="D113" s="184"/>
      <c r="E113" t="s">
        <v>3618</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3619</v>
      </c>
      <c r="C118" t="s">
        <v>3620</v>
      </c>
      <c r="D118" s="184"/>
      <c r="E118" t="s">
        <v>3621</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2818</v>
      </c>
      <c r="B121" t="s">
        <v>2819</v>
      </c>
      <c r="C121" t="s">
        <v>3416</v>
      </c>
      <c r="D121" s="184"/>
      <c r="E121" t="s">
        <v>2820</v>
      </c>
      <c r="F121">
        <v>0</v>
      </c>
      <c r="G121">
        <v>1</v>
      </c>
      <c r="H121">
        <v>1</v>
      </c>
      <c r="I121" s="370" t="s">
        <v>29</v>
      </c>
      <c r="J121" t="s">
        <v>3417</v>
      </c>
      <c r="M121" s="403"/>
    </row>
    <row r="122" spans="1:13">
      <c r="A122" t="s">
        <v>2818</v>
      </c>
      <c r="B122" t="s">
        <v>3280</v>
      </c>
      <c r="C122" t="s">
        <v>3278</v>
      </c>
      <c r="D122" s="184"/>
      <c r="E122" s="184"/>
      <c r="F122">
        <v>0</v>
      </c>
      <c r="G122">
        <v>1</v>
      </c>
      <c r="H122">
        <v>1</v>
      </c>
      <c r="I122" s="370" t="s">
        <v>29</v>
      </c>
      <c r="J122" t="s">
        <v>3279</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4"/>
  <sheetViews>
    <sheetView topLeftCell="A1560" zoomScale="85" zoomScaleNormal="85" workbookViewId="0">
      <selection activeCell="J1575" sqref="J1575:R1593"/>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3665</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3816</v>
      </c>
      <c r="D188" s="45" t="s">
        <v>45</v>
      </c>
      <c r="E188" s="45" t="s">
        <v>37</v>
      </c>
      <c r="F188" s="45" t="s">
        <v>84</v>
      </c>
      <c r="G188" s="2" t="s">
        <v>3290</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3765</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3831</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3769</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3756</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3722</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3626</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3630</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3636</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3483</v>
      </c>
      <c r="F532" s="6" t="s">
        <v>3421</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3484</v>
      </c>
      <c r="F533" s="6" t="s">
        <v>3422</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3494</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3482</v>
      </c>
      <c r="F548" s="6" t="s">
        <v>3489</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3485</v>
      </c>
      <c r="F549" s="6" t="s">
        <v>3490</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3486</v>
      </c>
      <c r="F550" s="6" t="s">
        <v>3491</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3487</v>
      </c>
      <c r="F551" s="6" t="s">
        <v>3492</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3488</v>
      </c>
      <c r="F552" s="6" t="s">
        <v>3493</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3576</v>
      </c>
      <c r="F553" s="6" t="s">
        <v>3574</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3577</v>
      </c>
      <c r="F554" s="6" t="s">
        <v>3575</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3180</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3827</v>
      </c>
      <c r="D630" s="45" t="s">
        <v>3057</v>
      </c>
      <c r="E630" s="6"/>
      <c r="F630" t="s">
        <v>3082</v>
      </c>
      <c r="H630" s="43">
        <v>2723</v>
      </c>
      <c r="I630" s="324"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3532</v>
      </c>
      <c r="D658" s="45" t="s">
        <v>3057</v>
      </c>
      <c r="E658" s="1" t="s">
        <v>3509</v>
      </c>
      <c r="F658" t="s">
        <v>3082</v>
      </c>
      <c r="G658" s="45" t="s">
        <v>3516</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3510</v>
      </c>
      <c r="F659" t="s">
        <v>3082</v>
      </c>
      <c r="G659" s="45" t="s">
        <v>3517</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3511</v>
      </c>
      <c r="F660" t="s">
        <v>3082</v>
      </c>
      <c r="G660" s="45" t="s">
        <v>3518</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3512</v>
      </c>
      <c r="F661" t="s">
        <v>3082</v>
      </c>
      <c r="G661" s="45" t="s">
        <v>3519</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3513</v>
      </c>
      <c r="F662" t="s">
        <v>3082</v>
      </c>
      <c r="G662" s="45" t="s">
        <v>3520</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3514</v>
      </c>
      <c r="F663" t="s">
        <v>3082</v>
      </c>
      <c r="G663" s="45" t="s">
        <v>3521</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3515</v>
      </c>
      <c r="F664" t="s">
        <v>3082</v>
      </c>
      <c r="G664" s="45" t="s">
        <v>3522</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3663</v>
      </c>
      <c r="F665" t="s">
        <v>3082</v>
      </c>
      <c r="G665" s="45" t="s">
        <v>3663</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3509</v>
      </c>
      <c r="F666" t="s">
        <v>2755</v>
      </c>
      <c r="G666" s="45" t="s">
        <v>3516</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3510</v>
      </c>
      <c r="F667" t="s">
        <v>2755</v>
      </c>
      <c r="G667" s="45" t="s">
        <v>3517</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3511</v>
      </c>
      <c r="F668" t="s">
        <v>2755</v>
      </c>
      <c r="G668" s="45" t="s">
        <v>3518</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3512</v>
      </c>
      <c r="F669" t="s">
        <v>2755</v>
      </c>
      <c r="G669" s="45" t="s">
        <v>3519</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3513</v>
      </c>
      <c r="F670" t="s">
        <v>2755</v>
      </c>
      <c r="G670" s="45" t="s">
        <v>3520</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3514</v>
      </c>
      <c r="F671" t="s">
        <v>2755</v>
      </c>
      <c r="G671" s="45" t="s">
        <v>3521</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3515</v>
      </c>
      <c r="F672" t="s">
        <v>2755</v>
      </c>
      <c r="G672" s="45" t="s">
        <v>3522</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3663</v>
      </c>
      <c r="F673" t="s">
        <v>2755</v>
      </c>
      <c r="G673" s="45" t="s">
        <v>3663</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3509</v>
      </c>
      <c r="F674" t="s">
        <v>3023</v>
      </c>
      <c r="G674" s="45" t="s">
        <v>3516</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3510</v>
      </c>
      <c r="F675" t="s">
        <v>3023</v>
      </c>
      <c r="G675" s="45" t="s">
        <v>3517</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3511</v>
      </c>
      <c r="F676" t="s">
        <v>3023</v>
      </c>
      <c r="G676" s="45" t="s">
        <v>3518</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3512</v>
      </c>
      <c r="F677" t="s">
        <v>3023</v>
      </c>
      <c r="G677" s="45" t="s">
        <v>3519</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3513</v>
      </c>
      <c r="F678" t="s">
        <v>3023</v>
      </c>
      <c r="G678" s="45" t="s">
        <v>3520</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3514</v>
      </c>
      <c r="F679" t="s">
        <v>3023</v>
      </c>
      <c r="G679" s="45" t="s">
        <v>3521</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3515</v>
      </c>
      <c r="F680" t="s">
        <v>3023</v>
      </c>
      <c r="G680" s="45" t="s">
        <v>3522</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3663</v>
      </c>
      <c r="F681" t="s">
        <v>3023</v>
      </c>
      <c r="G681" s="45" t="s">
        <v>3663</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3509</v>
      </c>
      <c r="F682" t="s">
        <v>3024</v>
      </c>
      <c r="G682" s="45" t="s">
        <v>3516</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3510</v>
      </c>
      <c r="F683" t="s">
        <v>3024</v>
      </c>
      <c r="G683" s="45" t="s">
        <v>3517</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3511</v>
      </c>
      <c r="F684" t="s">
        <v>3024</v>
      </c>
      <c r="G684" s="45" t="s">
        <v>3518</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3512</v>
      </c>
      <c r="F685" t="s">
        <v>3024</v>
      </c>
      <c r="G685" s="45" t="s">
        <v>3519</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3513</v>
      </c>
      <c r="F686" t="s">
        <v>3024</v>
      </c>
      <c r="G686" s="45" t="s">
        <v>3520</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3514</v>
      </c>
      <c r="F687" t="s">
        <v>3024</v>
      </c>
      <c r="G687" s="45" t="s">
        <v>3521</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3515</v>
      </c>
      <c r="F688" t="s">
        <v>3024</v>
      </c>
      <c r="G688" s="45" t="s">
        <v>3522</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3663</v>
      </c>
      <c r="F689" t="s">
        <v>3024</v>
      </c>
      <c r="G689" s="45" t="s">
        <v>3663</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3509</v>
      </c>
      <c r="F690" t="s">
        <v>3025</v>
      </c>
      <c r="G690" s="45" t="s">
        <v>3516</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3510</v>
      </c>
      <c r="F691" t="s">
        <v>3025</v>
      </c>
      <c r="G691" s="45" t="s">
        <v>3517</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3511</v>
      </c>
      <c r="F692" t="s">
        <v>3025</v>
      </c>
      <c r="G692" s="45" t="s">
        <v>3518</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3512</v>
      </c>
      <c r="F693" t="s">
        <v>3025</v>
      </c>
      <c r="G693" s="45" t="s">
        <v>3519</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3513</v>
      </c>
      <c r="F694" t="s">
        <v>3025</v>
      </c>
      <c r="G694" s="45" t="s">
        <v>3520</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3514</v>
      </c>
      <c r="F695" t="s">
        <v>3025</v>
      </c>
      <c r="G695" s="45" t="s">
        <v>3521</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3515</v>
      </c>
      <c r="F696" t="s">
        <v>3025</v>
      </c>
      <c r="G696" s="45" t="s">
        <v>3522</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3663</v>
      </c>
      <c r="F697" t="s">
        <v>3025</v>
      </c>
      <c r="G697" s="45" t="s">
        <v>3663</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3509</v>
      </c>
      <c r="F698" t="s">
        <v>3026</v>
      </c>
      <c r="G698" s="45" t="s">
        <v>3516</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3510</v>
      </c>
      <c r="F699" t="s">
        <v>3026</v>
      </c>
      <c r="G699" s="45" t="s">
        <v>3517</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3511</v>
      </c>
      <c r="F700" t="s">
        <v>3026</v>
      </c>
      <c r="G700" s="45" t="s">
        <v>3518</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3512</v>
      </c>
      <c r="F701" t="s">
        <v>3026</v>
      </c>
      <c r="G701" s="45" t="s">
        <v>3519</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3513</v>
      </c>
      <c r="F702" t="s">
        <v>3026</v>
      </c>
      <c r="G702" s="45" t="s">
        <v>3520</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3514</v>
      </c>
      <c r="F703" t="s">
        <v>3026</v>
      </c>
      <c r="G703" s="45" t="s">
        <v>3521</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3515</v>
      </c>
      <c r="F704" t="s">
        <v>3026</v>
      </c>
      <c r="G704" s="45" t="s">
        <v>3522</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3663</v>
      </c>
      <c r="F705" t="s">
        <v>3026</v>
      </c>
      <c r="G705" s="45" t="s">
        <v>3663</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3509</v>
      </c>
      <c r="F706" t="s">
        <v>3027</v>
      </c>
      <c r="G706" s="45" t="s">
        <v>3516</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3510</v>
      </c>
      <c r="F707" t="s">
        <v>3027</v>
      </c>
      <c r="G707" s="45" t="s">
        <v>3517</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3511</v>
      </c>
      <c r="F708" t="s">
        <v>3027</v>
      </c>
      <c r="G708" s="45" t="s">
        <v>3518</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3512</v>
      </c>
      <c r="F709" t="s">
        <v>3027</v>
      </c>
      <c r="G709" s="45" t="s">
        <v>3519</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3513</v>
      </c>
      <c r="F710" t="s">
        <v>3027</v>
      </c>
      <c r="G710" s="45" t="s">
        <v>3520</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3514</v>
      </c>
      <c r="F711" t="s">
        <v>3027</v>
      </c>
      <c r="G711" s="45" t="s">
        <v>3521</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3515</v>
      </c>
      <c r="F712" t="s">
        <v>3027</v>
      </c>
      <c r="G712" s="45" t="s">
        <v>3522</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3663</v>
      </c>
      <c r="F713" t="s">
        <v>3027</v>
      </c>
      <c r="G713" s="45" t="s">
        <v>3663</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3509</v>
      </c>
      <c r="F714" t="s">
        <v>3028</v>
      </c>
      <c r="G714" s="45" t="s">
        <v>3516</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3510</v>
      </c>
      <c r="F715" t="s">
        <v>3028</v>
      </c>
      <c r="G715" s="45" t="s">
        <v>3517</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3511</v>
      </c>
      <c r="F716" t="s">
        <v>3028</v>
      </c>
      <c r="G716" s="45" t="s">
        <v>3518</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3512</v>
      </c>
      <c r="F717" t="s">
        <v>3028</v>
      </c>
      <c r="G717" s="45" t="s">
        <v>3519</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3513</v>
      </c>
      <c r="F718" t="s">
        <v>3028</v>
      </c>
      <c r="G718" s="45" t="s">
        <v>3520</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3514</v>
      </c>
      <c r="F719" t="s">
        <v>3028</v>
      </c>
      <c r="G719" s="45" t="s">
        <v>3521</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3515</v>
      </c>
      <c r="F720" t="s">
        <v>3028</v>
      </c>
      <c r="G720" s="45" t="s">
        <v>3522</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3663</v>
      </c>
      <c r="F721" t="s">
        <v>3028</v>
      </c>
      <c r="G721" s="45" t="s">
        <v>3663</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3509</v>
      </c>
      <c r="F722" t="s">
        <v>3029</v>
      </c>
      <c r="G722" s="45" t="s">
        <v>3516</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3510</v>
      </c>
      <c r="F723" t="s">
        <v>3029</v>
      </c>
      <c r="G723" s="45" t="s">
        <v>3517</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3511</v>
      </c>
      <c r="F724" t="s">
        <v>3029</v>
      </c>
      <c r="G724" s="45" t="s">
        <v>3518</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3512</v>
      </c>
      <c r="F725" t="s">
        <v>3029</v>
      </c>
      <c r="G725" s="45" t="s">
        <v>3519</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3513</v>
      </c>
      <c r="F726" t="s">
        <v>3029</v>
      </c>
      <c r="G726" s="45" t="s">
        <v>3520</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3514</v>
      </c>
      <c r="F727" t="s">
        <v>3029</v>
      </c>
      <c r="G727" s="45" t="s">
        <v>3521</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3515</v>
      </c>
      <c r="F728" t="s">
        <v>3029</v>
      </c>
      <c r="G728" s="45" t="s">
        <v>3522</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3663</v>
      </c>
      <c r="F729" t="s">
        <v>3029</v>
      </c>
      <c r="G729" s="45" t="s">
        <v>3663</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3509</v>
      </c>
      <c r="F730" t="s">
        <v>2575</v>
      </c>
      <c r="G730" s="45" t="s">
        <v>3516</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3510</v>
      </c>
      <c r="F731" t="s">
        <v>2575</v>
      </c>
      <c r="G731" s="45" t="s">
        <v>3517</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3511</v>
      </c>
      <c r="F732" t="s">
        <v>2575</v>
      </c>
      <c r="G732" s="45" t="s">
        <v>3518</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3512</v>
      </c>
      <c r="F733" t="s">
        <v>2575</v>
      </c>
      <c r="G733" s="45" t="s">
        <v>3519</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3513</v>
      </c>
      <c r="F734" t="s">
        <v>2575</v>
      </c>
      <c r="G734" s="45" t="s">
        <v>3520</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3514</v>
      </c>
      <c r="F735" t="s">
        <v>2575</v>
      </c>
      <c r="G735" s="45" t="s">
        <v>3521</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3515</v>
      </c>
      <c r="F736" t="s">
        <v>2575</v>
      </c>
      <c r="G736" s="45" t="s">
        <v>3522</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3663</v>
      </c>
      <c r="F737" t="s">
        <v>2575</v>
      </c>
      <c r="G737" s="45" t="s">
        <v>3663</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3509</v>
      </c>
      <c r="F738" t="s">
        <v>3030</v>
      </c>
      <c r="G738" s="45" t="s">
        <v>3516</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3510</v>
      </c>
      <c r="F739" t="s">
        <v>3030</v>
      </c>
      <c r="G739" s="45" t="s">
        <v>3517</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3511</v>
      </c>
      <c r="F740" t="s">
        <v>3030</v>
      </c>
      <c r="G740" s="45" t="s">
        <v>3518</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3512</v>
      </c>
      <c r="F741" t="s">
        <v>3030</v>
      </c>
      <c r="G741" s="45" t="s">
        <v>3519</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3513</v>
      </c>
      <c r="F742" t="s">
        <v>3030</v>
      </c>
      <c r="G742" s="45" t="s">
        <v>3520</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3514</v>
      </c>
      <c r="F743" t="s">
        <v>3030</v>
      </c>
      <c r="G743" s="45" t="s">
        <v>3521</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3515</v>
      </c>
      <c r="F744" t="s">
        <v>3030</v>
      </c>
      <c r="G744" s="45" t="s">
        <v>3522</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3663</v>
      </c>
      <c r="F745" t="s">
        <v>3030</v>
      </c>
      <c r="G745" s="45" t="s">
        <v>3663</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3509</v>
      </c>
      <c r="F746" t="s">
        <v>3031</v>
      </c>
      <c r="G746" s="45" t="s">
        <v>3516</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3510</v>
      </c>
      <c r="F747" t="s">
        <v>3031</v>
      </c>
      <c r="G747" s="45" t="s">
        <v>3517</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3511</v>
      </c>
      <c r="F748" t="s">
        <v>3031</v>
      </c>
      <c r="G748" s="45" t="s">
        <v>3518</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3512</v>
      </c>
      <c r="F749" t="s">
        <v>3031</v>
      </c>
      <c r="G749" s="45" t="s">
        <v>3519</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3513</v>
      </c>
      <c r="F750" t="s">
        <v>3031</v>
      </c>
      <c r="G750" s="45" t="s">
        <v>3520</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3514</v>
      </c>
      <c r="F751" t="s">
        <v>3031</v>
      </c>
      <c r="G751" s="45" t="s">
        <v>3521</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3515</v>
      </c>
      <c r="F752" t="s">
        <v>3031</v>
      </c>
      <c r="G752" s="45" t="s">
        <v>3522</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3663</v>
      </c>
      <c r="F753" t="s">
        <v>3031</v>
      </c>
      <c r="G753" s="45" t="s">
        <v>3663</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3509</v>
      </c>
      <c r="F754" t="s">
        <v>3032</v>
      </c>
      <c r="G754" s="45" t="s">
        <v>3516</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3510</v>
      </c>
      <c r="F755" t="s">
        <v>3032</v>
      </c>
      <c r="G755" s="45" t="s">
        <v>3517</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3511</v>
      </c>
      <c r="F756" t="s">
        <v>3032</v>
      </c>
      <c r="G756" s="45" t="s">
        <v>3518</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3512</v>
      </c>
      <c r="F757" t="s">
        <v>3032</v>
      </c>
      <c r="G757" s="45" t="s">
        <v>3519</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3513</v>
      </c>
      <c r="F758" t="s">
        <v>3032</v>
      </c>
      <c r="G758" s="45" t="s">
        <v>3520</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3514</v>
      </c>
      <c r="F759" t="s">
        <v>3032</v>
      </c>
      <c r="G759" s="45" t="s">
        <v>3521</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3515</v>
      </c>
      <c r="F760" t="s">
        <v>3032</v>
      </c>
      <c r="G760" s="45" t="s">
        <v>3522</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3663</v>
      </c>
      <c r="F761" t="s">
        <v>3032</v>
      </c>
      <c r="G761" s="45" t="s">
        <v>3663</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3509</v>
      </c>
      <c r="F762" t="s">
        <v>2576</v>
      </c>
      <c r="G762" s="45" t="s">
        <v>3516</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3510</v>
      </c>
      <c r="F763" t="s">
        <v>2576</v>
      </c>
      <c r="G763" s="45" t="s">
        <v>3517</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3511</v>
      </c>
      <c r="F764" t="s">
        <v>2576</v>
      </c>
      <c r="G764" s="45" t="s">
        <v>3518</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3512</v>
      </c>
      <c r="F765" t="s">
        <v>2576</v>
      </c>
      <c r="G765" s="45" t="s">
        <v>3519</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3513</v>
      </c>
      <c r="F766" t="s">
        <v>2576</v>
      </c>
      <c r="G766" s="45" t="s">
        <v>3520</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3514</v>
      </c>
      <c r="F767" t="s">
        <v>2576</v>
      </c>
      <c r="G767" s="45" t="s">
        <v>3521</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3515</v>
      </c>
      <c r="F768" t="s">
        <v>2576</v>
      </c>
      <c r="G768" s="45" t="s">
        <v>3522</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3663</v>
      </c>
      <c r="F769" t="s">
        <v>2576</v>
      </c>
      <c r="G769" s="45" t="s">
        <v>3663</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3509</v>
      </c>
      <c r="F770" t="s">
        <v>3033</v>
      </c>
      <c r="G770" s="45" t="s">
        <v>3516</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3510</v>
      </c>
      <c r="F771" t="s">
        <v>3033</v>
      </c>
      <c r="G771" s="45" t="s">
        <v>3517</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3511</v>
      </c>
      <c r="F772" t="s">
        <v>3033</v>
      </c>
      <c r="G772" s="45" t="s">
        <v>3518</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3512</v>
      </c>
      <c r="F773" t="s">
        <v>3033</v>
      </c>
      <c r="G773" s="45" t="s">
        <v>3519</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3513</v>
      </c>
      <c r="F774" t="s">
        <v>3033</v>
      </c>
      <c r="G774" s="45" t="s">
        <v>3520</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3514</v>
      </c>
      <c r="F775" t="s">
        <v>3033</v>
      </c>
      <c r="G775" s="45" t="s">
        <v>3521</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3515</v>
      </c>
      <c r="F776" t="s">
        <v>3033</v>
      </c>
      <c r="G776" s="45" t="s">
        <v>3522</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3663</v>
      </c>
      <c r="F777" t="s">
        <v>3033</v>
      </c>
      <c r="G777" s="45" t="s">
        <v>3663</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3509</v>
      </c>
      <c r="F778" t="s">
        <v>3034</v>
      </c>
      <c r="G778" s="45" t="s">
        <v>3516</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3510</v>
      </c>
      <c r="F779" t="s">
        <v>3034</v>
      </c>
      <c r="G779" s="45" t="s">
        <v>3517</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3511</v>
      </c>
      <c r="F780" t="s">
        <v>3034</v>
      </c>
      <c r="G780" s="45" t="s">
        <v>3518</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3512</v>
      </c>
      <c r="F781" t="s">
        <v>3034</v>
      </c>
      <c r="G781" s="45" t="s">
        <v>3519</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3513</v>
      </c>
      <c r="F782" t="s">
        <v>3034</v>
      </c>
      <c r="G782" s="45" t="s">
        <v>3520</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3514</v>
      </c>
      <c r="F783" t="s">
        <v>3034</v>
      </c>
      <c r="G783" s="45" t="s">
        <v>3521</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3515</v>
      </c>
      <c r="F784" t="s">
        <v>3034</v>
      </c>
      <c r="G784" s="45" t="s">
        <v>3522</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3663</v>
      </c>
      <c r="F785" t="s">
        <v>3034</v>
      </c>
      <c r="G785" s="45" t="s">
        <v>3663</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3509</v>
      </c>
      <c r="F786" t="s">
        <v>3035</v>
      </c>
      <c r="G786" s="45" t="s">
        <v>3516</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3510</v>
      </c>
      <c r="F787" t="s">
        <v>3035</v>
      </c>
      <c r="G787" s="45" t="s">
        <v>3517</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3511</v>
      </c>
      <c r="F788" t="s">
        <v>3035</v>
      </c>
      <c r="G788" s="45" t="s">
        <v>3518</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3512</v>
      </c>
      <c r="F789" t="s">
        <v>3035</v>
      </c>
      <c r="G789" s="45" t="s">
        <v>3519</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3513</v>
      </c>
      <c r="F790" t="s">
        <v>3035</v>
      </c>
      <c r="G790" s="45" t="s">
        <v>3520</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3514</v>
      </c>
      <c r="F791" t="s">
        <v>3035</v>
      </c>
      <c r="G791" s="45" t="s">
        <v>3521</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3515</v>
      </c>
      <c r="F792" t="s">
        <v>3035</v>
      </c>
      <c r="G792" s="45" t="s">
        <v>3522</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3663</v>
      </c>
      <c r="F793" t="s">
        <v>3035</v>
      </c>
      <c r="G793" s="45" t="s">
        <v>3663</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3509</v>
      </c>
      <c r="F794" t="s">
        <v>3036</v>
      </c>
      <c r="G794" s="45" t="s">
        <v>3516</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3510</v>
      </c>
      <c r="F795" t="s">
        <v>3036</v>
      </c>
      <c r="G795" s="45" t="s">
        <v>3517</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3511</v>
      </c>
      <c r="F796" t="s">
        <v>3036</v>
      </c>
      <c r="G796" s="45" t="s">
        <v>3518</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3512</v>
      </c>
      <c r="F797" t="s">
        <v>3036</v>
      </c>
      <c r="G797" s="45" t="s">
        <v>3519</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3513</v>
      </c>
      <c r="F798" t="s">
        <v>3036</v>
      </c>
      <c r="G798" s="45" t="s">
        <v>3520</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3514</v>
      </c>
      <c r="F799" t="s">
        <v>3036</v>
      </c>
      <c r="G799" s="45" t="s">
        <v>3521</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3515</v>
      </c>
      <c r="F800" t="s">
        <v>3036</v>
      </c>
      <c r="G800" s="45" t="s">
        <v>3522</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3663</v>
      </c>
      <c r="F801" t="s">
        <v>3036</v>
      </c>
      <c r="G801" s="45" t="s">
        <v>3663</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3509</v>
      </c>
      <c r="F802" t="s">
        <v>3037</v>
      </c>
      <c r="G802" s="45" t="s">
        <v>3516</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3510</v>
      </c>
      <c r="F803" t="s">
        <v>3037</v>
      </c>
      <c r="G803" s="45" t="s">
        <v>3517</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3511</v>
      </c>
      <c r="F804" t="s">
        <v>3037</v>
      </c>
      <c r="G804" s="45" t="s">
        <v>3518</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3512</v>
      </c>
      <c r="F805" t="s">
        <v>3037</v>
      </c>
      <c r="G805" s="45" t="s">
        <v>3519</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3513</v>
      </c>
      <c r="F806" t="s">
        <v>3037</v>
      </c>
      <c r="G806" s="45" t="s">
        <v>3520</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3514</v>
      </c>
      <c r="F807" t="s">
        <v>3037</v>
      </c>
      <c r="G807" s="45" t="s">
        <v>3521</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3515</v>
      </c>
      <c r="F808" t="s">
        <v>3037</v>
      </c>
      <c r="G808" s="45" t="s">
        <v>3522</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3663</v>
      </c>
      <c r="F809" t="s">
        <v>3037</v>
      </c>
      <c r="G809" s="45" t="s">
        <v>3663</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3509</v>
      </c>
      <c r="F810" t="s">
        <v>3038</v>
      </c>
      <c r="G810" s="45" t="s">
        <v>3516</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3510</v>
      </c>
      <c r="F811" t="s">
        <v>3038</v>
      </c>
      <c r="G811" s="45" t="s">
        <v>3517</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3511</v>
      </c>
      <c r="F812" t="s">
        <v>3038</v>
      </c>
      <c r="G812" s="45" t="s">
        <v>3518</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3512</v>
      </c>
      <c r="F813" t="s">
        <v>3038</v>
      </c>
      <c r="G813" s="45" t="s">
        <v>3519</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3513</v>
      </c>
      <c r="F814" t="s">
        <v>3038</v>
      </c>
      <c r="G814" s="45" t="s">
        <v>3520</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3514</v>
      </c>
      <c r="F815" t="s">
        <v>3038</v>
      </c>
      <c r="G815" s="45" t="s">
        <v>3521</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3515</v>
      </c>
      <c r="F816" t="s">
        <v>3038</v>
      </c>
      <c r="G816" s="45" t="s">
        <v>3522</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3663</v>
      </c>
      <c r="F817" t="s">
        <v>3038</v>
      </c>
      <c r="G817" s="45" t="s">
        <v>3663</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3509</v>
      </c>
      <c r="F818" t="s">
        <v>3039</v>
      </c>
      <c r="G818" s="45" t="s">
        <v>3516</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3510</v>
      </c>
      <c r="F819" t="s">
        <v>3039</v>
      </c>
      <c r="G819" s="45" t="s">
        <v>3517</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3511</v>
      </c>
      <c r="F820" t="s">
        <v>3039</v>
      </c>
      <c r="G820" s="45" t="s">
        <v>3518</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3512</v>
      </c>
      <c r="F821" t="s">
        <v>3039</v>
      </c>
      <c r="G821" s="45" t="s">
        <v>3519</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3513</v>
      </c>
      <c r="F822" t="s">
        <v>3039</v>
      </c>
      <c r="G822" s="45" t="s">
        <v>3520</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3514</v>
      </c>
      <c r="F823" t="s">
        <v>3039</v>
      </c>
      <c r="G823" s="45" t="s">
        <v>3521</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3515</v>
      </c>
      <c r="F824" t="s">
        <v>3039</v>
      </c>
      <c r="G824" s="45" t="s">
        <v>3522</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3663</v>
      </c>
      <c r="F825" t="s">
        <v>3039</v>
      </c>
      <c r="G825" s="45" t="s">
        <v>3663</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3509</v>
      </c>
      <c r="F826" t="s">
        <v>3040</v>
      </c>
      <c r="G826" s="45" t="s">
        <v>3516</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3510</v>
      </c>
      <c r="F827" t="s">
        <v>3040</v>
      </c>
      <c r="G827" s="45" t="s">
        <v>3517</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3511</v>
      </c>
      <c r="F828" t="s">
        <v>3040</v>
      </c>
      <c r="G828" s="45" t="s">
        <v>3518</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3512</v>
      </c>
      <c r="F829" t="s">
        <v>3040</v>
      </c>
      <c r="G829" s="45" t="s">
        <v>3519</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3513</v>
      </c>
      <c r="F830" t="s">
        <v>3040</v>
      </c>
      <c r="G830" s="45" t="s">
        <v>3520</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3514</v>
      </c>
      <c r="F831" t="s">
        <v>3040</v>
      </c>
      <c r="G831" s="45" t="s">
        <v>3521</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3515</v>
      </c>
      <c r="F832" t="s">
        <v>3040</v>
      </c>
      <c r="G832" s="45" t="s">
        <v>3522</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3663</v>
      </c>
      <c r="F833" t="s">
        <v>3040</v>
      </c>
      <c r="G833" s="45" t="s">
        <v>3663</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3509</v>
      </c>
      <c r="F834" t="s">
        <v>3041</v>
      </c>
      <c r="G834" s="45" t="s">
        <v>3516</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3510</v>
      </c>
      <c r="F835" t="s">
        <v>3041</v>
      </c>
      <c r="G835" s="45" t="s">
        <v>3517</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3511</v>
      </c>
      <c r="F836" t="s">
        <v>3041</v>
      </c>
      <c r="G836" s="45" t="s">
        <v>3518</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3512</v>
      </c>
      <c r="F837" t="s">
        <v>3041</v>
      </c>
      <c r="G837" s="45" t="s">
        <v>3519</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3513</v>
      </c>
      <c r="F838" t="s">
        <v>3041</v>
      </c>
      <c r="G838" s="45" t="s">
        <v>3520</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3514</v>
      </c>
      <c r="F839" t="s">
        <v>3041</v>
      </c>
      <c r="G839" s="45" t="s">
        <v>3521</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3515</v>
      </c>
      <c r="F840" t="s">
        <v>3041</v>
      </c>
      <c r="G840" s="45" t="s">
        <v>3522</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3663</v>
      </c>
      <c r="F841" t="s">
        <v>3041</v>
      </c>
      <c r="G841" s="45" t="s">
        <v>3663</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3509</v>
      </c>
      <c r="F842" t="s">
        <v>3083</v>
      </c>
      <c r="G842" s="45" t="s">
        <v>3516</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3510</v>
      </c>
      <c r="F843" t="s">
        <v>3083</v>
      </c>
      <c r="G843" s="45" t="s">
        <v>3517</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3511</v>
      </c>
      <c r="F844" t="s">
        <v>3083</v>
      </c>
      <c r="G844" s="45" t="s">
        <v>3518</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3512</v>
      </c>
      <c r="F845" t="s">
        <v>3083</v>
      </c>
      <c r="G845" s="45" t="s">
        <v>3519</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3513</v>
      </c>
      <c r="F846" t="s">
        <v>3083</v>
      </c>
      <c r="G846" s="45" t="s">
        <v>3520</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3514</v>
      </c>
      <c r="F847" t="s">
        <v>3083</v>
      </c>
      <c r="G847" s="45" t="s">
        <v>3521</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3515</v>
      </c>
      <c r="F848" t="s">
        <v>3083</v>
      </c>
      <c r="G848" s="45" t="s">
        <v>3522</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3663</v>
      </c>
      <c r="F849" t="s">
        <v>3083</v>
      </c>
      <c r="G849" s="45" t="s">
        <v>3663</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3509</v>
      </c>
      <c r="F850" t="s">
        <v>3042</v>
      </c>
      <c r="G850" s="45" t="s">
        <v>3516</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3510</v>
      </c>
      <c r="F851" t="s">
        <v>3042</v>
      </c>
      <c r="G851" s="45" t="s">
        <v>3517</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3511</v>
      </c>
      <c r="F852" t="s">
        <v>3042</v>
      </c>
      <c r="G852" s="45" t="s">
        <v>3518</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3512</v>
      </c>
      <c r="F853" t="s">
        <v>3042</v>
      </c>
      <c r="G853" s="45" t="s">
        <v>3519</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3513</v>
      </c>
      <c r="F854" t="s">
        <v>3042</v>
      </c>
      <c r="G854" s="45" t="s">
        <v>3520</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3514</v>
      </c>
      <c r="F855" t="s">
        <v>3042</v>
      </c>
      <c r="G855" s="45" t="s">
        <v>3521</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3515</v>
      </c>
      <c r="F856" t="s">
        <v>3042</v>
      </c>
      <c r="G856" s="45" t="s">
        <v>3522</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3663</v>
      </c>
      <c r="F857" t="s">
        <v>3042</v>
      </c>
      <c r="G857" s="45" t="s">
        <v>3663</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3801</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3533</v>
      </c>
      <c r="D1113" s="45" t="s">
        <v>3057</v>
      </c>
      <c r="E1113" s="1" t="s">
        <v>3509</v>
      </c>
      <c r="F1113" t="s">
        <v>3082</v>
      </c>
      <c r="G1113" s="45" t="s">
        <v>3516</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3510</v>
      </c>
      <c r="F1114" t="s">
        <v>3082</v>
      </c>
      <c r="G1114" s="45" t="s">
        <v>3517</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3511</v>
      </c>
      <c r="F1115" t="s">
        <v>3082</v>
      </c>
      <c r="G1115" s="45" t="s">
        <v>3518</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3512</v>
      </c>
      <c r="F1116" t="s">
        <v>3082</v>
      </c>
      <c r="G1116" s="45" t="s">
        <v>3519</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3513</v>
      </c>
      <c r="F1117" t="s">
        <v>3082</v>
      </c>
      <c r="G1117" s="45" t="s">
        <v>3520</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3514</v>
      </c>
      <c r="F1118" t="s">
        <v>3082</v>
      </c>
      <c r="G1118" s="45" t="s">
        <v>3521</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3515</v>
      </c>
      <c r="F1119" t="s">
        <v>3082</v>
      </c>
      <c r="G1119" s="45" t="s">
        <v>3522</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3663</v>
      </c>
      <c r="F1120" t="s">
        <v>3082</v>
      </c>
      <c r="G1120" s="45" t="s">
        <v>3663</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3509</v>
      </c>
      <c r="F1121" t="s">
        <v>2755</v>
      </c>
      <c r="G1121" s="45" t="s">
        <v>3516</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3510</v>
      </c>
      <c r="F1122" t="s">
        <v>2755</v>
      </c>
      <c r="G1122" s="45" t="s">
        <v>3517</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3511</v>
      </c>
      <c r="F1123" t="s">
        <v>2755</v>
      </c>
      <c r="G1123" s="45" t="s">
        <v>3518</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3512</v>
      </c>
      <c r="F1124" t="s">
        <v>2755</v>
      </c>
      <c r="G1124" s="45" t="s">
        <v>3519</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3513</v>
      </c>
      <c r="F1125" t="s">
        <v>2755</v>
      </c>
      <c r="G1125" s="45" t="s">
        <v>3520</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3514</v>
      </c>
      <c r="F1126" t="s">
        <v>2755</v>
      </c>
      <c r="G1126" s="45" t="s">
        <v>3521</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3515</v>
      </c>
      <c r="F1127" t="s">
        <v>2755</v>
      </c>
      <c r="G1127" s="45" t="s">
        <v>3522</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3663</v>
      </c>
      <c r="F1128" t="s">
        <v>2755</v>
      </c>
      <c r="G1128" s="45" t="s">
        <v>3663</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3509</v>
      </c>
      <c r="F1129" t="s">
        <v>3023</v>
      </c>
      <c r="G1129" s="45" t="s">
        <v>3516</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3510</v>
      </c>
      <c r="F1130" t="s">
        <v>3023</v>
      </c>
      <c r="G1130" s="45" t="s">
        <v>3517</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3511</v>
      </c>
      <c r="F1131" t="s">
        <v>3023</v>
      </c>
      <c r="G1131" s="45" t="s">
        <v>3518</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3512</v>
      </c>
      <c r="F1132" t="s">
        <v>3023</v>
      </c>
      <c r="G1132" s="45" t="s">
        <v>3519</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3513</v>
      </c>
      <c r="F1133" t="s">
        <v>3023</v>
      </c>
      <c r="G1133" s="45" t="s">
        <v>3520</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3514</v>
      </c>
      <c r="F1134" t="s">
        <v>3023</v>
      </c>
      <c r="G1134" s="45" t="s">
        <v>3521</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3515</v>
      </c>
      <c r="F1135" t="s">
        <v>3023</v>
      </c>
      <c r="G1135" s="45" t="s">
        <v>3522</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3663</v>
      </c>
      <c r="F1136" t="s">
        <v>3023</v>
      </c>
      <c r="G1136" s="45" t="s">
        <v>3663</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3509</v>
      </c>
      <c r="F1137" t="s">
        <v>3024</v>
      </c>
      <c r="G1137" s="45" t="s">
        <v>3516</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3510</v>
      </c>
      <c r="F1138" t="s">
        <v>3024</v>
      </c>
      <c r="G1138" s="45" t="s">
        <v>3517</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3511</v>
      </c>
      <c r="F1139" t="s">
        <v>3024</v>
      </c>
      <c r="G1139" s="45" t="s">
        <v>3518</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3512</v>
      </c>
      <c r="F1140" t="s">
        <v>3024</v>
      </c>
      <c r="G1140" s="45" t="s">
        <v>3519</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3513</v>
      </c>
      <c r="F1141" t="s">
        <v>3024</v>
      </c>
      <c r="G1141" s="45" t="s">
        <v>3520</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3514</v>
      </c>
      <c r="F1142" t="s">
        <v>3024</v>
      </c>
      <c r="G1142" s="45" t="s">
        <v>3521</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3515</v>
      </c>
      <c r="F1143" t="s">
        <v>3024</v>
      </c>
      <c r="G1143" s="45" t="s">
        <v>3522</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3663</v>
      </c>
      <c r="F1144" t="s">
        <v>3024</v>
      </c>
      <c r="G1144" s="45" t="s">
        <v>3663</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3509</v>
      </c>
      <c r="F1145" t="s">
        <v>3025</v>
      </c>
      <c r="G1145" s="45" t="s">
        <v>3516</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3510</v>
      </c>
      <c r="F1146" t="s">
        <v>3025</v>
      </c>
      <c r="G1146" s="45" t="s">
        <v>3517</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3511</v>
      </c>
      <c r="F1147" t="s">
        <v>3025</v>
      </c>
      <c r="G1147" s="45" t="s">
        <v>3518</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3512</v>
      </c>
      <c r="F1148" t="s">
        <v>3025</v>
      </c>
      <c r="G1148" s="45" t="s">
        <v>3519</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3513</v>
      </c>
      <c r="F1149" t="s">
        <v>3025</v>
      </c>
      <c r="G1149" s="45" t="s">
        <v>3520</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3514</v>
      </c>
      <c r="F1150" t="s">
        <v>3025</v>
      </c>
      <c r="G1150" s="45" t="s">
        <v>3521</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3515</v>
      </c>
      <c r="F1151" t="s">
        <v>3025</v>
      </c>
      <c r="G1151" s="45" t="s">
        <v>3522</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3663</v>
      </c>
      <c r="F1152" t="s">
        <v>3025</v>
      </c>
      <c r="G1152" s="45" t="s">
        <v>3663</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3509</v>
      </c>
      <c r="F1153" t="s">
        <v>3026</v>
      </c>
      <c r="G1153" s="45" t="s">
        <v>3516</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3510</v>
      </c>
      <c r="F1154" t="s">
        <v>3026</v>
      </c>
      <c r="G1154" s="45" t="s">
        <v>3517</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3511</v>
      </c>
      <c r="F1155" t="s">
        <v>3026</v>
      </c>
      <c r="G1155" s="45" t="s">
        <v>3518</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3512</v>
      </c>
      <c r="F1156" t="s">
        <v>3026</v>
      </c>
      <c r="G1156" s="45" t="s">
        <v>3519</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3513</v>
      </c>
      <c r="F1157" t="s">
        <v>3026</v>
      </c>
      <c r="G1157" s="45" t="s">
        <v>3520</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3514</v>
      </c>
      <c r="F1158" t="s">
        <v>3026</v>
      </c>
      <c r="G1158" s="45" t="s">
        <v>3521</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3515</v>
      </c>
      <c r="F1159" t="s">
        <v>3026</v>
      </c>
      <c r="G1159" s="45" t="s">
        <v>3522</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3663</v>
      </c>
      <c r="F1160" t="s">
        <v>3026</v>
      </c>
      <c r="G1160" s="45" t="s">
        <v>3663</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3509</v>
      </c>
      <c r="F1161" t="s">
        <v>3027</v>
      </c>
      <c r="G1161" s="45" t="s">
        <v>3516</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3510</v>
      </c>
      <c r="F1162" t="s">
        <v>3027</v>
      </c>
      <c r="G1162" s="45" t="s">
        <v>3517</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3511</v>
      </c>
      <c r="F1163" t="s">
        <v>3027</v>
      </c>
      <c r="G1163" s="45" t="s">
        <v>3518</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3512</v>
      </c>
      <c r="F1164" t="s">
        <v>3027</v>
      </c>
      <c r="G1164" s="45" t="s">
        <v>3519</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3513</v>
      </c>
      <c r="F1165" t="s">
        <v>3027</v>
      </c>
      <c r="G1165" s="45" t="s">
        <v>3520</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3514</v>
      </c>
      <c r="F1166" t="s">
        <v>3027</v>
      </c>
      <c r="G1166" s="45" t="s">
        <v>3521</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3515</v>
      </c>
      <c r="F1167" t="s">
        <v>3027</v>
      </c>
      <c r="G1167" s="45" t="s">
        <v>3522</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3663</v>
      </c>
      <c r="F1168" t="s">
        <v>3027</v>
      </c>
      <c r="G1168" s="45" t="s">
        <v>3663</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3509</v>
      </c>
      <c r="F1169" t="s">
        <v>3028</v>
      </c>
      <c r="G1169" s="45" t="s">
        <v>3516</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3510</v>
      </c>
      <c r="F1170" t="s">
        <v>3028</v>
      </c>
      <c r="G1170" s="45" t="s">
        <v>3517</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3511</v>
      </c>
      <c r="F1171" t="s">
        <v>3028</v>
      </c>
      <c r="G1171" s="45" t="s">
        <v>3518</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3512</v>
      </c>
      <c r="F1172" t="s">
        <v>3028</v>
      </c>
      <c r="G1172" s="45" t="s">
        <v>3519</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3513</v>
      </c>
      <c r="F1173" t="s">
        <v>3028</v>
      </c>
      <c r="G1173" s="45" t="s">
        <v>3520</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3514</v>
      </c>
      <c r="F1174" t="s">
        <v>3028</v>
      </c>
      <c r="G1174" s="45" t="s">
        <v>3521</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3515</v>
      </c>
      <c r="F1175" t="s">
        <v>3028</v>
      </c>
      <c r="G1175" s="45" t="s">
        <v>3522</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3663</v>
      </c>
      <c r="F1176" t="s">
        <v>3028</v>
      </c>
      <c r="G1176" s="45" t="s">
        <v>3663</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3509</v>
      </c>
      <c r="F1177" t="s">
        <v>3029</v>
      </c>
      <c r="G1177" s="45" t="s">
        <v>3516</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3510</v>
      </c>
      <c r="F1178" t="s">
        <v>3029</v>
      </c>
      <c r="G1178" s="45" t="s">
        <v>3517</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3511</v>
      </c>
      <c r="F1179" t="s">
        <v>3029</v>
      </c>
      <c r="G1179" s="45" t="s">
        <v>3518</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3512</v>
      </c>
      <c r="F1180" t="s">
        <v>3029</v>
      </c>
      <c r="G1180" s="45" t="s">
        <v>3519</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3513</v>
      </c>
      <c r="F1181" t="s">
        <v>3029</v>
      </c>
      <c r="G1181" s="45" t="s">
        <v>3520</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3514</v>
      </c>
      <c r="F1182" t="s">
        <v>3029</v>
      </c>
      <c r="G1182" s="45" t="s">
        <v>3521</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3515</v>
      </c>
      <c r="F1183" t="s">
        <v>3029</v>
      </c>
      <c r="G1183" s="45" t="s">
        <v>3522</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3663</v>
      </c>
      <c r="F1184" t="s">
        <v>3029</v>
      </c>
      <c r="G1184" s="45" t="s">
        <v>3663</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3509</v>
      </c>
      <c r="F1185" t="s">
        <v>2575</v>
      </c>
      <c r="G1185" s="45" t="s">
        <v>3516</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3510</v>
      </c>
      <c r="F1186" t="s">
        <v>2575</v>
      </c>
      <c r="G1186" s="45" t="s">
        <v>3517</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3511</v>
      </c>
      <c r="F1187" t="s">
        <v>2575</v>
      </c>
      <c r="G1187" s="45" t="s">
        <v>3518</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3512</v>
      </c>
      <c r="F1188" t="s">
        <v>2575</v>
      </c>
      <c r="G1188" s="45" t="s">
        <v>3519</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3513</v>
      </c>
      <c r="F1189" t="s">
        <v>2575</v>
      </c>
      <c r="G1189" s="45" t="s">
        <v>3520</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3514</v>
      </c>
      <c r="F1190" t="s">
        <v>2575</v>
      </c>
      <c r="G1190" s="45" t="s">
        <v>3521</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3515</v>
      </c>
      <c r="F1191" t="s">
        <v>2575</v>
      </c>
      <c r="G1191" s="45" t="s">
        <v>3522</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3663</v>
      </c>
      <c r="F1192" t="s">
        <v>2575</v>
      </c>
      <c r="G1192" s="45" t="s">
        <v>3663</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3509</v>
      </c>
      <c r="F1193" t="s">
        <v>3030</v>
      </c>
      <c r="G1193" s="45" t="s">
        <v>3516</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3510</v>
      </c>
      <c r="F1194" t="s">
        <v>3030</v>
      </c>
      <c r="G1194" s="45" t="s">
        <v>3517</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3511</v>
      </c>
      <c r="F1195" t="s">
        <v>3030</v>
      </c>
      <c r="G1195" s="45" t="s">
        <v>3518</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3512</v>
      </c>
      <c r="F1196" t="s">
        <v>3030</v>
      </c>
      <c r="G1196" s="45" t="s">
        <v>3519</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3513</v>
      </c>
      <c r="F1197" t="s">
        <v>3030</v>
      </c>
      <c r="G1197" s="45" t="s">
        <v>3520</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3514</v>
      </c>
      <c r="F1198" t="s">
        <v>3030</v>
      </c>
      <c r="G1198" s="45" t="s">
        <v>3521</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3515</v>
      </c>
      <c r="F1199" t="s">
        <v>3030</v>
      </c>
      <c r="G1199" s="45" t="s">
        <v>3522</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3663</v>
      </c>
      <c r="F1200" t="s">
        <v>3030</v>
      </c>
      <c r="G1200" s="45" t="s">
        <v>3663</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3509</v>
      </c>
      <c r="F1201" t="s">
        <v>3031</v>
      </c>
      <c r="G1201" s="45" t="s">
        <v>3516</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3510</v>
      </c>
      <c r="F1202" t="s">
        <v>3031</v>
      </c>
      <c r="G1202" s="45" t="s">
        <v>3517</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3511</v>
      </c>
      <c r="F1203" t="s">
        <v>3031</v>
      </c>
      <c r="G1203" s="45" t="s">
        <v>3518</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3512</v>
      </c>
      <c r="F1204" t="s">
        <v>3031</v>
      </c>
      <c r="G1204" s="45" t="s">
        <v>3519</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3513</v>
      </c>
      <c r="F1205" t="s">
        <v>3031</v>
      </c>
      <c r="G1205" s="45" t="s">
        <v>3520</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3514</v>
      </c>
      <c r="F1206" t="s">
        <v>3031</v>
      </c>
      <c r="G1206" s="45" t="s">
        <v>3521</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3515</v>
      </c>
      <c r="F1207" t="s">
        <v>3031</v>
      </c>
      <c r="G1207" s="45" t="s">
        <v>3522</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3663</v>
      </c>
      <c r="F1208" t="s">
        <v>3031</v>
      </c>
      <c r="G1208" s="45" t="s">
        <v>3663</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3509</v>
      </c>
      <c r="F1209" t="s">
        <v>3032</v>
      </c>
      <c r="G1209" s="45" t="s">
        <v>3516</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3510</v>
      </c>
      <c r="F1210" t="s">
        <v>3032</v>
      </c>
      <c r="G1210" s="45" t="s">
        <v>3517</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3511</v>
      </c>
      <c r="F1211" t="s">
        <v>3032</v>
      </c>
      <c r="G1211" s="45" t="s">
        <v>3518</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3512</v>
      </c>
      <c r="F1212" t="s">
        <v>3032</v>
      </c>
      <c r="G1212" s="45" t="s">
        <v>3519</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3513</v>
      </c>
      <c r="F1213" t="s">
        <v>3032</v>
      </c>
      <c r="G1213" s="45" t="s">
        <v>3520</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3514</v>
      </c>
      <c r="F1214" t="s">
        <v>3032</v>
      </c>
      <c r="G1214" s="45" t="s">
        <v>3521</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3515</v>
      </c>
      <c r="F1215" t="s">
        <v>3032</v>
      </c>
      <c r="G1215" s="45" t="s">
        <v>3522</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3663</v>
      </c>
      <c r="F1216" t="s">
        <v>3032</v>
      </c>
      <c r="G1216" s="45" t="s">
        <v>3663</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3509</v>
      </c>
      <c r="F1217" t="s">
        <v>2576</v>
      </c>
      <c r="G1217" s="45" t="s">
        <v>3516</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3510</v>
      </c>
      <c r="F1218" t="s">
        <v>2576</v>
      </c>
      <c r="G1218" s="45" t="s">
        <v>3517</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3511</v>
      </c>
      <c r="F1219" t="s">
        <v>2576</v>
      </c>
      <c r="G1219" s="45" t="s">
        <v>3518</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3512</v>
      </c>
      <c r="F1220" t="s">
        <v>2576</v>
      </c>
      <c r="G1220" s="45" t="s">
        <v>3519</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3513</v>
      </c>
      <c r="F1221" t="s">
        <v>2576</v>
      </c>
      <c r="G1221" s="45" t="s">
        <v>3520</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3514</v>
      </c>
      <c r="F1222" t="s">
        <v>2576</v>
      </c>
      <c r="G1222" s="45" t="s">
        <v>3521</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3515</v>
      </c>
      <c r="F1223" t="s">
        <v>2576</v>
      </c>
      <c r="G1223" s="45" t="s">
        <v>3522</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3663</v>
      </c>
      <c r="F1224" t="s">
        <v>2576</v>
      </c>
      <c r="G1224" s="45" t="s">
        <v>3663</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3509</v>
      </c>
      <c r="F1225" t="s">
        <v>3033</v>
      </c>
      <c r="G1225" s="45" t="s">
        <v>3516</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3510</v>
      </c>
      <c r="F1226" t="s">
        <v>3033</v>
      </c>
      <c r="G1226" s="45" t="s">
        <v>3517</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3511</v>
      </c>
      <c r="F1227" t="s">
        <v>3033</v>
      </c>
      <c r="G1227" s="45" t="s">
        <v>3518</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3512</v>
      </c>
      <c r="F1228" t="s">
        <v>3033</v>
      </c>
      <c r="G1228" s="45" t="s">
        <v>3519</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3513</v>
      </c>
      <c r="F1229" t="s">
        <v>3033</v>
      </c>
      <c r="G1229" s="45" t="s">
        <v>3520</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3514</v>
      </c>
      <c r="F1230" t="s">
        <v>3033</v>
      </c>
      <c r="G1230" s="45" t="s">
        <v>3521</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3515</v>
      </c>
      <c r="F1231" t="s">
        <v>3033</v>
      </c>
      <c r="G1231" s="45" t="s">
        <v>3522</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3663</v>
      </c>
      <c r="F1232" t="s">
        <v>3033</v>
      </c>
      <c r="G1232" s="45" t="s">
        <v>3663</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3509</v>
      </c>
      <c r="F1233" t="s">
        <v>3034</v>
      </c>
      <c r="G1233" s="45" t="s">
        <v>3516</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3510</v>
      </c>
      <c r="F1234" t="s">
        <v>3034</v>
      </c>
      <c r="G1234" s="45" t="s">
        <v>3517</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3511</v>
      </c>
      <c r="F1235" t="s">
        <v>3034</v>
      </c>
      <c r="G1235" s="45" t="s">
        <v>3518</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3512</v>
      </c>
      <c r="F1236" t="s">
        <v>3034</v>
      </c>
      <c r="G1236" s="45" t="s">
        <v>3519</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3513</v>
      </c>
      <c r="F1237" t="s">
        <v>3034</v>
      </c>
      <c r="G1237" s="45" t="s">
        <v>3520</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3514</v>
      </c>
      <c r="F1238" t="s">
        <v>3034</v>
      </c>
      <c r="G1238" s="45" t="s">
        <v>3521</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3515</v>
      </c>
      <c r="F1239" t="s">
        <v>3034</v>
      </c>
      <c r="G1239" s="45" t="s">
        <v>3522</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3663</v>
      </c>
      <c r="F1240" t="s">
        <v>3034</v>
      </c>
      <c r="G1240" s="45" t="s">
        <v>3663</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3509</v>
      </c>
      <c r="F1241" t="s">
        <v>3035</v>
      </c>
      <c r="G1241" s="45" t="s">
        <v>3516</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3510</v>
      </c>
      <c r="F1242" t="s">
        <v>3035</v>
      </c>
      <c r="G1242" s="45" t="s">
        <v>3517</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3511</v>
      </c>
      <c r="F1243" t="s">
        <v>3035</v>
      </c>
      <c r="G1243" s="45" t="s">
        <v>3518</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3512</v>
      </c>
      <c r="F1244" t="s">
        <v>3035</v>
      </c>
      <c r="G1244" s="45" t="s">
        <v>3519</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3513</v>
      </c>
      <c r="F1245" t="s">
        <v>3035</v>
      </c>
      <c r="G1245" s="45" t="s">
        <v>3520</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3514</v>
      </c>
      <c r="F1246" t="s">
        <v>3035</v>
      </c>
      <c r="G1246" s="45" t="s">
        <v>3521</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3515</v>
      </c>
      <c r="F1247" t="s">
        <v>3035</v>
      </c>
      <c r="G1247" s="45" t="s">
        <v>3522</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3663</v>
      </c>
      <c r="F1248" t="s">
        <v>3035</v>
      </c>
      <c r="G1248" s="45" t="s">
        <v>3663</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3509</v>
      </c>
      <c r="F1249" t="s">
        <v>3036</v>
      </c>
      <c r="G1249" s="45" t="s">
        <v>3516</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3510</v>
      </c>
      <c r="F1250" t="s">
        <v>3036</v>
      </c>
      <c r="G1250" s="45" t="s">
        <v>3517</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3511</v>
      </c>
      <c r="F1251" t="s">
        <v>3036</v>
      </c>
      <c r="G1251" s="45" t="s">
        <v>3518</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3512</v>
      </c>
      <c r="F1252" t="s">
        <v>3036</v>
      </c>
      <c r="G1252" s="45" t="s">
        <v>3519</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3513</v>
      </c>
      <c r="F1253" t="s">
        <v>3036</v>
      </c>
      <c r="G1253" s="45" t="s">
        <v>3520</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3514</v>
      </c>
      <c r="F1254" t="s">
        <v>3036</v>
      </c>
      <c r="G1254" s="45" t="s">
        <v>3521</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3515</v>
      </c>
      <c r="F1255" t="s">
        <v>3036</v>
      </c>
      <c r="G1255" s="45" t="s">
        <v>3522</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3663</v>
      </c>
      <c r="F1256" t="s">
        <v>3036</v>
      </c>
      <c r="G1256" s="45" t="s">
        <v>3663</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3509</v>
      </c>
      <c r="F1257" t="s">
        <v>3037</v>
      </c>
      <c r="G1257" s="45" t="s">
        <v>3516</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3510</v>
      </c>
      <c r="F1258" t="s">
        <v>3037</v>
      </c>
      <c r="G1258" s="45" t="s">
        <v>3517</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3511</v>
      </c>
      <c r="F1259" t="s">
        <v>3037</v>
      </c>
      <c r="G1259" s="45" t="s">
        <v>3518</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3512</v>
      </c>
      <c r="F1260" t="s">
        <v>3037</v>
      </c>
      <c r="G1260" s="45" t="s">
        <v>3519</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3513</v>
      </c>
      <c r="F1261" t="s">
        <v>3037</v>
      </c>
      <c r="G1261" s="45" t="s">
        <v>3520</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3514</v>
      </c>
      <c r="F1262" t="s">
        <v>3037</v>
      </c>
      <c r="G1262" s="45" t="s">
        <v>3521</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3515</v>
      </c>
      <c r="F1263" t="s">
        <v>3037</v>
      </c>
      <c r="G1263" s="45" t="s">
        <v>3522</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3663</v>
      </c>
      <c r="F1264" t="s">
        <v>3037</v>
      </c>
      <c r="G1264" s="45" t="s">
        <v>3663</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3509</v>
      </c>
      <c r="F1265" t="s">
        <v>3038</v>
      </c>
      <c r="G1265" s="45" t="s">
        <v>3516</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3510</v>
      </c>
      <c r="F1266" t="s">
        <v>3038</v>
      </c>
      <c r="G1266" s="45" t="s">
        <v>3517</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3511</v>
      </c>
      <c r="F1267" t="s">
        <v>3038</v>
      </c>
      <c r="G1267" s="45" t="s">
        <v>3518</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3512</v>
      </c>
      <c r="F1268" t="s">
        <v>3038</v>
      </c>
      <c r="G1268" s="45" t="s">
        <v>3519</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3513</v>
      </c>
      <c r="F1269" t="s">
        <v>3038</v>
      </c>
      <c r="G1269" s="45" t="s">
        <v>3520</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3514</v>
      </c>
      <c r="F1270" t="s">
        <v>3038</v>
      </c>
      <c r="G1270" s="45" t="s">
        <v>3521</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3515</v>
      </c>
      <c r="F1271" t="s">
        <v>3038</v>
      </c>
      <c r="G1271" s="45" t="s">
        <v>3522</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3663</v>
      </c>
      <c r="F1272" t="s">
        <v>3038</v>
      </c>
      <c r="G1272" s="45" t="s">
        <v>3663</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3509</v>
      </c>
      <c r="F1273" t="s">
        <v>3039</v>
      </c>
      <c r="G1273" s="45" t="s">
        <v>3516</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3510</v>
      </c>
      <c r="F1274" t="s">
        <v>3039</v>
      </c>
      <c r="G1274" s="45" t="s">
        <v>3517</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3511</v>
      </c>
      <c r="F1275" t="s">
        <v>3039</v>
      </c>
      <c r="G1275" s="45" t="s">
        <v>3518</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3512</v>
      </c>
      <c r="F1276" t="s">
        <v>3039</v>
      </c>
      <c r="G1276" s="45" t="s">
        <v>3519</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3513</v>
      </c>
      <c r="F1277" t="s">
        <v>3039</v>
      </c>
      <c r="G1277" s="45" t="s">
        <v>3520</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3514</v>
      </c>
      <c r="F1278" t="s">
        <v>3039</v>
      </c>
      <c r="G1278" s="45" t="s">
        <v>3521</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3515</v>
      </c>
      <c r="F1279" t="s">
        <v>3039</v>
      </c>
      <c r="G1279" s="45" t="s">
        <v>3522</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3663</v>
      </c>
      <c r="F1280" t="s">
        <v>3039</v>
      </c>
      <c r="G1280" s="45" t="s">
        <v>3663</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3509</v>
      </c>
      <c r="F1281" t="s">
        <v>3040</v>
      </c>
      <c r="G1281" s="45" t="s">
        <v>3516</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3510</v>
      </c>
      <c r="F1282" t="s">
        <v>3040</v>
      </c>
      <c r="G1282" s="45" t="s">
        <v>3517</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3511</v>
      </c>
      <c r="F1283" t="s">
        <v>3040</v>
      </c>
      <c r="G1283" s="45" t="s">
        <v>3518</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3512</v>
      </c>
      <c r="F1284" t="s">
        <v>3040</v>
      </c>
      <c r="G1284" s="45" t="s">
        <v>3519</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3513</v>
      </c>
      <c r="F1285" t="s">
        <v>3040</v>
      </c>
      <c r="G1285" s="45" t="s">
        <v>3520</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3514</v>
      </c>
      <c r="F1286" t="s">
        <v>3040</v>
      </c>
      <c r="G1286" s="45" t="s">
        <v>3521</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3515</v>
      </c>
      <c r="F1287" t="s">
        <v>3040</v>
      </c>
      <c r="G1287" s="45" t="s">
        <v>3522</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3663</v>
      </c>
      <c r="F1288" t="s">
        <v>3040</v>
      </c>
      <c r="G1288" s="45" t="s">
        <v>3663</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3509</v>
      </c>
      <c r="F1289" t="s">
        <v>3041</v>
      </c>
      <c r="G1289" s="45" t="s">
        <v>3516</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3510</v>
      </c>
      <c r="F1290" t="s">
        <v>3041</v>
      </c>
      <c r="G1290" s="45" t="s">
        <v>3517</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3511</v>
      </c>
      <c r="F1291" t="s">
        <v>3041</v>
      </c>
      <c r="G1291" s="45" t="s">
        <v>3518</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3512</v>
      </c>
      <c r="F1292" t="s">
        <v>3041</v>
      </c>
      <c r="G1292" s="45" t="s">
        <v>3519</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3513</v>
      </c>
      <c r="F1293" t="s">
        <v>3041</v>
      </c>
      <c r="G1293" s="45" t="s">
        <v>3520</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3514</v>
      </c>
      <c r="F1294" t="s">
        <v>3041</v>
      </c>
      <c r="G1294" s="45" t="s">
        <v>3521</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3515</v>
      </c>
      <c r="F1295" t="s">
        <v>3041</v>
      </c>
      <c r="G1295" s="45" t="s">
        <v>3522</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3663</v>
      </c>
      <c r="F1296" t="s">
        <v>3041</v>
      </c>
      <c r="G1296" s="45" t="s">
        <v>3663</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3509</v>
      </c>
      <c r="F1297" t="s">
        <v>3083</v>
      </c>
      <c r="G1297" s="45" t="s">
        <v>3516</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3510</v>
      </c>
      <c r="F1298" t="s">
        <v>3083</v>
      </c>
      <c r="G1298" s="45" t="s">
        <v>3517</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3511</v>
      </c>
      <c r="F1299" t="s">
        <v>3083</v>
      </c>
      <c r="G1299" s="45" t="s">
        <v>3518</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3512</v>
      </c>
      <c r="F1300" t="s">
        <v>3083</v>
      </c>
      <c r="G1300" s="45" t="s">
        <v>3519</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3513</v>
      </c>
      <c r="F1301" t="s">
        <v>3083</v>
      </c>
      <c r="G1301" s="45" t="s">
        <v>3520</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3514</v>
      </c>
      <c r="F1302" t="s">
        <v>3083</v>
      </c>
      <c r="G1302" s="45" t="s">
        <v>3521</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3515</v>
      </c>
      <c r="F1303" t="s">
        <v>3083</v>
      </c>
      <c r="G1303" s="45" t="s">
        <v>3522</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3663</v>
      </c>
      <c r="F1304" t="s">
        <v>3083</v>
      </c>
      <c r="G1304" s="45" t="s">
        <v>3663</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3509</v>
      </c>
      <c r="F1305" t="s">
        <v>3042</v>
      </c>
      <c r="G1305" s="45" t="s">
        <v>3516</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3510</v>
      </c>
      <c r="F1306" t="s">
        <v>3042</v>
      </c>
      <c r="G1306" s="45" t="s">
        <v>3517</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3511</v>
      </c>
      <c r="F1307" t="s">
        <v>3042</v>
      </c>
      <c r="G1307" s="45" t="s">
        <v>3518</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3512</v>
      </c>
      <c r="F1308" t="s">
        <v>3042</v>
      </c>
      <c r="G1308" s="45" t="s">
        <v>3519</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3513</v>
      </c>
      <c r="F1309" t="s">
        <v>3042</v>
      </c>
      <c r="G1309" s="45" t="s">
        <v>3520</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3514</v>
      </c>
      <c r="F1310" t="s">
        <v>3042</v>
      </c>
      <c r="G1310" s="45" t="s">
        <v>3521</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3515</v>
      </c>
      <c r="F1311" t="s">
        <v>3042</v>
      </c>
      <c r="G1311" s="45" t="s">
        <v>3522</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3663</v>
      </c>
      <c r="F1312" t="s">
        <v>3042</v>
      </c>
      <c r="G1312" s="45" t="s">
        <v>3663</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3227</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Non BAU Increase in Process Emissions</v>
      </c>
      <c r="C1576" t="s">
        <v>3819</v>
      </c>
      <c r="D1576" s="45" t="s">
        <v>3854</v>
      </c>
      <c r="E1576" s="45"/>
      <c r="F1576" s="45" t="s">
        <v>3872</v>
      </c>
      <c r="G1576" s="45"/>
      <c r="H1576" s="43">
        <v>2751</v>
      </c>
      <c r="I1576" s="324" t="s">
        <v>44</v>
      </c>
      <c r="J1576" s="255" t="str">
        <f>IF(ISBLANK(INDEX('Policy Characteristics'!D:D,MATCH($C1576,'Policy Characteristics'!$C:$C,0))),"",INDEX('Policy Characteristics'!D:D,MATCH($C1576,'Policy Characteristics'!$C:$C,0)))</f>
        <v>Process Emissions Increases</v>
      </c>
      <c r="K1576" s="254" t="str">
        <f>IF(ISBLANK(INDEX('Policy Characteristics'!E:E,MATCH($C1576,'Policy Characteristics'!$C:$C,0))),"",INDEX('Policy Characteristics'!E:E,MATCH($C1576,'Policy Characteristics'!$C:$C,0)))</f>
        <v>non BAU indst process emissions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1</v>
      </c>
      <c r="O1576" s="254" t="str">
        <f>IF(ISBLANK(INDEX('Policy Characteristics'!I:I,MATCH($C1576,'Policy Characteristics'!$C:$C,0))),"",INDEX('Policy Characteristics'!I:I,MATCH($C1576,'Policy Characteristics'!$C:$C,0)))</f>
        <v>on/off</v>
      </c>
      <c r="P1576" s="254" t="str">
        <f>IF(ISBLANK(INDEX('Policy Characteristics'!J:J,MATCH($C1576,'Policy Characteristics'!$C:$C,0))),"",INDEX('Policy Characteristics'!J:J,MATCH($C1576,'Policy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s="254" t="str">
        <f>$C$1576</f>
        <v>Boolean Use Non BAU Process Emissions Additions</v>
      </c>
      <c r="D1577" s="45" t="s">
        <v>3855</v>
      </c>
      <c r="E1577" s="45"/>
      <c r="F1577" s="45" t="s">
        <v>3873</v>
      </c>
      <c r="G1577" s="45"/>
      <c r="H1577" s="43">
        <v>2752</v>
      </c>
      <c r="I1577" s="324" t="s">
        <v>43</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 t="shared" ref="C1578:C1593" si="57">$C$1576</f>
        <v>Boolean Use Non BAU Process Emissions Additions</v>
      </c>
      <c r="D1578" s="45" t="s">
        <v>3856</v>
      </c>
      <c r="E1578" s="45"/>
      <c r="F1578" s="45" t="s">
        <v>3874</v>
      </c>
      <c r="G1578" s="45"/>
      <c r="H1578" s="43">
        <v>2753</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si="57"/>
        <v>Boolean Use Non BAU Process Emissions Additions</v>
      </c>
      <c r="D1579" s="45" t="s">
        <v>3857</v>
      </c>
      <c r="E1579" s="45"/>
      <c r="F1579" s="45" t="s">
        <v>3875</v>
      </c>
      <c r="G1579" s="45"/>
      <c r="H1579" s="43">
        <v>2754</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3858</v>
      </c>
      <c r="E1580" s="45"/>
      <c r="F1580" s="45" t="s">
        <v>3876</v>
      </c>
      <c r="G1580" s="45"/>
      <c r="H1580" s="43">
        <v>2755</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3859</v>
      </c>
      <c r="E1581" s="45"/>
      <c r="F1581" s="45" t="s">
        <v>3877</v>
      </c>
      <c r="G1581" s="45"/>
      <c r="H1581" s="43">
        <v>2756</v>
      </c>
      <c r="I1581" s="324" t="s">
        <v>44</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3860</v>
      </c>
      <c r="E1582" s="45"/>
      <c r="F1582" s="45" t="s">
        <v>3878</v>
      </c>
      <c r="G1582" s="45"/>
      <c r="H1582" s="43">
        <v>2757</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3861</v>
      </c>
      <c r="E1583" s="45"/>
      <c r="F1583" s="45" t="s">
        <v>3879</v>
      </c>
      <c r="G1583" s="45"/>
      <c r="H1583" s="43">
        <v>2758</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3862</v>
      </c>
      <c r="E1584" s="45"/>
      <c r="F1584" s="45" t="s">
        <v>3880</v>
      </c>
      <c r="G1584" s="45"/>
      <c r="H1584" s="43">
        <v>2759</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3863</v>
      </c>
      <c r="E1585" s="45"/>
      <c r="F1585" s="45" t="s">
        <v>3881</v>
      </c>
      <c r="G1585" s="45"/>
      <c r="H1585" s="43">
        <v>2760</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3864</v>
      </c>
      <c r="E1586" s="45"/>
      <c r="F1586" s="45" t="s">
        <v>3882</v>
      </c>
      <c r="G1586" s="45"/>
      <c r="H1586" s="43">
        <v>2761</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3865</v>
      </c>
      <c r="E1587" s="45"/>
      <c r="F1587" s="45" t="s">
        <v>3883</v>
      </c>
      <c r="G1587" s="45"/>
      <c r="H1587" s="43">
        <v>2762</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3866</v>
      </c>
      <c r="E1588" s="45"/>
      <c r="F1588" s="45" t="s">
        <v>3884</v>
      </c>
      <c r="G1588" s="45"/>
      <c r="H1588" s="43">
        <v>2763</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3867</v>
      </c>
      <c r="E1589" s="45"/>
      <c r="F1589" s="45" t="s">
        <v>2766</v>
      </c>
      <c r="G1589" s="45"/>
      <c r="H1589" s="43">
        <v>2764</v>
      </c>
      <c r="I1589" s="324" t="s">
        <v>43</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3868</v>
      </c>
      <c r="E1590" s="45"/>
      <c r="F1590" s="45" t="s">
        <v>133</v>
      </c>
      <c r="G1590" s="45"/>
      <c r="H1590" s="43">
        <v>2765</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3869</v>
      </c>
      <c r="E1591" s="45"/>
      <c r="F1591" s="45" t="s">
        <v>3885</v>
      </c>
      <c r="G1591" s="45"/>
      <c r="H1591" s="43">
        <v>2766</v>
      </c>
      <c r="I1591" s="324" t="s">
        <v>44</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3870</v>
      </c>
      <c r="E1592" s="45"/>
      <c r="F1592" s="45" t="s">
        <v>3886</v>
      </c>
      <c r="G1592" s="45"/>
      <c r="H1592" s="43">
        <v>2767</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ht="29">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3871</v>
      </c>
      <c r="E1593" s="45"/>
      <c r="F1593" s="45" t="s">
        <v>3887</v>
      </c>
      <c r="G1593" s="45"/>
      <c r="H1593" s="43">
        <v>2768</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Reduce Fossil Fuel Exports</v>
      </c>
      <c r="C1594" t="s">
        <v>2488</v>
      </c>
      <c r="D1594" s="6" t="s">
        <v>448</v>
      </c>
      <c r="E1594" s="45"/>
      <c r="F1594" s="6" t="s">
        <v>445</v>
      </c>
      <c r="G1594" s="45"/>
      <c r="H1594" s="43">
        <v>451</v>
      </c>
      <c r="I1594" s="324" t="s">
        <v>43</v>
      </c>
      <c r="J1594" s="255" t="str">
        <f>IF(ISBLANK(INDEX('Policy Characteristics'!D:D,MATCH($C1594,'Policy Characteristics'!$C:$C,0))),"",INDEX('Policy Characteristics'!D:D,MATCH($C1594,'Policy Characteristics'!$C:$C,0)))</f>
        <v>Percent Reduction in Fossil Fuel Exports</v>
      </c>
      <c r="K1594" s="254" t="str">
        <f>IF(ISBLANK(INDEX('Policy Characteristics'!E:E,MATCH($C1594,'Policy Characteristics'!$C:$C,0))),"",INDEX('Policy Characteristics'!E:E,MATCH($C1594,'Policy Characteristics'!$C:$C,0)))</f>
        <v>indst reduce fossil fuel exports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exports</v>
      </c>
      <c r="P1594" s="254" t="str">
        <f>IF(ISBLANK(INDEX('Policy Characteristics'!J:J,MATCH($C1594,'Policy Characteristics'!$C:$C,0))),"",INDEX('Policy Characteristics'!J:J,MATCH($C1594,'Policy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reduce-fuel-exports.html</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s="254" t="str">
        <f t="shared" ref="C1595:C1602" si="58">C$1594</f>
        <v>Percent Reduction in Fossil Fuel Exports</v>
      </c>
      <c r="D1595" s="6" t="s">
        <v>46</v>
      </c>
      <c r="E1595" s="45"/>
      <c r="F1595" s="6" t="s">
        <v>87</v>
      </c>
      <c r="G1595" s="45"/>
      <c r="H1595" s="43">
        <v>452</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si="58"/>
        <v>Percent Reduction in Fossil Fuel Exports</v>
      </c>
      <c r="D1596" s="6" t="s">
        <v>53</v>
      </c>
      <c r="E1596" s="45"/>
      <c r="F1596" s="6" t="s">
        <v>95</v>
      </c>
      <c r="G1596" s="45"/>
      <c r="H1596" s="43">
        <v>453</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54</v>
      </c>
      <c r="E1597" s="45"/>
      <c r="F1597" s="6" t="s">
        <v>96</v>
      </c>
      <c r="G1597" s="45"/>
      <c r="H1597" s="43">
        <v>454</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2472</v>
      </c>
      <c r="E1598" s="45"/>
      <c r="F1598" s="6" t="s">
        <v>2473</v>
      </c>
      <c r="G1598" s="45"/>
      <c r="H1598" s="43">
        <v>455</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441</v>
      </c>
      <c r="E1599" s="45"/>
      <c r="F1599" s="6" t="s">
        <v>442</v>
      </c>
      <c r="G1599" s="45"/>
      <c r="H1599" s="43">
        <v>456</v>
      </c>
      <c r="I1599" s="325" t="s">
        <v>44</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2464</v>
      </c>
      <c r="E1600" s="45"/>
      <c r="F1600" s="6" t="s">
        <v>2468</v>
      </c>
      <c r="G1600" s="45"/>
      <c r="H1600" s="43">
        <v>457</v>
      </c>
      <c r="I1600" s="324" t="s">
        <v>43</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2474</v>
      </c>
      <c r="E1601" s="45"/>
      <c r="F1601" s="6" t="s">
        <v>2475</v>
      </c>
      <c r="G1601" s="45"/>
      <c r="H1601" s="43">
        <v>458</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2465</v>
      </c>
      <c r="E1602" s="45"/>
      <c r="F1602" s="6" t="s">
        <v>2469</v>
      </c>
      <c r="G1602" s="45"/>
      <c r="H1602" s="43">
        <v>459</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Agriculture, Land Use, and Forestry</v>
      </c>
      <c r="B1603" s="262" t="str">
        <f>IF(ISBLANK(INDEX('Policy Characteristics'!B:B,MATCH($C1603,'Policy Characteristics'!$C:$C,0))),"",INDEX('Policy Characteristics'!B:B,MATCH($C1603,'Policy Characteristics'!$C:$C,0)))</f>
        <v>Afforestation and Reforestation</v>
      </c>
      <c r="C1603" t="s">
        <v>429</v>
      </c>
      <c r="D1603" s="45"/>
      <c r="E1603" s="45"/>
      <c r="F1603" s="45"/>
      <c r="G1603" s="45"/>
      <c r="H1603" s="43">
        <v>60</v>
      </c>
      <c r="I1603" s="324" t="s">
        <v>43</v>
      </c>
      <c r="J1603" s="255" t="str">
        <f>IF(ISBLANK(INDEX('Policy Characteristics'!D:D,MATCH($C1603,'Policy Characteristics'!$C:$C,0))),"",INDEX('Policy Characteristics'!D:D,MATCH($C1603,'Policy Characteristics'!$C:$C,0)))</f>
        <v>Afforestation and Reforestation</v>
      </c>
      <c r="K1603" s="254" t="str">
        <f>IF(ISBLANK(INDEX('Policy Characteristics'!E:E,MATCH($C1603,'Policy Characteristics'!$C:$C,0))),"",INDEX('Policy Characteristics'!E:E,MATCH($C1603,'Policy Characteristics'!$C:$C,0)))</f>
        <v>land afforestation and reforestation</v>
      </c>
      <c r="L1603" s="261">
        <f>IF(ISBLANK(INDEX('Policy Characteristics'!F:F,MATCH($C1603,'Policy Characteristics'!$C:$C,0))),"",INDEX('Policy Characteristics'!F:F,MATCH($C1603,'Policy Characteristics'!$C:$C,0)))</f>
        <v>-3</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of potential achieved</v>
      </c>
      <c r="P1603" s="254" t="str">
        <f>IF(ISBLANK(INDEX('Policy Characteristics'!J:J,MATCH($C1603,'Policy Characteristics'!$C:$C,0))),"",INDEX('Policy Characteristics'!J:J,MATCH($C1603,'Policy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3" s="254" t="str">
        <f>IF(ISBLANK(INDEX('Policy Characteristics'!K:K,MATCH($C1603,'Policy Characteristics'!$C:$C,0))),"",INDEX('Policy Characteristics'!K:K,MATCH($C1603,'Policy Characteristics'!$C:$C,0)))</f>
        <v>lulucf.html#aff-ref</v>
      </c>
      <c r="R1603" s="254" t="str">
        <f>IF(ISBLANK(INDEX('Policy Characteristics'!L:L,MATCH($C1603,'Policy Characteristics'!$C:$C,0))),"",INDEX('Policy Characteristics'!L:L,MATCH($C1603,'Policy Characteristics'!$C:$C,0)))</f>
        <v>afforestation-and-reforestation.html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Avoid Deforestation</v>
      </c>
      <c r="C1604" t="s">
        <v>436</v>
      </c>
      <c r="D1604" s="45"/>
      <c r="E1604" s="45"/>
      <c r="F1604" s="45"/>
      <c r="G1604" s="45"/>
      <c r="H1604" s="43">
        <v>705</v>
      </c>
      <c r="I1604" s="325" t="s">
        <v>44</v>
      </c>
      <c r="J1604" s="255" t="str">
        <f>IF(ISBLANK(INDEX('Policy Characteristics'!D:D,MATCH($C1604,'Policy Characteristics'!$C:$C,0))),"",INDEX('Policy Characteristics'!D:D,MATCH($C1604,'Policy Characteristics'!$C:$C,0)))</f>
        <v>Avoid Deforestation</v>
      </c>
      <c r="K1604" s="254" t="str">
        <f>IF(ISBLANK(INDEX('Policy Characteristics'!E:E,MATCH($C1604,'Policy Characteristics'!$C:$C,0))),"",INDEX('Policy Characteristics'!E:E,MATCH($C1604,'Policy Characteristics'!$C:$C,0)))</f>
        <v>land avoid deforestation</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4" s="254" t="str">
        <f>IF(ISBLANK(INDEX('Policy Characteristics'!K:K,MATCH($C1604,'Policy Characteristics'!$C:$C,0))),"",INDEX('Policy Characteristics'!K:K,MATCH($C1604,'Policy Characteristics'!$C:$C,0)))</f>
        <v>lulucf.html#avoid-def</v>
      </c>
      <c r="R1604" s="254" t="str">
        <f>IF(ISBLANK(INDEX('Policy Characteristics'!L:L,MATCH($C1604,'Policy Characteristics'!$C:$C,0))),"",INDEX('Policy Characteristics'!L:L,MATCH($C1604,'Policy Characteristics'!$C:$C,0)))</f>
        <v>avoid-deforestation.html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Grassland Restoration and Avoided Conversion</v>
      </c>
      <c r="C1605" t="s">
        <v>433</v>
      </c>
      <c r="D1605" s="45"/>
      <c r="E1605" s="45"/>
      <c r="F1605" s="45"/>
      <c r="G1605" s="45"/>
      <c r="H1605" s="43">
        <v>177</v>
      </c>
      <c r="I1605" s="325" t="s">
        <v>43</v>
      </c>
      <c r="J1605" s="255" t="str">
        <f>IF(ISBLANK(INDEX('Policy Characteristics'!D:D,MATCH($C1605,'Policy Characteristics'!$C:$C,0))),"",INDEX('Policy Characteristics'!D:D,MATCH($C1605,'Policy Characteristics'!$C:$C,0)))</f>
        <v>Grassland Restoration and Avoided Conversion</v>
      </c>
      <c r="K1605" s="254" t="str">
        <f>IF(ISBLANK(INDEX('Policy Characteristics'!E:E,MATCH($C1605,'Policy Characteristics'!$C:$C,0))),"",INDEX('Policy Characteristics'!E:E,MATCH($C1605,'Policy Characteristics'!$C:$C,0)))</f>
        <v>land forest restoration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5" s="254" t="str">
        <f>IF(ISBLANK(INDEX('Policy Characteristics'!K:K,MATCH($C1605,'Policy Characteristics'!$C:$C,0))),"",INDEX('Policy Characteristics'!K:K,MATCH($C1605,'Policy Characteristics'!$C:$C,0)))</f>
        <v/>
      </c>
      <c r="R1605" s="254" t="str">
        <f>IF(ISBLANK(INDEX('Policy Characteristics'!L:L,MATCH($C1605,'Policy Characteristics'!$C:$C,0))),"",INDEX('Policy Characteristics'!L:L,MATCH($C1605,'Policy Characteristics'!$C:$C,0)))</f>
        <v>forest-restoration.html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Forest Set-Asides</v>
      </c>
      <c r="C1606" t="s">
        <v>430</v>
      </c>
      <c r="D1606" s="45"/>
      <c r="E1606" s="45"/>
      <c r="F1606" s="45"/>
      <c r="G1606" s="45"/>
      <c r="H1606" s="43">
        <v>61</v>
      </c>
      <c r="I1606" s="324" t="s">
        <v>44</v>
      </c>
      <c r="J1606" s="255" t="str">
        <f>IF(ISBLANK(INDEX('Policy Characteristics'!D:D,MATCH($C1606,'Policy Characteristics'!$C:$C,0))),"",INDEX('Policy Characteristics'!D:D,MATCH($C1606,'Policy Characteristics'!$C:$C,0)))</f>
        <v>Forest Set-Asides</v>
      </c>
      <c r="K1606" s="254" t="str">
        <f>IF(ISBLANK(INDEX('Policy Characteristics'!E:E,MATCH($C1606,'Policy Characteristics'!$C:$C,0))),"",INDEX('Policy Characteristics'!E:E,MATCH($C1606,'Policy Characteristics'!$C:$C,0)))</f>
        <v>land forest set asides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6" s="254" t="str">
        <f>IF(ISBLANK(INDEX('Policy Characteristics'!K:K,MATCH($C1606,'Policy Characteristics'!$C:$C,0))),"",INDEX('Policy Characteristics'!K:K,MATCH($C1606,'Policy Characteristics'!$C:$C,0)))</f>
        <v>lulucf.html#set-asides</v>
      </c>
      <c r="R1606" s="254" t="str">
        <f>IF(ISBLANK(INDEX('Policy Characteristics'!L:L,MATCH($C1606,'Policy Characteristics'!$C:$C,0))),"",INDEX('Policy Characteristics'!L:L,MATCH($C1606,'Policy Characteristics'!$C:$C,0)))</f>
        <v>forest-set-asides.html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Cropland and Rice Measures</v>
      </c>
      <c r="C1607" t="s">
        <v>2767</v>
      </c>
      <c r="D1607" s="45"/>
      <c r="E1607" s="45"/>
      <c r="F1607" s="45"/>
      <c r="G1607" s="45"/>
      <c r="H1607" s="43">
        <v>62</v>
      </c>
      <c r="I1607" s="324" t="s">
        <v>43</v>
      </c>
      <c r="J1607" s="255" t="str">
        <f>IF(ISBLANK(INDEX('Policy Characteristics'!D:D,MATCH($C1607,'Policy Characteristics'!$C:$C,0))),"",INDEX('Policy Characteristics'!D:D,MATCH($C1607,'Policy Characteristics'!$C:$C,0)))</f>
        <v>Cropland and Rice Measures</v>
      </c>
      <c r="K1607" s="254" t="str">
        <f>IF(ISBLANK(INDEX('Policy Characteristics'!E:E,MATCH($C1607,'Policy Characteristics'!$C:$C,0))),"",INDEX('Policy Characteristics'!E:E,MATCH($C1607,'Policy Characteristics'!$C:$C,0)))</f>
        <v>indst cropland and rice measures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7" s="254" t="str">
        <f>IF(ISBLANK(INDEX('Policy Characteristics'!K:K,MATCH($C1607,'Policy Characteristics'!$C:$C,0))),"",INDEX('Policy Characteristics'!K:K,MATCH($C1607,'Policy Characteristics'!$C:$C,0)))</f>
        <v>industry-ag-main.html#cropland</v>
      </c>
      <c r="R1607" s="254" t="str">
        <f>IF(ISBLANK(INDEX('Policy Characteristics'!L:L,MATCH($C1607,'Policy Characteristics'!$C:$C,0))),"",INDEX('Policy Characteristics'!L:L,MATCH($C1607,'Policy Characteristics'!$C:$C,0)))</f>
        <v>cropland-management.html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Improved Soil Measures</v>
      </c>
      <c r="C1608" t="s">
        <v>3336</v>
      </c>
      <c r="D1608" s="45"/>
      <c r="E1608" s="45"/>
      <c r="F1608" s="45"/>
      <c r="G1608" s="45"/>
      <c r="H1608" s="43">
        <v>1654</v>
      </c>
      <c r="I1608" s="324" t="s">
        <v>44</v>
      </c>
      <c r="J1608" s="255" t="str">
        <f>IF(ISBLANK(INDEX('Policy Characteristics'!D:D,MATCH($C1608,'Policy Characteristics'!$C:$C,0))),"",INDEX('Policy Characteristics'!D:D,MATCH($C1608,'Policy Characteristics'!$C:$C,0)))</f>
        <v>Improved Soil Measures</v>
      </c>
      <c r="K1608" s="254" t="str">
        <f>IF(ISBLANK(INDEX('Policy Characteristics'!E:E,MATCH($C1608,'Policy Characteristics'!$C:$C,0))),"",INDEX('Policy Characteristics'!E:E,MATCH($C1608,'Policy Characteristics'!$C:$C,0)))</f>
        <v>indst tillage</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8" s="254" t="str">
        <f>IF(ISBLANK(INDEX('Policy Characteristics'!K:K,MATCH($C1608,'Policy Characteristics'!$C:$C,0))),"",INDEX('Policy Characteristics'!K:K,MATCH($C1608,'Policy Characteristics'!$C:$C,0)))</f>
        <v/>
      </c>
      <c r="R1608" s="254" t="str">
        <f>IF(ISBLANK(INDEX('Policy Characteristics'!L:L,MATCH($C1608,'Policy Characteristics'!$C:$C,0))),"",INDEX('Policy Characteristics'!L:L,MATCH($C1608,'Policy Characteristics'!$C:$C,0)))</f>
        <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Forest Management</v>
      </c>
      <c r="C1609" t="s">
        <v>431</v>
      </c>
      <c r="D1609" s="45"/>
      <c r="E1609" s="45"/>
      <c r="F1609" s="45"/>
      <c r="G1609" s="45"/>
      <c r="H1609" s="43">
        <v>63</v>
      </c>
      <c r="I1609" s="324" t="s">
        <v>43</v>
      </c>
      <c r="J1609" s="255" t="str">
        <f>IF(ISBLANK(INDEX('Policy Characteristics'!D:D,MATCH($C1609,'Policy Characteristics'!$C:$C,0))),"",INDEX('Policy Characteristics'!D:D,MATCH($C1609,'Policy Characteristics'!$C:$C,0)))</f>
        <v>Improved Forest Management</v>
      </c>
      <c r="K1609" s="254" t="str">
        <f>IF(ISBLANK(INDEX('Policy Characteristics'!E:E,MATCH($C1609,'Policy Characteristics'!$C:$C,0))),"",INDEX('Policy Characteristics'!E:E,MATCH($C1609,'Policy Characteristics'!$C:$C,0)))</f>
        <v>land forest management</v>
      </c>
      <c r="L1609" s="261">
        <f>IF(ISBLANK(INDEX('Policy Characteristics'!F:F,MATCH($C1609,'Policy Characteristics'!$C:$C,0))),"",INDEX('Policy Characteristics'!F:F,MATCH($C1609,'Policy Characteristics'!$C:$C,0)))</f>
        <v>-1.5</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09" s="254" t="str">
        <f>IF(ISBLANK(INDEX('Policy Characteristics'!K:K,MATCH($C1609,'Policy Characteristics'!$C:$C,0))),"",INDEX('Policy Characteristics'!K:K,MATCH($C1609,'Policy Characteristics'!$C:$C,0)))</f>
        <v>lulucf.html#forest-mgmt</v>
      </c>
      <c r="R1609" s="254" t="str">
        <f>IF(ISBLANK(INDEX('Policy Characteristics'!L:L,MATCH($C1609,'Policy Characteristics'!$C:$C,0))),"",INDEX('Policy Characteristics'!L:L,MATCH($C1609,'Policy Characteristics'!$C:$C,0)))</f>
        <v>improved-forest-management.html</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Livestock Measures</v>
      </c>
      <c r="C1610" t="s">
        <v>2799</v>
      </c>
      <c r="D1610" s="45"/>
      <c r="E1610" s="45"/>
      <c r="F1610" s="45"/>
      <c r="G1610" s="45"/>
      <c r="H1610" s="43">
        <v>64</v>
      </c>
      <c r="I1610" s="324" t="s">
        <v>43</v>
      </c>
      <c r="J1610" s="255" t="str">
        <f>IF(ISBLANK(INDEX('Policy Characteristics'!D:D,MATCH($C1610,'Policy Characteristics'!$C:$C,0))),"",INDEX('Policy Characteristics'!D:D,MATCH($C1610,'Policy Characteristics'!$C:$C,0)))</f>
        <v>Livestock Measures</v>
      </c>
      <c r="K1610" s="254" t="str">
        <f>IF(ISBLANK(INDEX('Policy Characteristics'!E:E,MATCH($C1610,'Policy Characteristics'!$C:$C,0))),"",INDEX('Policy Characteristics'!E:E,MATCH($C1610,'Policy Characteristics'!$C:$C,0)))</f>
        <v>indst livestock measures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0" s="254" t="str">
        <f>IF(ISBLANK(INDEX('Policy Characteristics'!K:K,MATCH($C1610,'Policy Characteristics'!$C:$C,0))),"",INDEX('Policy Characteristics'!K:K,MATCH($C1610,'Policy Characteristics'!$C:$C,0)))</f>
        <v>industry-ag-main.html#livestock</v>
      </c>
      <c r="R1610" s="254" t="str">
        <f>IF(ISBLANK(INDEX('Policy Characteristics'!L:L,MATCH($C1610,'Policy Characteristics'!$C:$C,0))),"",INDEX('Policy Characteristics'!L:L,MATCH($C1610,'Policy Characteristics'!$C:$C,0)))</f>
        <v>livestock-measures.html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Wetland Restoration</v>
      </c>
      <c r="C1611" t="s">
        <v>432</v>
      </c>
      <c r="D1611" s="45"/>
      <c r="E1611" s="45"/>
      <c r="F1611" s="45"/>
      <c r="G1611" s="45"/>
      <c r="H1611" s="43">
        <v>178</v>
      </c>
      <c r="I1611" s="324" t="s">
        <v>43</v>
      </c>
      <c r="J1611" s="255" t="str">
        <f>IF(ISBLANK(INDEX('Policy Characteristics'!D:D,MATCH($C1611,'Policy Characteristics'!$C:$C,0))),"",INDEX('Policy Characteristics'!D:D,MATCH($C1611,'Policy Characteristics'!$C:$C,0)))</f>
        <v>Wetland Restoration</v>
      </c>
      <c r="K1611" s="254" t="str">
        <f>IF(ISBLANK(INDEX('Policy Characteristics'!E:E,MATCH($C1611,'Policy Characteristics'!$C:$C,0))),"",INDEX('Policy Characteristics'!E:E,MATCH($C1611,'Policy Characteristics'!$C:$C,0)))</f>
        <v>land peatland restoration</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1" s="254" t="str">
        <f>IF(ISBLANK(INDEX('Policy Characteristics'!K:K,MATCH($C1611,'Policy Characteristics'!$C:$C,0))),"",INDEX('Policy Characteristics'!K:K,MATCH($C1611,'Policy Characteristics'!$C:$C,0)))</f>
        <v/>
      </c>
      <c r="R1611" s="254" t="str">
        <f>IF(ISBLANK(INDEX('Policy Characteristics'!L:L,MATCH($C1611,'Policy Characteristics'!$C:$C,0))),"",INDEX('Policy Characteristics'!L:L,MATCH($C1611,'Policy Characteristics'!$C:$C,0)))</f>
        <v>peatland-restoration.html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Shift to Non-Animal Products</v>
      </c>
      <c r="C1612" t="s">
        <v>2440</v>
      </c>
      <c r="D1612" s="45"/>
      <c r="E1612" s="45"/>
      <c r="F1612" s="45"/>
      <c r="G1612" s="45"/>
      <c r="H1612" s="43">
        <v>434</v>
      </c>
      <c r="I1612" s="324" t="s">
        <v>43</v>
      </c>
      <c r="J1612" s="255" t="str">
        <f>IF(ISBLANK(INDEX('Policy Characteristics'!D:D,MATCH($C1612,'Policy Characteristics'!$C:$C,0))),"",INDEX('Policy Characteristics'!D:D,MATCH($C1612,'Policy Characteristics'!$C:$C,0)))</f>
        <v>Shift to Non-Animal Products</v>
      </c>
      <c r="K1612" s="254" t="str">
        <f>IF(ISBLANK(INDEX('Policy Characteristics'!E:E,MATCH($C1612,'Policy Characteristics'!$C:$C,0))),"",INDEX('Policy Characteristics'!E:E,MATCH($C1612,'Policy Characteristics'!$C:$C,0)))</f>
        <v>indst shift to nonanimal products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animal products</v>
      </c>
      <c r="P1612" s="254" t="str">
        <f>IF(ISBLANK(INDEX('Policy Characteristics'!J:J,MATCH($C1612,'Policy Characteristics'!$C:$C,0))),"",INDEX('Policy Characteristics'!J:J,MATCH($C1612,'Policy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shift-to-non-animal-products.html</v>
      </c>
    </row>
    <row r="1613" spans="1:18" s="2" customFormat="1">
      <c r="A1613" s="254" t="str">
        <f>IF(ISBLANK(INDEX('Policy Characteristics'!A:A,MATCH($C1613,'Policy Characteristics'!$C:$C,0))),"",INDEX('Policy Characteristics'!A:A,MATCH($C1613,'Policy Characteristics'!$C:$C,0)))</f>
        <v>District Heat and Hydrogen</v>
      </c>
      <c r="B1613" s="262" t="str">
        <f>IF(ISBLANK(INDEX('Policy Characteristics'!B:B,MATCH($C1613,'Policy Characteristics'!$C:$C,0))),"",INDEX('Policy Characteristics'!B:B,MATCH($C1613,'Policy Characteristics'!$C:$C,0)))</f>
        <v>Use CHP for District Heat</v>
      </c>
      <c r="C1613" s="317" t="s">
        <v>286</v>
      </c>
      <c r="D1613" s="6"/>
      <c r="E1613" s="6"/>
      <c r="F1613" s="6"/>
      <c r="G1613" s="6"/>
      <c r="H1613" s="43">
        <v>68</v>
      </c>
      <c r="I1613" s="325" t="s">
        <v>43</v>
      </c>
      <c r="J1613" s="255" t="str">
        <f>IF(ISBLANK(INDEX('Policy Characteristics'!D:D,MATCH($C1613,'Policy Characteristics'!$C:$C,0))),"",INDEX('Policy Characteristics'!D:D,MATCH($C1613,'Policy Characteristics'!$C:$C,0)))</f>
        <v>District Heat CHP</v>
      </c>
      <c r="K1613" s="254" t="str">
        <f>IF(ISBLANK(INDEX('Policy Characteristics'!E:E,MATCH($C1613,'Policy Characteristics'!$C:$C,0))),"",INDEX('Policy Characteristics'!E:E,MATCH($C1613,'Policy Characteristics'!$C:$C,0)))</f>
        <v>heat convert heat to CHP</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non-CHP heat converted</v>
      </c>
      <c r="P1613" s="254" t="str">
        <f>IF(ISBLANK(INDEX('Policy Characteristics'!J:J,MATCH($C1613,'Policy Characteristics'!$C:$C,0))),"",INDEX('Policy Characteristics'!J:J,MATCH($C1613,'Policy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3" s="254" t="str">
        <f>IF(ISBLANK(INDEX('Policy Characteristics'!K:K,MATCH($C1613,'Policy Characteristics'!$C:$C,0))),"",INDEX('Policy Characteristics'!K:K,MATCH($C1613,'Policy Characteristics'!$C:$C,0)))</f>
        <v>district-heating.html#chp</v>
      </c>
      <c r="R1613" s="254" t="str">
        <f>IF(ISBLANK(INDEX('Policy Characteristics'!L:L,MATCH($C1613,'Policy Characteristics'!$C:$C,0))),"",INDEX('Policy Characteristics'!L:L,MATCH($C1613,'Policy Characteristics'!$C:$C,0)))</f>
        <v>convert-non-chp-heat-production.html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Produce District Heat with Electricity</v>
      </c>
      <c r="C1614" s="317" t="s">
        <v>2735</v>
      </c>
      <c r="D1614" s="6"/>
      <c r="E1614" s="6"/>
      <c r="F1614" s="6"/>
      <c r="G1614" s="6"/>
      <c r="H1614" s="43">
        <v>176</v>
      </c>
      <c r="I1614" s="325" t="s">
        <v>43</v>
      </c>
      <c r="J1614" s="255" t="str">
        <f>IF(ISBLANK(INDEX('Policy Characteristics'!D:D,MATCH($C1614,'Policy Characteristics'!$C:$C,0))),"",INDEX('Policy Characteristics'!D:D,MATCH($C1614,'Policy Characteristics'!$C:$C,0)))</f>
        <v>District Heat Fuel Switching</v>
      </c>
      <c r="K1614" s="254" t="str">
        <f>IF(ISBLANK(INDEX('Policy Characteristics'!E:E,MATCH($C1614,'Policy Characteristics'!$C:$C,0))),"",INDEX('Policy Characteristics'!E:E,MATCH($C1614,'Policy Characteristics'!$C:$C,0)))</f>
        <v>heat fuel type shifting</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of fuel use</v>
      </c>
      <c r="P1614" s="254" t="str">
        <f>IF(ISBLANK(INDEX('Policy Characteristics'!J:J,MATCH($C1614,'Policy Characteristics'!$C:$C,0))),"",INDEX('Policy Characteristics'!J:J,MATCH($C1614,'Policy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4" s="254" t="str">
        <f>IF(ISBLANK(INDEX('Policy Characteristics'!K:K,MATCH($C1614,'Policy Characteristics'!$C:$C,0))),"",INDEX('Policy Characteristics'!K:K,MATCH($C1614,'Policy Characteristics'!$C:$C,0)))</f>
        <v>district-heating.html#convert-coal</v>
      </c>
      <c r="R1614" s="254" t="str">
        <f>IF(ISBLANK(INDEX('Policy Characteristics'!L:L,MATCH($C1614,'Policy Characteristics'!$C:$C,0))),"",INDEX('Policy Characteristics'!L:L,MATCH($C1614,'Policy Characteristics'!$C:$C,0)))</f>
        <v>district-heat-fuel-switching.html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Shift Hydrogen Production Pathways</v>
      </c>
      <c r="C1615" s="317" t="s">
        <v>2477</v>
      </c>
      <c r="D1615" s="6"/>
      <c r="E1615" s="6"/>
      <c r="F1615" s="6"/>
      <c r="G1615" s="6"/>
      <c r="H1615" s="43">
        <v>450</v>
      </c>
      <c r="I1615" s="325" t="s">
        <v>43</v>
      </c>
      <c r="J1615" s="255" t="str">
        <f>IF(ISBLANK(INDEX('Policy Characteristics'!D:D,MATCH($C1615,'Policy Characteristics'!$C:$C,0))),"",INDEX('Policy Characteristics'!D:D,MATCH($C1615,'Policy Characteristics'!$C:$C,0)))</f>
        <v>Shift Hydrogen Production Pathways</v>
      </c>
      <c r="K1615" s="254" t="str">
        <f>IF(ISBLANK(INDEX('Policy Characteristics'!E:E,MATCH($C1615,'Policy Characteristics'!$C:$C,0))),"",INDEX('Policy Characteristics'!E:E,MATCH($C1615,'Policy Characteristics'!$C:$C,0)))</f>
        <v>hydgn shift production pathways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hydrogen production</v>
      </c>
      <c r="P1615" s="254" t="str">
        <f>IF(ISBLANK(INDEX('Policy Characteristics'!J:J,MATCH($C1615,'Policy Characteristics'!$C:$C,0))),"",INDEX('Policy Characteristics'!J:J,MATCH($C1615,'Policy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5" s="254" t="str">
        <f>IF(ISBLANK(INDEX('Policy Characteristics'!K:K,MATCH($C1615,'Policy Characteristics'!$C:$C,0))),"",INDEX('Policy Characteristics'!K:K,MATCH($C1615,'Policy Characteristics'!$C:$C,0)))</f>
        <v/>
      </c>
      <c r="R1615" s="254" t="str">
        <f>IF(ISBLANK(INDEX('Policy Characteristics'!L:L,MATCH($C1615,'Policy Characteristics'!$C:$C,0))),"",INDEX('Policy Characteristics'!L:L,MATCH($C1615,'Policy Characteristics'!$C:$C,0)))</f>
        <v>switch-hydrogen-production-pathway.html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Non BAU Hydrogen Production Shifting</v>
      </c>
      <c r="C1616" t="s">
        <v>3820</v>
      </c>
      <c r="D1616" s="6"/>
      <c r="E1616" s="6"/>
      <c r="F1616" s="6"/>
      <c r="G1616" s="6"/>
      <c r="H1616" s="43">
        <v>2722</v>
      </c>
      <c r="I1616" s="325" t="s">
        <v>43</v>
      </c>
      <c r="J1616" s="255" t="str">
        <f>IF(ISBLANK(INDEX('Policy Characteristics'!D:D,MATCH($C1616,'Policy Characteristics'!$C:$C,0))),"",INDEX('Policy Characteristics'!D:D,MATCH($C1616,'Policy Characteristics'!$C:$C,0)))</f>
        <v>Hydrogen Steam Methane Reforming</v>
      </c>
      <c r="K1616" s="254" t="str">
        <f>IF(ISBLANK(INDEX('Policy Characteristics'!E:E,MATCH($C1616,'Policy Characteristics'!$C:$C,0))),"",INDEX('Policy Characteristics'!E:E,MATCH($C1616,'Policy Characteristics'!$C:$C,0)))</f>
        <v>hydgn non BAU shift</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4" customFormat="1">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Carbon Price</v>
      </c>
      <c r="C1617" t="s">
        <v>2411</v>
      </c>
      <c r="D1617" s="45" t="s">
        <v>331</v>
      </c>
      <c r="E1617" s="45"/>
      <c r="F1617" s="45" t="s">
        <v>335</v>
      </c>
      <c r="G1617" s="45"/>
      <c r="H1617" s="43">
        <v>171</v>
      </c>
      <c r="I1617" s="324" t="s">
        <v>43</v>
      </c>
      <c r="J1617" s="255" t="str">
        <f>IF(ISBLANK(INDEX('Policy Characteristics'!D:D,MATCH($C1617,'Policy Characteristics'!$C:$C,0))),"",INDEX('Policy Characteristics'!D:D,MATCH($C1617,'Policy Characteristics'!$C:$C,0)))</f>
        <v>Carbon Price</v>
      </c>
      <c r="K1617" s="254" t="str">
        <f>IF(ISBLANK(INDEX('Policy Characteristics'!E:E,MATCH($C1617,'Policy Characteristics'!$C:$C,0))),"",INDEX('Policy Characteristics'!E:E,MATCH($C1617,'Policy Characteristics'!$C:$C,0)))</f>
        <v>cross carbon tax</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300</v>
      </c>
      <c r="N1617" s="254">
        <f>IF(ISBLANK(INDEX('Policy Characteristics'!H:H,MATCH($C1617,'Policy Characteristics'!$C:$C,0))),"",INDEX('Policy Characteristics'!H:H,MATCH($C1617,'Policy Characteristics'!$C:$C,0)))</f>
        <v>5</v>
      </c>
      <c r="O1617" s="254" t="str">
        <f>IF(ISBLANK(INDEX('Policy Characteristics'!I:I,MATCH($C1617,'Policy Characteristics'!$C:$C,0))),"",INDEX('Policy Characteristics'!I:I,MATCH($C1617,'Policy Characteristics'!$C:$C,0)))</f>
        <v>$/metric ton CO2e</v>
      </c>
      <c r="P1617" s="254" t="str">
        <f>IF(ISBLANK(INDEX('Policy Characteristics'!J:J,MATCH($C1617,'Policy Characteristics'!$C:$C,0))),"",INDEX('Policy Characteristics'!J:J,MATCH($C1617,'Policy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s="254" t="str">
        <f t="shared" ref="C1618" si="59">C$1617</f>
        <v>Additional Carbon Tax Rate</v>
      </c>
      <c r="D1618" s="45" t="s">
        <v>339</v>
      </c>
      <c r="E1618" s="45"/>
      <c r="F1618" s="45" t="s">
        <v>340</v>
      </c>
      <c r="G1618" s="45"/>
      <c r="H1618" s="43">
        <v>172</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C1622" si="60">C$1617</f>
        <v>Additional Carbon Tax Rate</v>
      </c>
      <c r="D1619" s="45" t="s">
        <v>333</v>
      </c>
      <c r="E1619" s="45"/>
      <c r="F1619" s="45" t="s">
        <v>337</v>
      </c>
      <c r="G1619" s="45"/>
      <c r="H1619" s="43">
        <v>173</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si="60"/>
        <v>Additional Carbon Tax Rate</v>
      </c>
      <c r="D1620" s="45" t="s">
        <v>334</v>
      </c>
      <c r="E1620" s="45"/>
      <c r="F1620" s="45" t="s">
        <v>338</v>
      </c>
      <c r="G1620" s="45"/>
      <c r="H1620" s="43">
        <v>174</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332</v>
      </c>
      <c r="E1621" s="45"/>
      <c r="F1621" s="45" t="s">
        <v>336</v>
      </c>
      <c r="G1621" s="45"/>
      <c r="H1621" s="43">
        <v>175</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2491</v>
      </c>
      <c r="E1622" s="45"/>
      <c r="F1622" s="45" t="s">
        <v>2873</v>
      </c>
      <c r="G1622" s="45"/>
      <c r="H1622" s="43">
        <v>544</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t="s">
        <v>138</v>
      </c>
      <c r="D1623" s="45" t="s">
        <v>52</v>
      </c>
      <c r="E1623" s="45"/>
      <c r="F1623" s="45" t="s">
        <v>93</v>
      </c>
      <c r="G1623" s="45"/>
      <c r="H1623" s="43">
        <v>706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ref="C1624:C1639" si="61">C$1623</f>
        <v>Percent Reduction in BAU Subsidies</v>
      </c>
      <c r="D1624" s="6" t="s">
        <v>448</v>
      </c>
      <c r="E1624" s="45"/>
      <c r="F1624" s="6" t="s">
        <v>445</v>
      </c>
      <c r="G1624" s="45"/>
      <c r="H1624" s="43">
        <v>69</v>
      </c>
      <c r="I1624" s="325" t="s">
        <v>43</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1"/>
        <v>Percent Reduction in BAU Subsidies</v>
      </c>
      <c r="D1625" s="6" t="s">
        <v>46</v>
      </c>
      <c r="E1625" s="45"/>
      <c r="F1625" s="6" t="s">
        <v>87</v>
      </c>
      <c r="G1625" s="45"/>
      <c r="H1625" s="43">
        <v>70</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47</v>
      </c>
      <c r="E1626" s="45"/>
      <c r="F1626" s="6" t="s">
        <v>88</v>
      </c>
      <c r="G1626" s="45"/>
      <c r="H1626" s="43">
        <v>71</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48</v>
      </c>
      <c r="E1627" s="45"/>
      <c r="F1627" s="6" t="s">
        <v>89</v>
      </c>
      <c r="G1627" s="45"/>
      <c r="H1627" s="43">
        <v>72</v>
      </c>
      <c r="I1627" s="325" t="s">
        <v>44</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49</v>
      </c>
      <c r="E1628" s="45"/>
      <c r="F1628" s="6" t="s">
        <v>450</v>
      </c>
      <c r="G1628" s="45"/>
      <c r="H1628" s="43">
        <v>73</v>
      </c>
      <c r="I1628" s="325" t="s">
        <v>43</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50</v>
      </c>
      <c r="E1629" s="45"/>
      <c r="F1629" s="6" t="s">
        <v>94</v>
      </c>
      <c r="G1629" s="45"/>
      <c r="H1629" s="43">
        <v>74</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51</v>
      </c>
      <c r="E1630" s="45"/>
      <c r="F1630" s="6" t="s">
        <v>92</v>
      </c>
      <c r="G1630" s="45"/>
      <c r="H1630" s="43">
        <v>707</v>
      </c>
      <c r="I1630" s="325" t="s">
        <v>44</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53</v>
      </c>
      <c r="E1631" s="45"/>
      <c r="F1631" s="6" t="s">
        <v>95</v>
      </c>
      <c r="G1631" s="45"/>
      <c r="H1631" s="43">
        <v>75</v>
      </c>
      <c r="I1631" s="325" t="s">
        <v>43</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54</v>
      </c>
      <c r="E1632" s="45"/>
      <c r="F1632" s="6" t="s">
        <v>96</v>
      </c>
      <c r="G1632" s="45"/>
      <c r="H1632" s="43">
        <v>76</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55</v>
      </c>
      <c r="E1633" s="45"/>
      <c r="F1633" s="6" t="s">
        <v>97</v>
      </c>
      <c r="G1633" s="45"/>
      <c r="H1633" s="43">
        <v>708</v>
      </c>
      <c r="I1633" s="325" t="s">
        <v>44</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56</v>
      </c>
      <c r="E1634" s="45"/>
      <c r="F1634" s="6" t="s">
        <v>98</v>
      </c>
      <c r="G1634" s="45"/>
      <c r="H1634" s="43">
        <v>709</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2472</v>
      </c>
      <c r="E1635" s="45"/>
      <c r="F1635" s="6" t="s">
        <v>2473</v>
      </c>
      <c r="G1635" s="45"/>
      <c r="H1635" s="43">
        <v>710</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75</v>
      </c>
      <c r="E1636" s="45"/>
      <c r="F1636" s="6" t="s">
        <v>99</v>
      </c>
      <c r="G1636" s="45"/>
      <c r="H1636" s="43">
        <v>711</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434</v>
      </c>
      <c r="E1637" s="45"/>
      <c r="F1637" s="6" t="s">
        <v>435</v>
      </c>
      <c r="G1637" s="45"/>
      <c r="H1637" s="43">
        <v>712</v>
      </c>
      <c r="I1637" s="325" t="s">
        <v>43</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441</v>
      </c>
      <c r="E1638" s="45"/>
      <c r="F1638" s="6" t="s">
        <v>442</v>
      </c>
      <c r="G1638" s="45"/>
      <c r="H1638" s="43">
        <v>713</v>
      </c>
      <c r="I1638" s="325" t="s">
        <v>44</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2464</v>
      </c>
      <c r="E1639" s="45"/>
      <c r="F1639" s="6" t="s">
        <v>2468</v>
      </c>
      <c r="G1639" s="45"/>
      <c r="H1639" s="43">
        <v>714</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ref="C1640" si="62">C$1623</f>
        <v>Percent Reduction in BAU Subsidies</v>
      </c>
      <c r="D1640" s="6" t="s">
        <v>2474</v>
      </c>
      <c r="E1640" s="45"/>
      <c r="F1640" s="6" t="s">
        <v>2475</v>
      </c>
      <c r="G1640" s="45"/>
      <c r="H1640" s="43">
        <v>715</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C1643" si="63">C$1623</f>
        <v>Percent Reduction in BAU Subsidies</v>
      </c>
      <c r="D1641" s="6" t="s">
        <v>2465</v>
      </c>
      <c r="E1641" s="45"/>
      <c r="F1641" s="6" t="s">
        <v>2469</v>
      </c>
      <c r="G1641" s="45"/>
      <c r="H1641" s="43">
        <v>716</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si="63"/>
        <v>Percent Reduction in BAU Subsidies</v>
      </c>
      <c r="D1642" s="6" t="s">
        <v>2466</v>
      </c>
      <c r="E1642" s="45"/>
      <c r="F1642" s="6" t="s">
        <v>2470</v>
      </c>
      <c r="G1642" s="45"/>
      <c r="H1642" s="43">
        <v>717</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2467</v>
      </c>
      <c r="E1643" s="45"/>
      <c r="F1643" s="6" t="s">
        <v>2471</v>
      </c>
      <c r="G1643" s="45"/>
      <c r="H1643" s="43">
        <v>718</v>
      </c>
      <c r="I1643" s="325" t="s">
        <v>43</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2"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Non-CO2 Emissions from C Tax</v>
      </c>
      <c r="C1644" s="317" t="s">
        <v>2445</v>
      </c>
      <c r="D1644" s="6"/>
      <c r="E1644" s="6"/>
      <c r="F1644" s="6"/>
      <c r="G1644" s="6"/>
      <c r="H1644" s="43">
        <v>719</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non CO2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By default, the carbon tax applies to CO2 and non-CO2 emissions. This policy exempts non-CO2 emissions, meaning the carbon tax will only apply to CO2 emissions.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1" t="s">
        <v>3363</v>
      </c>
      <c r="D1645" s="45" t="s">
        <v>3057</v>
      </c>
      <c r="E1645" s="6"/>
      <c r="F1645" t="s">
        <v>3082</v>
      </c>
      <c r="G1645" s="6"/>
      <c r="H1645" s="47">
        <v>1628</v>
      </c>
      <c r="I1645" s="325" t="s">
        <v>43</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C$1645</f>
        <v>BEPEfCT Boolean Exempt Process Emissions from Carbon Tax</v>
      </c>
      <c r="D1646" s="6" t="s">
        <v>3058</v>
      </c>
      <c r="E1646" s="6"/>
      <c r="F1646" t="s">
        <v>2755</v>
      </c>
      <c r="G1646" s="6"/>
      <c r="H1646" s="47">
        <v>1629</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ref="C1647:C1669" si="64">C$1645</f>
        <v>BEPEfCT Boolean Exempt Process Emissions from Carbon Tax</v>
      </c>
      <c r="D1647" s="6" t="s">
        <v>3059</v>
      </c>
      <c r="E1647" s="6"/>
      <c r="F1647" t="s">
        <v>3023</v>
      </c>
      <c r="G1647" s="6"/>
      <c r="H1647" s="47">
        <v>1630</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4"/>
        <v>BEPEfCT Boolean Exempt Process Emissions from Carbon Tax</v>
      </c>
      <c r="D1648" s="6" t="s">
        <v>3060</v>
      </c>
      <c r="E1648" s="6"/>
      <c r="F1648" t="s">
        <v>3024</v>
      </c>
      <c r="G1648" s="6"/>
      <c r="H1648" s="47">
        <v>1631</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3061</v>
      </c>
      <c r="E1649" s="6"/>
      <c r="F1649" t="s">
        <v>3025</v>
      </c>
      <c r="G1649" s="6"/>
      <c r="H1649" s="47">
        <v>1632</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3062</v>
      </c>
      <c r="E1650" s="6"/>
      <c r="F1650" t="s">
        <v>3026</v>
      </c>
      <c r="G1650" s="6"/>
      <c r="H1650" s="47">
        <v>1633</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3063</v>
      </c>
      <c r="E1651" s="6"/>
      <c r="F1651" t="s">
        <v>3027</v>
      </c>
      <c r="G1651" s="6"/>
      <c r="H1651" s="47">
        <v>1634</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3064</v>
      </c>
      <c r="E1652" s="6"/>
      <c r="F1652" t="s">
        <v>3028</v>
      </c>
      <c r="G1652" s="6"/>
      <c r="H1652" s="47">
        <v>1635</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3065</v>
      </c>
      <c r="E1653" s="6"/>
      <c r="F1653" t="s">
        <v>3029</v>
      </c>
      <c r="G1653" s="6"/>
      <c r="H1653" s="47">
        <v>1636</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3066</v>
      </c>
      <c r="E1654" s="6"/>
      <c r="F1654" t="s">
        <v>2575</v>
      </c>
      <c r="G1654" s="6"/>
      <c r="H1654" s="47">
        <v>1637</v>
      </c>
      <c r="I1654" s="325" t="s">
        <v>43</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3067</v>
      </c>
      <c r="E1655" s="6"/>
      <c r="F1655" t="s">
        <v>3030</v>
      </c>
      <c r="G1655" s="6"/>
      <c r="H1655" s="47">
        <v>1638</v>
      </c>
      <c r="I1655" s="325" t="s">
        <v>44</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3068</v>
      </c>
      <c r="E1656" s="6"/>
      <c r="F1656" t="s">
        <v>3031</v>
      </c>
      <c r="G1656" s="6"/>
      <c r="H1656" s="47">
        <v>1639</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3069</v>
      </c>
      <c r="E1657" s="6"/>
      <c r="F1657" t="s">
        <v>3032</v>
      </c>
      <c r="G1657" s="6"/>
      <c r="H1657" s="47">
        <v>1640</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3070</v>
      </c>
      <c r="E1658" s="6"/>
      <c r="F1658" t="s">
        <v>2576</v>
      </c>
      <c r="G1658" s="6"/>
      <c r="H1658" s="47">
        <v>1641</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3071</v>
      </c>
      <c r="E1659" s="6"/>
      <c r="F1659" t="s">
        <v>3033</v>
      </c>
      <c r="G1659" s="6"/>
      <c r="H1659" s="47">
        <v>1642</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3072</v>
      </c>
      <c r="E1660" s="6"/>
      <c r="F1660" t="s">
        <v>3034</v>
      </c>
      <c r="G1660" s="6"/>
      <c r="H1660" s="47">
        <v>1643</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3073</v>
      </c>
      <c r="E1661" s="6"/>
      <c r="F1661" t="s">
        <v>3035</v>
      </c>
      <c r="G1661" s="6"/>
      <c r="H1661" s="47">
        <v>1644</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3074</v>
      </c>
      <c r="E1662" s="6"/>
      <c r="F1662" t="s">
        <v>3036</v>
      </c>
      <c r="G1662" s="6"/>
      <c r="H1662" s="47">
        <v>1645</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3075</v>
      </c>
      <c r="E1663" s="6"/>
      <c r="F1663" t="s">
        <v>3037</v>
      </c>
      <c r="G1663" s="6"/>
      <c r="H1663" s="47">
        <v>1646</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3076</v>
      </c>
      <c r="E1664" s="6"/>
      <c r="F1664" t="s">
        <v>3038</v>
      </c>
      <c r="G1664" s="6"/>
      <c r="H1664" s="47">
        <v>1647</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3077</v>
      </c>
      <c r="E1665" s="6"/>
      <c r="F1665" t="s">
        <v>3039</v>
      </c>
      <c r="G1665" s="6"/>
      <c r="H1665" s="47">
        <v>1648</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3078</v>
      </c>
      <c r="E1666" s="6"/>
      <c r="F1666" t="s">
        <v>3040</v>
      </c>
      <c r="G1666" s="6"/>
      <c r="H1666" s="47">
        <v>1649</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3079</v>
      </c>
      <c r="E1667" s="6"/>
      <c r="F1667" t="s">
        <v>3041</v>
      </c>
      <c r="G1667" s="6"/>
      <c r="H1667" s="47">
        <v>1650</v>
      </c>
      <c r="I1667" s="325" t="s">
        <v>43</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3080</v>
      </c>
      <c r="E1668" s="6"/>
      <c r="F1668" t="s">
        <v>3083</v>
      </c>
      <c r="G1668" s="6"/>
      <c r="H1668" s="47">
        <v>1651</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3081</v>
      </c>
      <c r="E1669" s="6"/>
      <c r="F1669" t="s">
        <v>3042</v>
      </c>
      <c r="G1669" s="6"/>
      <c r="H1669" s="47">
        <v>1652</v>
      </c>
      <c r="I1669" s="325" t="s">
        <v>44</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Toggle Carbon Tax Border Adjustment</v>
      </c>
      <c r="C1670" s="1" t="s">
        <v>3364</v>
      </c>
      <c r="D1670" s="6"/>
      <c r="E1670" s="6"/>
      <c r="F1670" s="6"/>
      <c r="G1670" s="6"/>
      <c r="H1670" s="47">
        <v>1627</v>
      </c>
      <c r="I1670" s="325" t="s">
        <v>43</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By default, carbon taxes apply to only domestically produced goods. If set to zero, this policy enables carbon tax border adjustments, meaning the carbon tax will apply to both domestically produced and imported goods.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Fixed Energy Prices</v>
      </c>
      <c r="C1671" s="317" t="s">
        <v>2709</v>
      </c>
      <c r="D1671" s="6" t="s">
        <v>52</v>
      </c>
      <c r="E1671" s="6"/>
      <c r="F1671" s="6" t="s">
        <v>93</v>
      </c>
      <c r="G1671" s="6"/>
      <c r="H1671" s="43">
        <v>720</v>
      </c>
      <c r="I1671" s="325" t="s">
        <v>44</v>
      </c>
      <c r="J1671" s="255" t="str">
        <f>IF(ISBLANK(INDEX('Policy Characteristics'!D:D,MATCH($C1671,'Policy Characteristics'!$C:$C,0))),"",INDEX('Policy Characteristics'!D:D,MATCH($C1671,'Policy Characteristics'!$C:$C,0)))</f>
        <v>Fixed Energy Prices</v>
      </c>
      <c r="K1671" s="254" t="str">
        <f>IF(ISBLANK(INDEX('Policy Characteristics'!E:E,MATCH($C1671,'Policy Characteristics'!$C:$C,0))),"",INDEX('Policy Characteristics'!E:E,MATCH($C1671,'Policy Characteristics'!$C:$C,0)))</f>
        <v>cross toggle whether policies affect energy prices</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
      </c>
      <c r="Q1671" s="254" t="str">
        <f>IF(ISBLANK(INDEX('Policy Characteristics'!K:K,MATCH($C1671,'Policy Characteristics'!$C:$C,0))),"",INDEX('Policy Characteristics'!K:K,MATCH($C1671,'Policy Characteristics'!$C:$C,0)))</f>
        <v/>
      </c>
      <c r="R1671" s="254" t="str">
        <f>IF(ISBLANK(INDEX('Policy Characteristics'!L:L,MATCH($C1671,'Policy Characteristics'!$C:$C,0))),"",INDEX('Policy Characteristics'!L:L,MATCH($C1671,'Policy Characteristics'!$C:$C,0)))</f>
        <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254" t="str">
        <f t="shared" ref="C1672:C1673" si="65">C$1671</f>
        <v>Toggle Whether Policies Affect Energy Prices</v>
      </c>
      <c r="D1672" s="6" t="s">
        <v>75</v>
      </c>
      <c r="E1672" s="6"/>
      <c r="F1672" s="6" t="s">
        <v>99</v>
      </c>
      <c r="G1672" s="6"/>
      <c r="H1672" s="43">
        <v>721</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si="65"/>
        <v>Toggle Whether Policies Affect Energy Prices</v>
      </c>
      <c r="D1673" s="6" t="s">
        <v>2467</v>
      </c>
      <c r="E1673" s="6"/>
      <c r="F1673" s="6" t="s">
        <v>2471</v>
      </c>
      <c r="G1673" s="6"/>
      <c r="H1673" s="43">
        <v>722</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317" t="s">
        <v>2709</v>
      </c>
      <c r="D1674" s="6" t="s">
        <v>448</v>
      </c>
      <c r="E1674" s="45"/>
      <c r="F1674" s="6" t="s">
        <v>445</v>
      </c>
      <c r="G1674" s="6"/>
      <c r="H1674" s="47">
        <v>836</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254" t="str">
        <f t="shared" ref="C1675:C1685" si="66">C$1674</f>
        <v>Toggle Whether Policies Affect Energy Prices</v>
      </c>
      <c r="D1675" s="6" t="s">
        <v>46</v>
      </c>
      <c r="E1675" s="45"/>
      <c r="F1675" s="6" t="s">
        <v>87</v>
      </c>
      <c r="G1675" s="6"/>
      <c r="H1675" s="43">
        <v>837</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si="66"/>
        <v>Toggle Whether Policies Affect Energy Prices</v>
      </c>
      <c r="D1676" s="6" t="s">
        <v>51</v>
      </c>
      <c r="E1676" s="45"/>
      <c r="F1676" s="6" t="s">
        <v>92</v>
      </c>
      <c r="G1676" s="6"/>
      <c r="H1676" s="47">
        <v>838</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53</v>
      </c>
      <c r="E1677" s="45"/>
      <c r="F1677" s="6" t="s">
        <v>95</v>
      </c>
      <c r="G1677" s="6"/>
      <c r="H1677" s="43">
        <v>839</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54</v>
      </c>
      <c r="E1678" s="45"/>
      <c r="F1678" s="6" t="s">
        <v>96</v>
      </c>
      <c r="G1678" s="6"/>
      <c r="H1678" s="47">
        <v>840</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55</v>
      </c>
      <c r="E1679" s="45"/>
      <c r="F1679" s="6" t="s">
        <v>97</v>
      </c>
      <c r="G1679" s="6"/>
      <c r="H1679" s="43">
        <v>841</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56</v>
      </c>
      <c r="E1680" s="45"/>
      <c r="F1680" s="6" t="s">
        <v>98</v>
      </c>
      <c r="G1680" s="6"/>
      <c r="H1680" s="47">
        <v>842</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2472</v>
      </c>
      <c r="E1681" s="45"/>
      <c r="F1681" s="6" t="s">
        <v>2473</v>
      </c>
      <c r="G1681" s="6"/>
      <c r="H1681" s="43">
        <v>843</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441</v>
      </c>
      <c r="E1682" s="45"/>
      <c r="F1682" s="6" t="s">
        <v>442</v>
      </c>
      <c r="G1682" s="6"/>
      <c r="H1682" s="47">
        <v>844</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2464</v>
      </c>
      <c r="E1683" s="45"/>
      <c r="F1683" s="6" t="s">
        <v>2468</v>
      </c>
      <c r="G1683" s="6"/>
      <c r="H1683" s="43">
        <v>845</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2474</v>
      </c>
      <c r="E1684" s="45"/>
      <c r="F1684" s="6" t="s">
        <v>2475</v>
      </c>
      <c r="G1684" s="6"/>
      <c r="H1684" s="47">
        <v>846</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2465</v>
      </c>
      <c r="E1685" s="45"/>
      <c r="F1685" s="6" t="s">
        <v>2469</v>
      </c>
      <c r="G1685" s="6"/>
      <c r="H1685" s="43">
        <v>847</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Price Deregulation</v>
      </c>
      <c r="C1686" s="317" t="s">
        <v>2752</v>
      </c>
      <c r="D1686" s="6" t="s">
        <v>448</v>
      </c>
      <c r="E1686" s="45"/>
      <c r="F1686" s="6" t="s">
        <v>445</v>
      </c>
      <c r="G1686" s="6"/>
      <c r="H1686" s="43">
        <v>723</v>
      </c>
      <c r="I1686" s="325" t="s">
        <v>44</v>
      </c>
      <c r="J1686" s="255" t="str">
        <f>IF(ISBLANK(INDEX('Policy Characteristics'!D:D,MATCH($C1686,'Policy Characteristics'!$C:$C,0))),"",INDEX('Policy Characteristics'!D:D,MATCH($C1686,'Policy Characteristics'!$C:$C,0)))</f>
        <v>Fuel Price Deregulation</v>
      </c>
      <c r="K1686" s="254" t="str">
        <f>IF(ISBLANK(INDEX('Policy Characteristics'!E:E,MATCH($C1686,'Policy Characteristics'!$C:$C,0))),"",INDEX('Policy Characteristics'!E:E,MATCH($C1686,'Policy Characteristics'!$C:$C,0)))</f>
        <v>cross fuel price deregulation</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1</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price deregulated</v>
      </c>
      <c r="P1686" s="254" t="str">
        <f>IF(ISBLANK(INDEX('Policy Characteristics'!J:J,MATCH($C1686,'Policy Characteristics'!$C:$C,0))),"",INDEX('Policy Characteristics'!J:J,MATCH($C1686,'Policy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6" s="254" t="str">
        <f>IF(ISBLANK(INDEX('Policy Characteristics'!K:K,MATCH($C1686,'Policy Characteristics'!$C:$C,0))),"",INDEX('Policy Characteristics'!K:K,MATCH($C1686,'Policy Characteristics'!$C:$C,0)))</f>
        <v>fuels.html#fuel-price-deregulation</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254" t="str">
        <f t="shared" ref="C1687:C1700" si="67">C$1686</f>
        <v>Fuel Price Deregulation</v>
      </c>
      <c r="D1687" s="6" t="s">
        <v>46</v>
      </c>
      <c r="E1687" s="45"/>
      <c r="F1687" s="6" t="s">
        <v>87</v>
      </c>
      <c r="G1687" s="6"/>
      <c r="H1687" s="43">
        <v>724</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si="67"/>
        <v>Fuel Price Deregulation</v>
      </c>
      <c r="D1688" s="6" t="s">
        <v>47</v>
      </c>
      <c r="E1688" s="45"/>
      <c r="F1688" s="6" t="s">
        <v>88</v>
      </c>
      <c r="G1688" s="6"/>
      <c r="H1688" s="43">
        <v>725</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51</v>
      </c>
      <c r="E1689" s="45"/>
      <c r="F1689" s="6" t="s">
        <v>92</v>
      </c>
      <c r="G1689" s="6"/>
      <c r="H1689" s="43">
        <v>726</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53</v>
      </c>
      <c r="E1690" s="45"/>
      <c r="F1690" s="6" t="s">
        <v>95</v>
      </c>
      <c r="G1690" s="6"/>
      <c r="H1690" s="43">
        <v>727</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54</v>
      </c>
      <c r="E1691" s="45"/>
      <c r="F1691" s="6" t="s">
        <v>96</v>
      </c>
      <c r="G1691" s="6"/>
      <c r="H1691" s="43">
        <v>728</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55</v>
      </c>
      <c r="E1692" s="45"/>
      <c r="F1692" s="6" t="s">
        <v>97</v>
      </c>
      <c r="G1692" s="6"/>
      <c r="H1692" s="43">
        <v>729</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56</v>
      </c>
      <c r="E1693" s="45"/>
      <c r="F1693" s="6" t="s">
        <v>98</v>
      </c>
      <c r="G1693" s="6"/>
      <c r="H1693" s="43">
        <v>730</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2472</v>
      </c>
      <c r="E1694" s="45"/>
      <c r="F1694" s="6" t="s">
        <v>2473</v>
      </c>
      <c r="G1694" s="6"/>
      <c r="H1694" s="43">
        <v>731</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441</v>
      </c>
      <c r="E1695" s="45"/>
      <c r="F1695" s="6" t="s">
        <v>442</v>
      </c>
      <c r="G1695" s="6"/>
      <c r="H1695" s="43">
        <v>732</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2464</v>
      </c>
      <c r="E1696" s="45"/>
      <c r="F1696" s="6" t="s">
        <v>2468</v>
      </c>
      <c r="G1696" s="6"/>
      <c r="H1696" s="43">
        <v>733</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2474</v>
      </c>
      <c r="E1697" s="45"/>
      <c r="F1697" s="6" t="s">
        <v>2475</v>
      </c>
      <c r="G1697" s="6"/>
      <c r="H1697" s="43">
        <v>734</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2465</v>
      </c>
      <c r="E1698" s="45"/>
      <c r="F1698" s="6" t="s">
        <v>2469</v>
      </c>
      <c r="G1698" s="6"/>
      <c r="H1698" s="43">
        <v>735</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2466</v>
      </c>
      <c r="E1699" s="45"/>
      <c r="F1699" s="6" t="s">
        <v>2470</v>
      </c>
      <c r="G1699" s="6"/>
      <c r="H1699" s="43">
        <v>736</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2467</v>
      </c>
      <c r="E1700" s="45"/>
      <c r="F1700" s="6" t="s">
        <v>2471</v>
      </c>
      <c r="G1700" s="6"/>
      <c r="H1700" s="43">
        <v>737</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4"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t="s">
        <v>3266</v>
      </c>
      <c r="D1701" s="45" t="s">
        <v>52</v>
      </c>
      <c r="E1701" s="45" t="s">
        <v>331</v>
      </c>
      <c r="F1701" s="45" t="s">
        <v>93</v>
      </c>
      <c r="G1701" s="45" t="s">
        <v>4</v>
      </c>
      <c r="H1701" s="43">
        <v>78</v>
      </c>
      <c r="I1701" s="324"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ref="C1702:C1765" si="68">C$1701</f>
        <v>Additional Fuel Tax or Subsidy Rate by Fuel</v>
      </c>
      <c r="D1702" s="6" t="s">
        <v>448</v>
      </c>
      <c r="E1702" s="45" t="s">
        <v>331</v>
      </c>
      <c r="F1702" s="6" t="s">
        <v>445</v>
      </c>
      <c r="G1702" s="45" t="s">
        <v>4</v>
      </c>
      <c r="H1702" s="43">
        <v>79</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8"/>
        <v>Additional Fuel Tax or Subsidy Rate by Fuel</v>
      </c>
      <c r="D1703" s="6" t="s">
        <v>46</v>
      </c>
      <c r="E1703" s="45" t="s">
        <v>331</v>
      </c>
      <c r="F1703" s="6" t="s">
        <v>87</v>
      </c>
      <c r="G1703" s="45" t="s">
        <v>4</v>
      </c>
      <c r="H1703" s="43">
        <v>80</v>
      </c>
      <c r="I1703" s="325" t="s">
        <v>43</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47</v>
      </c>
      <c r="E1704" s="45" t="s">
        <v>331</v>
      </c>
      <c r="F1704" s="6" t="s">
        <v>88</v>
      </c>
      <c r="G1704" s="45" t="s">
        <v>4</v>
      </c>
      <c r="H1704" s="43">
        <v>738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51</v>
      </c>
      <c r="E1705" s="45" t="s">
        <v>331</v>
      </c>
      <c r="F1705" s="6" t="s">
        <v>92</v>
      </c>
      <c r="G1705" s="45" t="s">
        <v>4</v>
      </c>
      <c r="H1705" s="43">
        <v>739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53</v>
      </c>
      <c r="E1706" s="45" t="s">
        <v>331</v>
      </c>
      <c r="F1706" s="6" t="s">
        <v>95</v>
      </c>
      <c r="G1706" s="45" t="s">
        <v>4</v>
      </c>
      <c r="H1706" s="43">
        <v>81</v>
      </c>
      <c r="I1706" s="325" t="s">
        <v>43</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54</v>
      </c>
      <c r="E1707" s="45" t="s">
        <v>331</v>
      </c>
      <c r="F1707" s="6" t="s">
        <v>96</v>
      </c>
      <c r="G1707" s="45" t="s">
        <v>4</v>
      </c>
      <c r="H1707" s="43">
        <v>82</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55</v>
      </c>
      <c r="E1708" s="45" t="s">
        <v>331</v>
      </c>
      <c r="F1708" s="6" t="s">
        <v>97</v>
      </c>
      <c r="G1708" s="45" t="s">
        <v>4</v>
      </c>
      <c r="H1708" s="43">
        <v>740</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56</v>
      </c>
      <c r="E1709" s="45" t="s">
        <v>331</v>
      </c>
      <c r="F1709" s="6" t="s">
        <v>98</v>
      </c>
      <c r="G1709" s="45" t="s">
        <v>4</v>
      </c>
      <c r="H1709" s="43">
        <v>741</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2472</v>
      </c>
      <c r="E1710" s="45" t="s">
        <v>331</v>
      </c>
      <c r="F1710" s="6" t="s">
        <v>2473</v>
      </c>
      <c r="G1710" s="45" t="s">
        <v>4</v>
      </c>
      <c r="H1710" s="43">
        <v>742</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75</v>
      </c>
      <c r="E1711" s="45" t="s">
        <v>331</v>
      </c>
      <c r="F1711" s="6" t="s">
        <v>99</v>
      </c>
      <c r="G1711" s="45" t="s">
        <v>4</v>
      </c>
      <c r="H1711" s="43">
        <v>743</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441</v>
      </c>
      <c r="E1712" s="45" t="s">
        <v>331</v>
      </c>
      <c r="F1712" s="6" t="s">
        <v>442</v>
      </c>
      <c r="G1712" s="45" t="s">
        <v>4</v>
      </c>
      <c r="H1712" s="43">
        <v>744</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2464</v>
      </c>
      <c r="E1713" s="45" t="s">
        <v>331</v>
      </c>
      <c r="F1713" s="6" t="s">
        <v>2468</v>
      </c>
      <c r="G1713" s="45" t="s">
        <v>4</v>
      </c>
      <c r="H1713" s="43">
        <v>745</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2474</v>
      </c>
      <c r="E1714" s="45" t="s">
        <v>331</v>
      </c>
      <c r="F1714" s="6" t="s">
        <v>2475</v>
      </c>
      <c r="G1714" s="45" t="s">
        <v>4</v>
      </c>
      <c r="H1714" s="43">
        <v>746</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2465</v>
      </c>
      <c r="E1715" s="45" t="s">
        <v>331</v>
      </c>
      <c r="F1715" s="6" t="s">
        <v>2469</v>
      </c>
      <c r="G1715" s="45" t="s">
        <v>4</v>
      </c>
      <c r="H1715" s="43">
        <v>747</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2466</v>
      </c>
      <c r="E1716" s="45" t="s">
        <v>331</v>
      </c>
      <c r="F1716" s="6" t="s">
        <v>2470</v>
      </c>
      <c r="G1716" s="45" t="s">
        <v>4</v>
      </c>
      <c r="H1716" s="43">
        <v>748</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2467</v>
      </c>
      <c r="E1717" s="45" t="s">
        <v>331</v>
      </c>
      <c r="F1717" s="6" t="s">
        <v>2471</v>
      </c>
      <c r="G1717" s="45" t="s">
        <v>4</v>
      </c>
      <c r="H1717" s="43">
        <v>749</v>
      </c>
      <c r="I1717" s="325"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45" t="s">
        <v>52</v>
      </c>
      <c r="E1718" s="45" t="s">
        <v>339</v>
      </c>
      <c r="F1718" s="45" t="s">
        <v>93</v>
      </c>
      <c r="G1718" s="45" t="s">
        <v>93</v>
      </c>
      <c r="H1718" s="43">
        <v>2314</v>
      </c>
      <c r="I1718" s="324"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6" t="s">
        <v>448</v>
      </c>
      <c r="E1719" s="45" t="s">
        <v>339</v>
      </c>
      <c r="F1719" s="6" t="s">
        <v>445</v>
      </c>
      <c r="G1719" s="45" t="s">
        <v>93</v>
      </c>
      <c r="H1719" s="43">
        <v>2315</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46</v>
      </c>
      <c r="E1720" s="45" t="s">
        <v>339</v>
      </c>
      <c r="F1720" s="6" t="s">
        <v>87</v>
      </c>
      <c r="G1720" s="45" t="s">
        <v>93</v>
      </c>
      <c r="H1720" s="43">
        <v>2316</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47</v>
      </c>
      <c r="E1721" s="45" t="s">
        <v>339</v>
      </c>
      <c r="F1721" s="6" t="s">
        <v>88</v>
      </c>
      <c r="G1721" s="45" t="s">
        <v>93</v>
      </c>
      <c r="H1721" s="43">
        <v>2317</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51</v>
      </c>
      <c r="E1722" s="45" t="s">
        <v>339</v>
      </c>
      <c r="F1722" s="6" t="s">
        <v>92</v>
      </c>
      <c r="G1722" s="45" t="s">
        <v>93</v>
      </c>
      <c r="H1722" s="43">
        <v>2318</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53</v>
      </c>
      <c r="E1723" s="45" t="s">
        <v>339</v>
      </c>
      <c r="F1723" s="6" t="s">
        <v>95</v>
      </c>
      <c r="G1723" s="45" t="s">
        <v>93</v>
      </c>
      <c r="H1723" s="43">
        <v>2319</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54</v>
      </c>
      <c r="E1724" s="45" t="s">
        <v>339</v>
      </c>
      <c r="F1724" s="6" t="s">
        <v>96</v>
      </c>
      <c r="G1724" s="45" t="s">
        <v>93</v>
      </c>
      <c r="H1724" s="43">
        <v>2320</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55</v>
      </c>
      <c r="E1725" s="45" t="s">
        <v>339</v>
      </c>
      <c r="F1725" s="6" t="s">
        <v>97</v>
      </c>
      <c r="G1725" s="45" t="s">
        <v>93</v>
      </c>
      <c r="H1725" s="43">
        <v>2321</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56</v>
      </c>
      <c r="E1726" s="45" t="s">
        <v>339</v>
      </c>
      <c r="F1726" s="6" t="s">
        <v>98</v>
      </c>
      <c r="G1726" s="45" t="s">
        <v>93</v>
      </c>
      <c r="H1726" s="43">
        <v>2322</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2472</v>
      </c>
      <c r="E1727" s="45" t="s">
        <v>339</v>
      </c>
      <c r="F1727" s="6" t="s">
        <v>2473</v>
      </c>
      <c r="G1727" s="45" t="s">
        <v>93</v>
      </c>
      <c r="H1727" s="43">
        <v>2323</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75</v>
      </c>
      <c r="E1728" s="45" t="s">
        <v>339</v>
      </c>
      <c r="F1728" s="6" t="s">
        <v>99</v>
      </c>
      <c r="G1728" s="45" t="s">
        <v>93</v>
      </c>
      <c r="H1728" s="43">
        <v>2324</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441</v>
      </c>
      <c r="E1729" s="45" t="s">
        <v>339</v>
      </c>
      <c r="F1729" s="6" t="s">
        <v>442</v>
      </c>
      <c r="G1729" s="45" t="s">
        <v>93</v>
      </c>
      <c r="H1729" s="43">
        <v>2325</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2464</v>
      </c>
      <c r="E1730" s="45" t="s">
        <v>339</v>
      </c>
      <c r="F1730" s="6" t="s">
        <v>2468</v>
      </c>
      <c r="G1730" s="45" t="s">
        <v>93</v>
      </c>
      <c r="H1730" s="43">
        <v>2326</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2474</v>
      </c>
      <c r="E1731" s="45" t="s">
        <v>339</v>
      </c>
      <c r="F1731" s="6" t="s">
        <v>2475</v>
      </c>
      <c r="G1731" s="45" t="s">
        <v>93</v>
      </c>
      <c r="H1731" s="43">
        <v>2327</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2465</v>
      </c>
      <c r="E1732" s="45" t="s">
        <v>339</v>
      </c>
      <c r="F1732" s="6" t="s">
        <v>2469</v>
      </c>
      <c r="G1732" s="45" t="s">
        <v>93</v>
      </c>
      <c r="H1732" s="43">
        <v>2328</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2466</v>
      </c>
      <c r="E1733" s="45" t="s">
        <v>339</v>
      </c>
      <c r="F1733" s="6" t="s">
        <v>2470</v>
      </c>
      <c r="G1733" s="45" t="s">
        <v>93</v>
      </c>
      <c r="H1733" s="43">
        <v>2329</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2467</v>
      </c>
      <c r="E1734" s="45" t="s">
        <v>339</v>
      </c>
      <c r="F1734" s="6" t="s">
        <v>2471</v>
      </c>
      <c r="G1734" s="45" t="s">
        <v>93</v>
      </c>
      <c r="H1734" s="43">
        <v>2330</v>
      </c>
      <c r="I1734" s="325"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45" t="s">
        <v>52</v>
      </c>
      <c r="E1735" s="45" t="s">
        <v>333</v>
      </c>
      <c r="F1735" s="45" t="s">
        <v>93</v>
      </c>
      <c r="G1735" s="45" t="s">
        <v>3761</v>
      </c>
      <c r="H1735" s="43">
        <v>2331</v>
      </c>
      <c r="I1735" s="324"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6" t="s">
        <v>448</v>
      </c>
      <c r="E1736" s="45" t="s">
        <v>333</v>
      </c>
      <c r="F1736" s="6" t="s">
        <v>445</v>
      </c>
      <c r="G1736" s="45" t="s">
        <v>3761</v>
      </c>
      <c r="H1736" s="43">
        <v>2332</v>
      </c>
      <c r="I1736" s="325" t="s">
        <v>44</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46</v>
      </c>
      <c r="E1737" s="45" t="s">
        <v>333</v>
      </c>
      <c r="F1737" s="6" t="s">
        <v>87</v>
      </c>
      <c r="G1737" s="45" t="s">
        <v>3761</v>
      </c>
      <c r="H1737" s="43">
        <v>2333</v>
      </c>
      <c r="I1737" s="325" t="s">
        <v>43</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47</v>
      </c>
      <c r="E1738" s="45" t="s">
        <v>333</v>
      </c>
      <c r="F1738" s="6" t="s">
        <v>88</v>
      </c>
      <c r="G1738" s="45" t="s">
        <v>3761</v>
      </c>
      <c r="H1738" s="43">
        <v>2334</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51</v>
      </c>
      <c r="E1739" s="45" t="s">
        <v>333</v>
      </c>
      <c r="F1739" s="6" t="s">
        <v>92</v>
      </c>
      <c r="G1739" s="45" t="s">
        <v>3761</v>
      </c>
      <c r="H1739" s="43">
        <v>2335</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53</v>
      </c>
      <c r="E1740" s="45" t="s">
        <v>333</v>
      </c>
      <c r="F1740" s="6" t="s">
        <v>95</v>
      </c>
      <c r="G1740" s="45" t="s">
        <v>3761</v>
      </c>
      <c r="H1740" s="43">
        <v>2336</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54</v>
      </c>
      <c r="E1741" s="45" t="s">
        <v>333</v>
      </c>
      <c r="F1741" s="6" t="s">
        <v>96</v>
      </c>
      <c r="G1741" s="45" t="s">
        <v>3761</v>
      </c>
      <c r="H1741" s="43">
        <v>2337</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55</v>
      </c>
      <c r="E1742" s="45" t="s">
        <v>333</v>
      </c>
      <c r="F1742" s="6" t="s">
        <v>97</v>
      </c>
      <c r="G1742" s="45" t="s">
        <v>3761</v>
      </c>
      <c r="H1742" s="43">
        <v>2338</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56</v>
      </c>
      <c r="E1743" s="45" t="s">
        <v>333</v>
      </c>
      <c r="F1743" s="6" t="s">
        <v>98</v>
      </c>
      <c r="G1743" s="45" t="s">
        <v>3761</v>
      </c>
      <c r="H1743" s="43">
        <v>2339</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2472</v>
      </c>
      <c r="E1744" s="45" t="s">
        <v>333</v>
      </c>
      <c r="F1744" s="6" t="s">
        <v>2473</v>
      </c>
      <c r="G1744" s="45" t="s">
        <v>3761</v>
      </c>
      <c r="H1744" s="43">
        <v>2340</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75</v>
      </c>
      <c r="E1745" s="45" t="s">
        <v>333</v>
      </c>
      <c r="F1745" s="6" t="s">
        <v>99</v>
      </c>
      <c r="G1745" s="45" t="s">
        <v>3761</v>
      </c>
      <c r="H1745" s="43">
        <v>2341</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441</v>
      </c>
      <c r="E1746" s="45" t="s">
        <v>333</v>
      </c>
      <c r="F1746" s="6" t="s">
        <v>442</v>
      </c>
      <c r="G1746" s="45" t="s">
        <v>3761</v>
      </c>
      <c r="H1746" s="43">
        <v>2342</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2464</v>
      </c>
      <c r="E1747" s="45" t="s">
        <v>333</v>
      </c>
      <c r="F1747" s="6" t="s">
        <v>2468</v>
      </c>
      <c r="G1747" s="45" t="s">
        <v>3761</v>
      </c>
      <c r="H1747" s="43">
        <v>2343</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2474</v>
      </c>
      <c r="E1748" s="45" t="s">
        <v>333</v>
      </c>
      <c r="F1748" s="6" t="s">
        <v>2475</v>
      </c>
      <c r="G1748" s="45" t="s">
        <v>3761</v>
      </c>
      <c r="H1748" s="43">
        <v>2344</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2465</v>
      </c>
      <c r="E1749" s="45" t="s">
        <v>333</v>
      </c>
      <c r="F1749" s="6" t="s">
        <v>2469</v>
      </c>
      <c r="G1749" s="45" t="s">
        <v>3761</v>
      </c>
      <c r="H1749" s="43">
        <v>2345</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2466</v>
      </c>
      <c r="E1750" s="45" t="s">
        <v>333</v>
      </c>
      <c r="F1750" s="6" t="s">
        <v>2470</v>
      </c>
      <c r="G1750" s="45" t="s">
        <v>3761</v>
      </c>
      <c r="H1750" s="43">
        <v>2346</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2467</v>
      </c>
      <c r="E1751" s="45" t="s">
        <v>333</v>
      </c>
      <c r="F1751" s="6" t="s">
        <v>2471</v>
      </c>
      <c r="G1751" s="45" t="s">
        <v>3761</v>
      </c>
      <c r="H1751" s="43">
        <v>2347</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45" t="s">
        <v>52</v>
      </c>
      <c r="E1752" s="45" t="s">
        <v>334</v>
      </c>
      <c r="F1752" s="45" t="s">
        <v>93</v>
      </c>
      <c r="G1752" s="45" t="s">
        <v>2582</v>
      </c>
      <c r="H1752" s="43">
        <v>2348</v>
      </c>
      <c r="I1752" s="324"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448</v>
      </c>
      <c r="E1753" s="45" t="s">
        <v>334</v>
      </c>
      <c r="F1753" s="6" t="s">
        <v>445</v>
      </c>
      <c r="G1753" s="45" t="s">
        <v>2582</v>
      </c>
      <c r="H1753" s="43">
        <v>2349</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46</v>
      </c>
      <c r="E1754" s="45" t="s">
        <v>334</v>
      </c>
      <c r="F1754" s="6" t="s">
        <v>87</v>
      </c>
      <c r="G1754" s="45" t="s">
        <v>2582</v>
      </c>
      <c r="H1754" s="43">
        <v>2350</v>
      </c>
      <c r="I1754" s="325" t="s">
        <v>43</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47</v>
      </c>
      <c r="E1755" s="45" t="s">
        <v>334</v>
      </c>
      <c r="F1755" s="6" t="s">
        <v>88</v>
      </c>
      <c r="G1755" s="45" t="s">
        <v>2582</v>
      </c>
      <c r="H1755" s="43">
        <v>2351</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51</v>
      </c>
      <c r="E1756" s="45" t="s">
        <v>334</v>
      </c>
      <c r="F1756" s="6" t="s">
        <v>92</v>
      </c>
      <c r="G1756" s="45" t="s">
        <v>2582</v>
      </c>
      <c r="H1756" s="43">
        <v>2352</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53</v>
      </c>
      <c r="E1757" s="45" t="s">
        <v>334</v>
      </c>
      <c r="F1757" s="6" t="s">
        <v>95</v>
      </c>
      <c r="G1757" s="45" t="s">
        <v>2582</v>
      </c>
      <c r="H1757" s="43">
        <v>2353</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54</v>
      </c>
      <c r="E1758" s="45" t="s">
        <v>334</v>
      </c>
      <c r="F1758" s="6" t="s">
        <v>96</v>
      </c>
      <c r="G1758" s="45" t="s">
        <v>2582</v>
      </c>
      <c r="H1758" s="43">
        <v>2354</v>
      </c>
      <c r="I1758" s="325" t="s">
        <v>43</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55</v>
      </c>
      <c r="E1759" s="45" t="s">
        <v>334</v>
      </c>
      <c r="F1759" s="6" t="s">
        <v>97</v>
      </c>
      <c r="G1759" s="45" t="s">
        <v>2582</v>
      </c>
      <c r="H1759" s="43">
        <v>2355</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56</v>
      </c>
      <c r="E1760" s="45" t="s">
        <v>334</v>
      </c>
      <c r="F1760" s="6" t="s">
        <v>98</v>
      </c>
      <c r="G1760" s="45" t="s">
        <v>2582</v>
      </c>
      <c r="H1760" s="43">
        <v>2356</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2472</v>
      </c>
      <c r="E1761" s="45" t="s">
        <v>334</v>
      </c>
      <c r="F1761" s="6" t="s">
        <v>2473</v>
      </c>
      <c r="G1761" s="45" t="s">
        <v>2582</v>
      </c>
      <c r="H1761" s="43">
        <v>2357</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75</v>
      </c>
      <c r="E1762" s="45" t="s">
        <v>334</v>
      </c>
      <c r="F1762" s="6" t="s">
        <v>99</v>
      </c>
      <c r="G1762" s="45" t="s">
        <v>2582</v>
      </c>
      <c r="H1762" s="43">
        <v>2358</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441</v>
      </c>
      <c r="E1763" s="45" t="s">
        <v>334</v>
      </c>
      <c r="F1763" s="6" t="s">
        <v>442</v>
      </c>
      <c r="G1763" s="45" t="s">
        <v>2582</v>
      </c>
      <c r="H1763" s="43">
        <v>2359</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2464</v>
      </c>
      <c r="E1764" s="45" t="s">
        <v>334</v>
      </c>
      <c r="F1764" s="6" t="s">
        <v>2468</v>
      </c>
      <c r="G1764" s="45" t="s">
        <v>2582</v>
      </c>
      <c r="H1764" s="43">
        <v>2360</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2474</v>
      </c>
      <c r="E1765" s="45" t="s">
        <v>334</v>
      </c>
      <c r="F1765" s="6" t="s">
        <v>2475</v>
      </c>
      <c r="G1765" s="45" t="s">
        <v>2582</v>
      </c>
      <c r="H1765" s="43">
        <v>2361</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ref="C1766:C1829" si="69">C$1701</f>
        <v>Additional Fuel Tax or Subsidy Rate by Fuel</v>
      </c>
      <c r="D1766" s="6" t="s">
        <v>2465</v>
      </c>
      <c r="E1766" s="45" t="s">
        <v>334</v>
      </c>
      <c r="F1766" s="6" t="s">
        <v>2469</v>
      </c>
      <c r="G1766" s="45" t="s">
        <v>2582</v>
      </c>
      <c r="H1766" s="43">
        <v>2362</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9"/>
        <v>Additional Fuel Tax or Subsidy Rate by Fuel</v>
      </c>
      <c r="D1767" s="6" t="s">
        <v>2466</v>
      </c>
      <c r="E1767" s="45" t="s">
        <v>334</v>
      </c>
      <c r="F1767" s="6" t="s">
        <v>2470</v>
      </c>
      <c r="G1767" s="45" t="s">
        <v>2582</v>
      </c>
      <c r="H1767" s="43">
        <v>2363</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2467</v>
      </c>
      <c r="E1768" s="45" t="s">
        <v>334</v>
      </c>
      <c r="F1768" s="6" t="s">
        <v>2471</v>
      </c>
      <c r="G1768" s="45" t="s">
        <v>2582</v>
      </c>
      <c r="H1768" s="43">
        <v>2364</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45" t="s">
        <v>52</v>
      </c>
      <c r="E1769" s="45" t="s">
        <v>332</v>
      </c>
      <c r="F1769" s="45" t="s">
        <v>93</v>
      </c>
      <c r="G1769" s="45" t="s">
        <v>9</v>
      </c>
      <c r="H1769" s="43">
        <v>2365</v>
      </c>
      <c r="I1769" s="324" t="s">
        <v>43</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6" t="s">
        <v>448</v>
      </c>
      <c r="E1770" s="45" t="s">
        <v>332</v>
      </c>
      <c r="F1770" s="6" t="s">
        <v>445</v>
      </c>
      <c r="G1770" s="45" t="s">
        <v>9</v>
      </c>
      <c r="H1770" s="43">
        <v>2366</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46</v>
      </c>
      <c r="E1771" s="45" t="s">
        <v>332</v>
      </c>
      <c r="F1771" s="6" t="s">
        <v>87</v>
      </c>
      <c r="G1771" s="45" t="s">
        <v>9</v>
      </c>
      <c r="H1771" s="43">
        <v>2367</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47</v>
      </c>
      <c r="E1772" s="45" t="s">
        <v>332</v>
      </c>
      <c r="F1772" s="6" t="s">
        <v>88</v>
      </c>
      <c r="G1772" s="45" t="s">
        <v>9</v>
      </c>
      <c r="H1772" s="43">
        <v>2368</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51</v>
      </c>
      <c r="E1773" s="45" t="s">
        <v>332</v>
      </c>
      <c r="F1773" s="6" t="s">
        <v>92</v>
      </c>
      <c r="G1773" s="45" t="s">
        <v>9</v>
      </c>
      <c r="H1773" s="43">
        <v>2369</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53</v>
      </c>
      <c r="E1774" s="45" t="s">
        <v>332</v>
      </c>
      <c r="F1774" s="6" t="s">
        <v>95</v>
      </c>
      <c r="G1774" s="45" t="s">
        <v>9</v>
      </c>
      <c r="H1774" s="43">
        <v>2370</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54</v>
      </c>
      <c r="E1775" s="45" t="s">
        <v>332</v>
      </c>
      <c r="F1775" s="6" t="s">
        <v>96</v>
      </c>
      <c r="G1775" s="45" t="s">
        <v>9</v>
      </c>
      <c r="H1775" s="43">
        <v>2371</v>
      </c>
      <c r="I1775" s="325" t="s">
        <v>43</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55</v>
      </c>
      <c r="E1776" s="45" t="s">
        <v>332</v>
      </c>
      <c r="F1776" s="6" t="s">
        <v>97</v>
      </c>
      <c r="G1776" s="45" t="s">
        <v>9</v>
      </c>
      <c r="H1776" s="43">
        <v>2372</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56</v>
      </c>
      <c r="E1777" s="45" t="s">
        <v>332</v>
      </c>
      <c r="F1777" s="6" t="s">
        <v>98</v>
      </c>
      <c r="G1777" s="45" t="s">
        <v>9</v>
      </c>
      <c r="H1777" s="43">
        <v>2373</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2472</v>
      </c>
      <c r="E1778" s="45" t="s">
        <v>332</v>
      </c>
      <c r="F1778" s="6" t="s">
        <v>2473</v>
      </c>
      <c r="G1778" s="45" t="s">
        <v>9</v>
      </c>
      <c r="H1778" s="43">
        <v>2374</v>
      </c>
      <c r="I1778" s="325" t="s">
        <v>43</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75</v>
      </c>
      <c r="E1779" s="45" t="s">
        <v>332</v>
      </c>
      <c r="F1779" s="6" t="s">
        <v>99</v>
      </c>
      <c r="G1779" s="45" t="s">
        <v>9</v>
      </c>
      <c r="H1779" s="43">
        <v>2375</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441</v>
      </c>
      <c r="E1780" s="45" t="s">
        <v>332</v>
      </c>
      <c r="F1780" s="6" t="s">
        <v>442</v>
      </c>
      <c r="G1780" s="45" t="s">
        <v>9</v>
      </c>
      <c r="H1780" s="43">
        <v>2376</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2464</v>
      </c>
      <c r="E1781" s="45" t="s">
        <v>332</v>
      </c>
      <c r="F1781" s="6" t="s">
        <v>2468</v>
      </c>
      <c r="G1781" s="45" t="s">
        <v>9</v>
      </c>
      <c r="H1781" s="43">
        <v>2377</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2474</v>
      </c>
      <c r="E1782" s="45" t="s">
        <v>332</v>
      </c>
      <c r="F1782" s="6" t="s">
        <v>2475</v>
      </c>
      <c r="G1782" s="45" t="s">
        <v>9</v>
      </c>
      <c r="H1782" s="43">
        <v>2378</v>
      </c>
      <c r="I1782" s="325" t="s">
        <v>43</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2465</v>
      </c>
      <c r="E1783" s="45" t="s">
        <v>332</v>
      </c>
      <c r="F1783" s="6" t="s">
        <v>2469</v>
      </c>
      <c r="G1783" s="45" t="s">
        <v>9</v>
      </c>
      <c r="H1783" s="43">
        <v>2379</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2466</v>
      </c>
      <c r="E1784" s="45" t="s">
        <v>332</v>
      </c>
      <c r="F1784" s="6" t="s">
        <v>2470</v>
      </c>
      <c r="G1784" s="45" t="s">
        <v>9</v>
      </c>
      <c r="H1784" s="43">
        <v>2380</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2467</v>
      </c>
      <c r="E1785" s="45" t="s">
        <v>332</v>
      </c>
      <c r="F1785" s="6" t="s">
        <v>2471</v>
      </c>
      <c r="G1785" s="45" t="s">
        <v>9</v>
      </c>
      <c r="H1785" s="43">
        <v>2381</v>
      </c>
      <c r="I1785" s="325" t="s">
        <v>43</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45" t="s">
        <v>52</v>
      </c>
      <c r="E1786" s="45" t="s">
        <v>2491</v>
      </c>
      <c r="F1786" s="45" t="s">
        <v>93</v>
      </c>
      <c r="G1786" s="45" t="s">
        <v>2484</v>
      </c>
      <c r="H1786" s="43">
        <v>2382</v>
      </c>
      <c r="I1786" s="324"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6" t="s">
        <v>448</v>
      </c>
      <c r="E1787" s="45" t="s">
        <v>2491</v>
      </c>
      <c r="F1787" s="6" t="s">
        <v>445</v>
      </c>
      <c r="G1787" s="45" t="s">
        <v>2484</v>
      </c>
      <c r="H1787" s="43">
        <v>2383</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46</v>
      </c>
      <c r="E1788" s="45" t="s">
        <v>2491</v>
      </c>
      <c r="F1788" s="6" t="s">
        <v>87</v>
      </c>
      <c r="G1788" s="45" t="s">
        <v>2484</v>
      </c>
      <c r="H1788" s="43">
        <v>2384</v>
      </c>
      <c r="I1788" s="325" t="s">
        <v>43</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47</v>
      </c>
      <c r="E1789" s="45" t="s">
        <v>2491</v>
      </c>
      <c r="F1789" s="6" t="s">
        <v>88</v>
      </c>
      <c r="G1789" s="45" t="s">
        <v>2484</v>
      </c>
      <c r="H1789" s="43">
        <v>2385</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51</v>
      </c>
      <c r="E1790" s="45" t="s">
        <v>2491</v>
      </c>
      <c r="F1790" s="6" t="s">
        <v>92</v>
      </c>
      <c r="G1790" s="45" t="s">
        <v>2484</v>
      </c>
      <c r="H1790" s="43">
        <v>2386</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53</v>
      </c>
      <c r="E1791" s="45" t="s">
        <v>2491</v>
      </c>
      <c r="F1791" s="6" t="s">
        <v>95</v>
      </c>
      <c r="G1791" s="45" t="s">
        <v>2484</v>
      </c>
      <c r="H1791" s="43">
        <v>2387</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54</v>
      </c>
      <c r="E1792" s="45" t="s">
        <v>2491</v>
      </c>
      <c r="F1792" s="6" t="s">
        <v>96</v>
      </c>
      <c r="G1792" s="45" t="s">
        <v>2484</v>
      </c>
      <c r="H1792" s="43">
        <v>2388</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55</v>
      </c>
      <c r="E1793" s="45" t="s">
        <v>2491</v>
      </c>
      <c r="F1793" s="6" t="s">
        <v>97</v>
      </c>
      <c r="G1793" s="45" t="s">
        <v>2484</v>
      </c>
      <c r="H1793" s="43">
        <v>2389</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56</v>
      </c>
      <c r="E1794" s="45" t="s">
        <v>2491</v>
      </c>
      <c r="F1794" s="6" t="s">
        <v>98</v>
      </c>
      <c r="G1794" s="45" t="s">
        <v>2484</v>
      </c>
      <c r="H1794" s="43">
        <v>2390</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2472</v>
      </c>
      <c r="E1795" s="45" t="s">
        <v>2491</v>
      </c>
      <c r="F1795" s="6" t="s">
        <v>2473</v>
      </c>
      <c r="G1795" s="45" t="s">
        <v>2484</v>
      </c>
      <c r="H1795" s="43">
        <v>2391</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75</v>
      </c>
      <c r="E1796" s="45" t="s">
        <v>2491</v>
      </c>
      <c r="F1796" s="6" t="s">
        <v>99</v>
      </c>
      <c r="G1796" s="45" t="s">
        <v>2484</v>
      </c>
      <c r="H1796" s="43">
        <v>2392</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441</v>
      </c>
      <c r="E1797" s="45" t="s">
        <v>2491</v>
      </c>
      <c r="F1797" s="6" t="s">
        <v>442</v>
      </c>
      <c r="G1797" s="45" t="s">
        <v>2484</v>
      </c>
      <c r="H1797" s="43">
        <v>2393</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2464</v>
      </c>
      <c r="E1798" s="45" t="s">
        <v>2491</v>
      </c>
      <c r="F1798" s="6" t="s">
        <v>2468</v>
      </c>
      <c r="G1798" s="45" t="s">
        <v>2484</v>
      </c>
      <c r="H1798" s="43">
        <v>2394</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2474</v>
      </c>
      <c r="E1799" s="45" t="s">
        <v>2491</v>
      </c>
      <c r="F1799" s="6" t="s">
        <v>2475</v>
      </c>
      <c r="G1799" s="45" t="s">
        <v>2484</v>
      </c>
      <c r="H1799" s="43">
        <v>2395</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2465</v>
      </c>
      <c r="E1800" s="45" t="s">
        <v>2491</v>
      </c>
      <c r="F1800" s="6" t="s">
        <v>2469</v>
      </c>
      <c r="G1800" s="45" t="s">
        <v>2484</v>
      </c>
      <c r="H1800" s="43">
        <v>2396</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2466</v>
      </c>
      <c r="E1801" s="45" t="s">
        <v>2491</v>
      </c>
      <c r="F1801" s="6" t="s">
        <v>2470</v>
      </c>
      <c r="G1801" s="45" t="s">
        <v>2484</v>
      </c>
      <c r="H1801" s="43">
        <v>2397</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2467</v>
      </c>
      <c r="E1802" s="45" t="s">
        <v>2491</v>
      </c>
      <c r="F1802" s="6" t="s">
        <v>2471</v>
      </c>
      <c r="G1802" s="45" t="s">
        <v>2484</v>
      </c>
      <c r="H1802" s="43">
        <v>2398</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45" t="s">
        <v>52</v>
      </c>
      <c r="E1803" s="45" t="s">
        <v>3758</v>
      </c>
      <c r="F1803" s="45" t="s">
        <v>93</v>
      </c>
      <c r="G1803" s="45" t="s">
        <v>2427</v>
      </c>
      <c r="H1803" s="43">
        <v>2399</v>
      </c>
      <c r="I1803" s="324"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6" t="s">
        <v>448</v>
      </c>
      <c r="E1804" s="45" t="s">
        <v>3758</v>
      </c>
      <c r="F1804" s="6" t="s">
        <v>445</v>
      </c>
      <c r="G1804" s="45" t="s">
        <v>2427</v>
      </c>
      <c r="H1804" s="43">
        <v>2400</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46</v>
      </c>
      <c r="E1805" s="45" t="s">
        <v>3758</v>
      </c>
      <c r="F1805" s="6" t="s">
        <v>87</v>
      </c>
      <c r="G1805" s="45" t="s">
        <v>2427</v>
      </c>
      <c r="H1805" s="43">
        <v>2401</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47</v>
      </c>
      <c r="E1806" s="45" t="s">
        <v>3758</v>
      </c>
      <c r="F1806" s="6" t="s">
        <v>88</v>
      </c>
      <c r="G1806" s="45" t="s">
        <v>2427</v>
      </c>
      <c r="H1806" s="43">
        <v>2402</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51</v>
      </c>
      <c r="E1807" s="45" t="s">
        <v>3758</v>
      </c>
      <c r="F1807" s="6" t="s">
        <v>92</v>
      </c>
      <c r="G1807" s="45" t="s">
        <v>2427</v>
      </c>
      <c r="H1807" s="43">
        <v>2403</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53</v>
      </c>
      <c r="E1808" s="45" t="s">
        <v>3758</v>
      </c>
      <c r="F1808" s="6" t="s">
        <v>95</v>
      </c>
      <c r="G1808" s="45" t="s">
        <v>2427</v>
      </c>
      <c r="H1808" s="43">
        <v>2404</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54</v>
      </c>
      <c r="E1809" s="45" t="s">
        <v>3758</v>
      </c>
      <c r="F1809" s="6" t="s">
        <v>96</v>
      </c>
      <c r="G1809" s="45" t="s">
        <v>2427</v>
      </c>
      <c r="H1809" s="43">
        <v>2405</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55</v>
      </c>
      <c r="E1810" s="45" t="s">
        <v>3758</v>
      </c>
      <c r="F1810" s="6" t="s">
        <v>97</v>
      </c>
      <c r="G1810" s="45" t="s">
        <v>2427</v>
      </c>
      <c r="H1810" s="43">
        <v>2406</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56</v>
      </c>
      <c r="E1811" s="45" t="s">
        <v>3758</v>
      </c>
      <c r="F1811" s="6" t="s">
        <v>98</v>
      </c>
      <c r="G1811" s="45" t="s">
        <v>2427</v>
      </c>
      <c r="H1811" s="43">
        <v>2407</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2472</v>
      </c>
      <c r="E1812" s="45" t="s">
        <v>3758</v>
      </c>
      <c r="F1812" s="6" t="s">
        <v>2473</v>
      </c>
      <c r="G1812" s="45" t="s">
        <v>2427</v>
      </c>
      <c r="H1812" s="43">
        <v>2408</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75</v>
      </c>
      <c r="E1813" s="45" t="s">
        <v>3758</v>
      </c>
      <c r="F1813" s="6" t="s">
        <v>99</v>
      </c>
      <c r="G1813" s="45" t="s">
        <v>2427</v>
      </c>
      <c r="H1813" s="43">
        <v>2409</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441</v>
      </c>
      <c r="E1814" s="45" t="s">
        <v>3758</v>
      </c>
      <c r="F1814" s="6" t="s">
        <v>442</v>
      </c>
      <c r="G1814" s="45" t="s">
        <v>2427</v>
      </c>
      <c r="H1814" s="43">
        <v>2410</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2464</v>
      </c>
      <c r="E1815" s="45" t="s">
        <v>3758</v>
      </c>
      <c r="F1815" s="6" t="s">
        <v>2468</v>
      </c>
      <c r="G1815" s="45" t="s">
        <v>2427</v>
      </c>
      <c r="H1815" s="43">
        <v>2411</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2474</v>
      </c>
      <c r="E1816" s="45" t="s">
        <v>3758</v>
      </c>
      <c r="F1816" s="6" t="s">
        <v>2475</v>
      </c>
      <c r="G1816" s="45" t="s">
        <v>2427</v>
      </c>
      <c r="H1816" s="43">
        <v>2412</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2465</v>
      </c>
      <c r="E1817" s="45" t="s">
        <v>3758</v>
      </c>
      <c r="F1817" s="6" t="s">
        <v>2469</v>
      </c>
      <c r="G1817" s="45" t="s">
        <v>2427</v>
      </c>
      <c r="H1817" s="43">
        <v>2413</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2466</v>
      </c>
      <c r="E1818" s="45" t="s">
        <v>3758</v>
      </c>
      <c r="F1818" s="6" t="s">
        <v>2470</v>
      </c>
      <c r="G1818" s="45" t="s">
        <v>2427</v>
      </c>
      <c r="H1818" s="43">
        <v>2414</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2467</v>
      </c>
      <c r="E1819" s="45" t="s">
        <v>3758</v>
      </c>
      <c r="F1819" s="6" t="s">
        <v>2471</v>
      </c>
      <c r="G1819" s="45" t="s">
        <v>2427</v>
      </c>
      <c r="H1819" s="43">
        <v>2415</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s="4" customFormat="1">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45" t="s">
        <v>52</v>
      </c>
      <c r="E1820" s="45" t="s">
        <v>3759</v>
      </c>
      <c r="F1820" s="45" t="s">
        <v>93</v>
      </c>
      <c r="G1820" s="45" t="s">
        <v>2789</v>
      </c>
      <c r="H1820" s="43">
        <v>2416</v>
      </c>
      <c r="I1820" s="324" t="s">
        <v>43</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6" t="s">
        <v>448</v>
      </c>
      <c r="E1821" s="45" t="s">
        <v>3759</v>
      </c>
      <c r="F1821" s="6" t="s">
        <v>445</v>
      </c>
      <c r="G1821" s="45" t="s">
        <v>2789</v>
      </c>
      <c r="H1821" s="43">
        <v>2417</v>
      </c>
      <c r="I1821" s="325" t="s">
        <v>44</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46</v>
      </c>
      <c r="E1822" s="45" t="s">
        <v>3759</v>
      </c>
      <c r="F1822" s="6" t="s">
        <v>87</v>
      </c>
      <c r="G1822" s="45" t="s">
        <v>2789</v>
      </c>
      <c r="H1822" s="43">
        <v>2418</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47</v>
      </c>
      <c r="E1823" s="45" t="s">
        <v>3759</v>
      </c>
      <c r="F1823" s="6" t="s">
        <v>88</v>
      </c>
      <c r="G1823" s="45" t="s">
        <v>2789</v>
      </c>
      <c r="H1823" s="43">
        <v>2419</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51</v>
      </c>
      <c r="E1824" s="45" t="s">
        <v>3759</v>
      </c>
      <c r="F1824" s="6" t="s">
        <v>92</v>
      </c>
      <c r="G1824" s="45" t="s">
        <v>2789</v>
      </c>
      <c r="H1824" s="43">
        <v>2420</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53</v>
      </c>
      <c r="E1825" s="45" t="s">
        <v>3759</v>
      </c>
      <c r="F1825" s="6" t="s">
        <v>95</v>
      </c>
      <c r="G1825" s="45" t="s">
        <v>2789</v>
      </c>
      <c r="H1825" s="43">
        <v>2421</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54</v>
      </c>
      <c r="E1826" s="45" t="s">
        <v>3759</v>
      </c>
      <c r="F1826" s="6" t="s">
        <v>96</v>
      </c>
      <c r="G1826" s="45" t="s">
        <v>2789</v>
      </c>
      <c r="H1826" s="43">
        <v>2422</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55</v>
      </c>
      <c r="E1827" s="45" t="s">
        <v>3759</v>
      </c>
      <c r="F1827" s="6" t="s">
        <v>97</v>
      </c>
      <c r="G1827" s="45" t="s">
        <v>2789</v>
      </c>
      <c r="H1827" s="43">
        <v>2423</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56</v>
      </c>
      <c r="E1828" s="45" t="s">
        <v>3759</v>
      </c>
      <c r="F1828" s="6" t="s">
        <v>98</v>
      </c>
      <c r="G1828" s="45" t="s">
        <v>2789</v>
      </c>
      <c r="H1828" s="43">
        <v>2424</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2472</v>
      </c>
      <c r="E1829" s="45" t="s">
        <v>3759</v>
      </c>
      <c r="F1829" s="6" t="s">
        <v>2473</v>
      </c>
      <c r="G1829" s="45" t="s">
        <v>2789</v>
      </c>
      <c r="H1829" s="43">
        <v>2425</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ref="C1830:C1836" si="70">C$1701</f>
        <v>Additional Fuel Tax or Subsidy Rate by Fuel</v>
      </c>
      <c r="D1830" s="6" t="s">
        <v>75</v>
      </c>
      <c r="E1830" s="45" t="s">
        <v>3759</v>
      </c>
      <c r="F1830" s="6" t="s">
        <v>99</v>
      </c>
      <c r="G1830" s="45" t="s">
        <v>2789</v>
      </c>
      <c r="H1830" s="43">
        <v>2426</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si="70"/>
        <v>Additional Fuel Tax or Subsidy Rate by Fuel</v>
      </c>
      <c r="D1831" s="6" t="s">
        <v>441</v>
      </c>
      <c r="E1831" s="45" t="s">
        <v>3759</v>
      </c>
      <c r="F1831" s="6" t="s">
        <v>442</v>
      </c>
      <c r="G1831" s="45" t="s">
        <v>2789</v>
      </c>
      <c r="H1831" s="43">
        <v>2427</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2464</v>
      </c>
      <c r="E1832" s="45" t="s">
        <v>3759</v>
      </c>
      <c r="F1832" s="6" t="s">
        <v>2468</v>
      </c>
      <c r="G1832" s="45" t="s">
        <v>2789</v>
      </c>
      <c r="H1832" s="43">
        <v>2428</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2474</v>
      </c>
      <c r="E1833" s="45" t="s">
        <v>3759</v>
      </c>
      <c r="F1833" s="6" t="s">
        <v>2475</v>
      </c>
      <c r="G1833" s="45" t="s">
        <v>2789</v>
      </c>
      <c r="H1833" s="43">
        <v>2429</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2465</v>
      </c>
      <c r="E1834" s="45" t="s">
        <v>3759</v>
      </c>
      <c r="F1834" s="6" t="s">
        <v>2469</v>
      </c>
      <c r="G1834" s="45" t="s">
        <v>2789</v>
      </c>
      <c r="H1834" s="43">
        <v>2430</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2466</v>
      </c>
      <c r="E1835" s="45" t="s">
        <v>3759</v>
      </c>
      <c r="F1835" s="6" t="s">
        <v>2470</v>
      </c>
      <c r="G1835" s="45" t="s">
        <v>2789</v>
      </c>
      <c r="H1835" s="43">
        <v>2431</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2467</v>
      </c>
      <c r="E1836" s="45" t="s">
        <v>3759</v>
      </c>
      <c r="F1836" s="6" t="s">
        <v>2471</v>
      </c>
      <c r="G1836" s="45" t="s">
        <v>2789</v>
      </c>
      <c r="H1836" s="43">
        <v>2432</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Non BAU Carbon Tax Vehicle Qualification</v>
      </c>
      <c r="C1837" t="s">
        <v>3715</v>
      </c>
      <c r="H1837" s="43">
        <v>2286</v>
      </c>
      <c r="I1837" s="322" t="s">
        <v>43</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
      </c>
      <c r="L1837" s="359">
        <f>IF(ISBLANK(INDEX('Policy Characteristics'!F:F,MATCH($C1837,'Policy Characteristics'!$C:$C,0))),"",INDEX('Policy Characteristics'!F:F,MATCH($C1837,'Policy Characteristics'!$C:$C,0)))</f>
        <v>0</v>
      </c>
      <c r="M1837" s="359">
        <f>IF(ISBLANK(INDEX('Policy Characteristics'!G:G,MATCH($C1837,'Policy Characteristics'!$C:$C,0))),"",INDEX('Policy Characteristics'!G:G,MATCH($C1837,'Policy Characteristics'!$C:$C,0)))</f>
        <v>1</v>
      </c>
      <c r="N1837" s="359">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xml:space="preserve">**Description:** This lever determines which vehicle types are captured under the scope of a carbon tax. In some regions, only certain vehicle types are covered by a carbon tax or cap.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Industry Qualification</v>
      </c>
      <c r="C1838" t="s">
        <v>3716</v>
      </c>
      <c r="H1838" s="43">
        <v>2287</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industry categories are captured under the scope of a carbon tax. In some regions, only certain industries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CBAM Industry Qualification</v>
      </c>
      <c r="C1839" t="s">
        <v>3717</v>
      </c>
      <c r="H1839" s="43">
        <v>2288</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lever determines which industry categories are captured under the scope of a carbon border adjustment mechanism. In some regions, only certain industries are covered by a border mechanism.</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t="s">
        <v>287</v>
      </c>
      <c r="D1840" s="45" t="s">
        <v>114</v>
      </c>
      <c r="E1840" s="45"/>
      <c r="F1840" s="45" t="s">
        <v>314</v>
      </c>
      <c r="G1840" s="45"/>
      <c r="H1840" s="43">
        <v>85</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building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ref="C1841:C1845" si="71">C$1840</f>
        <v>RnD Building Capital Cost Perc Reduction</v>
      </c>
      <c r="D1841" s="45" t="s">
        <v>115</v>
      </c>
      <c r="E1841" s="45"/>
      <c r="F1841" s="45" t="s">
        <v>315</v>
      </c>
      <c r="G1841" s="45"/>
      <c r="H1841" s="43">
        <v>86</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Building Capital Cost Perc Reduction</v>
      </c>
      <c r="D1842" s="45" t="s">
        <v>116</v>
      </c>
      <c r="E1842" s="45"/>
      <c r="F1842" s="45" t="s">
        <v>316</v>
      </c>
      <c r="G1842" s="45"/>
      <c r="H1842" s="43">
        <v>87</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117</v>
      </c>
      <c r="E1843" s="45"/>
      <c r="F1843" s="45" t="s">
        <v>317</v>
      </c>
      <c r="G1843" s="45"/>
      <c r="H1843" s="43">
        <v>88</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118</v>
      </c>
      <c r="E1844" s="45"/>
      <c r="F1844" s="45" t="s">
        <v>318</v>
      </c>
      <c r="G1844" s="45"/>
      <c r="H1844" s="43">
        <v>89</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119</v>
      </c>
      <c r="E1845" s="45"/>
      <c r="F1845" s="45" t="s">
        <v>319</v>
      </c>
      <c r="G1845" s="45"/>
      <c r="H1845" s="43">
        <v>90</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t="s">
        <v>288</v>
      </c>
      <c r="D1846" s="45"/>
      <c r="E1846" s="45"/>
      <c r="F1846" s="45" t="s">
        <v>26</v>
      </c>
      <c r="G1846" s="45"/>
      <c r="H1846" s="43">
        <v>91</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CCS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289</v>
      </c>
      <c r="D1847" s="45" t="s">
        <v>446</v>
      </c>
      <c r="E1847" s="45"/>
      <c r="F1847" s="45" t="s">
        <v>449</v>
      </c>
      <c r="G1847" s="45"/>
      <c r="H1847" s="43">
        <v>92</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ref="C1848:C1870" si="72">C$1847</f>
        <v>RnD Electricity Capital Cost Perc Reduction</v>
      </c>
      <c r="D1848" s="6" t="s">
        <v>3483</v>
      </c>
      <c r="E1848" s="45"/>
      <c r="F1848" s="6" t="s">
        <v>3495</v>
      </c>
      <c r="G1848" s="45"/>
      <c r="H1848" s="43">
        <v>93</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2"/>
        <v>RnD Electricity Capital Cost Perc Reduction</v>
      </c>
      <c r="D1849" s="6" t="s">
        <v>3484</v>
      </c>
      <c r="E1849" s="45"/>
      <c r="F1849" s="6" t="s">
        <v>3496</v>
      </c>
      <c r="G1849" s="45"/>
      <c r="H1849" s="43">
        <v>1810</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76</v>
      </c>
      <c r="E1850" s="45"/>
      <c r="F1850" s="6" t="s">
        <v>3497</v>
      </c>
      <c r="G1850" s="45"/>
      <c r="H1850" s="43">
        <v>94</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77</v>
      </c>
      <c r="E1851" s="45"/>
      <c r="F1851" s="6" t="s">
        <v>320</v>
      </c>
      <c r="G1851" s="45"/>
      <c r="H1851" s="43">
        <v>95</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447</v>
      </c>
      <c r="E1852" s="45"/>
      <c r="F1852" s="6" t="s">
        <v>451</v>
      </c>
      <c r="G1852" s="45"/>
      <c r="H1852" s="43">
        <v>96</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78</v>
      </c>
      <c r="E1853" s="45"/>
      <c r="F1853" s="6" t="s">
        <v>321</v>
      </c>
      <c r="G1853" s="45"/>
      <c r="H1853" s="43">
        <v>97</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79</v>
      </c>
      <c r="E1854" s="45"/>
      <c r="F1854" s="6" t="s">
        <v>322</v>
      </c>
      <c r="G1854" s="45"/>
      <c r="H1854" s="43">
        <v>98</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80</v>
      </c>
      <c r="E1855" s="45"/>
      <c r="F1855" s="6" t="s">
        <v>323</v>
      </c>
      <c r="G1855" s="45"/>
      <c r="H1855" s="43">
        <v>99</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2424</v>
      </c>
      <c r="E1856" s="45"/>
      <c r="F1856" s="6" t="s">
        <v>3498</v>
      </c>
      <c r="G1856" s="45"/>
      <c r="H1856" s="43">
        <v>192</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307</v>
      </c>
      <c r="E1857" s="45"/>
      <c r="F1857" s="6" t="s">
        <v>3499</v>
      </c>
      <c r="G1857" s="45"/>
      <c r="H1857" s="43">
        <v>180</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308</v>
      </c>
      <c r="E1858" s="45"/>
      <c r="F1858" s="6" t="s">
        <v>2256</v>
      </c>
      <c r="G1858" s="45"/>
      <c r="H1858" s="43">
        <v>183</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443</v>
      </c>
      <c r="E1859" s="45"/>
      <c r="F1859" s="6" t="s">
        <v>444</v>
      </c>
      <c r="G1859" s="45"/>
      <c r="H1859" s="43">
        <v>1811</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452</v>
      </c>
      <c r="E1860" s="45"/>
      <c r="F1860" s="6" t="s">
        <v>454</v>
      </c>
      <c r="G1860" s="45"/>
      <c r="H1860" s="43">
        <v>1812</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2744</v>
      </c>
      <c r="E1861" s="45"/>
      <c r="F1861" s="6" t="s">
        <v>3500</v>
      </c>
      <c r="G1861" s="45"/>
      <c r="H1861" s="43">
        <v>1813</v>
      </c>
      <c r="I1861" s="324" t="s">
        <v>44</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2745</v>
      </c>
      <c r="E1862" s="45"/>
      <c r="F1862" s="6" t="s">
        <v>3501</v>
      </c>
      <c r="G1862" s="45"/>
      <c r="H1862" s="43">
        <v>1814</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2746</v>
      </c>
      <c r="E1863" s="45"/>
      <c r="F1863" s="6" t="s">
        <v>3502</v>
      </c>
      <c r="G1863" s="45"/>
      <c r="H1863" s="43">
        <v>1815</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3482</v>
      </c>
      <c r="E1864" s="45"/>
      <c r="F1864" s="6" t="s">
        <v>3503</v>
      </c>
      <c r="G1864" s="45"/>
      <c r="H1864" s="43">
        <v>1816</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3485</v>
      </c>
      <c r="E1865" s="45"/>
      <c r="F1865" s="6" t="s">
        <v>3504</v>
      </c>
      <c r="G1865" s="45"/>
      <c r="H1865" s="43">
        <v>1817</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3486</v>
      </c>
      <c r="E1866" s="45"/>
      <c r="F1866" s="6" t="s">
        <v>3505</v>
      </c>
      <c r="G1866" s="45"/>
      <c r="H1866" s="43">
        <v>1818</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3487</v>
      </c>
      <c r="E1867" s="45"/>
      <c r="F1867" s="6" t="s">
        <v>3506</v>
      </c>
      <c r="G1867" s="45"/>
      <c r="H1867" s="43">
        <v>1819</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3488</v>
      </c>
      <c r="E1868" s="45"/>
      <c r="F1868" s="6" t="s">
        <v>3507</v>
      </c>
      <c r="G1868" s="45"/>
      <c r="H1868" s="43">
        <v>1820</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3576</v>
      </c>
      <c r="E1869" s="45"/>
      <c r="F1869" s="6" t="s">
        <v>3578</v>
      </c>
      <c r="G1869" s="45"/>
      <c r="H1869" s="43">
        <v>1821</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3577</v>
      </c>
      <c r="E1870" s="45"/>
      <c r="F1870" s="6" t="s">
        <v>3579</v>
      </c>
      <c r="G1870" s="45"/>
      <c r="H1870" s="43">
        <v>2245</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t="s">
        <v>290</v>
      </c>
      <c r="D1871" t="s">
        <v>3057</v>
      </c>
      <c r="E1871" s="45"/>
      <c r="F1871" s="6" t="s">
        <v>3084</v>
      </c>
      <c r="G1871" s="45"/>
      <c r="H1871" s="43">
        <v>1462</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ref="C1872:C1895" si="73">C$1871</f>
        <v>RnD Industry Capital Cost Perc Reduction</v>
      </c>
      <c r="D1872" t="s">
        <v>3058</v>
      </c>
      <c r="E1872" s="45"/>
      <c r="F1872" s="6" t="s">
        <v>3085</v>
      </c>
      <c r="G1872" s="45"/>
      <c r="H1872" s="43">
        <v>1463</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3"/>
        <v>RnD Industry Capital Cost Perc Reduction</v>
      </c>
      <c r="D1873" t="s">
        <v>3059</v>
      </c>
      <c r="E1873" s="45"/>
      <c r="F1873" s="6" t="s">
        <v>3086</v>
      </c>
      <c r="G1873" s="45"/>
      <c r="H1873" s="43">
        <v>1464</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3060</v>
      </c>
      <c r="E1874" s="45"/>
      <c r="F1874" s="6" t="s">
        <v>3087</v>
      </c>
      <c r="G1874" s="45"/>
      <c r="H1874" s="43">
        <v>1465</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3061</v>
      </c>
      <c r="E1875" s="45"/>
      <c r="F1875" s="6" t="s">
        <v>3088</v>
      </c>
      <c r="G1875" s="45"/>
      <c r="H1875" s="43">
        <v>1466</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3062</v>
      </c>
      <c r="E1876" s="45"/>
      <c r="F1876" s="6" t="s">
        <v>3089</v>
      </c>
      <c r="G1876" s="45"/>
      <c r="H1876" s="43">
        <v>1467</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3063</v>
      </c>
      <c r="E1877" s="45"/>
      <c r="F1877" s="6" t="s">
        <v>3090</v>
      </c>
      <c r="G1877" s="45"/>
      <c r="H1877" s="43">
        <v>1468</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3064</v>
      </c>
      <c r="E1878" s="45"/>
      <c r="F1878" s="6" t="s">
        <v>3091</v>
      </c>
      <c r="G1878" s="45"/>
      <c r="H1878" s="43">
        <v>1469</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3065</v>
      </c>
      <c r="E1879" s="45"/>
      <c r="F1879" s="6" t="s">
        <v>3092</v>
      </c>
      <c r="G1879" s="45"/>
      <c r="H1879" s="43">
        <v>1470</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3066</v>
      </c>
      <c r="E1880" s="45"/>
      <c r="F1880" s="6" t="s">
        <v>325</v>
      </c>
      <c r="G1880" s="45"/>
      <c r="H1880" s="43">
        <v>1471</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3067</v>
      </c>
      <c r="E1881" s="45"/>
      <c r="F1881" s="6" t="s">
        <v>3093</v>
      </c>
      <c r="G1881" s="45"/>
      <c r="H1881" s="43">
        <v>1472</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3068</v>
      </c>
      <c r="E1882" s="45"/>
      <c r="F1882" s="6" t="s">
        <v>3094</v>
      </c>
      <c r="G1882" s="45"/>
      <c r="H1882" s="43">
        <v>1473</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3069</v>
      </c>
      <c r="E1883" s="45"/>
      <c r="F1883" s="6" t="s">
        <v>3095</v>
      </c>
      <c r="G1883" s="45"/>
      <c r="H1883" s="43">
        <v>1474</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3070</v>
      </c>
      <c r="E1884" s="45"/>
      <c r="F1884" s="6" t="s">
        <v>324</v>
      </c>
      <c r="G1884" s="45"/>
      <c r="H1884" s="43">
        <v>1475</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3071</v>
      </c>
      <c r="E1885" s="45"/>
      <c r="F1885" s="6" t="s">
        <v>3096</v>
      </c>
      <c r="G1885" s="45"/>
      <c r="H1885" s="43">
        <v>1476</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ht="29">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3072</v>
      </c>
      <c r="E1886" s="45"/>
      <c r="F1886" s="6" t="s">
        <v>3097</v>
      </c>
      <c r="G1886" s="45"/>
      <c r="H1886" s="43">
        <v>1477</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3073</v>
      </c>
      <c r="E1887" s="45"/>
      <c r="F1887" s="6" t="s">
        <v>3098</v>
      </c>
      <c r="G1887" s="45"/>
      <c r="H1887" s="43">
        <v>1478</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3074</v>
      </c>
      <c r="E1888" s="45"/>
      <c r="F1888" s="6" t="s">
        <v>3099</v>
      </c>
      <c r="G1888" s="45"/>
      <c r="H1888" s="43">
        <v>1479</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3075</v>
      </c>
      <c r="E1889" s="45"/>
      <c r="F1889" s="6" t="s">
        <v>3100</v>
      </c>
      <c r="G1889" s="45"/>
      <c r="H1889" s="43">
        <v>1480</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3076</v>
      </c>
      <c r="E1890" s="45"/>
      <c r="F1890" s="6" t="s">
        <v>3101</v>
      </c>
      <c r="G1890" s="45"/>
      <c r="H1890" s="43">
        <v>1481</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3077</v>
      </c>
      <c r="E1891" s="45"/>
      <c r="F1891" s="6" t="s">
        <v>3102</v>
      </c>
      <c r="G1891" s="45"/>
      <c r="H1891" s="43">
        <v>1482</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3078</v>
      </c>
      <c r="E1892" s="45"/>
      <c r="F1892" s="6" t="s">
        <v>3103</v>
      </c>
      <c r="G1892" s="45"/>
      <c r="H1892" s="43">
        <v>1483</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3079</v>
      </c>
      <c r="E1893" s="45"/>
      <c r="F1893" s="6" t="s">
        <v>3104</v>
      </c>
      <c r="G1893" s="45"/>
      <c r="H1893" s="43">
        <v>1484</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3080</v>
      </c>
      <c r="E1894" s="45"/>
      <c r="F1894" s="6" t="s">
        <v>3105</v>
      </c>
      <c r="G1894" s="45"/>
      <c r="H1894" s="43">
        <v>1485</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3081</v>
      </c>
      <c r="E1895" s="45"/>
      <c r="F1895" s="6" t="s">
        <v>3106</v>
      </c>
      <c r="G1895" s="45"/>
      <c r="H1895" s="43">
        <v>1486</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317" t="s">
        <v>291</v>
      </c>
      <c r="D1896" s="45" t="s">
        <v>2244</v>
      </c>
      <c r="E1896" s="45"/>
      <c r="F1896" s="45" t="s">
        <v>469</v>
      </c>
      <c r="G1896" s="45"/>
      <c r="H1896" s="43">
        <v>108</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transportation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254" t="str">
        <f t="shared" ref="C1897:C1902" si="74">C$1896</f>
        <v>RnD Transportation Capital Cost Perc Reduction</v>
      </c>
      <c r="D1897" s="45" t="s">
        <v>2245</v>
      </c>
      <c r="E1897" s="45"/>
      <c r="F1897" s="45" t="s">
        <v>470</v>
      </c>
      <c r="G1897" s="45"/>
      <c r="H1897" s="43">
        <v>109</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si="74"/>
        <v>RnD Transportation Capital Cost Perc Reduction</v>
      </c>
      <c r="D1898" s="45" t="s">
        <v>2246</v>
      </c>
      <c r="E1898" s="45"/>
      <c r="F1898" s="45" t="s">
        <v>471</v>
      </c>
      <c r="G1898" s="45"/>
      <c r="H1898" s="43">
        <v>110</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2247</v>
      </c>
      <c r="E1899" s="45"/>
      <c r="F1899" s="45" t="s">
        <v>472</v>
      </c>
      <c r="G1899" s="45"/>
      <c r="H1899" s="43">
        <v>111</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2248</v>
      </c>
      <c r="E1900" s="45"/>
      <c r="F1900" s="45" t="s">
        <v>473</v>
      </c>
      <c r="G1900" s="45"/>
      <c r="H1900" s="43">
        <v>112</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2505</v>
      </c>
      <c r="E1901" s="45"/>
      <c r="F1901" s="45" t="s">
        <v>2787</v>
      </c>
      <c r="G1901" s="45"/>
      <c r="H1901" s="43">
        <v>113</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2504</v>
      </c>
      <c r="E1902" s="45"/>
      <c r="F1902" s="45" t="s">
        <v>2788</v>
      </c>
      <c r="G1902" s="45"/>
      <c r="H1902" s="43">
        <v>523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s="2" customFormat="1">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Direct Air Capture</v>
      </c>
      <c r="C1903" s="317" t="s">
        <v>2798</v>
      </c>
      <c r="D1903" s="6"/>
      <c r="E1903" s="6"/>
      <c r="F1903" s="6"/>
      <c r="G1903" s="6"/>
      <c r="H1903" s="47">
        <v>525</v>
      </c>
      <c r="I1903" s="325" t="s">
        <v>43</v>
      </c>
      <c r="J1903" s="255" t="str">
        <f>IF(ISBLANK(INDEX('Policy Characteristics'!D:D,MATCH($C1903,'Policy Characteristics'!$C:$C,0))),"",INDEX('Policy Characteristics'!D:D,MATCH($C1903,'Policy Characteristics'!$C:$C,0)))</f>
        <v>Carbon Dioxide Removal</v>
      </c>
      <c r="K1903" s="254" t="str">
        <f>IF(ISBLANK(INDEX('Policy Characteristics'!E:E,MATCH($C1903,'Policy Characteristics'!$C:$C,0))),"",INDEX('Policy Characteristics'!E:E,MATCH($C1903,'Policy Characteristics'!$C:$C,0)))</f>
        <v>geoeng direct air capture</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1</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potential achieved</v>
      </c>
      <c r="P1903" s="254" t="str">
        <f>IF(ISBLANK(INDEX('Policy Characteristics'!J:J,MATCH($C1903,'Policy Characteristics'!$C:$C,0))),"",INDEX('Policy Characteristics'!J:J,MATCH($C1903,'Policy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3" s="254" t="str">
        <f>IF(ISBLANK(INDEX('Policy Characteristics'!K:K,MATCH($C1903,'Policy Characteristics'!$C:$C,0))),"",INDEX('Policy Characteristics'!K:K,MATCH($C1903,'Policy Characteristics'!$C:$C,0)))</f>
        <v>direct-air-capture.html#dac</v>
      </c>
      <c r="R1903" s="254" t="str">
        <f>IF(ISBLANK(INDEX('Policy Characteristics'!L:L,MATCH($C1903,'Policy Characteristics'!$C:$C,0))),"",INDEX('Policy Characteristics'!L:L,MATCH($C1903,'Policy Characteristics'!$C:$C,0)))</f>
        <v>direct-air-capture.html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Enhanced Rock Weathering</v>
      </c>
      <c r="C1904" s="317" t="s">
        <v>3748</v>
      </c>
      <c r="D1904" s="6"/>
      <c r="E1904" s="6"/>
      <c r="F1904" s="6"/>
      <c r="G1904" s="6"/>
      <c r="H1904" s="47">
        <v>2313</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enhanced rock weathering</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4" s="254" t="str">
        <f>IF(ISBLANK(INDEX('Policy Characteristics'!K:K,MATCH($C1904,'Policy Characteristics'!$C:$C,0))),"",INDEX('Policy Characteristics'!K:K,MATCH($C1904,'Policy Characteristics'!$C:$C,0)))</f>
        <v/>
      </c>
      <c r="R1904" s="254" t="str">
        <f>IF(ISBLANK(INDEX('Policy Characteristics'!L:L,MATCH($C1904,'Policy Characteristics'!$C:$C,0))),"",INDEX('Policy Characteristics'!L:L,MATCH($C1904,'Policy Characteristics'!$C:$C,0)))</f>
        <v/>
      </c>
    </row>
    <row r="1905" spans="1:18">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t="s">
        <v>292</v>
      </c>
      <c r="D1905" s="45" t="s">
        <v>114</v>
      </c>
      <c r="E1905" s="45"/>
      <c r="F1905" s="45" t="s">
        <v>314</v>
      </c>
      <c r="G1905" s="45"/>
      <c r="H1905" s="43">
        <v>114</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building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ref="C1906:C1910" si="75">C$1905</f>
        <v>RnD Building Fuel Use Perc Reduction</v>
      </c>
      <c r="D1906" s="45" t="s">
        <v>115</v>
      </c>
      <c r="E1906" s="45"/>
      <c r="F1906" s="45" t="s">
        <v>315</v>
      </c>
      <c r="G1906" s="45"/>
      <c r="H1906" s="43">
        <v>115</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5"/>
        <v>RnD Building Fuel Use Perc Reduction</v>
      </c>
      <c r="D1907" s="45" t="s">
        <v>116</v>
      </c>
      <c r="E1907" s="45"/>
      <c r="F1907" s="45" t="s">
        <v>316</v>
      </c>
      <c r="G1907" s="45"/>
      <c r="H1907" s="43">
        <v>750</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117</v>
      </c>
      <c r="E1908" s="45"/>
      <c r="F1908" s="45" t="s">
        <v>317</v>
      </c>
      <c r="G1908" s="45"/>
      <c r="H1908" s="43">
        <v>117</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118</v>
      </c>
      <c r="E1909" s="45"/>
      <c r="F1909" s="45" t="s">
        <v>318</v>
      </c>
      <c r="G1909" s="45"/>
      <c r="H1909" s="43">
        <v>118</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119</v>
      </c>
      <c r="E1910" s="45"/>
      <c r="F1910" s="45" t="s">
        <v>319</v>
      </c>
      <c r="G1910" s="45"/>
      <c r="H1910" s="43">
        <v>119</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t="s">
        <v>293</v>
      </c>
      <c r="D1911" s="45"/>
      <c r="E1911" s="45"/>
      <c r="F1911" s="45" t="s">
        <v>26</v>
      </c>
      <c r="G1911" s="45"/>
      <c r="H1911" s="43">
        <v>120</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CCS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294</v>
      </c>
      <c r="D1912" s="45" t="s">
        <v>446</v>
      </c>
      <c r="E1912" s="45"/>
      <c r="F1912" s="45" t="s">
        <v>449</v>
      </c>
      <c r="G1912" s="45"/>
      <c r="H1912" s="43">
        <v>121</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ref="C1913:C1920" si="76">C$1912</f>
        <v>RnD Electricity Fuel Use Perc Reduction</v>
      </c>
      <c r="D1913" s="6" t="s">
        <v>3483</v>
      </c>
      <c r="E1913" s="45"/>
      <c r="F1913" s="6" t="s">
        <v>3495</v>
      </c>
      <c r="G1913" s="45"/>
      <c r="H1913" s="43">
        <v>122</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3484</v>
      </c>
      <c r="E1914" s="45"/>
      <c r="F1914" s="6" t="s">
        <v>3496</v>
      </c>
      <c r="G1914" s="45"/>
      <c r="H1914" s="43">
        <v>123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76</v>
      </c>
      <c r="E1915" s="45"/>
      <c r="F1915" s="6" t="s">
        <v>3497</v>
      </c>
      <c r="G1915" s="45"/>
      <c r="H1915" s="43">
        <v>751</v>
      </c>
      <c r="I1915" s="324" t="s">
        <v>44</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77</v>
      </c>
      <c r="E1916" s="45"/>
      <c r="F1916" s="6" t="s">
        <v>320</v>
      </c>
      <c r="G1916" s="45"/>
      <c r="H1916" s="43">
        <v>752</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447</v>
      </c>
      <c r="E1917" s="45"/>
      <c r="F1917" s="6" t="s">
        <v>451</v>
      </c>
      <c r="G1917" s="45"/>
      <c r="H1917" s="43">
        <v>753</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78</v>
      </c>
      <c r="E1918" s="45"/>
      <c r="F1918" s="6" t="s">
        <v>321</v>
      </c>
      <c r="G1918" s="45"/>
      <c r="H1918" s="43">
        <v>754</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79</v>
      </c>
      <c r="E1919" s="45"/>
      <c r="F1919" s="6" t="s">
        <v>322</v>
      </c>
      <c r="G1919" s="45"/>
      <c r="H1919" s="43">
        <v>124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80</v>
      </c>
      <c r="E1920" s="45"/>
      <c r="F1920" s="6" t="s">
        <v>323</v>
      </c>
      <c r="G1920" s="45"/>
      <c r="H1920" s="43">
        <v>193</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ref="C1921:C1935" si="77">C$1912</f>
        <v>RnD Electricity Fuel Use Perc Reduction</v>
      </c>
      <c r="D1921" s="6" t="s">
        <v>2424</v>
      </c>
      <c r="E1921" s="45"/>
      <c r="F1921" s="6" t="s">
        <v>3498</v>
      </c>
      <c r="G1921" s="45"/>
      <c r="H1921" s="43">
        <v>181</v>
      </c>
      <c r="I1921" s="324" t="s">
        <v>44</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Electricity Fuel Use Perc Reduction</v>
      </c>
      <c r="D1922" s="6" t="s">
        <v>307</v>
      </c>
      <c r="E1922" s="45"/>
      <c r="F1922" s="6" t="s">
        <v>3499</v>
      </c>
      <c r="G1922" s="45"/>
      <c r="H1922" s="43">
        <v>755</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308</v>
      </c>
      <c r="E1923" s="45"/>
      <c r="F1923" s="6" t="s">
        <v>2256</v>
      </c>
      <c r="G1923" s="45"/>
      <c r="H1923" s="43">
        <v>1822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443</v>
      </c>
      <c r="E1924" s="45"/>
      <c r="F1924" s="6" t="s">
        <v>444</v>
      </c>
      <c r="G1924" s="45"/>
      <c r="H1924" s="43">
        <v>1823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452</v>
      </c>
      <c r="E1925" s="45"/>
      <c r="F1925" s="6" t="s">
        <v>454</v>
      </c>
      <c r="G1925" s="45"/>
      <c r="H1925" s="43">
        <v>1824</v>
      </c>
      <c r="I1925" s="324" t="s">
        <v>44</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2744</v>
      </c>
      <c r="E1926" s="45"/>
      <c r="F1926" s="6" t="s">
        <v>3500</v>
      </c>
      <c r="G1926" s="45"/>
      <c r="H1926" s="43">
        <v>1825</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2745</v>
      </c>
      <c r="E1927" s="45"/>
      <c r="F1927" s="6" t="s">
        <v>3501</v>
      </c>
      <c r="G1927" s="45"/>
      <c r="H1927" s="43">
        <v>1826</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2746</v>
      </c>
      <c r="E1928" s="45"/>
      <c r="F1928" s="6" t="s">
        <v>3502</v>
      </c>
      <c r="G1928" s="45"/>
      <c r="H1928" s="43">
        <v>1827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3482</v>
      </c>
      <c r="E1929" s="45"/>
      <c r="F1929" s="6" t="s">
        <v>3503</v>
      </c>
      <c r="G1929" s="45"/>
      <c r="H1929" s="43">
        <v>1828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3485</v>
      </c>
      <c r="E1930" s="45"/>
      <c r="F1930" s="6" t="s">
        <v>3504</v>
      </c>
      <c r="G1930" s="45"/>
      <c r="H1930" s="43">
        <v>1829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3486</v>
      </c>
      <c r="E1931" s="45"/>
      <c r="F1931" s="6" t="s">
        <v>3505</v>
      </c>
      <c r="G1931" s="45"/>
      <c r="H1931" s="43">
        <v>1830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3487</v>
      </c>
      <c r="E1932" s="45"/>
      <c r="F1932" s="6" t="s">
        <v>3506</v>
      </c>
      <c r="G1932" s="45"/>
      <c r="H1932" s="43">
        <v>1831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3488</v>
      </c>
      <c r="E1933" s="45"/>
      <c r="F1933" s="6" t="s">
        <v>3507</v>
      </c>
      <c r="G1933" s="45"/>
      <c r="H1933" s="43">
        <v>1832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3576</v>
      </c>
      <c r="E1934" s="45"/>
      <c r="F1934" s="6" t="s">
        <v>3578</v>
      </c>
      <c r="G1934" s="45"/>
      <c r="H1934" s="43">
        <v>1833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3577</v>
      </c>
      <c r="E1935" s="45"/>
      <c r="F1935" s="6" t="s">
        <v>3579</v>
      </c>
      <c r="G1935" s="45"/>
      <c r="H1935" s="43">
        <v>2246</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t="s">
        <v>295</v>
      </c>
      <c r="D1936" t="s">
        <v>3057</v>
      </c>
      <c r="E1936" s="45"/>
      <c r="F1936" s="6" t="s">
        <v>3084</v>
      </c>
      <c r="G1936" s="45"/>
      <c r="H1936" s="43">
        <v>1487</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ref="C1937:C1960" si="78">C$1936</f>
        <v>RnD Industry Fuel Use Perc Reduction</v>
      </c>
      <c r="D1937" t="s">
        <v>3058</v>
      </c>
      <c r="E1937" s="45"/>
      <c r="F1937" s="6" t="s">
        <v>3085</v>
      </c>
      <c r="G1937" s="45"/>
      <c r="H1937" s="43">
        <v>1488</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8"/>
        <v>RnD Industry Fuel Use Perc Reduction</v>
      </c>
      <c r="D1938" t="s">
        <v>3059</v>
      </c>
      <c r="E1938" s="45"/>
      <c r="F1938" s="6" t="s">
        <v>3086</v>
      </c>
      <c r="G1938" s="45"/>
      <c r="H1938" s="43">
        <v>1489</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3060</v>
      </c>
      <c r="E1939" s="45"/>
      <c r="F1939" s="6" t="s">
        <v>3087</v>
      </c>
      <c r="G1939" s="45"/>
      <c r="H1939" s="43">
        <v>1490</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3061</v>
      </c>
      <c r="E1940" s="45"/>
      <c r="F1940" s="6" t="s">
        <v>3088</v>
      </c>
      <c r="G1940" s="45"/>
      <c r="H1940" s="43">
        <v>1491</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3062</v>
      </c>
      <c r="E1941" s="45"/>
      <c r="F1941" s="6" t="s">
        <v>3089</v>
      </c>
      <c r="G1941" s="45"/>
      <c r="H1941" s="43">
        <v>1492</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3063</v>
      </c>
      <c r="E1942" s="45"/>
      <c r="F1942" s="6" t="s">
        <v>3090</v>
      </c>
      <c r="G1942" s="45"/>
      <c r="H1942" s="43">
        <v>1493</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3064</v>
      </c>
      <c r="E1943" s="45"/>
      <c r="F1943" s="6" t="s">
        <v>3091</v>
      </c>
      <c r="G1943" s="45"/>
      <c r="H1943" s="43">
        <v>1494</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3065</v>
      </c>
      <c r="E1944" s="45"/>
      <c r="F1944" s="6" t="s">
        <v>3092</v>
      </c>
      <c r="G1944" s="45"/>
      <c r="H1944" s="43">
        <v>1495</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3066</v>
      </c>
      <c r="E1945" s="45"/>
      <c r="F1945" s="6" t="s">
        <v>325</v>
      </c>
      <c r="G1945" s="45"/>
      <c r="H1945" s="43">
        <v>1496</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3067</v>
      </c>
      <c r="E1946" s="45"/>
      <c r="F1946" s="6" t="s">
        <v>3093</v>
      </c>
      <c r="G1946" s="45"/>
      <c r="H1946" s="43">
        <v>1497</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3068</v>
      </c>
      <c r="E1947" s="45"/>
      <c r="F1947" s="6" t="s">
        <v>3094</v>
      </c>
      <c r="G1947" s="45"/>
      <c r="H1947" s="43">
        <v>1498</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3069</v>
      </c>
      <c r="E1948" s="45"/>
      <c r="F1948" s="6" t="s">
        <v>3095</v>
      </c>
      <c r="G1948" s="45"/>
      <c r="H1948" s="43">
        <v>1499</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3070</v>
      </c>
      <c r="E1949" s="45"/>
      <c r="F1949" s="6" t="s">
        <v>324</v>
      </c>
      <c r="G1949" s="45"/>
      <c r="H1949" s="43">
        <v>1500</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3071</v>
      </c>
      <c r="E1950" s="45"/>
      <c r="F1950" s="6" t="s">
        <v>3096</v>
      </c>
      <c r="G1950" s="45"/>
      <c r="H1950" s="43">
        <v>1501</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ht="29">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3072</v>
      </c>
      <c r="E1951" s="45"/>
      <c r="F1951" s="6" t="s">
        <v>3097</v>
      </c>
      <c r="G1951" s="45"/>
      <c r="H1951" s="43">
        <v>1502</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3073</v>
      </c>
      <c r="E1952" s="45"/>
      <c r="F1952" s="6" t="s">
        <v>3098</v>
      </c>
      <c r="G1952" s="45"/>
      <c r="H1952" s="43">
        <v>1503</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3074</v>
      </c>
      <c r="E1953" s="45"/>
      <c r="F1953" s="6" t="s">
        <v>3099</v>
      </c>
      <c r="G1953" s="45"/>
      <c r="H1953" s="43">
        <v>1504</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3075</v>
      </c>
      <c r="E1954" s="45"/>
      <c r="F1954" s="6" t="s">
        <v>3100</v>
      </c>
      <c r="G1954" s="45"/>
      <c r="H1954" s="43">
        <v>1505</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3076</v>
      </c>
      <c r="E1955" s="45"/>
      <c r="F1955" s="6" t="s">
        <v>3101</v>
      </c>
      <c r="G1955" s="45"/>
      <c r="H1955" s="43">
        <v>1506</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3077</v>
      </c>
      <c r="E1956" s="45"/>
      <c r="F1956" s="6" t="s">
        <v>3102</v>
      </c>
      <c r="G1956" s="45"/>
      <c r="H1956" s="43">
        <v>1507</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3078</v>
      </c>
      <c r="E1957" s="45"/>
      <c r="F1957" s="6" t="s">
        <v>3103</v>
      </c>
      <c r="G1957" s="45"/>
      <c r="H1957" s="43">
        <v>1508</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3079</v>
      </c>
      <c r="E1958" s="45"/>
      <c r="F1958" s="6" t="s">
        <v>3104</v>
      </c>
      <c r="G1958" s="45"/>
      <c r="H1958" s="43">
        <v>1509</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3080</v>
      </c>
      <c r="E1959" s="45"/>
      <c r="F1959" s="6" t="s">
        <v>3105</v>
      </c>
      <c r="G1959" s="45"/>
      <c r="H1959" s="43">
        <v>1510</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3081</v>
      </c>
      <c r="E1960" s="45"/>
      <c r="F1960" s="6" t="s">
        <v>3106</v>
      </c>
      <c r="G1960" s="45"/>
      <c r="H1960" s="43">
        <v>1511</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t="s">
        <v>296</v>
      </c>
      <c r="D1961" s="45" t="s">
        <v>2244</v>
      </c>
      <c r="E1961" s="45"/>
      <c r="F1961" s="45" t="s">
        <v>469</v>
      </c>
      <c r="G1961" s="45"/>
      <c r="H1961" s="43">
        <v>133</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transportation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s="254" t="str">
        <f t="shared" ref="C1962:C1967" si="79">C$1961</f>
        <v>RnD Transportation Fuel Use Perc Reduction</v>
      </c>
      <c r="D1962" s="45" t="s">
        <v>2245</v>
      </c>
      <c r="E1962" s="45"/>
      <c r="F1962" s="45" t="s">
        <v>470</v>
      </c>
      <c r="G1962" s="45"/>
      <c r="H1962" s="43">
        <v>134</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si="79"/>
        <v>RnD Transportation Fuel Use Perc Reduction</v>
      </c>
      <c r="D1963" s="45" t="s">
        <v>2246</v>
      </c>
      <c r="E1963" s="45"/>
      <c r="F1963" s="45" t="s">
        <v>471</v>
      </c>
      <c r="G1963" s="45"/>
      <c r="H1963" s="43">
        <v>135</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2247</v>
      </c>
      <c r="E1964" s="45"/>
      <c r="F1964" s="45" t="s">
        <v>472</v>
      </c>
      <c r="G1964" s="45"/>
      <c r="H1964" s="43">
        <v>136</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2248</v>
      </c>
      <c r="E1965" s="45"/>
      <c r="F1965" s="45" t="s">
        <v>473</v>
      </c>
      <c r="G1965" s="45"/>
      <c r="H1965" s="43">
        <v>137</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2505</v>
      </c>
      <c r="E1966" s="45"/>
      <c r="F1966" s="45" t="s">
        <v>2787</v>
      </c>
      <c r="G1966" s="45"/>
      <c r="H1966" s="43">
        <v>138</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2504</v>
      </c>
      <c r="E1967" s="45"/>
      <c r="F1967" s="45" t="s">
        <v>2788</v>
      </c>
      <c r="G1967" s="45"/>
      <c r="H1967" s="43">
        <v>524</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Carbon Tax Revenue</v>
      </c>
      <c r="C1968" t="s">
        <v>2947</v>
      </c>
      <c r="D1968" s="1" t="s">
        <v>2955</v>
      </c>
      <c r="F1968" s="1" t="s">
        <v>2960</v>
      </c>
      <c r="H1968" s="43">
        <v>545</v>
      </c>
      <c r="I1968" s="322" t="s">
        <v>43</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carbon tax revenue</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s="254" t="str">
        <f t="shared" ref="C1969" si="80">C$1968</f>
        <v>GRA for Carbon Tax Revenue</v>
      </c>
      <c r="D1969" s="1" t="s">
        <v>2956</v>
      </c>
      <c r="F1969" s="1" t="s">
        <v>2971</v>
      </c>
      <c r="H1969" s="43">
        <v>546</v>
      </c>
      <c r="I1969" s="326" t="str">
        <f t="shared" ref="I1969:I1972" si="81">I$1968</f>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C1972" si="82">C$1968</f>
        <v>GRA for Carbon Tax Revenue</v>
      </c>
      <c r="D1970" s="1" t="s">
        <v>2957</v>
      </c>
      <c r="F1970" s="1" t="s">
        <v>2961</v>
      </c>
      <c r="H1970" s="43">
        <v>547</v>
      </c>
      <c r="I1970" s="326" t="str">
        <f t="shared" si="81"/>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si="82"/>
        <v>GRA for Carbon Tax Revenue</v>
      </c>
      <c r="D1971" s="1" t="s">
        <v>2958</v>
      </c>
      <c r="F1971" s="1" t="s">
        <v>2962</v>
      </c>
      <c r="H1971" s="43">
        <v>548</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2959</v>
      </c>
      <c r="F1972" s="1" t="s">
        <v>2963</v>
      </c>
      <c r="H1972" s="43">
        <v>549</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Fuel Tax Revenue</v>
      </c>
      <c r="C1973" t="s">
        <v>2948</v>
      </c>
      <c r="D1973" s="1" t="s">
        <v>2955</v>
      </c>
      <c r="F1973" s="1" t="s">
        <v>2960</v>
      </c>
      <c r="H1973" s="43">
        <v>550</v>
      </c>
      <c r="I1973" s="322" t="s">
        <v>43</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fuel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s="254" t="str">
        <f t="shared" ref="C1974:C1977" si="83">C$1973</f>
        <v>GRA for Fuel Tax Revenue</v>
      </c>
      <c r="D1974" s="1" t="s">
        <v>2956</v>
      </c>
      <c r="F1974" s="1" t="s">
        <v>2971</v>
      </c>
      <c r="H1974" s="43">
        <v>551</v>
      </c>
      <c r="I1974" s="326" t="str">
        <f t="shared" ref="I1974:I1977" si="84">I$1973</f>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si="83"/>
        <v>GRA for Fuel Tax Revenue</v>
      </c>
      <c r="D1975" s="1" t="s">
        <v>2957</v>
      </c>
      <c r="F1975" s="1" t="s">
        <v>2961</v>
      </c>
      <c r="H1975" s="43">
        <v>552</v>
      </c>
      <c r="I1975" s="326" t="str">
        <f t="shared" si="84"/>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2958</v>
      </c>
      <c r="F1976" s="1" t="s">
        <v>2962</v>
      </c>
      <c r="H1976" s="43">
        <v>553</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2959</v>
      </c>
      <c r="F1977" s="1" t="s">
        <v>2963</v>
      </c>
      <c r="H1977" s="43">
        <v>554</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Vehicle Subsidy</v>
      </c>
      <c r="C1978" t="s">
        <v>3615</v>
      </c>
      <c r="D1978" s="1" t="s">
        <v>2955</v>
      </c>
      <c r="F1978" s="1" t="s">
        <v>2960</v>
      </c>
      <c r="H1978" s="43">
        <v>555</v>
      </c>
      <c r="I1978" s="322" t="s">
        <v>43</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EV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s="254" t="str">
        <f t="shared" ref="C1979:C1982" si="85">C$1978</f>
        <v>GRA for Vehicle Subsidy</v>
      </c>
      <c r="D1979" s="1" t="s">
        <v>2956</v>
      </c>
      <c r="F1979" s="1" t="s">
        <v>2971</v>
      </c>
      <c r="H1979" s="43">
        <v>556</v>
      </c>
      <c r="I1979" s="326" t="str">
        <f t="shared" ref="I1979:I1987" si="86">I$1978</f>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si="85"/>
        <v>GRA for Vehicle Subsidy</v>
      </c>
      <c r="D1980" s="1" t="s">
        <v>2957</v>
      </c>
      <c r="F1980" s="1" t="s">
        <v>2961</v>
      </c>
      <c r="H1980" s="43">
        <v>557</v>
      </c>
      <c r="I1980" s="326" t="str">
        <f t="shared" si="86"/>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2958</v>
      </c>
      <c r="F1981" s="1" t="s">
        <v>2962</v>
      </c>
      <c r="H1981" s="43">
        <v>558</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2959</v>
      </c>
      <c r="F1982" s="1" t="s">
        <v>2963</v>
      </c>
      <c r="H1982" s="43">
        <v>559</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Battery Subsidy</v>
      </c>
      <c r="C1983" t="s">
        <v>3617</v>
      </c>
      <c r="D1983" s="1" t="s">
        <v>2955</v>
      </c>
      <c r="F1983" s="1" t="s">
        <v>2960</v>
      </c>
      <c r="H1983" s="43">
        <v>2247</v>
      </c>
      <c r="I1983" s="322" t="s">
        <v>43</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trans battery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s="254" t="str">
        <f>C$1983</f>
        <v>GRA for Vehicle Battery Subsidy</v>
      </c>
      <c r="D1984" s="1" t="s">
        <v>2956</v>
      </c>
      <c r="F1984" s="1" t="s">
        <v>2971</v>
      </c>
      <c r="H1984" s="43">
        <v>2248</v>
      </c>
      <c r="I1984" s="326" t="str">
        <f t="shared" si="86"/>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 t="shared" ref="C1985:C1987" si="87">C$1983</f>
        <v>GRA for Vehicle Battery Subsidy</v>
      </c>
      <c r="D1985" s="1" t="s">
        <v>2957</v>
      </c>
      <c r="F1985" s="1" t="s">
        <v>2961</v>
      </c>
      <c r="H1985" s="43">
        <v>2249</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si="87"/>
        <v>GRA for Vehicle Battery Subsidy</v>
      </c>
      <c r="D1986" s="1" t="s">
        <v>2958</v>
      </c>
      <c r="F1986" s="1" t="s">
        <v>2962</v>
      </c>
      <c r="H1986" s="43">
        <v>2250</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2959</v>
      </c>
      <c r="F1987" s="1" t="s">
        <v>2963</v>
      </c>
      <c r="H1987" s="43">
        <v>2251</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Electricity Generation Subsidy</v>
      </c>
      <c r="C1988" t="s">
        <v>2949</v>
      </c>
      <c r="D1988" s="1" t="s">
        <v>2955</v>
      </c>
      <c r="F1988" s="1" t="s">
        <v>2960</v>
      </c>
      <c r="H1988" s="43">
        <v>560</v>
      </c>
      <c r="I1988" s="322" t="s">
        <v>43</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elec gen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s="254" t="str">
        <f t="shared" ref="C1989:C1992" si="88">C$1988</f>
        <v>GRA for Electricity Generation Subsidies</v>
      </c>
      <c r="D1989" s="1" t="s">
        <v>2956</v>
      </c>
      <c r="F1989" s="1" t="s">
        <v>2971</v>
      </c>
      <c r="H1989" s="43">
        <v>561</v>
      </c>
      <c r="I1989" s="326" t="str">
        <f t="shared" ref="I1989:I1992" si="89">I$1988</f>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si="88"/>
        <v>GRA for Electricity Generation Subsidies</v>
      </c>
      <c r="D1990" s="1" t="s">
        <v>2957</v>
      </c>
      <c r="F1990" s="1" t="s">
        <v>2961</v>
      </c>
      <c r="H1990" s="43">
        <v>562</v>
      </c>
      <c r="I1990" s="326" t="str">
        <f t="shared" si="89"/>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2958</v>
      </c>
      <c r="F1991" s="1" t="s">
        <v>2962</v>
      </c>
      <c r="H1991" s="43">
        <v>563</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2959</v>
      </c>
      <c r="F1992" s="1" t="s">
        <v>2963</v>
      </c>
      <c r="H1992" s="43">
        <v>564</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Capacity Construction Subsidy</v>
      </c>
      <c r="C1993" t="s">
        <v>2950</v>
      </c>
      <c r="D1993" s="1" t="s">
        <v>2955</v>
      </c>
      <c r="F1993" s="1" t="s">
        <v>2960</v>
      </c>
      <c r="H1993" s="43">
        <v>565</v>
      </c>
      <c r="I1993" s="322" t="s">
        <v>43</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cap const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s="254" t="str">
        <f t="shared" ref="C1994:C1997" si="90">C$1993</f>
        <v>GRA for Electricity Capacity Construction Subsidies</v>
      </c>
      <c r="D1994" s="1" t="s">
        <v>2956</v>
      </c>
      <c r="F1994" s="1" t="s">
        <v>2971</v>
      </c>
      <c r="H1994" s="43">
        <v>566</v>
      </c>
      <c r="I1994" s="326" t="str">
        <f t="shared" ref="I1994:I1997" si="91">I$1993</f>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si="90"/>
        <v>GRA for Electricity Capacity Construction Subsidies</v>
      </c>
      <c r="D1995" s="1" t="s">
        <v>2957</v>
      </c>
      <c r="F1995" s="1" t="s">
        <v>2961</v>
      </c>
      <c r="H1995" s="43">
        <v>567</v>
      </c>
      <c r="I1995" s="326" t="str">
        <f t="shared" si="91"/>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2958</v>
      </c>
      <c r="F1996" s="1" t="s">
        <v>2962</v>
      </c>
      <c r="H1996" s="43">
        <v>568</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2959</v>
      </c>
      <c r="F1997" s="1" t="s">
        <v>2963</v>
      </c>
      <c r="H1997" s="43">
        <v>569</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Distributed Solar Subsidy</v>
      </c>
      <c r="C1998" t="s">
        <v>2951</v>
      </c>
      <c r="D1998" s="1" t="s">
        <v>2955</v>
      </c>
      <c r="F1998" s="1" t="s">
        <v>2960</v>
      </c>
      <c r="H1998" s="43">
        <v>570</v>
      </c>
      <c r="I1998" s="322" t="s">
        <v>43</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dist solar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s="254" t="str">
        <f t="shared" ref="C1999:C2002" si="92">C$1998</f>
        <v>GRA for Distributed Solar Subsidy</v>
      </c>
      <c r="D1999" s="1" t="s">
        <v>2956</v>
      </c>
      <c r="F1999" s="1" t="s">
        <v>2971</v>
      </c>
      <c r="H1999" s="43">
        <v>571</v>
      </c>
      <c r="I1999" s="326" t="str">
        <f t="shared" ref="I1999:I2002" si="93">I$1998</f>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si="92"/>
        <v>GRA for Distributed Solar Subsidy</v>
      </c>
      <c r="D2000" s="1" t="s">
        <v>2957</v>
      </c>
      <c r="F2000" s="1" t="s">
        <v>2961</v>
      </c>
      <c r="H2000" s="43">
        <v>572</v>
      </c>
      <c r="I2000" s="326" t="str">
        <f t="shared" si="93"/>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2958</v>
      </c>
      <c r="F2001" s="1" t="s">
        <v>2962</v>
      </c>
      <c r="H2001" s="43">
        <v>573</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2959</v>
      </c>
      <c r="F2002" s="1" t="s">
        <v>2963</v>
      </c>
      <c r="H2002" s="43">
        <v>574</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Fuel Subsidy</v>
      </c>
      <c r="C2003" t="s">
        <v>2952</v>
      </c>
      <c r="D2003" s="1" t="s">
        <v>2955</v>
      </c>
      <c r="F2003" s="1" t="s">
        <v>2960</v>
      </c>
      <c r="H2003" s="43">
        <v>575</v>
      </c>
      <c r="I2003" s="322" t="s">
        <v>43</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fuel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s="254" t="str">
        <f t="shared" ref="C2004:C2007" si="94">C$2003</f>
        <v>GRA for Fuel Subsidies</v>
      </c>
      <c r="D2004" s="1" t="s">
        <v>2956</v>
      </c>
      <c r="F2004" s="1" t="s">
        <v>2971</v>
      </c>
      <c r="H2004" s="43">
        <v>576</v>
      </c>
      <c r="I2004" s="326" t="str">
        <f t="shared" ref="I2004:I2012" si="95">I$2003</f>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si="94"/>
        <v>GRA for Fuel Subsidies</v>
      </c>
      <c r="D2005" s="1" t="s">
        <v>2957</v>
      </c>
      <c r="F2005" s="1" t="s">
        <v>2961</v>
      </c>
      <c r="H2005" s="43">
        <v>577</v>
      </c>
      <c r="I2005" s="326" t="str">
        <f t="shared" si="95"/>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2958</v>
      </c>
      <c r="F2006" s="1" t="s">
        <v>2962</v>
      </c>
      <c r="H2006" s="43">
        <v>578</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2959</v>
      </c>
      <c r="F2007" s="1" t="s">
        <v>2963</v>
      </c>
      <c r="H2007" s="43">
        <v>579</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CCS Subsidy</v>
      </c>
      <c r="C2008" t="s">
        <v>3620</v>
      </c>
      <c r="D2008" s="1" t="s">
        <v>2955</v>
      </c>
      <c r="F2008" s="1" t="s">
        <v>2960</v>
      </c>
      <c r="H2008" s="43">
        <v>2252</v>
      </c>
      <c r="I2008" s="322" t="s">
        <v>43</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CCS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s="254" t="str">
        <f>C$2008</f>
        <v>GRA for CCS Subsidies</v>
      </c>
      <c r="D2009" s="1" t="s">
        <v>2956</v>
      </c>
      <c r="F2009" s="1" t="s">
        <v>2971</v>
      </c>
      <c r="H2009" s="43">
        <v>2253</v>
      </c>
      <c r="I2009" s="326" t="str">
        <f t="shared" si="95"/>
        <v>Yes</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 t="shared" ref="C2010:C2012" si="96">C$2008</f>
        <v>GRA for CCS Subsidies</v>
      </c>
      <c r="D2010" s="1" t="s">
        <v>2957</v>
      </c>
      <c r="F2010" s="1" t="s">
        <v>2961</v>
      </c>
      <c r="H2010" s="43">
        <v>2254</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si="96"/>
        <v>GRA for CCS Subsidies</v>
      </c>
      <c r="D2011" s="1" t="s">
        <v>2958</v>
      </c>
      <c r="F2011" s="1" t="s">
        <v>2962</v>
      </c>
      <c r="H2011" s="43">
        <v>2255</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2959</v>
      </c>
      <c r="F2012" s="1" t="s">
        <v>2963</v>
      </c>
      <c r="H2012" s="43">
        <v>2256</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National Debt Interest</v>
      </c>
      <c r="C2013" t="s">
        <v>2953</v>
      </c>
      <c r="D2013" s="1" t="s">
        <v>2955</v>
      </c>
      <c r="F2013" s="1" t="s">
        <v>2960</v>
      </c>
      <c r="H2013" s="43">
        <v>580</v>
      </c>
      <c r="I2013" s="322" t="s">
        <v>43</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national debt interest</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s="254" t="str">
        <f t="shared" ref="C2014:C2017" si="97">C$2013</f>
        <v>GRA for National Debt Interest</v>
      </c>
      <c r="D2014" s="1" t="s">
        <v>2956</v>
      </c>
      <c r="F2014" s="1" t="s">
        <v>2971</v>
      </c>
      <c r="H2014" s="43">
        <v>581</v>
      </c>
      <c r="I2014" s="326" t="str">
        <f t="shared" ref="I2014:I2017" si="98">I$2013</f>
        <v>Yes</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si="97"/>
        <v>GRA for National Debt Interest</v>
      </c>
      <c r="D2015" s="1" t="s">
        <v>2957</v>
      </c>
      <c r="F2015" s="1" t="s">
        <v>2961</v>
      </c>
      <c r="H2015" s="43">
        <v>582</v>
      </c>
      <c r="I2015" s="326" t="str">
        <f t="shared" si="98"/>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2958</v>
      </c>
      <c r="F2016" s="1" t="s">
        <v>2962</v>
      </c>
      <c r="H2016" s="43">
        <v>583</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2959</v>
      </c>
      <c r="F2017" s="1" t="s">
        <v>2963</v>
      </c>
      <c r="H2017" s="43">
        <v>584</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Remaining Government Cash Flows</v>
      </c>
      <c r="C2018" t="s">
        <v>2954</v>
      </c>
      <c r="D2018" s="1" t="s">
        <v>2955</v>
      </c>
      <c r="F2018" s="1" t="s">
        <v>2960</v>
      </c>
      <c r="H2018" s="43">
        <v>585</v>
      </c>
      <c r="I2018" s="322" t="s">
        <v>43</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remaining cash flow changes</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s="254" t="str">
        <f t="shared" ref="C2019" si="99">C$2018</f>
        <v>GRA for Remaining Government Cash Flow Changes</v>
      </c>
      <c r="D2019" s="1" t="s">
        <v>2956</v>
      </c>
      <c r="F2019" s="1" t="s">
        <v>2971</v>
      </c>
      <c r="H2019" s="43">
        <v>586</v>
      </c>
      <c r="I2019" s="326" t="str">
        <f t="shared" ref="I2019:I2022" si="100">I$2018</f>
        <v>Yes</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C2022" si="101">C$2018</f>
        <v>GRA for Remaining Government Cash Flow Changes</v>
      </c>
      <c r="D2020" s="1" t="s">
        <v>2957</v>
      </c>
      <c r="F2020" s="1" t="s">
        <v>2961</v>
      </c>
      <c r="H2020" s="43">
        <v>587</v>
      </c>
      <c r="I2020" s="326" t="str">
        <f t="shared" si="100"/>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si="101"/>
        <v>GRA for Remaining Government Cash Flow Changes</v>
      </c>
      <c r="D2021" s="1" t="s">
        <v>2958</v>
      </c>
      <c r="F2021" s="1" t="s">
        <v>2962</v>
      </c>
      <c r="H2021" s="43">
        <v>588</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2959</v>
      </c>
      <c r="F2022" s="1" t="s">
        <v>2963</v>
      </c>
      <c r="H2022" s="43">
        <v>589</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Control Settings</v>
      </c>
      <c r="B2023" s="262" t="str">
        <f>IF(ISBLANK(INDEX('Policy Characteristics'!B:B,MATCH($C2023,'Policy Characteristics'!$C:$C,0))),"",INDEX('Policy Characteristics'!B:B,MATCH($C2023,'Policy Characteristics'!$C:$C,0)))</f>
        <v>COVID-19 Recession</v>
      </c>
      <c r="C2023" s="1" t="s">
        <v>3416</v>
      </c>
      <c r="H2023" s="43">
        <v>543</v>
      </c>
      <c r="I2023" s="322" t="s">
        <v>44</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settings exogenous GDP adjustment</v>
      </c>
      <c r="L2023" s="359">
        <f>IF(ISBLANK(INDEX('Policy Characteristics'!F:F,MATCH($C2023,'Policy Characteristics'!$C:$C,0))),"",INDEX('Policy Characteristics'!F:F,MATCH($C2023,'Policy Characteristics'!$C:$C,0)))</f>
        <v>0</v>
      </c>
      <c r="M2023" s="359">
        <f>IF(ISBLANK(INDEX('Policy Characteristics'!G:G,MATCH($C2023,'Policy Characteristics'!$C:$C,0))),"",INDEX('Policy Characteristics'!G:G,MATCH($C2023,'Policy Characteristics'!$C:$C,0)))</f>
        <v>1</v>
      </c>
      <c r="N2023" s="359">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on/off</v>
      </c>
      <c r="P2023" s="254" t="str">
        <f>IF(ISBLANK(INDEX('Policy Characteristics'!J:J,MATCH($C2023,'Policy Characteristics'!$C:$C,0))),"",INDEX('Policy Characteristics'!J:J,MATCH($C2023,'Policy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Use 20-Year GWP Values</v>
      </c>
      <c r="C2024" t="s">
        <v>3278</v>
      </c>
      <c r="H2024" s="43">
        <v>1601</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sheetData>
  <sortState xmlns:xlrd2="http://schemas.microsoft.com/office/spreadsheetml/2017/richdata2" ref="A203:I223">
    <sortCondition ref="B203:B223"/>
  </sortState>
  <conditionalFormatting sqref="I1:I1968 I2023:I2024 I2028:I1048576">
    <cfRule type="containsText" dxfId="5" priority="3" operator="containsText" text="No">
      <formula>NOT(ISERROR(SEARCH("No",I1)))</formula>
    </cfRule>
  </conditionalFormatting>
  <conditionalFormatting sqref="I1973 I1978 I1988 I1993 I1998 I2003 I2013 I2018">
    <cfRule type="containsText" dxfId="4" priority="133" operator="containsText" text="No">
      <formula>NOT(ISERROR(SEARCH("No",I1973)))</formula>
    </cfRule>
  </conditionalFormatting>
  <conditionalFormatting sqref="I1983">
    <cfRule type="containsText" dxfId="3" priority="2" operator="containsText" text="No">
      <formula>NOT(ISERROR(SEARCH("No",I1983)))</formula>
    </cfRule>
  </conditionalFormatting>
  <conditionalFormatting sqref="I2008">
    <cfRule type="containsText" dxfId="2" priority="1" operator="containsText" text="No">
      <formula>NOT(ISERROR(SEARCH("No",I2008)))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3472</v>
      </c>
      <c r="B4" t="str">
        <f>A4</f>
        <v>million metric tons</v>
      </c>
    </row>
    <row r="5" spans="1:2">
      <c r="A5" s="196" t="s">
        <v>3677</v>
      </c>
      <c r="B5" t="str">
        <f>A5</f>
        <v>g CO2e / 2023 dollar</v>
      </c>
    </row>
    <row r="6" spans="1:2">
      <c r="A6" s="197" t="s">
        <v>2319</v>
      </c>
      <c r="B6" t="str">
        <f t="shared" ref="B6:B46" si="0">A6</f>
        <v>thousand metric tons / year</v>
      </c>
    </row>
    <row r="7" spans="1:2">
      <c r="A7" s="197" t="s">
        <v>3678</v>
      </c>
      <c r="B7" t="str">
        <f>A7</f>
        <v>g CO2 / 2023 dollar</v>
      </c>
    </row>
    <row r="8" spans="1:2" ht="29">
      <c r="A8" s="197" t="s">
        <v>3679</v>
      </c>
      <c r="B8" t="str">
        <f t="shared" si="0"/>
        <v>2023 dollars / metric ton CO2e abated, Annual average abatement (million metric tons CO2e)</v>
      </c>
    </row>
    <row r="9" spans="1:2">
      <c r="A9" s="197" t="s">
        <v>3680</v>
      </c>
      <c r="B9" t="str">
        <f t="shared" si="0"/>
        <v>billion 2023 dollars / year</v>
      </c>
    </row>
    <row r="10" spans="1:2">
      <c r="A10" s="197" t="s">
        <v>3681</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3682</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3550</v>
      </c>
      <c r="B17" t="str">
        <f t="shared" si="0"/>
        <v>terawatt-hours (TWh)</v>
      </c>
    </row>
    <row r="18" spans="1:2">
      <c r="A18" s="197" t="s">
        <v>3322</v>
      </c>
      <c r="B18" t="str">
        <f t="shared" si="0"/>
        <v>%</v>
      </c>
    </row>
    <row r="19" spans="1:2">
      <c r="A19" s="197" t="s">
        <v>3323</v>
      </c>
      <c r="B19" t="str">
        <f t="shared" si="0"/>
        <v>metric tons CO2e / megawatt-hour (MWh)</v>
      </c>
    </row>
    <row r="20" spans="1:2">
      <c r="A20" s="197" t="s">
        <v>3683</v>
      </c>
      <c r="B20" t="str">
        <f t="shared" si="0"/>
        <v>kilowatt-hour / 2023 dollar</v>
      </c>
    </row>
    <row r="21" spans="1:2">
      <c r="A21" s="197" t="s">
        <v>354</v>
      </c>
      <c r="B21" t="str">
        <f t="shared" si="0"/>
        <v>gigawatts (GW) / year</v>
      </c>
    </row>
    <row r="22" spans="1:2">
      <c r="A22" s="197" t="s">
        <v>3684</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3685</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3292</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3686</v>
      </c>
      <c r="B37" t="str">
        <f t="shared" si="0"/>
        <v>2023 dollars / short ton</v>
      </c>
    </row>
    <row r="38" spans="1:2">
      <c r="A38" s="197" t="s">
        <v>3687</v>
      </c>
      <c r="B38" t="str">
        <f t="shared" si="0"/>
        <v>2023 dollars / thousand cubic feet</v>
      </c>
    </row>
    <row r="39" spans="1:2">
      <c r="A39" s="197" t="s">
        <v>3688</v>
      </c>
      <c r="B39" t="str">
        <f t="shared" si="0"/>
        <v>2023 dollars / gallon</v>
      </c>
    </row>
    <row r="40" spans="1:2">
      <c r="A40" s="197" t="s">
        <v>3689</v>
      </c>
      <c r="B40" t="str">
        <f t="shared" si="0"/>
        <v>2023 dollars / barrel of oil</v>
      </c>
    </row>
    <row r="41" spans="1:2">
      <c r="A41" s="197" t="s">
        <v>3690</v>
      </c>
      <c r="B41" t="str">
        <f t="shared" si="0"/>
        <v>2023 dollars / kg</v>
      </c>
    </row>
    <row r="42" spans="1:2">
      <c r="A42" s="197" t="s">
        <v>3691</v>
      </c>
      <c r="B42" t="str">
        <f t="shared" si="0"/>
        <v>2023 dollars / kilowatt-hour (kWh)</v>
      </c>
    </row>
    <row r="43" spans="1:2">
      <c r="A43" s="197" t="s">
        <v>3684</v>
      </c>
      <c r="B43" t="str">
        <f t="shared" ref="B43" si="1">A43</f>
        <v>2023 dollars / megawatt-hour (MWh)</v>
      </c>
    </row>
    <row r="44" spans="1:2">
      <c r="A44" s="197" t="s">
        <v>3281</v>
      </c>
      <c r="B44" t="str">
        <f t="shared" si="0"/>
        <v>cost of eqpt. to capture 1 metric ton CO2e/yr (2020 dollars)</v>
      </c>
    </row>
    <row r="45" spans="1:2">
      <c r="A45" s="197" t="s">
        <v>3692</v>
      </c>
      <c r="B45" t="str">
        <f t="shared" si="0"/>
        <v>million 2023 dollars / megawatt (MW)</v>
      </c>
    </row>
    <row r="46" spans="1:2">
      <c r="A46" s="197" t="s">
        <v>3693</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abSelected="1" topLeftCell="A162" zoomScale="70" zoomScaleNormal="70" workbookViewId="0">
      <selection activeCell="G167" sqref="G167"/>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3560</v>
      </c>
    </row>
    <row r="2" spans="1:10">
      <c r="A2" s="2" t="s">
        <v>2325</v>
      </c>
      <c r="B2" s="1" t="s">
        <v>2326</v>
      </c>
      <c r="C2" s="43">
        <v>1</v>
      </c>
      <c r="D2" s="1" t="s">
        <v>63</v>
      </c>
      <c r="E2" s="1" t="s">
        <v>64</v>
      </c>
      <c r="F2" s="1" t="str">
        <f>UnitControlCenter!$B$3</f>
        <v>million metric tons / year</v>
      </c>
      <c r="G2" s="1" t="s">
        <v>173</v>
      </c>
      <c r="J2" s="1" t="s">
        <v>3566</v>
      </c>
    </row>
    <row r="3" spans="1:10">
      <c r="A3" s="2" t="s">
        <v>2325</v>
      </c>
      <c r="B3" s="1" t="s">
        <v>2327</v>
      </c>
      <c r="C3" s="47">
        <v>1</v>
      </c>
      <c r="D3" s="2" t="s">
        <v>63</v>
      </c>
      <c r="E3" s="2" t="s">
        <v>64</v>
      </c>
      <c r="F3" s="1" t="str">
        <f>UnitControlCenter!$B$3</f>
        <v>million metric tons / year</v>
      </c>
      <c r="G3" s="1" t="s">
        <v>2309</v>
      </c>
    </row>
    <row r="4" spans="1:10" ht="29">
      <c r="A4" s="2" t="s">
        <v>2325</v>
      </c>
      <c r="B4" s="1" t="s">
        <v>3470</v>
      </c>
      <c r="C4" s="43">
        <v>1</v>
      </c>
      <c r="D4" s="1" t="s">
        <v>63</v>
      </c>
      <c r="E4" s="1" t="s">
        <v>64</v>
      </c>
      <c r="F4" s="1" t="str">
        <f>UnitControlCenter!B4</f>
        <v>million metric tons</v>
      </c>
      <c r="G4" s="1" t="s">
        <v>3473</v>
      </c>
      <c r="J4" s="1" t="s">
        <v>3567</v>
      </c>
    </row>
    <row r="5" spans="1:10" ht="29">
      <c r="A5" s="2" t="s">
        <v>2325</v>
      </c>
      <c r="B5" s="1" t="s">
        <v>3471</v>
      </c>
      <c r="C5" s="47">
        <v>1</v>
      </c>
      <c r="D5" s="2" t="s">
        <v>63</v>
      </c>
      <c r="E5" s="2" t="s">
        <v>64</v>
      </c>
      <c r="F5" s="1" t="str">
        <f>UnitControlCenter!B4</f>
        <v>million metric tons</v>
      </c>
      <c r="G5" s="1" t="s">
        <v>3474</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3694</v>
      </c>
      <c r="C18" s="199">
        <v>1</v>
      </c>
      <c r="D18" s="193" t="s">
        <v>65</v>
      </c>
      <c r="E18" s="193" t="s">
        <v>66</v>
      </c>
      <c r="F18" s="193" t="s">
        <v>351</v>
      </c>
      <c r="G18" s="193" t="s">
        <v>3695</v>
      </c>
      <c r="H18" s="193" t="s">
        <v>3734</v>
      </c>
      <c r="I18" s="193" t="s">
        <v>3696</v>
      </c>
      <c r="J18" s="193"/>
    </row>
    <row r="19" spans="1:10" ht="101.5">
      <c r="A19" s="2" t="s">
        <v>2331</v>
      </c>
      <c r="B19" s="2" t="s">
        <v>2218</v>
      </c>
      <c r="C19" s="43">
        <v>1</v>
      </c>
      <c r="D19" s="1" t="s">
        <v>65</v>
      </c>
      <c r="E19" s="1" t="s">
        <v>66</v>
      </c>
      <c r="F19" s="1" t="str">
        <f>UnitControlCenter!$B$3</f>
        <v>million metric tons / year</v>
      </c>
      <c r="G19" s="1" t="s">
        <v>3297</v>
      </c>
      <c r="H19" s="1" t="s">
        <v>2792</v>
      </c>
      <c r="I19" s="1" t="s">
        <v>2793</v>
      </c>
    </row>
    <row r="20" spans="1:10" ht="101.5">
      <c r="A20" s="2" t="s">
        <v>2331</v>
      </c>
      <c r="B20" s="2" t="s">
        <v>2234</v>
      </c>
      <c r="C20" s="43">
        <v>1</v>
      </c>
      <c r="D20" s="1" t="s">
        <v>65</v>
      </c>
      <c r="E20" s="1" t="s">
        <v>66</v>
      </c>
      <c r="F20" s="1" t="str">
        <f>UnitControlCenter!$B$3</f>
        <v>million metric tons / year</v>
      </c>
      <c r="G20" s="1" t="s">
        <v>3309</v>
      </c>
      <c r="H20" s="1" t="s">
        <v>2792</v>
      </c>
      <c r="I20" s="1" t="s">
        <v>3298</v>
      </c>
    </row>
    <row r="21" spans="1:10" ht="101.5">
      <c r="A21" s="2" t="s">
        <v>2331</v>
      </c>
      <c r="B21" s="2" t="s">
        <v>2236</v>
      </c>
      <c r="C21" s="43">
        <v>1</v>
      </c>
      <c r="D21" s="1" t="s">
        <v>65</v>
      </c>
      <c r="E21" s="1" t="s">
        <v>66</v>
      </c>
      <c r="F21" s="1" t="str">
        <f>UnitControlCenter!$B$3</f>
        <v>million metric tons / year</v>
      </c>
      <c r="G21" s="1" t="s">
        <v>3310</v>
      </c>
      <c r="H21" s="1" t="s">
        <v>2792</v>
      </c>
      <c r="I21" s="1" t="s">
        <v>3299</v>
      </c>
    </row>
    <row r="22" spans="1:10" ht="101.5">
      <c r="A22" s="2" t="s">
        <v>2331</v>
      </c>
      <c r="B22" s="2" t="s">
        <v>2318</v>
      </c>
      <c r="C22" s="43">
        <v>1</v>
      </c>
      <c r="D22" s="1" t="s">
        <v>65</v>
      </c>
      <c r="E22" s="1" t="s">
        <v>66</v>
      </c>
      <c r="F22" s="1" t="str">
        <f>UnitControlCenter!$B$3</f>
        <v>million metric tons / year</v>
      </c>
      <c r="G22" s="1" t="s">
        <v>3311</v>
      </c>
      <c r="H22" s="1" t="s">
        <v>2792</v>
      </c>
      <c r="I22" s="1" t="s">
        <v>3300</v>
      </c>
    </row>
    <row r="23" spans="1:10" ht="101.5">
      <c r="A23" s="2" t="s">
        <v>2331</v>
      </c>
      <c r="B23" s="2" t="s">
        <v>2317</v>
      </c>
      <c r="C23" s="43">
        <v>1</v>
      </c>
      <c r="D23" s="1" t="s">
        <v>65</v>
      </c>
      <c r="E23" s="1" t="s">
        <v>66</v>
      </c>
      <c r="F23" s="1" t="str">
        <f>UnitControlCenter!$B$6</f>
        <v>thousand metric tons / year</v>
      </c>
      <c r="G23" s="1" t="s">
        <v>3312</v>
      </c>
      <c r="H23" s="1" t="s">
        <v>2792</v>
      </c>
      <c r="I23" s="1" t="s">
        <v>3301</v>
      </c>
    </row>
    <row r="24" spans="1:10" ht="101.5">
      <c r="A24" s="2" t="s">
        <v>2331</v>
      </c>
      <c r="B24" s="2" t="s">
        <v>2225</v>
      </c>
      <c r="C24" s="43">
        <v>1</v>
      </c>
      <c r="D24" s="1" t="s">
        <v>65</v>
      </c>
      <c r="E24" s="1" t="s">
        <v>66</v>
      </c>
      <c r="F24" s="1" t="str">
        <f>UnitControlCenter!$B$6</f>
        <v>thousand metric tons / year</v>
      </c>
      <c r="G24" s="1" t="s">
        <v>3313</v>
      </c>
      <c r="H24" s="1" t="s">
        <v>2792</v>
      </c>
      <c r="I24" s="1" t="s">
        <v>3302</v>
      </c>
    </row>
    <row r="25" spans="1:10" ht="87">
      <c r="A25" s="2" t="s">
        <v>2331</v>
      </c>
      <c r="B25" s="2" t="s">
        <v>2230</v>
      </c>
      <c r="C25" s="43">
        <v>1</v>
      </c>
      <c r="D25" s="1" t="s">
        <v>65</v>
      </c>
      <c r="E25" s="1" t="s">
        <v>66</v>
      </c>
      <c r="F25" s="1" t="str">
        <f>UnitControlCenter!$B$6</f>
        <v>thousand metric tons / year</v>
      </c>
      <c r="G25" s="1" t="s">
        <v>3314</v>
      </c>
      <c r="H25" s="1" t="s">
        <v>2792</v>
      </c>
      <c r="I25" s="1" t="s">
        <v>3303</v>
      </c>
    </row>
    <row r="26" spans="1:10" ht="101.5">
      <c r="A26" s="2" t="s">
        <v>2331</v>
      </c>
      <c r="B26" s="2" t="s">
        <v>2232</v>
      </c>
      <c r="C26" s="43">
        <v>1</v>
      </c>
      <c r="D26" s="1" t="s">
        <v>65</v>
      </c>
      <c r="E26" s="1" t="s">
        <v>66</v>
      </c>
      <c r="F26" s="1" t="str">
        <f>UnitControlCenter!$B$6</f>
        <v>thousand metric tons / year</v>
      </c>
      <c r="G26" s="1" t="s">
        <v>3315</v>
      </c>
      <c r="H26" s="1" t="s">
        <v>2792</v>
      </c>
      <c r="I26" s="1" t="s">
        <v>3304</v>
      </c>
    </row>
    <row r="27" spans="1:10" ht="101.5">
      <c r="A27" s="2" t="s">
        <v>2331</v>
      </c>
      <c r="B27" s="2" t="s">
        <v>2223</v>
      </c>
      <c r="C27" s="43">
        <v>1</v>
      </c>
      <c r="D27" s="1" t="s">
        <v>65</v>
      </c>
      <c r="E27" s="1" t="s">
        <v>66</v>
      </c>
      <c r="F27" s="1" t="str">
        <f>UnitControlCenter!$B$3</f>
        <v>million metric tons / year</v>
      </c>
      <c r="G27" s="1" t="s">
        <v>3316</v>
      </c>
      <c r="H27" s="1" t="s">
        <v>2792</v>
      </c>
      <c r="I27" s="1" t="s">
        <v>3305</v>
      </c>
    </row>
    <row r="28" spans="1:10" ht="101.5">
      <c r="A28" s="2" t="s">
        <v>2331</v>
      </c>
      <c r="B28" s="2" t="s">
        <v>2220</v>
      </c>
      <c r="C28" s="43">
        <v>1</v>
      </c>
      <c r="D28" s="1" t="s">
        <v>65</v>
      </c>
      <c r="E28" s="1" t="s">
        <v>66</v>
      </c>
      <c r="F28" s="1" t="str">
        <f>UnitControlCenter!$B$6</f>
        <v>thousand metric tons / year</v>
      </c>
      <c r="G28" s="1" t="s">
        <v>3317</v>
      </c>
      <c r="H28" s="1" t="s">
        <v>2792</v>
      </c>
      <c r="I28" s="1" t="s">
        <v>3306</v>
      </c>
    </row>
    <row r="29" spans="1:10" ht="101.5">
      <c r="A29" s="2" t="s">
        <v>2331</v>
      </c>
      <c r="B29" s="2" t="s">
        <v>2228</v>
      </c>
      <c r="C29" s="43">
        <v>1</v>
      </c>
      <c r="D29" s="1" t="s">
        <v>65</v>
      </c>
      <c r="E29" s="1" t="s">
        <v>66</v>
      </c>
      <c r="F29" s="1" t="str">
        <f>UnitControlCenter!$B$3</f>
        <v>million metric tons / year</v>
      </c>
      <c r="G29" s="1" t="s">
        <v>3318</v>
      </c>
      <c r="H29" s="1" t="s">
        <v>2792</v>
      </c>
      <c r="I29" s="1" t="s">
        <v>3307</v>
      </c>
    </row>
    <row r="30" spans="1:10" ht="102" thickBot="1">
      <c r="A30" s="192" t="s">
        <v>2331</v>
      </c>
      <c r="B30" s="192" t="s">
        <v>483</v>
      </c>
      <c r="C30" s="199">
        <v>1</v>
      </c>
      <c r="D30" s="1" t="s">
        <v>65</v>
      </c>
      <c r="E30" s="1" t="s">
        <v>66</v>
      </c>
      <c r="F30" s="193" t="str">
        <f>UnitControlCenter!$B$3</f>
        <v>million metric tons / year</v>
      </c>
      <c r="G30" s="1" t="s">
        <v>3319</v>
      </c>
      <c r="H30" s="1" t="s">
        <v>2792</v>
      </c>
      <c r="I30" s="1" t="s">
        <v>3308</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3010</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3011</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3012</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16.5" thickBot="1">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3261</v>
      </c>
      <c r="C51" s="43">
        <v>0</v>
      </c>
      <c r="D51" s="1" t="s">
        <v>65</v>
      </c>
      <c r="E51" s="1" t="s">
        <v>66</v>
      </c>
      <c r="F51" s="1" t="str">
        <f>UnitControlCenter!$B$11</f>
        <v>jobs</v>
      </c>
      <c r="G51" s="1" t="s">
        <v>3148</v>
      </c>
      <c r="H51" s="1" t="s">
        <v>3149</v>
      </c>
      <c r="I51" s="1" t="s">
        <v>3150</v>
      </c>
    </row>
    <row r="52" spans="1:10" ht="29">
      <c r="A52" s="2" t="s">
        <v>2849</v>
      </c>
      <c r="B52" s="191" t="s">
        <v>3262</v>
      </c>
      <c r="C52" s="43">
        <v>0</v>
      </c>
      <c r="D52" s="1" t="s">
        <v>65</v>
      </c>
      <c r="E52" s="1" t="s">
        <v>64</v>
      </c>
      <c r="F52" s="1" t="str">
        <f>UnitControlCenter!$B$13</f>
        <v>% change</v>
      </c>
      <c r="G52" s="1" t="s">
        <v>3167</v>
      </c>
      <c r="H52" s="1" t="s">
        <v>3149</v>
      </c>
      <c r="I52" s="1" t="s">
        <v>3150</v>
      </c>
    </row>
    <row r="53" spans="1:10" ht="43.5">
      <c r="A53" s="2" t="s">
        <v>2849</v>
      </c>
      <c r="B53" s="191" t="s">
        <v>3132</v>
      </c>
      <c r="C53" s="43">
        <v>0</v>
      </c>
      <c r="D53" s="1" t="s">
        <v>65</v>
      </c>
      <c r="E53" s="1" t="s">
        <v>66</v>
      </c>
      <c r="F53" s="1" t="str">
        <f>UnitControlCenter!$B$11</f>
        <v>jobs</v>
      </c>
      <c r="G53" s="1" t="s">
        <v>3171</v>
      </c>
      <c r="H53" s="1" t="s">
        <v>3151</v>
      </c>
      <c r="I53" s="20" t="s">
        <v>3152</v>
      </c>
      <c r="J53" s="20"/>
    </row>
    <row r="54" spans="1:10" ht="43.5">
      <c r="A54" s="2" t="s">
        <v>2849</v>
      </c>
      <c r="B54" s="191" t="s">
        <v>3164</v>
      </c>
      <c r="C54" s="43">
        <v>0</v>
      </c>
      <c r="D54" s="1" t="s">
        <v>65</v>
      </c>
      <c r="E54" s="1" t="s">
        <v>64</v>
      </c>
      <c r="F54" s="1" t="str">
        <f>UnitControlCenter!$B$13</f>
        <v>% change</v>
      </c>
      <c r="G54" s="1" t="s">
        <v>3170</v>
      </c>
      <c r="H54" s="1" t="s">
        <v>3151</v>
      </c>
      <c r="I54" s="20" t="s">
        <v>3152</v>
      </c>
      <c r="J54" s="20"/>
    </row>
    <row r="55" spans="1:10" ht="29">
      <c r="A55" s="2" t="s">
        <v>2849</v>
      </c>
      <c r="B55" s="191" t="s">
        <v>3137</v>
      </c>
      <c r="C55" s="43">
        <v>0</v>
      </c>
      <c r="D55" s="1" t="s">
        <v>65</v>
      </c>
      <c r="E55" s="1" t="s">
        <v>66</v>
      </c>
      <c r="F55" s="1" t="str">
        <f>UnitControlCenter!$B$11</f>
        <v>jobs</v>
      </c>
      <c r="G55" s="1" t="s">
        <v>3153</v>
      </c>
      <c r="H55" s="1" t="s">
        <v>3154</v>
      </c>
      <c r="I55" s="1" t="s">
        <v>3155</v>
      </c>
    </row>
    <row r="56" spans="1:10" ht="29">
      <c r="A56" s="2" t="s">
        <v>2849</v>
      </c>
      <c r="B56" s="191" t="s">
        <v>3165</v>
      </c>
      <c r="C56" s="43">
        <v>0</v>
      </c>
      <c r="D56" s="1" t="s">
        <v>65</v>
      </c>
      <c r="E56" s="1" t="s">
        <v>64</v>
      </c>
      <c r="F56" s="1" t="str">
        <f>UnitControlCenter!$B$13</f>
        <v>% change</v>
      </c>
      <c r="G56" s="1" t="s">
        <v>3168</v>
      </c>
      <c r="H56" s="1" t="s">
        <v>3154</v>
      </c>
      <c r="I56" s="1" t="s">
        <v>3155</v>
      </c>
    </row>
    <row r="57" spans="1:10" ht="72.5">
      <c r="A57" s="2" t="s">
        <v>2849</v>
      </c>
      <c r="B57" s="191" t="s">
        <v>3140</v>
      </c>
      <c r="C57" s="43">
        <v>0</v>
      </c>
      <c r="D57" s="1" t="s">
        <v>65</v>
      </c>
      <c r="E57" s="1" t="s">
        <v>66</v>
      </c>
      <c r="F57" s="1" t="str">
        <f>UnitControlCenter!$B$11</f>
        <v>jobs</v>
      </c>
      <c r="G57" s="1" t="s">
        <v>3156</v>
      </c>
      <c r="H57" s="1" t="s">
        <v>3157</v>
      </c>
      <c r="I57" s="1" t="s">
        <v>3158</v>
      </c>
    </row>
    <row r="58" spans="1:10" ht="72.5">
      <c r="A58" s="2" t="s">
        <v>2849</v>
      </c>
      <c r="B58" s="191" t="s">
        <v>3166</v>
      </c>
      <c r="C58" s="43">
        <v>0</v>
      </c>
      <c r="D58" s="1" t="s">
        <v>65</v>
      </c>
      <c r="E58" s="1" t="s">
        <v>64</v>
      </c>
      <c r="F58" s="1" t="str">
        <f>UnitControlCenter!$B$13</f>
        <v>% change</v>
      </c>
      <c r="G58" s="1" t="s">
        <v>3169</v>
      </c>
      <c r="H58" s="1" t="s">
        <v>3157</v>
      </c>
      <c r="I58" s="1" t="s">
        <v>3158</v>
      </c>
    </row>
    <row r="59" spans="1:10" ht="29">
      <c r="A59" s="2" t="s">
        <v>2849</v>
      </c>
      <c r="B59" s="191" t="s">
        <v>3220</v>
      </c>
      <c r="C59" s="43">
        <v>1</v>
      </c>
      <c r="D59" s="1" t="s">
        <v>65</v>
      </c>
      <c r="E59" s="1" t="s">
        <v>66</v>
      </c>
      <c r="F59" s="1" t="str">
        <f>UnitControlCenter!$B$11</f>
        <v>jobs</v>
      </c>
      <c r="G59" s="1" t="s">
        <v>3221</v>
      </c>
      <c r="H59" s="1" t="s">
        <v>3222</v>
      </c>
      <c r="I59" s="1" t="s">
        <v>3223</v>
      </c>
    </row>
    <row r="60" spans="1:10" ht="29">
      <c r="A60" s="2" t="s">
        <v>2849</v>
      </c>
      <c r="B60" s="191" t="s">
        <v>3224</v>
      </c>
      <c r="C60" s="43">
        <v>1</v>
      </c>
      <c r="D60" s="1" t="s">
        <v>65</v>
      </c>
      <c r="E60" s="1" t="s">
        <v>64</v>
      </c>
      <c r="F60" s="1" t="str">
        <f>UnitControlCenter!$B$13</f>
        <v>% change</v>
      </c>
      <c r="G60" s="1" t="s">
        <v>3225</v>
      </c>
      <c r="H60" s="1" t="s">
        <v>3222</v>
      </c>
      <c r="I60" s="1" t="s">
        <v>3223</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3177</v>
      </c>
      <c r="C80" s="43">
        <v>1</v>
      </c>
      <c r="D80" s="1" t="s">
        <v>63</v>
      </c>
      <c r="E80" s="1" t="s">
        <v>64</v>
      </c>
      <c r="F80" s="1" t="str">
        <f>UnitControlCenter!$B$13</f>
        <v>% change</v>
      </c>
      <c r="G80" s="1" t="s">
        <v>3178</v>
      </c>
    </row>
    <row r="81" spans="1:10" ht="29">
      <c r="A81" s="2" t="s">
        <v>2335</v>
      </c>
      <c r="B81" s="2" t="s">
        <v>3259</v>
      </c>
      <c r="C81" s="43">
        <v>1</v>
      </c>
      <c r="D81" s="1" t="s">
        <v>65</v>
      </c>
      <c r="E81" s="1" t="s">
        <v>66</v>
      </c>
      <c r="F81" s="1" t="str">
        <f>UnitControlCenter!$B$12</f>
        <v>incidents / year</v>
      </c>
      <c r="G81" s="1" t="s">
        <v>3161</v>
      </c>
      <c r="H81" s="1" t="s">
        <v>3149</v>
      </c>
      <c r="I81" s="1" t="s">
        <v>3150</v>
      </c>
    </row>
    <row r="82" spans="1:10" ht="29">
      <c r="A82" s="2" t="s">
        <v>2335</v>
      </c>
      <c r="B82" s="2" t="s">
        <v>3260</v>
      </c>
      <c r="C82" s="43">
        <v>1</v>
      </c>
      <c r="D82" s="1" t="s">
        <v>65</v>
      </c>
      <c r="E82" s="1" t="s">
        <v>64</v>
      </c>
      <c r="F82" s="1" t="str">
        <f>UnitControlCenter!$B$13</f>
        <v>% change</v>
      </c>
      <c r="G82" s="1" t="s">
        <v>3172</v>
      </c>
      <c r="H82" s="1" t="s">
        <v>3149</v>
      </c>
      <c r="I82" s="1" t="s">
        <v>3150</v>
      </c>
    </row>
    <row r="83" spans="1:10" ht="43.5">
      <c r="A83" s="2" t="s">
        <v>2335</v>
      </c>
      <c r="B83" s="2" t="s">
        <v>3159</v>
      </c>
      <c r="C83" s="43">
        <v>1</v>
      </c>
      <c r="D83" s="1" t="s">
        <v>65</v>
      </c>
      <c r="E83" s="1" t="s">
        <v>66</v>
      </c>
      <c r="F83" s="1" t="str">
        <f>UnitControlCenter!$B$12</f>
        <v>incidents / year</v>
      </c>
      <c r="G83" s="1" t="s">
        <v>3162</v>
      </c>
      <c r="H83" s="1" t="s">
        <v>3151</v>
      </c>
      <c r="I83" s="20" t="s">
        <v>3152</v>
      </c>
      <c r="J83" s="20"/>
    </row>
    <row r="84" spans="1:10" ht="43.5">
      <c r="A84" s="2" t="s">
        <v>2335</v>
      </c>
      <c r="B84" s="2" t="s">
        <v>3175</v>
      </c>
      <c r="C84" s="43">
        <v>1</v>
      </c>
      <c r="D84" s="1" t="s">
        <v>65</v>
      </c>
      <c r="E84" s="1" t="s">
        <v>64</v>
      </c>
      <c r="F84" s="1" t="str">
        <f>UnitControlCenter!$B$13</f>
        <v>% change</v>
      </c>
      <c r="G84" s="1" t="s">
        <v>3173</v>
      </c>
      <c r="H84" s="1" t="s">
        <v>3151</v>
      </c>
      <c r="I84" s="20" t="s">
        <v>3152</v>
      </c>
      <c r="J84" s="20"/>
    </row>
    <row r="85" spans="1:10" ht="29">
      <c r="A85" s="2" t="s">
        <v>2335</v>
      </c>
      <c r="B85" s="2" t="s">
        <v>3160</v>
      </c>
      <c r="C85" s="43">
        <v>1</v>
      </c>
      <c r="D85" s="1" t="s">
        <v>65</v>
      </c>
      <c r="E85" s="1" t="s">
        <v>66</v>
      </c>
      <c r="F85" s="1" t="str">
        <f>UnitControlCenter!$B$12</f>
        <v>incidents / year</v>
      </c>
      <c r="G85" s="1" t="s">
        <v>3163</v>
      </c>
      <c r="H85" s="1" t="s">
        <v>3154</v>
      </c>
      <c r="I85" s="1" t="s">
        <v>3155</v>
      </c>
    </row>
    <row r="86" spans="1:10" ht="29">
      <c r="A86" s="2" t="s">
        <v>2335</v>
      </c>
      <c r="B86" s="2" t="s">
        <v>3176</v>
      </c>
      <c r="C86" s="43">
        <v>1</v>
      </c>
      <c r="D86" s="1" t="s">
        <v>65</v>
      </c>
      <c r="E86" s="1" t="s">
        <v>64</v>
      </c>
      <c r="F86" s="1" t="str">
        <f>UnitControlCenter!$B$13</f>
        <v>% change</v>
      </c>
      <c r="G86" s="1" t="s">
        <v>3174</v>
      </c>
      <c r="H86" s="1" t="s">
        <v>3154</v>
      </c>
      <c r="I86" s="1" t="s">
        <v>3155</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3793</v>
      </c>
      <c r="H96" s="1" t="s">
        <v>3794</v>
      </c>
      <c r="I96" s="1" t="s">
        <v>3795</v>
      </c>
    </row>
    <row r="97" spans="1:10" ht="261">
      <c r="A97" s="2" t="s">
        <v>2462</v>
      </c>
      <c r="B97" s="2" t="s">
        <v>2338</v>
      </c>
      <c r="C97" s="43">
        <v>1</v>
      </c>
      <c r="D97" s="1" t="s">
        <v>65</v>
      </c>
      <c r="E97" s="1" t="s">
        <v>64</v>
      </c>
      <c r="F97" s="1" t="str">
        <f>UnitControlCenter!$B$16</f>
        <v>terawatt-hours (TWh) / year</v>
      </c>
      <c r="G97" s="1" t="s">
        <v>3817</v>
      </c>
      <c r="H97" s="1" t="s">
        <v>3794</v>
      </c>
      <c r="I97" s="1" t="s">
        <v>3795</v>
      </c>
    </row>
    <row r="98" spans="1:10" ht="217.5">
      <c r="A98" s="2" t="s">
        <v>2462</v>
      </c>
      <c r="B98" s="2" t="s">
        <v>2339</v>
      </c>
      <c r="C98" s="43">
        <v>1</v>
      </c>
      <c r="D98" s="1" t="s">
        <v>65</v>
      </c>
      <c r="E98" s="1" t="s">
        <v>66</v>
      </c>
      <c r="F98" s="1" t="str">
        <f>UnitControlCenter!$B$21</f>
        <v>gigawatts (GW) / year</v>
      </c>
      <c r="G98" s="1" t="s">
        <v>3792</v>
      </c>
      <c r="H98" s="1" t="s">
        <v>3790</v>
      </c>
      <c r="I98" s="1" t="s">
        <v>3791</v>
      </c>
    </row>
    <row r="99" spans="1:10" ht="261">
      <c r="A99" s="2" t="s">
        <v>2462</v>
      </c>
      <c r="B99" s="2" t="s">
        <v>2340</v>
      </c>
      <c r="C99" s="43">
        <v>1</v>
      </c>
      <c r="D99" s="1" t="s">
        <v>65</v>
      </c>
      <c r="E99" s="1" t="s">
        <v>64</v>
      </c>
      <c r="F99" s="1" t="str">
        <f>UnitControlCenter!$B$21</f>
        <v>gigawatts (GW) / year</v>
      </c>
      <c r="G99" s="1" t="s">
        <v>3818</v>
      </c>
      <c r="H99" s="1" t="s">
        <v>3790</v>
      </c>
      <c r="I99" s="1" t="s">
        <v>3791</v>
      </c>
    </row>
    <row r="100" spans="1:10" ht="72.5">
      <c r="A100" s="2" t="s">
        <v>2462</v>
      </c>
      <c r="B100" s="2" t="s">
        <v>2463</v>
      </c>
      <c r="C100" s="43">
        <v>1</v>
      </c>
      <c r="D100" s="1" t="s">
        <v>65</v>
      </c>
      <c r="E100" s="1" t="s">
        <v>66</v>
      </c>
      <c r="F100" s="1" t="str">
        <f>UnitControlCenter!$B$16</f>
        <v>terawatt-hours (TWh) / year</v>
      </c>
      <c r="G100" s="1" t="s">
        <v>3787</v>
      </c>
      <c r="H100" s="1" t="s">
        <v>3788</v>
      </c>
      <c r="I100" s="1" t="s">
        <v>3789</v>
      </c>
    </row>
    <row r="101" spans="1:10" ht="29">
      <c r="A101" s="2" t="s">
        <v>2462</v>
      </c>
      <c r="B101" s="2" t="s">
        <v>3762</v>
      </c>
      <c r="C101" s="43">
        <v>1</v>
      </c>
      <c r="D101" s="1" t="s">
        <v>63</v>
      </c>
      <c r="E101" s="1" t="s">
        <v>64</v>
      </c>
      <c r="F101" s="1" t="str">
        <f>UnitControlCenter!B18</f>
        <v>%</v>
      </c>
      <c r="G101" s="1" t="s">
        <v>3324</v>
      </c>
    </row>
    <row r="102" spans="1:10" ht="29">
      <c r="A102" s="2" t="s">
        <v>2462</v>
      </c>
      <c r="B102" s="2" t="s">
        <v>3326</v>
      </c>
      <c r="C102" s="43">
        <v>1</v>
      </c>
      <c r="D102" s="1" t="s">
        <v>63</v>
      </c>
      <c r="E102" s="1" t="s">
        <v>64</v>
      </c>
      <c r="F102" s="1" t="str">
        <f>UnitControlCenter!B19</f>
        <v>metric tons CO2e / megawatt-hour (MWh)</v>
      </c>
      <c r="G102" s="1" t="s">
        <v>3325</v>
      </c>
    </row>
    <row r="103" spans="1:10" ht="29.5" thickBot="1">
      <c r="A103" s="192" t="s">
        <v>2462</v>
      </c>
      <c r="B103" s="192" t="s">
        <v>3333</v>
      </c>
      <c r="C103" s="199">
        <v>1</v>
      </c>
      <c r="D103" s="193" t="s">
        <v>63</v>
      </c>
      <c r="E103" s="193" t="s">
        <v>64</v>
      </c>
      <c r="F103" s="193" t="str">
        <f>UnitControlCenter!B20</f>
        <v>kilowatt-hour / 2023 dollar</v>
      </c>
      <c r="G103" s="193" t="s">
        <v>3334</v>
      </c>
      <c r="H103" s="193"/>
      <c r="I103" s="193"/>
      <c r="J103" s="193"/>
    </row>
    <row r="104" spans="1:10" ht="188.5">
      <c r="A104" s="2" t="s">
        <v>3108</v>
      </c>
      <c r="B104" s="2" t="s">
        <v>2341</v>
      </c>
      <c r="C104" s="43">
        <v>1</v>
      </c>
      <c r="D104" s="1" t="s">
        <v>65</v>
      </c>
      <c r="E104" s="1" t="s">
        <v>2353</v>
      </c>
      <c r="F104" s="1" t="str">
        <f>UnitControlCenter!$B$22</f>
        <v>2023 dollars / megawatt-hour (MWh)</v>
      </c>
      <c r="G104" s="1" t="s">
        <v>3580</v>
      </c>
      <c r="H104" s="1" t="s">
        <v>3651</v>
      </c>
      <c r="I104" s="43" t="s">
        <v>3653</v>
      </c>
    </row>
    <row r="105" spans="1:10" ht="29">
      <c r="A105" s="2" t="s">
        <v>3108</v>
      </c>
      <c r="B105" s="2" t="s">
        <v>3796</v>
      </c>
      <c r="C105" s="43">
        <v>1</v>
      </c>
      <c r="D105" s="1" t="s">
        <v>63</v>
      </c>
      <c r="E105" s="1" t="s">
        <v>64</v>
      </c>
      <c r="F105" s="1" t="str">
        <f>UnitControlCenter!B22</f>
        <v>2023 dollars / megawatt-hour (MWh)</v>
      </c>
      <c r="G105" s="1" t="s">
        <v>3797</v>
      </c>
    </row>
    <row r="106" spans="1:10" ht="29">
      <c r="A106" s="2" t="s">
        <v>3108</v>
      </c>
      <c r="B106" s="2" t="s">
        <v>2342</v>
      </c>
      <c r="C106" s="43">
        <v>1</v>
      </c>
      <c r="D106" s="1" t="s">
        <v>65</v>
      </c>
      <c r="E106" s="1" t="s">
        <v>66</v>
      </c>
      <c r="F106" s="1" t="str">
        <f>UnitControlCenter!$B$16</f>
        <v>terawatt-hours (TWh) / year</v>
      </c>
      <c r="G106" s="1" t="s">
        <v>2761</v>
      </c>
      <c r="H106" s="1" t="s">
        <v>2762</v>
      </c>
      <c r="I106" s="1" t="s">
        <v>2763</v>
      </c>
    </row>
    <row r="107" spans="1:10" ht="101.5">
      <c r="A107" s="2" t="s">
        <v>3108</v>
      </c>
      <c r="B107" s="2" t="s">
        <v>3109</v>
      </c>
      <c r="C107" s="43">
        <v>1</v>
      </c>
      <c r="D107" s="1" t="s">
        <v>65</v>
      </c>
      <c r="E107" s="1" t="s">
        <v>66</v>
      </c>
      <c r="F107" s="1" t="str">
        <f>UnitControlCenter!$B$3</f>
        <v>million metric tons / year</v>
      </c>
      <c r="G107" s="1" t="s">
        <v>3582</v>
      </c>
      <c r="H107" s="1" t="s">
        <v>3652</v>
      </c>
      <c r="I107" s="43" t="s">
        <v>3654</v>
      </c>
    </row>
    <row r="108" spans="1:10" ht="188.5">
      <c r="A108" s="2" t="s">
        <v>3108</v>
      </c>
      <c r="B108" s="2" t="s">
        <v>2456</v>
      </c>
      <c r="C108" s="43">
        <v>1</v>
      </c>
      <c r="D108" s="1" t="s">
        <v>65</v>
      </c>
      <c r="E108" s="1" t="s">
        <v>66</v>
      </c>
      <c r="F108" s="1" t="str">
        <f>UnitControlCenter!$B$23</f>
        <v>cubic km / yr</v>
      </c>
      <c r="G108" s="1" t="s">
        <v>3581</v>
      </c>
      <c r="H108" s="1" t="s">
        <v>3651</v>
      </c>
      <c r="I108" s="43" t="s">
        <v>3653</v>
      </c>
    </row>
    <row r="109" spans="1:10" s="193" customFormat="1" ht="189" thickBot="1">
      <c r="A109" s="192" t="s">
        <v>3108</v>
      </c>
      <c r="B109" s="192" t="s">
        <v>2457</v>
      </c>
      <c r="C109" s="199">
        <v>1</v>
      </c>
      <c r="D109" s="193" t="s">
        <v>65</v>
      </c>
      <c r="E109" s="193" t="s">
        <v>66</v>
      </c>
      <c r="F109" s="193" t="str">
        <f>UnitControlCenter!$B$23</f>
        <v>cubic km / yr</v>
      </c>
      <c r="G109" s="193" t="s">
        <v>3583</v>
      </c>
      <c r="H109" s="1" t="s">
        <v>3651</v>
      </c>
      <c r="I109" s="43" t="s">
        <v>3653</v>
      </c>
    </row>
    <row r="110" spans="1:10" ht="409.5">
      <c r="A110" s="2" t="s">
        <v>3541</v>
      </c>
      <c r="B110" s="2" t="s">
        <v>3542</v>
      </c>
      <c r="C110" s="43">
        <v>1</v>
      </c>
      <c r="D110" s="1" t="s">
        <v>65</v>
      </c>
      <c r="E110" s="1" t="s">
        <v>3548</v>
      </c>
      <c r="F110" s="1" t="str">
        <f>UnitControlCenter!$B$17</f>
        <v>terawatt-hours (TWh)</v>
      </c>
      <c r="G110" s="1" t="s">
        <v>3609</v>
      </c>
      <c r="H110" s="1" t="s">
        <v>3735</v>
      </c>
      <c r="I110" s="1" t="s">
        <v>3606</v>
      </c>
    </row>
    <row r="111" spans="1:10" ht="406">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3110</v>
      </c>
      <c r="C124" s="43">
        <v>1</v>
      </c>
      <c r="D124" s="1" t="s">
        <v>65</v>
      </c>
      <c r="E124" s="1" t="s">
        <v>66</v>
      </c>
      <c r="F124" s="1" t="str">
        <f>UnitControlCenter!$B$27</f>
        <v>thousand vehicles / year</v>
      </c>
      <c r="G124" s="1" t="s">
        <v>2609</v>
      </c>
      <c r="H124" s="1" t="s">
        <v>2604</v>
      </c>
      <c r="I124" s="1" t="s">
        <v>2605</v>
      </c>
    </row>
    <row r="125" spans="1:10" ht="72.5">
      <c r="A125" s="2" t="s">
        <v>2738</v>
      </c>
      <c r="B125" s="2" t="s">
        <v>3113</v>
      </c>
      <c r="C125" s="43">
        <v>1</v>
      </c>
      <c r="D125" s="1" t="s">
        <v>65</v>
      </c>
      <c r="E125" s="1" t="s">
        <v>66</v>
      </c>
      <c r="F125" s="1" t="str">
        <f>UnitControlCenter!$B$27</f>
        <v>thousand vehicles / year</v>
      </c>
      <c r="G125" s="1" t="s">
        <v>2610</v>
      </c>
      <c r="H125" s="1" t="s">
        <v>2607</v>
      </c>
      <c r="I125" s="1" t="s">
        <v>2608</v>
      </c>
    </row>
    <row r="126" spans="1:10" ht="29">
      <c r="A126" s="2" t="s">
        <v>2738</v>
      </c>
      <c r="B126" s="2" t="s">
        <v>3356</v>
      </c>
      <c r="C126" s="43">
        <v>1</v>
      </c>
      <c r="D126" s="1" t="s">
        <v>65</v>
      </c>
      <c r="E126" s="1" t="s">
        <v>66</v>
      </c>
      <c r="F126" s="1" t="str">
        <f>UnitControlCenter!$B$27</f>
        <v>thousand vehicles / year</v>
      </c>
      <c r="G126" s="1" t="s">
        <v>2494</v>
      </c>
      <c r="H126" s="1" t="s">
        <v>2495</v>
      </c>
      <c r="I126" s="1" t="s">
        <v>2594</v>
      </c>
    </row>
    <row r="127" spans="1:10" ht="29">
      <c r="A127" s="2" t="s">
        <v>2738</v>
      </c>
      <c r="B127" s="2" t="s">
        <v>3357</v>
      </c>
      <c r="C127" s="43">
        <v>0</v>
      </c>
      <c r="D127" s="1" t="s">
        <v>65</v>
      </c>
      <c r="E127" s="1" t="s">
        <v>66</v>
      </c>
      <c r="F127" s="1" t="str">
        <f>UnitControlCenter!$B$27</f>
        <v>thousand vehicles / year</v>
      </c>
      <c r="G127" s="1" t="s">
        <v>3358</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3111</v>
      </c>
      <c r="C130" s="43">
        <v>1</v>
      </c>
      <c r="D130" s="1" t="s">
        <v>65</v>
      </c>
      <c r="E130" s="1" t="s">
        <v>66</v>
      </c>
      <c r="F130" s="1" t="str">
        <f>UnitControlCenter!$B$28</f>
        <v>million vehicles</v>
      </c>
      <c r="G130" s="1" t="s">
        <v>2612</v>
      </c>
      <c r="H130" s="1" t="s">
        <v>2604</v>
      </c>
      <c r="I130" s="1" t="s">
        <v>2605</v>
      </c>
    </row>
    <row r="131" spans="1:10" ht="58">
      <c r="A131" s="2" t="s">
        <v>2738</v>
      </c>
      <c r="B131" s="2" t="s">
        <v>3114</v>
      </c>
      <c r="C131" s="43">
        <v>1</v>
      </c>
      <c r="D131" s="1" t="s">
        <v>65</v>
      </c>
      <c r="E131" s="1" t="s">
        <v>66</v>
      </c>
      <c r="F131" s="1" t="str">
        <f>UnitControlCenter!$B$28</f>
        <v>million vehicles</v>
      </c>
      <c r="G131" s="1" t="s">
        <v>2613</v>
      </c>
      <c r="H131" s="1" t="s">
        <v>2607</v>
      </c>
      <c r="I131" s="1" t="s">
        <v>2608</v>
      </c>
    </row>
    <row r="132" spans="1:10" ht="29">
      <c r="A132" s="2" t="s">
        <v>2738</v>
      </c>
      <c r="B132" s="2" t="s">
        <v>3359</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3360</v>
      </c>
      <c r="C133" s="199">
        <v>0</v>
      </c>
      <c r="D133" s="193" t="s">
        <v>65</v>
      </c>
      <c r="E133" s="193" t="s">
        <v>66</v>
      </c>
      <c r="F133" s="193" t="str">
        <f>UnitControlCenter!$B$28</f>
        <v>million vehicles</v>
      </c>
      <c r="G133" s="193" t="s">
        <v>3361</v>
      </c>
      <c r="H133" s="193" t="s">
        <v>2495</v>
      </c>
      <c r="I133" s="193" t="s">
        <v>2594</v>
      </c>
    </row>
    <row r="134" spans="1:10" ht="130.5">
      <c r="A134" s="2" t="s">
        <v>2846</v>
      </c>
      <c r="B134" s="2" t="s">
        <v>2344</v>
      </c>
      <c r="C134" s="43">
        <v>1</v>
      </c>
      <c r="D134" s="1" t="s">
        <v>65</v>
      </c>
      <c r="E134" s="1" t="s">
        <v>66</v>
      </c>
      <c r="F134" s="1" t="str">
        <f>UnitControlCenter!$B$3</f>
        <v>million metric tons / year</v>
      </c>
      <c r="G134" s="1" t="s">
        <v>3264</v>
      </c>
      <c r="H134" s="1" t="s">
        <v>3263</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3265</v>
      </c>
      <c r="H136" s="1" t="s">
        <v>3263</v>
      </c>
      <c r="I136" s="1" t="s">
        <v>2596</v>
      </c>
    </row>
    <row r="137" spans="1:10" ht="29">
      <c r="A137" s="2" t="s">
        <v>2846</v>
      </c>
      <c r="B137" s="2" t="s">
        <v>3271</v>
      </c>
      <c r="C137" s="43">
        <v>1</v>
      </c>
      <c r="D137" s="1" t="s">
        <v>63</v>
      </c>
      <c r="E137" s="1" t="s">
        <v>64</v>
      </c>
      <c r="F137" s="1" t="str">
        <f>UnitControlCenter!$B$30</f>
        <v>quads / year</v>
      </c>
      <c r="G137" s="1" t="s">
        <v>3272</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275.5">
      <c r="A140" s="2" t="s">
        <v>2346</v>
      </c>
      <c r="B140" s="2" t="s">
        <v>2730</v>
      </c>
      <c r="C140" s="43">
        <v>1</v>
      </c>
      <c r="D140" s="1" t="s">
        <v>65</v>
      </c>
      <c r="E140" s="1" t="s">
        <v>66</v>
      </c>
      <c r="F140" s="1" t="str">
        <f>UnitControlCenter!$B$30</f>
        <v>quads / year</v>
      </c>
      <c r="G140" s="1" t="s">
        <v>3054</v>
      </c>
      <c r="H140" s="1" t="s">
        <v>3052</v>
      </c>
      <c r="I140" s="208" t="s">
        <v>3053</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3273</v>
      </c>
      <c r="C142" s="43">
        <v>1</v>
      </c>
      <c r="D142" s="1" t="s">
        <v>63</v>
      </c>
      <c r="E142" s="1" t="s">
        <v>64</v>
      </c>
      <c r="F142" s="1" t="str">
        <f>UnitControlCenter!$B$30</f>
        <v>quads / year</v>
      </c>
      <c r="G142" s="1" t="s">
        <v>3274</v>
      </c>
    </row>
    <row r="143" spans="1:10" ht="217.5">
      <c r="A143" s="2" t="s">
        <v>2346</v>
      </c>
      <c r="B143" s="2" t="s">
        <v>2728</v>
      </c>
      <c r="C143" s="43">
        <v>1</v>
      </c>
      <c r="D143" s="1" t="s">
        <v>65</v>
      </c>
      <c r="E143" s="1" t="s">
        <v>66</v>
      </c>
      <c r="F143" s="1" t="str">
        <f>UnitControlCenter!$B$30</f>
        <v>quads / year</v>
      </c>
      <c r="G143" s="1" t="s">
        <v>3051</v>
      </c>
      <c r="H143" s="1" t="s">
        <v>3052</v>
      </c>
      <c r="I143" s="208" t="s">
        <v>3053</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3275</v>
      </c>
      <c r="C145" s="43">
        <v>1</v>
      </c>
      <c r="D145" s="1" t="s">
        <v>63</v>
      </c>
      <c r="E145" s="1" t="s">
        <v>64</v>
      </c>
      <c r="F145" s="1" t="str">
        <f>UnitControlCenter!$B$30</f>
        <v>quads / year</v>
      </c>
      <c r="G145" s="1" t="s">
        <v>3276</v>
      </c>
    </row>
    <row r="146" spans="1:10" ht="130.5">
      <c r="A146" s="2" t="s">
        <v>2346</v>
      </c>
      <c r="B146" s="2" t="s">
        <v>3524</v>
      </c>
      <c r="C146" s="43">
        <v>1</v>
      </c>
      <c r="D146" s="1" t="s">
        <v>65</v>
      </c>
      <c r="E146" s="1" t="s">
        <v>66</v>
      </c>
      <c r="F146" s="1" t="str">
        <f>UnitControlCenter!$B$30</f>
        <v>quads / year</v>
      </c>
      <c r="G146" s="1" t="s">
        <v>3668</v>
      </c>
      <c r="H146" s="1" t="s">
        <v>3528</v>
      </c>
      <c r="I146" s="1" t="s">
        <v>3529</v>
      </c>
    </row>
    <row r="147" spans="1:10" s="193" customFormat="1" ht="87.5" thickBot="1">
      <c r="A147" s="192" t="s">
        <v>2346</v>
      </c>
      <c r="B147" s="192" t="s">
        <v>3525</v>
      </c>
      <c r="C147" s="199">
        <v>1</v>
      </c>
      <c r="D147" s="193" t="s">
        <v>65</v>
      </c>
      <c r="E147" s="193" t="s">
        <v>66</v>
      </c>
      <c r="F147" s="193" t="str">
        <f>UnitControlCenter!$B$16</f>
        <v>terawatt-hours (TWh) / year</v>
      </c>
      <c r="G147" s="193" t="s">
        <v>3669</v>
      </c>
      <c r="H147" s="193" t="s">
        <v>3526</v>
      </c>
      <c r="I147" s="193" t="s">
        <v>3527</v>
      </c>
    </row>
    <row r="148" spans="1:10" ht="261">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3335</v>
      </c>
      <c r="C154" s="43">
        <v>1</v>
      </c>
      <c r="D154" s="1" t="s">
        <v>65</v>
      </c>
      <c r="E154" s="1" t="s">
        <v>66</v>
      </c>
      <c r="F154" s="1" t="str">
        <f>UnitControlCenter!$B$3</f>
        <v>million metric tons / year</v>
      </c>
      <c r="G154" s="1" t="s">
        <v>3433</v>
      </c>
      <c r="H154" s="1" t="s">
        <v>3329</v>
      </c>
      <c r="I154" s="1" t="s">
        <v>3332</v>
      </c>
    </row>
    <row r="155" spans="1:10" ht="232">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05" thickBot="1">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43.5">
      <c r="A157" s="2" t="s">
        <v>3461</v>
      </c>
      <c r="B157" s="2" t="s">
        <v>3462</v>
      </c>
      <c r="C157" s="43">
        <v>1</v>
      </c>
      <c r="D157" s="1" t="s">
        <v>65</v>
      </c>
      <c r="E157" s="1" t="s">
        <v>66</v>
      </c>
      <c r="F157" s="1" t="str">
        <f>UnitControlCenter!$B$30</f>
        <v>quads / year</v>
      </c>
      <c r="G157" s="1" t="s">
        <v>2357</v>
      </c>
      <c r="H157" s="1" t="s">
        <v>2358</v>
      </c>
      <c r="I157" s="1" t="s">
        <v>2585</v>
      </c>
    </row>
    <row r="158" spans="1:10" s="2" customFormat="1" ht="29">
      <c r="A158" s="2" t="s">
        <v>3461</v>
      </c>
      <c r="B158" s="2" t="s">
        <v>3463</v>
      </c>
      <c r="C158" s="43">
        <v>1</v>
      </c>
      <c r="D158" s="2" t="s">
        <v>65</v>
      </c>
      <c r="E158" s="2" t="s">
        <v>66</v>
      </c>
      <c r="F158" s="2" t="str">
        <f>UnitControlCenter!$B$30</f>
        <v>quads / year</v>
      </c>
      <c r="G158" s="2" t="s">
        <v>2375</v>
      </c>
      <c r="H158" s="2" t="s">
        <v>2359</v>
      </c>
      <c r="I158" s="2" t="s">
        <v>2360</v>
      </c>
    </row>
    <row r="159" spans="1:10" ht="72.5">
      <c r="A159" s="2" t="s">
        <v>3461</v>
      </c>
      <c r="B159" s="2" t="s">
        <v>3464</v>
      </c>
      <c r="C159" s="43">
        <v>1</v>
      </c>
      <c r="D159" s="1" t="s">
        <v>65</v>
      </c>
      <c r="E159" s="1" t="s">
        <v>66</v>
      </c>
      <c r="F159" s="1" t="str">
        <f>UnitControlCenter!$B$30</f>
        <v>quads / year</v>
      </c>
      <c r="G159" s="1" t="s">
        <v>2624</v>
      </c>
      <c r="H159" s="1" t="s">
        <v>2626</v>
      </c>
      <c r="I159" s="1" t="s">
        <v>2625</v>
      </c>
    </row>
    <row r="160" spans="1:10" s="2" customFormat="1">
      <c r="A160" s="2" t="s">
        <v>3461</v>
      </c>
      <c r="B160" s="2" t="s">
        <v>3465</v>
      </c>
      <c r="C160" s="43">
        <v>1</v>
      </c>
      <c r="D160" s="2" t="s">
        <v>63</v>
      </c>
      <c r="E160" s="2" t="s">
        <v>64</v>
      </c>
      <c r="F160" s="2" t="str">
        <f>UnitControlCenter!$B$30</f>
        <v>quads / year</v>
      </c>
      <c r="G160" s="2" t="s">
        <v>3277</v>
      </c>
    </row>
    <row r="161" spans="1:10" ht="174">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32.5" thickBot="1">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87">
      <c r="A163" s="2" t="s">
        <v>2413</v>
      </c>
      <c r="B163" s="2" t="s">
        <v>2414</v>
      </c>
      <c r="C163" s="43">
        <v>1</v>
      </c>
      <c r="D163" s="1" t="s">
        <v>65</v>
      </c>
      <c r="E163" s="1" t="s">
        <v>66</v>
      </c>
      <c r="F163" s="1" t="str">
        <f>UnitControlCenter!$B$30</f>
        <v>quads / year</v>
      </c>
      <c r="G163" s="1" t="s">
        <v>3645</v>
      </c>
      <c r="H163" s="1" t="s">
        <v>3644</v>
      </c>
      <c r="I163" s="1" t="s">
        <v>3643</v>
      </c>
    </row>
    <row r="164" spans="1:10" ht="72.5">
      <c r="A164" s="2" t="s">
        <v>2413</v>
      </c>
      <c r="B164" s="2" t="s">
        <v>2415</v>
      </c>
      <c r="C164" s="43">
        <v>1</v>
      </c>
      <c r="D164" s="1" t="s">
        <v>65</v>
      </c>
      <c r="E164" s="1" t="s">
        <v>66</v>
      </c>
      <c r="F164" s="1" t="str">
        <f>UnitControlCenter!$B$30</f>
        <v>quads / year</v>
      </c>
      <c r="G164" s="1" t="s">
        <v>3646</v>
      </c>
      <c r="H164" s="1" t="s">
        <v>3269</v>
      </c>
      <c r="I164" s="1" t="s">
        <v>3270</v>
      </c>
    </row>
    <row r="165" spans="1:10" ht="72.5">
      <c r="A165" s="2" t="s">
        <v>2413</v>
      </c>
      <c r="B165" s="2" t="s">
        <v>3641</v>
      </c>
      <c r="C165" s="43">
        <v>1</v>
      </c>
      <c r="D165" s="1" t="s">
        <v>65</v>
      </c>
      <c r="E165" s="1" t="s">
        <v>66</v>
      </c>
      <c r="F165" s="1" t="str">
        <f>UnitControlCenter!$B$30</f>
        <v>quads / year</v>
      </c>
      <c r="G165" s="1" t="s">
        <v>3655</v>
      </c>
      <c r="H165" s="1" t="s">
        <v>3647</v>
      </c>
      <c r="I165" s="43" t="s">
        <v>3648</v>
      </c>
    </row>
    <row r="166" spans="1:10" ht="58">
      <c r="A166" s="2" t="s">
        <v>2413</v>
      </c>
      <c r="B166" s="2" t="s">
        <v>3642</v>
      </c>
      <c r="C166" s="43">
        <v>1</v>
      </c>
      <c r="D166" s="1" t="s">
        <v>65</v>
      </c>
      <c r="E166" s="1" t="s">
        <v>66</v>
      </c>
      <c r="F166" s="1" t="str">
        <f>UnitControlCenter!$B$30</f>
        <v>quads / year</v>
      </c>
      <c r="G166" s="1" t="s">
        <v>3890</v>
      </c>
      <c r="H166" s="1" t="s">
        <v>3889</v>
      </c>
      <c r="I166" s="1" t="s">
        <v>3888</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3338</v>
      </c>
      <c r="B178" s="2" t="s">
        <v>3366</v>
      </c>
      <c r="C178" s="43">
        <v>1</v>
      </c>
      <c r="D178" s="1" t="s">
        <v>65</v>
      </c>
      <c r="E178" s="1" t="s">
        <v>66</v>
      </c>
      <c r="F178" s="1" t="str">
        <f>UnitControlCenter!$B$36</f>
        <v>trillion BTU / year</v>
      </c>
      <c r="G178" s="1" t="s">
        <v>2638</v>
      </c>
      <c r="H178" s="1" t="s">
        <v>2639</v>
      </c>
      <c r="I178" s="1" t="s">
        <v>2640</v>
      </c>
    </row>
    <row r="179" spans="1:10" ht="58">
      <c r="A179" s="2" t="s">
        <v>3338</v>
      </c>
      <c r="B179" s="2" t="s">
        <v>3367</v>
      </c>
      <c r="C179" s="43">
        <v>1</v>
      </c>
      <c r="D179" s="1" t="s">
        <v>65</v>
      </c>
      <c r="E179" s="1" t="s">
        <v>66</v>
      </c>
      <c r="F179" s="1" t="str">
        <f>UnitControlCenter!$B$36</f>
        <v>trillion BTU / year</v>
      </c>
      <c r="G179" s="1" t="s">
        <v>2641</v>
      </c>
      <c r="H179" s="1" t="s">
        <v>2639</v>
      </c>
      <c r="I179" s="1" t="s">
        <v>2640</v>
      </c>
    </row>
    <row r="180" spans="1:10" ht="58">
      <c r="A180" s="2" t="s">
        <v>3338</v>
      </c>
      <c r="B180" s="2" t="s">
        <v>3368</v>
      </c>
      <c r="C180" s="43">
        <v>1</v>
      </c>
      <c r="D180" s="1" t="s">
        <v>65</v>
      </c>
      <c r="E180" s="1" t="s">
        <v>66</v>
      </c>
      <c r="F180" s="1" t="str">
        <f>UnitControlCenter!$B$9</f>
        <v>billion 2023 dollars / year</v>
      </c>
      <c r="G180" s="1" t="s">
        <v>2642</v>
      </c>
      <c r="H180" s="1" t="s">
        <v>2639</v>
      </c>
      <c r="I180" s="1" t="s">
        <v>2640</v>
      </c>
    </row>
    <row r="181" spans="1:10" ht="72.5">
      <c r="A181" s="2" t="s">
        <v>3338</v>
      </c>
      <c r="B181" s="2" t="s">
        <v>3369</v>
      </c>
      <c r="C181" s="43">
        <v>1</v>
      </c>
      <c r="D181" s="1" t="s">
        <v>65</v>
      </c>
      <c r="E181" s="1" t="s">
        <v>66</v>
      </c>
      <c r="F181" s="1" t="str">
        <f>UnitControlCenter!$B$9</f>
        <v>billion 2023 dollars / year</v>
      </c>
      <c r="G181" s="1" t="s">
        <v>2643</v>
      </c>
      <c r="H181" s="1" t="s">
        <v>2639</v>
      </c>
      <c r="I181" s="1" t="s">
        <v>2640</v>
      </c>
    </row>
    <row r="182" spans="1:10" ht="43.5">
      <c r="A182" s="2" t="s">
        <v>3338</v>
      </c>
      <c r="B182" s="2" t="s">
        <v>3370</v>
      </c>
      <c r="C182" s="43">
        <v>1</v>
      </c>
      <c r="D182" s="1" t="s">
        <v>65</v>
      </c>
      <c r="E182" s="1" t="s">
        <v>66</v>
      </c>
      <c r="F182" s="1" t="str">
        <f>UnitControlCenter!B3</f>
        <v>million metric tons / year</v>
      </c>
      <c r="G182" s="1" t="s">
        <v>2885</v>
      </c>
      <c r="H182" s="1" t="s">
        <v>2883</v>
      </c>
      <c r="I182" s="1" t="s">
        <v>2884</v>
      </c>
    </row>
    <row r="183" spans="1:10" ht="58">
      <c r="A183" s="2" t="s">
        <v>3338</v>
      </c>
      <c r="B183" s="2" t="s">
        <v>3371</v>
      </c>
      <c r="C183" s="43">
        <v>1</v>
      </c>
      <c r="D183" s="1" t="s">
        <v>65</v>
      </c>
      <c r="E183" s="1" t="s">
        <v>66</v>
      </c>
      <c r="F183" s="1" t="str">
        <f>UnitControlCenter!B3</f>
        <v>million metric tons / year</v>
      </c>
      <c r="G183" s="1" t="s">
        <v>2886</v>
      </c>
      <c r="H183" s="1" t="s">
        <v>2883</v>
      </c>
      <c r="I183" s="1" t="s">
        <v>2884</v>
      </c>
    </row>
    <row r="184" spans="1:10" ht="58">
      <c r="A184" s="2" t="s">
        <v>3338</v>
      </c>
      <c r="B184" s="2" t="s">
        <v>3372</v>
      </c>
      <c r="C184" s="43">
        <v>1</v>
      </c>
      <c r="D184" s="1" t="s">
        <v>65</v>
      </c>
      <c r="E184" s="1" t="s">
        <v>66</v>
      </c>
      <c r="F184" s="1" t="str">
        <f>UnitControlCenter!$B$36</f>
        <v>trillion BTU / year</v>
      </c>
      <c r="G184" s="1" t="s">
        <v>2720</v>
      </c>
      <c r="H184" s="1" t="s">
        <v>2715</v>
      </c>
      <c r="I184" s="1" t="s">
        <v>2716</v>
      </c>
    </row>
    <row r="185" spans="1:10" ht="72.5">
      <c r="A185" s="2" t="s">
        <v>3338</v>
      </c>
      <c r="B185" s="2" t="s">
        <v>3373</v>
      </c>
      <c r="C185" s="43">
        <v>1</v>
      </c>
      <c r="D185" s="1" t="s">
        <v>65</v>
      </c>
      <c r="E185" s="1" t="s">
        <v>66</v>
      </c>
      <c r="F185" s="1" t="str">
        <f>UnitControlCenter!$B$36</f>
        <v>trillion BTU / year</v>
      </c>
      <c r="G185" s="1" t="s">
        <v>2721</v>
      </c>
      <c r="H185" s="1" t="s">
        <v>2715</v>
      </c>
      <c r="I185" s="1" t="s">
        <v>2717</v>
      </c>
    </row>
    <row r="186" spans="1:10" ht="72.5">
      <c r="A186" s="2" t="s">
        <v>3338</v>
      </c>
      <c r="B186" s="2" t="s">
        <v>3374</v>
      </c>
      <c r="C186" s="43">
        <v>1</v>
      </c>
      <c r="D186" s="1" t="s">
        <v>65</v>
      </c>
      <c r="E186" s="1" t="s">
        <v>66</v>
      </c>
      <c r="F186" s="1" t="str">
        <f>UnitControlCenter!$B$9</f>
        <v>billion 2023 dollars / year</v>
      </c>
      <c r="G186" s="1" t="s">
        <v>2722</v>
      </c>
      <c r="H186" s="1" t="s">
        <v>2715</v>
      </c>
      <c r="I186" s="1" t="s">
        <v>2718</v>
      </c>
    </row>
    <row r="187" spans="1:10" ht="87">
      <c r="A187" s="2" t="s">
        <v>3338</v>
      </c>
      <c r="B187" s="2" t="s">
        <v>3375</v>
      </c>
      <c r="C187" s="43">
        <v>1</v>
      </c>
      <c r="D187" s="1" t="s">
        <v>65</v>
      </c>
      <c r="E187" s="1" t="s">
        <v>66</v>
      </c>
      <c r="F187" s="1" t="str">
        <f>UnitControlCenter!$B$9</f>
        <v>billion 2023 dollars / year</v>
      </c>
      <c r="G187" s="1" t="s">
        <v>2723</v>
      </c>
      <c r="H187" s="1" t="s">
        <v>2715</v>
      </c>
      <c r="I187" s="1" t="s">
        <v>2719</v>
      </c>
    </row>
    <row r="188" spans="1:10" ht="101.5">
      <c r="A188" s="2" t="s">
        <v>3338</v>
      </c>
      <c r="B188" s="2" t="s">
        <v>3376</v>
      </c>
      <c r="C188" s="43">
        <v>1</v>
      </c>
      <c r="D188" s="1" t="s">
        <v>65</v>
      </c>
      <c r="E188" s="1" t="s">
        <v>66</v>
      </c>
      <c r="F188" s="1" t="str">
        <f>UnitControlCenter!$B$30</f>
        <v>quads / year</v>
      </c>
      <c r="G188" s="1" t="s">
        <v>2748</v>
      </c>
      <c r="H188" s="1" t="s">
        <v>2750</v>
      </c>
      <c r="I188" s="1" t="s">
        <v>2751</v>
      </c>
    </row>
    <row r="189" spans="1:10" ht="116">
      <c r="A189" s="2" t="s">
        <v>3338</v>
      </c>
      <c r="B189" s="2" t="s">
        <v>3377</v>
      </c>
      <c r="C189" s="43">
        <v>1</v>
      </c>
      <c r="D189" s="1" t="s">
        <v>65</v>
      </c>
      <c r="E189" s="1" t="s">
        <v>66</v>
      </c>
      <c r="F189" s="1" t="str">
        <f>UnitControlCenter!$B$30</f>
        <v>quads / year</v>
      </c>
      <c r="G189" s="1" t="s">
        <v>2749</v>
      </c>
      <c r="H189" s="1" t="s">
        <v>2750</v>
      </c>
      <c r="I189" s="1" t="s">
        <v>2751</v>
      </c>
    </row>
    <row r="190" spans="1:10" ht="101.5" customHeight="1">
      <c r="A190" s="2" t="s">
        <v>3338</v>
      </c>
      <c r="B190" s="2" t="s">
        <v>3697</v>
      </c>
      <c r="C190" s="43">
        <v>1</v>
      </c>
      <c r="D190" s="1" t="s">
        <v>65</v>
      </c>
      <c r="E190" s="1" t="s">
        <v>66</v>
      </c>
      <c r="F190" s="1" t="s">
        <v>351</v>
      </c>
      <c r="G190" s="1" t="s">
        <v>3799</v>
      </c>
      <c r="H190" s="1" t="s">
        <v>3800</v>
      </c>
      <c r="I190" s="1" t="s">
        <v>3813</v>
      </c>
    </row>
    <row r="191" spans="1:10" ht="203">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32">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03">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32">
      <c r="A194" s="2" t="s">
        <v>3338</v>
      </c>
      <c r="B194" s="2" t="s">
        <v>3380</v>
      </c>
      <c r="C194" s="43">
        <v>1</v>
      </c>
      <c r="D194" s="1" t="s">
        <v>65</v>
      </c>
      <c r="E194" s="1" t="s">
        <v>66</v>
      </c>
      <c r="F194" s="1" t="str">
        <f>UnitControlCenter!$B$10</f>
        <v>billion 2023 dollars</v>
      </c>
      <c r="G194" s="1" t="s">
        <v>3351</v>
      </c>
      <c r="H194" s="1" t="s">
        <v>3340</v>
      </c>
      <c r="I194" s="208" t="s">
        <v>3344</v>
      </c>
      <c r="J194" s="208"/>
    </row>
    <row r="195" spans="1:10" ht="188.5">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17.5">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46.5">
      <c r="A197" s="2" t="s">
        <v>3338</v>
      </c>
      <c r="B197" s="2" t="s">
        <v>3383</v>
      </c>
      <c r="C197" s="43">
        <v>1</v>
      </c>
      <c r="D197" s="1" t="s">
        <v>65</v>
      </c>
      <c r="E197" s="1" t="s">
        <v>66</v>
      </c>
      <c r="F197" s="1" t="str">
        <f>UnitControlCenter!$B$10</f>
        <v>billion 2023 dollars</v>
      </c>
      <c r="G197" s="1" t="s">
        <v>3352</v>
      </c>
      <c r="H197" s="1" t="s">
        <v>3340</v>
      </c>
      <c r="I197" s="208" t="s">
        <v>3347</v>
      </c>
      <c r="J197" s="208"/>
    </row>
    <row r="198" spans="1:10" ht="276" thickBot="1">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2.5">
      <c r="A199" s="2" t="s">
        <v>2347</v>
      </c>
      <c r="B199" s="2" t="s">
        <v>93</v>
      </c>
      <c r="C199" s="43">
        <v>1</v>
      </c>
      <c r="D199" s="1" t="s">
        <v>65</v>
      </c>
      <c r="E199" s="1" t="s">
        <v>2353</v>
      </c>
      <c r="F199" s="1" t="str">
        <f>UnitControlCenter!$B$22</f>
        <v>2023 dollars / megawatt-hour (MWh)</v>
      </c>
      <c r="G199" s="1" t="s">
        <v>3294</v>
      </c>
      <c r="H199" s="1" t="s">
        <v>3293</v>
      </c>
      <c r="I199" s="1" t="s">
        <v>3649</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3296</v>
      </c>
      <c r="H202" s="1" t="s">
        <v>3295</v>
      </c>
      <c r="I202" s="1" t="s">
        <v>3650</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3475</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3586</v>
      </c>
      <c r="B3" s="375" t="s">
        <v>3588</v>
      </c>
      <c r="C3" s="372"/>
      <c r="D3" s="374" t="s">
        <v>3587</v>
      </c>
    </row>
    <row r="4" spans="1:5">
      <c r="A4" t="s">
        <v>2547</v>
      </c>
      <c r="B4" s="20" t="s">
        <v>2541</v>
      </c>
      <c r="C4" s="188"/>
      <c r="D4" s="376" t="s">
        <v>3590</v>
      </c>
      <c r="E4" t="s">
        <v>3593</v>
      </c>
    </row>
    <row r="5" spans="1:5">
      <c r="A5" t="s">
        <v>3597</v>
      </c>
      <c r="B5" s="171" t="s">
        <v>3598</v>
      </c>
      <c r="C5" s="377"/>
      <c r="D5" s="376" t="s">
        <v>3592</v>
      </c>
      <c r="E5" t="s">
        <v>3596</v>
      </c>
    </row>
    <row r="6" spans="1:5">
      <c r="A6" t="s">
        <v>3783</v>
      </c>
      <c r="B6" s="171" t="s">
        <v>3782</v>
      </c>
      <c r="C6" s="410"/>
      <c r="D6" s="407" t="s">
        <v>3776</v>
      </c>
    </row>
    <row r="7" spans="1:5">
      <c r="A7" t="s">
        <v>3780</v>
      </c>
      <c r="B7" s="171" t="s">
        <v>3779</v>
      </c>
      <c r="C7" s="408"/>
      <c r="D7" s="407" t="s">
        <v>3777</v>
      </c>
    </row>
    <row r="8" spans="1:5">
      <c r="A8" t="s">
        <v>3781</v>
      </c>
      <c r="B8" s="20">
        <v>6699</v>
      </c>
      <c r="C8" s="409"/>
      <c r="D8" s="407" t="s">
        <v>3778</v>
      </c>
    </row>
    <row r="9" spans="1:5">
      <c r="A9" t="s">
        <v>3783</v>
      </c>
      <c r="B9" s="171" t="s">
        <v>3599</v>
      </c>
      <c r="C9" s="205"/>
      <c r="D9" t="s">
        <v>3603</v>
      </c>
    </row>
    <row r="10" spans="1:5">
      <c r="A10" t="s">
        <v>3604</v>
      </c>
      <c r="B10" s="171" t="s">
        <v>3605</v>
      </c>
      <c r="C10" s="379"/>
      <c r="D10" s="378" t="s">
        <v>3575</v>
      </c>
    </row>
    <row r="11" spans="1:5">
      <c r="A11" t="s">
        <v>2507</v>
      </c>
      <c r="B11" s="20" t="s">
        <v>2518</v>
      </c>
      <c r="C11" s="176"/>
      <c r="D11" t="s">
        <v>435</v>
      </c>
    </row>
    <row r="12" spans="1:5">
      <c r="A12" t="s">
        <v>3559</v>
      </c>
      <c r="B12" s="20" t="s">
        <v>3558</v>
      </c>
      <c r="C12" s="362"/>
      <c r="D12" t="s">
        <v>3491</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3048</v>
      </c>
      <c r="B20" t="s">
        <v>3600</v>
      </c>
      <c r="C20" s="206"/>
      <c r="D20" t="s">
        <v>3493</v>
      </c>
    </row>
    <row r="21" spans="1:4">
      <c r="A21" t="s">
        <v>2524</v>
      </c>
      <c r="B21" s="20" t="s">
        <v>2520</v>
      </c>
      <c r="C21" s="181"/>
      <c r="D21" t="s">
        <v>3494</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3557</v>
      </c>
      <c r="B28" s="20" t="s">
        <v>3601</v>
      </c>
      <c r="C28" s="361"/>
      <c r="D28" t="s">
        <v>3490</v>
      </c>
    </row>
    <row r="29" spans="1:4">
      <c r="A29" t="s">
        <v>2508</v>
      </c>
      <c r="B29" s="171" t="s">
        <v>2513</v>
      </c>
      <c r="C29" s="174"/>
      <c r="D29" t="s">
        <v>3422</v>
      </c>
    </row>
    <row r="30" spans="1:4">
      <c r="A30" t="s">
        <v>3423</v>
      </c>
      <c r="B30" s="171" t="s">
        <v>3424</v>
      </c>
      <c r="C30" s="360"/>
      <c r="D30" t="s">
        <v>3421</v>
      </c>
    </row>
    <row r="31" spans="1:4">
      <c r="A31" t="s">
        <v>3049</v>
      </c>
      <c r="B31" s="17" t="s">
        <v>3602</v>
      </c>
      <c r="C31" s="207"/>
      <c r="D31" t="s">
        <v>3492</v>
      </c>
    </row>
    <row r="32" spans="1:4">
      <c r="A32" t="s">
        <v>2532</v>
      </c>
      <c r="B32" s="20" t="s">
        <v>2531</v>
      </c>
      <c r="C32" s="183"/>
      <c r="D32" t="s">
        <v>442</v>
      </c>
    </row>
    <row r="33" spans="1:5">
      <c r="A33" t="s">
        <v>3050</v>
      </c>
      <c r="B33" s="204" t="s">
        <v>3043</v>
      </c>
      <c r="C33" s="203"/>
      <c r="D33" t="s">
        <v>3489</v>
      </c>
    </row>
    <row r="34" spans="1:5">
      <c r="A34" t="s">
        <v>2502</v>
      </c>
      <c r="B34" s="171" t="s">
        <v>2512</v>
      </c>
      <c r="C34" s="173"/>
      <c r="D34" t="s">
        <v>445</v>
      </c>
    </row>
    <row r="35" spans="1:5">
      <c r="A35" t="s">
        <v>3597</v>
      </c>
      <c r="B35" s="171" t="s">
        <v>3598</v>
      </c>
      <c r="C35" s="377"/>
      <c r="D35" t="s">
        <v>3591</v>
      </c>
      <c r="E35" t="s">
        <v>3595</v>
      </c>
    </row>
    <row r="36" spans="1:5">
      <c r="A36" t="s">
        <v>2547</v>
      </c>
      <c r="B36" s="20" t="s">
        <v>2541</v>
      </c>
      <c r="C36" s="188"/>
      <c r="D36" s="376" t="s">
        <v>3589</v>
      </c>
      <c r="E36" t="s">
        <v>3594</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3784</v>
      </c>
    </row>
    <row r="49" spans="1:4">
      <c r="A49" t="s">
        <v>2543</v>
      </c>
      <c r="B49" s="20" t="s">
        <v>2537</v>
      </c>
      <c r="C49" s="185"/>
      <c r="D49" t="s">
        <v>3785</v>
      </c>
    </row>
    <row r="50" spans="1:4">
      <c r="A50" t="s">
        <v>2522</v>
      </c>
      <c r="B50" s="20" t="s">
        <v>2538</v>
      </c>
      <c r="C50" s="180"/>
      <c r="D50" t="s">
        <v>3786</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3007</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2524</v>
      </c>
      <c r="B88" s="20" t="s">
        <v>2520</v>
      </c>
      <c r="C88" s="181"/>
      <c r="D88" t="s">
        <v>2942</v>
      </c>
    </row>
    <row r="89" spans="1:4">
      <c r="A89" t="s">
        <v>2522</v>
      </c>
      <c r="B89" s="20" t="s">
        <v>2538</v>
      </c>
      <c r="C89" s="180"/>
      <c r="D89" t="s">
        <v>2943</v>
      </c>
    </row>
    <row r="90" spans="1:4">
      <c r="A90" t="s">
        <v>2502</v>
      </c>
      <c r="B90" s="171" t="s">
        <v>2512</v>
      </c>
      <c r="C90" s="173"/>
      <c r="D90" t="s">
        <v>262</v>
      </c>
    </row>
    <row r="91" spans="1:4">
      <c r="A91" t="s">
        <v>2508</v>
      </c>
      <c r="B91" s="171" t="s">
        <v>2513</v>
      </c>
      <c r="C91" s="174"/>
      <c r="D91" t="s">
        <v>2944</v>
      </c>
    </row>
    <row r="92" spans="1:4">
      <c r="A92" t="s">
        <v>2515</v>
      </c>
      <c r="B92" s="171" t="s">
        <v>2516</v>
      </c>
      <c r="C92" s="175"/>
      <c r="D92" t="s">
        <v>2945</v>
      </c>
    </row>
    <row r="93" spans="1:4">
      <c r="A93" t="s">
        <v>2507</v>
      </c>
      <c r="B93" s="20" t="s">
        <v>2518</v>
      </c>
      <c r="C93" s="178"/>
      <c r="D93" t="s">
        <v>2946</v>
      </c>
    </row>
    <row r="94" spans="1:4">
      <c r="A94" t="s">
        <v>2509</v>
      </c>
      <c r="B94" s="171" t="s">
        <v>2510</v>
      </c>
      <c r="C94" s="167"/>
      <c r="D94" t="s">
        <v>2563</v>
      </c>
    </row>
    <row r="95" spans="1:4">
      <c r="B95" s="171"/>
    </row>
    <row r="96" spans="1:4">
      <c r="A96" s="42" t="s">
        <v>2905</v>
      </c>
      <c r="B96" s="169"/>
      <c r="C96" s="159"/>
      <c r="D96" s="159"/>
    </row>
    <row r="97" spans="1:4">
      <c r="A97" s="9" t="s">
        <v>2497</v>
      </c>
      <c r="B97" s="170" t="s">
        <v>2498</v>
      </c>
      <c r="C97" s="9" t="s">
        <v>2499</v>
      </c>
      <c r="D97" s="9" t="s">
        <v>2500</v>
      </c>
    </row>
    <row r="98" spans="1:4">
      <c r="A98" t="s">
        <v>2508</v>
      </c>
      <c r="B98" s="171" t="s">
        <v>2513</v>
      </c>
      <c r="C98" s="174"/>
      <c r="D98" t="s">
        <v>2853</v>
      </c>
    </row>
    <row r="99" spans="1:4">
      <c r="A99" t="s">
        <v>2523</v>
      </c>
      <c r="B99" s="20" t="s">
        <v>2519</v>
      </c>
      <c r="C99" s="179"/>
      <c r="D99" t="s">
        <v>2854</v>
      </c>
    </row>
    <row r="100" spans="1:4">
      <c r="A100" t="s">
        <v>2522</v>
      </c>
      <c r="B100" s="20" t="s">
        <v>2538</v>
      </c>
      <c r="C100" s="180"/>
      <c r="D100" t="s">
        <v>2855</v>
      </c>
    </row>
    <row r="101" spans="1:4">
      <c r="A101" t="s">
        <v>2509</v>
      </c>
      <c r="B101" s="171" t="s">
        <v>2510</v>
      </c>
      <c r="C101" s="167"/>
      <c r="D101" t="s">
        <v>2563</v>
      </c>
    </row>
    <row r="103" spans="1:4">
      <c r="A103" s="42" t="s">
        <v>3261</v>
      </c>
      <c r="B103" s="169"/>
      <c r="C103" s="159"/>
      <c r="D103" s="159"/>
    </row>
    <row r="104" spans="1:4">
      <c r="A104" s="9" t="s">
        <v>2497</v>
      </c>
      <c r="B104" s="170" t="s">
        <v>2498</v>
      </c>
      <c r="C104" s="9" t="s">
        <v>2499</v>
      </c>
      <c r="D104" s="9" t="s">
        <v>2500</v>
      </c>
    </row>
    <row r="105" spans="1:4">
      <c r="A105" t="s">
        <v>2543</v>
      </c>
      <c r="B105" s="20" t="s">
        <v>2537</v>
      </c>
      <c r="C105" s="185"/>
      <c r="D105" t="s">
        <v>3130</v>
      </c>
    </row>
    <row r="106" spans="1:4">
      <c r="A106" t="s">
        <v>2515</v>
      </c>
      <c r="B106" s="171" t="s">
        <v>2516</v>
      </c>
      <c r="C106" s="175"/>
      <c r="D106" t="s">
        <v>3131</v>
      </c>
    </row>
    <row r="108" spans="1:4">
      <c r="A108" s="42" t="s">
        <v>3132</v>
      </c>
      <c r="B108" s="169"/>
      <c r="C108" s="159"/>
      <c r="D108" s="159"/>
    </row>
    <row r="109" spans="1:4">
      <c r="A109" s="9" t="s">
        <v>2497</v>
      </c>
      <c r="B109" s="170" t="s">
        <v>2498</v>
      </c>
      <c r="C109" s="9" t="s">
        <v>2499</v>
      </c>
      <c r="D109" s="9" t="s">
        <v>2500</v>
      </c>
    </row>
    <row r="110" spans="1:4">
      <c r="A110" t="s">
        <v>2508</v>
      </c>
      <c r="B110" s="171" t="s">
        <v>2513</v>
      </c>
      <c r="C110" s="174"/>
      <c r="D110" t="s">
        <v>3133</v>
      </c>
    </row>
    <row r="111" spans="1:4">
      <c r="A111" t="s">
        <v>2522</v>
      </c>
      <c r="B111" s="20" t="s">
        <v>2538</v>
      </c>
      <c r="C111" s="180"/>
      <c r="D111" t="s">
        <v>3134</v>
      </c>
    </row>
    <row r="112" spans="1:4">
      <c r="A112" t="s">
        <v>2515</v>
      </c>
      <c r="B112" s="171" t="s">
        <v>2516</v>
      </c>
      <c r="C112" s="175"/>
      <c r="D112" t="s">
        <v>3135</v>
      </c>
    </row>
    <row r="113" spans="1:4">
      <c r="A113" t="s">
        <v>2523</v>
      </c>
      <c r="B113" s="20" t="s">
        <v>2519</v>
      </c>
      <c r="C113" s="179"/>
      <c r="D113" t="s">
        <v>3136</v>
      </c>
    </row>
    <row r="115" spans="1:4">
      <c r="A115" s="42" t="s">
        <v>3137</v>
      </c>
      <c r="B115" s="169"/>
      <c r="C115" s="159"/>
      <c r="D115" s="159"/>
    </row>
    <row r="116" spans="1:4">
      <c r="A116" s="9" t="s">
        <v>2497</v>
      </c>
      <c r="B116" s="170" t="s">
        <v>2498</v>
      </c>
      <c r="C116" s="9" t="s">
        <v>2499</v>
      </c>
      <c r="D116" s="9" t="s">
        <v>2500</v>
      </c>
    </row>
    <row r="117" spans="1:4">
      <c r="A117" t="s">
        <v>2547</v>
      </c>
      <c r="B117" s="20" t="s">
        <v>2541</v>
      </c>
      <c r="C117" s="188"/>
      <c r="D117" t="s">
        <v>3138</v>
      </c>
    </row>
    <row r="118" spans="1:4">
      <c r="A118" t="s">
        <v>2524</v>
      </c>
      <c r="B118" s="20" t="s">
        <v>2520</v>
      </c>
      <c r="C118" s="181"/>
      <c r="D118" t="s">
        <v>3139</v>
      </c>
    </row>
    <row r="120" spans="1:4">
      <c r="A120" s="42" t="s">
        <v>3140</v>
      </c>
      <c r="B120" s="169"/>
      <c r="C120" s="159"/>
      <c r="D120" s="159"/>
    </row>
    <row r="121" spans="1:4">
      <c r="A121" s="9" t="s">
        <v>2497</v>
      </c>
      <c r="B121" s="170" t="s">
        <v>2498</v>
      </c>
      <c r="C121" s="9" t="s">
        <v>2499</v>
      </c>
      <c r="D121" s="9" t="s">
        <v>2500</v>
      </c>
    </row>
    <row r="122" spans="1:4">
      <c r="A122" t="s">
        <v>2543</v>
      </c>
      <c r="B122" s="20" t="s">
        <v>2537</v>
      </c>
      <c r="C122" s="185"/>
      <c r="D122" t="s">
        <v>3141</v>
      </c>
    </row>
    <row r="123" spans="1:4">
      <c r="A123" t="s">
        <v>2523</v>
      </c>
      <c r="B123" s="20" t="s">
        <v>2519</v>
      </c>
      <c r="C123" s="179"/>
      <c r="D123" t="s">
        <v>3142</v>
      </c>
    </row>
    <row r="124" spans="1:4">
      <c r="A124" t="s">
        <v>2525</v>
      </c>
      <c r="B124" s="20" t="s">
        <v>2521</v>
      </c>
      <c r="C124" s="182"/>
      <c r="D124" t="s">
        <v>3143</v>
      </c>
    </row>
    <row r="125" spans="1:4">
      <c r="A125" t="s">
        <v>2515</v>
      </c>
      <c r="B125" s="171" t="s">
        <v>2516</v>
      </c>
      <c r="C125" s="175"/>
      <c r="D125" t="s">
        <v>3144</v>
      </c>
    </row>
    <row r="126" spans="1:4">
      <c r="A126" t="s">
        <v>2522</v>
      </c>
      <c r="B126" s="20" t="s">
        <v>2538</v>
      </c>
      <c r="C126" s="180"/>
      <c r="D126" t="s">
        <v>3145</v>
      </c>
    </row>
    <row r="127" spans="1:4">
      <c r="A127" t="s">
        <v>2502</v>
      </c>
      <c r="B127" s="171" t="s">
        <v>2512</v>
      </c>
      <c r="C127" s="173"/>
      <c r="D127" t="s">
        <v>3146</v>
      </c>
    </row>
    <row r="128" spans="1:4">
      <c r="A128" t="s">
        <v>2508</v>
      </c>
      <c r="B128" s="171" t="s">
        <v>2513</v>
      </c>
      <c r="C128" s="174"/>
      <c r="D128" t="s">
        <v>3147</v>
      </c>
    </row>
    <row r="130" spans="1:4">
      <c r="A130" s="42" t="s">
        <v>2867</v>
      </c>
      <c r="B130" s="169"/>
      <c r="C130" s="159"/>
      <c r="D130" s="159"/>
    </row>
    <row r="131" spans="1:4">
      <c r="A131" s="9" t="s">
        <v>2497</v>
      </c>
      <c r="B131" s="170" t="s">
        <v>2498</v>
      </c>
      <c r="C131" s="9" t="s">
        <v>2499</v>
      </c>
      <c r="D131" s="9" t="s">
        <v>2500</v>
      </c>
    </row>
    <row r="132" spans="1:4">
      <c r="A132" t="s">
        <v>2523</v>
      </c>
      <c r="B132" s="20" t="s">
        <v>2519</v>
      </c>
      <c r="C132" s="179"/>
      <c r="D132" t="s">
        <v>2868</v>
      </c>
    </row>
    <row r="133" spans="1:4">
      <c r="A133" t="s">
        <v>2515</v>
      </c>
      <c r="B133" s="171" t="s">
        <v>2516</v>
      </c>
      <c r="C133" s="175"/>
      <c r="D133" t="s">
        <v>2869</v>
      </c>
    </row>
    <row r="134" spans="1:4">
      <c r="A134" t="s">
        <v>2509</v>
      </c>
      <c r="B134" s="171" t="s">
        <v>2510</v>
      </c>
      <c r="C134" s="167"/>
      <c r="D134" t="s">
        <v>2563</v>
      </c>
    </row>
    <row r="135" spans="1:4">
      <c r="B135" s="171"/>
    </row>
    <row r="136" spans="1:4">
      <c r="A136" s="42" t="s">
        <v>2906</v>
      </c>
      <c r="B136" s="169"/>
      <c r="C136" s="159"/>
      <c r="D136" s="159"/>
    </row>
    <row r="137" spans="1:4">
      <c r="A137" s="9" t="s">
        <v>2497</v>
      </c>
      <c r="B137" s="170" t="s">
        <v>2498</v>
      </c>
      <c r="C137" s="9" t="s">
        <v>2499</v>
      </c>
      <c r="D137" s="9" t="s">
        <v>2500</v>
      </c>
    </row>
    <row r="138" spans="1:4">
      <c r="A138" t="s">
        <v>2508</v>
      </c>
      <c r="B138" s="171" t="s">
        <v>2513</v>
      </c>
      <c r="C138" s="174"/>
      <c r="D138" t="s">
        <v>2907</v>
      </c>
    </row>
    <row r="139" spans="1:4">
      <c r="A139" t="s">
        <v>2547</v>
      </c>
      <c r="B139" s="20" t="s">
        <v>2541</v>
      </c>
      <c r="C139" s="188"/>
      <c r="D139" t="s">
        <v>2908</v>
      </c>
    </row>
    <row r="140" spans="1:4">
      <c r="A140" t="s">
        <v>2525</v>
      </c>
      <c r="B140" s="20" t="s">
        <v>2521</v>
      </c>
      <c r="C140" s="182"/>
      <c r="D140" t="s">
        <v>2909</v>
      </c>
    </row>
    <row r="141" spans="1:4">
      <c r="A141" t="s">
        <v>2509</v>
      </c>
      <c r="B141" s="171" t="s">
        <v>2510</v>
      </c>
      <c r="C141" s="167"/>
      <c r="D141" t="s">
        <v>2563</v>
      </c>
    </row>
    <row r="143" spans="1:4">
      <c r="A143" s="42" t="s">
        <v>2565</v>
      </c>
      <c r="B143" s="169"/>
      <c r="C143" s="159"/>
      <c r="D143" s="159"/>
    </row>
    <row r="144" spans="1:4">
      <c r="A144" s="9" t="s">
        <v>2497</v>
      </c>
      <c r="B144" s="170" t="s">
        <v>2498</v>
      </c>
      <c r="C144" s="9" t="s">
        <v>2499</v>
      </c>
      <c r="D144" s="9" t="s">
        <v>2500</v>
      </c>
    </row>
    <row r="145" spans="1:4">
      <c r="A145" t="s">
        <v>2509</v>
      </c>
      <c r="B145" s="171" t="s">
        <v>2510</v>
      </c>
      <c r="C145" s="167"/>
      <c r="D145" t="s">
        <v>2566</v>
      </c>
    </row>
    <row r="146" spans="1:4">
      <c r="A146" t="s">
        <v>2523</v>
      </c>
      <c r="B146" s="20" t="s">
        <v>2519</v>
      </c>
      <c r="C146" s="179"/>
      <c r="D146" t="s">
        <v>2567</v>
      </c>
    </row>
    <row r="147" spans="1:4">
      <c r="A147" t="s">
        <v>2525</v>
      </c>
      <c r="B147" s="20" t="s">
        <v>2521</v>
      </c>
      <c r="C147" s="182"/>
      <c r="D147" t="s">
        <v>2659</v>
      </c>
    </row>
    <row r="148" spans="1:4">
      <c r="A148" t="s">
        <v>2524</v>
      </c>
      <c r="B148" s="20" t="s">
        <v>2520</v>
      </c>
      <c r="C148" s="181"/>
      <c r="D148" t="s">
        <v>2568</v>
      </c>
    </row>
    <row r="149" spans="1:4">
      <c r="A149" t="s">
        <v>2522</v>
      </c>
      <c r="B149" s="20" t="s">
        <v>2538</v>
      </c>
      <c r="C149" s="180"/>
      <c r="D149" t="s">
        <v>2569</v>
      </c>
    </row>
    <row r="150" spans="1:4">
      <c r="A150" t="s">
        <v>2502</v>
      </c>
      <c r="B150" s="171" t="s">
        <v>2512</v>
      </c>
      <c r="C150" s="173"/>
      <c r="D150" t="s">
        <v>2570</v>
      </c>
    </row>
    <row r="151" spans="1:4">
      <c r="A151" t="s">
        <v>2508</v>
      </c>
      <c r="B151" s="171" t="s">
        <v>2513</v>
      </c>
      <c r="C151" s="174"/>
      <c r="D151" t="s">
        <v>2571</v>
      </c>
    </row>
    <row r="152" spans="1:4">
      <c r="A152" t="s">
        <v>2515</v>
      </c>
      <c r="B152" s="171" t="s">
        <v>2516</v>
      </c>
      <c r="C152" s="175"/>
      <c r="D152" t="s">
        <v>2572</v>
      </c>
    </row>
    <row r="153" spans="1:4">
      <c r="A153" t="s">
        <v>2507</v>
      </c>
      <c r="B153" s="20" t="s">
        <v>2518</v>
      </c>
      <c r="C153" s="178"/>
      <c r="D153" t="s">
        <v>2573</v>
      </c>
    </row>
    <row r="155" spans="1:4">
      <c r="A155" s="42" t="s">
        <v>2564</v>
      </c>
      <c r="B155" s="169"/>
      <c r="C155" s="159"/>
      <c r="D155" s="159"/>
    </row>
    <row r="156" spans="1:4">
      <c r="A156" s="9" t="s">
        <v>2497</v>
      </c>
      <c r="B156" s="170" t="s">
        <v>2498</v>
      </c>
      <c r="C156" s="9" t="s">
        <v>2499</v>
      </c>
      <c r="D156" s="9" t="s">
        <v>2500</v>
      </c>
    </row>
    <row r="157" spans="1:4">
      <c r="A157" t="s">
        <v>2515</v>
      </c>
      <c r="B157" s="171" t="s">
        <v>2516</v>
      </c>
      <c r="C157" s="175"/>
      <c r="D157" t="s">
        <v>2677</v>
      </c>
    </row>
    <row r="158" spans="1:4">
      <c r="A158" t="s">
        <v>2522</v>
      </c>
      <c r="B158" s="20" t="s">
        <v>2538</v>
      </c>
      <c r="C158" s="180"/>
      <c r="D158" t="s">
        <v>2678</v>
      </c>
    </row>
    <row r="159" spans="1:4">
      <c r="A159" t="s">
        <v>2508</v>
      </c>
      <c r="B159" s="171" t="s">
        <v>2513</v>
      </c>
      <c r="C159" s="174"/>
      <c r="D159" t="s">
        <v>2668</v>
      </c>
    </row>
    <row r="160" spans="1:4">
      <c r="A160" t="s">
        <v>2523</v>
      </c>
      <c r="B160" s="20" t="s">
        <v>2519</v>
      </c>
      <c r="C160" s="179"/>
      <c r="D160" t="s">
        <v>2669</v>
      </c>
    </row>
    <row r="161" spans="1:4">
      <c r="A161" t="s">
        <v>2509</v>
      </c>
      <c r="B161" s="171" t="s">
        <v>2510</v>
      </c>
      <c r="C161" s="167"/>
      <c r="D161" t="s">
        <v>2563</v>
      </c>
    </row>
    <row r="163" spans="1:4">
      <c r="A163" s="42" t="s">
        <v>2501</v>
      </c>
      <c r="B163" s="169"/>
      <c r="C163" s="159"/>
      <c r="D163" s="159"/>
    </row>
    <row r="164" spans="1:4">
      <c r="A164" s="9" t="s">
        <v>2497</v>
      </c>
      <c r="B164" s="170" t="s">
        <v>2498</v>
      </c>
      <c r="C164" s="9" t="s">
        <v>2499</v>
      </c>
      <c r="D164" s="9" t="s">
        <v>2500</v>
      </c>
    </row>
    <row r="165" spans="1:4">
      <c r="A165" t="s">
        <v>2522</v>
      </c>
      <c r="B165" s="20" t="s">
        <v>2538</v>
      </c>
      <c r="C165" s="180"/>
      <c r="D165" t="s">
        <v>2244</v>
      </c>
    </row>
    <row r="166" spans="1:4">
      <c r="A166" t="s">
        <v>2502</v>
      </c>
      <c r="B166" s="171" t="s">
        <v>2512</v>
      </c>
      <c r="C166" s="173"/>
      <c r="D166" t="s">
        <v>2246</v>
      </c>
    </row>
    <row r="167" spans="1:4">
      <c r="A167" t="s">
        <v>2508</v>
      </c>
      <c r="B167" s="171" t="s">
        <v>2513</v>
      </c>
      <c r="C167" s="174"/>
      <c r="D167" t="s">
        <v>2245</v>
      </c>
    </row>
    <row r="168" spans="1:4">
      <c r="A168" t="s">
        <v>2507</v>
      </c>
      <c r="B168" s="20" t="s">
        <v>2518</v>
      </c>
      <c r="C168" s="176"/>
      <c r="D168" t="s">
        <v>2504</v>
      </c>
    </row>
    <row r="169" spans="1:4">
      <c r="A169" t="s">
        <v>2523</v>
      </c>
      <c r="B169" s="20" t="s">
        <v>2519</v>
      </c>
      <c r="C169" s="179"/>
      <c r="D169" t="s">
        <v>2505</v>
      </c>
    </row>
    <row r="170" spans="1:4">
      <c r="A170" t="s">
        <v>2509</v>
      </c>
      <c r="B170" s="171" t="s">
        <v>2510</v>
      </c>
      <c r="C170" s="167"/>
      <c r="D170" t="s">
        <v>2247</v>
      </c>
    </row>
    <row r="171" spans="1:4">
      <c r="A171" t="s">
        <v>2515</v>
      </c>
      <c r="B171" s="171" t="s">
        <v>2516</v>
      </c>
      <c r="C171" s="175"/>
      <c r="D171" t="s">
        <v>2514</v>
      </c>
    </row>
    <row r="173" spans="1:4">
      <c r="A173" s="42" t="s">
        <v>2548</v>
      </c>
      <c r="B173" s="169"/>
      <c r="C173" s="159"/>
      <c r="D173" s="159"/>
    </row>
    <row r="174" spans="1:4">
      <c r="A174" s="9" t="s">
        <v>2497</v>
      </c>
      <c r="B174" s="170" t="s">
        <v>2498</v>
      </c>
      <c r="C174" s="9" t="s">
        <v>2499</v>
      </c>
      <c r="D174" s="9" t="s">
        <v>2500</v>
      </c>
    </row>
    <row r="175" spans="1:4">
      <c r="A175" t="s">
        <v>2508</v>
      </c>
      <c r="B175" s="171" t="s">
        <v>2513</v>
      </c>
      <c r="C175" s="174"/>
      <c r="D175" t="s">
        <v>142</v>
      </c>
    </row>
    <row r="176" spans="1:4">
      <c r="A176" t="s">
        <v>2496</v>
      </c>
      <c r="B176" s="172" t="s">
        <v>2503</v>
      </c>
      <c r="C176" s="168"/>
      <c r="D176" t="s">
        <v>2550</v>
      </c>
    </row>
    <row r="177" spans="1:4">
      <c r="A177" t="s">
        <v>2547</v>
      </c>
      <c r="B177" s="20" t="s">
        <v>2541</v>
      </c>
      <c r="C177" s="188"/>
      <c r="D177" t="s">
        <v>2557</v>
      </c>
    </row>
    <row r="178" spans="1:4">
      <c r="A178" t="s">
        <v>2515</v>
      </c>
      <c r="B178" s="171" t="s">
        <v>2516</v>
      </c>
      <c r="C178" s="175"/>
      <c r="D178" t="s">
        <v>2551</v>
      </c>
    </row>
    <row r="179" spans="1:4">
      <c r="A179" t="s">
        <v>2524</v>
      </c>
      <c r="B179" s="20" t="s">
        <v>2520</v>
      </c>
      <c r="C179" s="181"/>
      <c r="D179" t="s">
        <v>2552</v>
      </c>
    </row>
    <row r="180" spans="1:4">
      <c r="A180" t="s">
        <v>2523</v>
      </c>
      <c r="B180" s="20" t="s">
        <v>2519</v>
      </c>
      <c r="C180" s="179"/>
      <c r="D180" t="s">
        <v>2553</v>
      </c>
    </row>
    <row r="181" spans="1:4">
      <c r="A181" t="s">
        <v>2542</v>
      </c>
      <c r="B181" s="20" t="s">
        <v>2539</v>
      </c>
      <c r="C181" s="187"/>
      <c r="D181" t="s">
        <v>2554</v>
      </c>
    </row>
    <row r="182" spans="1:4">
      <c r="A182" t="s">
        <v>2509</v>
      </c>
      <c r="B182" s="171" t="s">
        <v>2510</v>
      </c>
      <c r="C182" s="167"/>
      <c r="D182" t="s">
        <v>2558</v>
      </c>
    </row>
    <row r="183" spans="1:4">
      <c r="A183" t="s">
        <v>2522</v>
      </c>
      <c r="B183" s="20" t="s">
        <v>2538</v>
      </c>
      <c r="C183" s="180"/>
      <c r="D183" t="s">
        <v>2343</v>
      </c>
    </row>
    <row r="184" spans="1:4">
      <c r="A184" t="s">
        <v>2525</v>
      </c>
      <c r="B184" s="20" t="s">
        <v>2521</v>
      </c>
      <c r="C184" s="182"/>
      <c r="D184" t="s">
        <v>3112</v>
      </c>
    </row>
    <row r="185" spans="1:4">
      <c r="A185" t="s">
        <v>2502</v>
      </c>
      <c r="B185" s="171" t="s">
        <v>2512</v>
      </c>
      <c r="C185" s="173"/>
      <c r="D185" t="s">
        <v>2549</v>
      </c>
    </row>
    <row r="187" spans="1:4">
      <c r="A187" s="42" t="s">
        <v>2574</v>
      </c>
      <c r="B187" s="169"/>
      <c r="C187" s="159"/>
      <c r="D187" s="159"/>
    </row>
    <row r="188" spans="1:4">
      <c r="A188" s="9" t="s">
        <v>2497</v>
      </c>
      <c r="B188" s="170" t="s">
        <v>2498</v>
      </c>
      <c r="C188" s="9" t="s">
        <v>2499</v>
      </c>
      <c r="D188" s="9" t="s">
        <v>2500</v>
      </c>
    </row>
    <row r="189" spans="1:4">
      <c r="A189" t="s">
        <v>2502</v>
      </c>
      <c r="B189" s="171" t="s">
        <v>2512</v>
      </c>
      <c r="C189" s="173"/>
      <c r="D189" t="s">
        <v>2755</v>
      </c>
    </row>
    <row r="190" spans="1:4">
      <c r="A190" t="s">
        <v>2508</v>
      </c>
      <c r="B190" s="171" t="s">
        <v>2513</v>
      </c>
      <c r="C190" s="174"/>
      <c r="D190" t="s">
        <v>3023</v>
      </c>
    </row>
    <row r="191" spans="1:4">
      <c r="A191" t="s">
        <v>2507</v>
      </c>
      <c r="B191" s="20" t="s">
        <v>2518</v>
      </c>
      <c r="C191" s="176"/>
      <c r="D191" t="s">
        <v>3024</v>
      </c>
    </row>
    <row r="192" spans="1:4">
      <c r="A192" t="s">
        <v>2543</v>
      </c>
      <c r="B192" s="20" t="s">
        <v>2537</v>
      </c>
      <c r="C192" s="185"/>
      <c r="D192" t="s">
        <v>3025</v>
      </c>
    </row>
    <row r="193" spans="1:4">
      <c r="A193" t="s">
        <v>2544</v>
      </c>
      <c r="B193" s="20" t="s">
        <v>2367</v>
      </c>
      <c r="C193" s="184"/>
      <c r="D193" t="s">
        <v>3026</v>
      </c>
    </row>
    <row r="194" spans="1:4">
      <c r="A194" t="s">
        <v>2515</v>
      </c>
      <c r="B194" s="171" t="s">
        <v>2516</v>
      </c>
      <c r="C194" s="175"/>
      <c r="D194" t="s">
        <v>3027</v>
      </c>
    </row>
    <row r="195" spans="1:4">
      <c r="A195" t="s">
        <v>2524</v>
      </c>
      <c r="B195" s="20" t="s">
        <v>2520</v>
      </c>
      <c r="C195" s="181"/>
      <c r="D195" t="s">
        <v>3028</v>
      </c>
    </row>
    <row r="196" spans="1:4">
      <c r="A196" t="s">
        <v>2509</v>
      </c>
      <c r="B196" s="171" t="s">
        <v>2510</v>
      </c>
      <c r="C196" s="167"/>
      <c r="D196" t="s">
        <v>3029</v>
      </c>
    </row>
    <row r="197" spans="1:4">
      <c r="A197" t="s">
        <v>2522</v>
      </c>
      <c r="B197" s="20" t="s">
        <v>2538</v>
      </c>
      <c r="C197" s="180"/>
      <c r="D197" t="s">
        <v>2575</v>
      </c>
    </row>
    <row r="198" spans="1:4">
      <c r="A198" t="s">
        <v>2546</v>
      </c>
      <c r="B198" s="20" t="s">
        <v>2540</v>
      </c>
      <c r="C198" s="186"/>
      <c r="D198" t="s">
        <v>3030</v>
      </c>
    </row>
    <row r="199" spans="1:4">
      <c r="A199" t="s">
        <v>2589</v>
      </c>
      <c r="B199" s="171" t="s">
        <v>2591</v>
      </c>
      <c r="C199" s="189"/>
      <c r="D199" t="s">
        <v>3031</v>
      </c>
    </row>
    <row r="200" spans="1:4">
      <c r="A200" t="s">
        <v>2542</v>
      </c>
      <c r="B200" s="20" t="s">
        <v>2539</v>
      </c>
      <c r="C200" s="187"/>
      <c r="D200" t="s">
        <v>3032</v>
      </c>
    </row>
    <row r="201" spans="1:4">
      <c r="A201" t="s">
        <v>2496</v>
      </c>
      <c r="B201" s="172" t="s">
        <v>2503</v>
      </c>
      <c r="C201" s="168"/>
      <c r="D201" t="s">
        <v>2576</v>
      </c>
    </row>
    <row r="202" spans="1:4">
      <c r="A202" t="s">
        <v>2523</v>
      </c>
      <c r="B202" s="20" t="s">
        <v>2519</v>
      </c>
      <c r="C202" s="179"/>
      <c r="D202" t="s">
        <v>3033</v>
      </c>
    </row>
    <row r="203" spans="1:4">
      <c r="A203" t="s">
        <v>2590</v>
      </c>
      <c r="B203" s="171">
        <v>740000</v>
      </c>
      <c r="C203" s="190"/>
      <c r="D203" t="s">
        <v>3034</v>
      </c>
    </row>
    <row r="204" spans="1:4">
      <c r="A204" t="s">
        <v>2525</v>
      </c>
      <c r="B204" s="20" t="s">
        <v>2521</v>
      </c>
      <c r="C204" s="182"/>
      <c r="D204" t="s">
        <v>3035</v>
      </c>
    </row>
    <row r="205" spans="1:4">
      <c r="A205" t="s">
        <v>2532</v>
      </c>
      <c r="B205" s="20" t="s">
        <v>2531</v>
      </c>
      <c r="C205" s="183"/>
      <c r="D205" t="s">
        <v>3036</v>
      </c>
    </row>
    <row r="206" spans="1:4">
      <c r="A206" t="s">
        <v>2547</v>
      </c>
      <c r="B206" s="20" t="s">
        <v>2541</v>
      </c>
      <c r="C206" s="188"/>
      <c r="D206" t="s">
        <v>3037</v>
      </c>
    </row>
    <row r="207" spans="1:4">
      <c r="A207" t="s">
        <v>2506</v>
      </c>
      <c r="B207" s="171" t="s">
        <v>2511</v>
      </c>
      <c r="C207" s="177"/>
      <c r="D207" t="s">
        <v>3038</v>
      </c>
    </row>
    <row r="208" spans="1:4">
      <c r="A208" t="s">
        <v>3050</v>
      </c>
      <c r="B208" s="204" t="s">
        <v>3043</v>
      </c>
      <c r="C208" s="203"/>
      <c r="D208" t="s">
        <v>3039</v>
      </c>
    </row>
    <row r="209" spans="1:4">
      <c r="A209" t="s">
        <v>3047</v>
      </c>
      <c r="B209" s="171" t="s">
        <v>3044</v>
      </c>
      <c r="C209" s="205"/>
      <c r="D209" t="s">
        <v>3040</v>
      </c>
    </row>
    <row r="210" spans="1:4">
      <c r="A210" t="s">
        <v>3048</v>
      </c>
      <c r="B210" t="s">
        <v>3045</v>
      </c>
      <c r="C210" s="206"/>
      <c r="D210" t="s">
        <v>3041</v>
      </c>
    </row>
    <row r="211" spans="1:4">
      <c r="A211" t="s">
        <v>3049</v>
      </c>
      <c r="B211" s="17" t="s">
        <v>3046</v>
      </c>
      <c r="C211" s="207"/>
      <c r="D211" t="s">
        <v>3042</v>
      </c>
    </row>
    <row r="213" spans="1:4">
      <c r="A213" s="42" t="s">
        <v>2577</v>
      </c>
      <c r="B213" s="169"/>
      <c r="C213" s="159"/>
      <c r="D213" s="159"/>
    </row>
    <row r="214" spans="1:4">
      <c r="A214" s="9" t="s">
        <v>2497</v>
      </c>
      <c r="B214" s="170" t="s">
        <v>2498</v>
      </c>
      <c r="C214" s="9" t="s">
        <v>2499</v>
      </c>
      <c r="D214" s="9" t="s">
        <v>2500</v>
      </c>
    </row>
    <row r="215" spans="1:4">
      <c r="A215" t="s">
        <v>2509</v>
      </c>
      <c r="B215" s="171" t="s">
        <v>2510</v>
      </c>
      <c r="C215" s="167"/>
      <c r="D215" t="s">
        <v>125</v>
      </c>
    </row>
    <row r="216" spans="1:4">
      <c r="A216" t="s">
        <v>2515</v>
      </c>
      <c r="B216" s="171" t="s">
        <v>2516</v>
      </c>
      <c r="C216" s="175"/>
      <c r="D216" t="s">
        <v>124</v>
      </c>
    </row>
    <row r="217" spans="1:4">
      <c r="A217" t="s">
        <v>2522</v>
      </c>
      <c r="B217" s="20" t="s">
        <v>2538</v>
      </c>
      <c r="C217" s="180"/>
      <c r="D217" t="s">
        <v>123</v>
      </c>
    </row>
    <row r="218" spans="1:4">
      <c r="A218" t="s">
        <v>2523</v>
      </c>
      <c r="B218" s="20" t="s">
        <v>2519</v>
      </c>
      <c r="C218" s="179"/>
      <c r="D218" t="s">
        <v>121</v>
      </c>
    </row>
    <row r="219" spans="1:4">
      <c r="A219" t="s">
        <v>2508</v>
      </c>
      <c r="B219" s="171" t="s">
        <v>2513</v>
      </c>
      <c r="C219" s="174"/>
      <c r="D219" t="s">
        <v>120</v>
      </c>
    </row>
    <row r="221" spans="1:4">
      <c r="A221" s="42" t="s">
        <v>2578</v>
      </c>
      <c r="B221" s="169"/>
      <c r="C221" s="159"/>
      <c r="D221" s="159"/>
    </row>
    <row r="222" spans="1:4">
      <c r="A222" s="9" t="s">
        <v>2497</v>
      </c>
      <c r="B222" s="170" t="s">
        <v>2498</v>
      </c>
      <c r="C222" s="9" t="s">
        <v>2499</v>
      </c>
      <c r="D222" s="9" t="s">
        <v>2500</v>
      </c>
    </row>
    <row r="223" spans="1:4">
      <c r="A223" t="s">
        <v>2496</v>
      </c>
      <c r="B223" s="172" t="s">
        <v>2503</v>
      </c>
      <c r="C223" s="168"/>
      <c r="D223" t="s">
        <v>163</v>
      </c>
    </row>
    <row r="224" spans="1:4">
      <c r="A224" t="s">
        <v>2515</v>
      </c>
      <c r="B224" s="171" t="s">
        <v>2516</v>
      </c>
      <c r="C224" s="175"/>
      <c r="D224" t="s">
        <v>278</v>
      </c>
    </row>
    <row r="225" spans="1:4">
      <c r="A225" t="s">
        <v>2502</v>
      </c>
      <c r="B225" s="171" t="s">
        <v>2512</v>
      </c>
      <c r="C225" s="173"/>
      <c r="D225" t="s">
        <v>279</v>
      </c>
    </row>
    <row r="227" spans="1:4">
      <c r="A227" s="42" t="s">
        <v>2617</v>
      </c>
      <c r="B227" s="169"/>
      <c r="C227" s="159"/>
      <c r="D227" s="159"/>
    </row>
    <row r="228" spans="1:4">
      <c r="A228" s="9" t="s">
        <v>2497</v>
      </c>
      <c r="B228" s="170" t="s">
        <v>2498</v>
      </c>
      <c r="C228" s="9" t="s">
        <v>2499</v>
      </c>
      <c r="D228" s="9" t="s">
        <v>2500</v>
      </c>
    </row>
    <row r="229" spans="1:4">
      <c r="A229" t="s">
        <v>2507</v>
      </c>
      <c r="B229" s="20" t="s">
        <v>2518</v>
      </c>
      <c r="C229" s="176"/>
      <c r="D229" t="s">
        <v>2471</v>
      </c>
    </row>
    <row r="230" spans="1:4">
      <c r="A230" t="s">
        <v>2522</v>
      </c>
      <c r="B230" s="20" t="s">
        <v>2538</v>
      </c>
      <c r="C230" s="180"/>
      <c r="D230" t="s">
        <v>93</v>
      </c>
    </row>
    <row r="231" spans="1:4">
      <c r="A231" t="s">
        <v>2508</v>
      </c>
      <c r="B231" s="171" t="s">
        <v>2513</v>
      </c>
      <c r="C231" s="174"/>
      <c r="D231" t="s">
        <v>87</v>
      </c>
    </row>
    <row r="232" spans="1:4">
      <c r="A232" t="s">
        <v>2542</v>
      </c>
      <c r="B232" s="20" t="s">
        <v>2539</v>
      </c>
      <c r="C232" s="187"/>
      <c r="D232" t="s">
        <v>2618</v>
      </c>
    </row>
    <row r="233" spans="1:4">
      <c r="A233" t="s">
        <v>2523</v>
      </c>
      <c r="B233" s="20" t="s">
        <v>2519</v>
      </c>
      <c r="C233" s="179"/>
      <c r="D233" t="s">
        <v>2619</v>
      </c>
    </row>
    <row r="234" spans="1:4">
      <c r="A234" t="s">
        <v>2515</v>
      </c>
      <c r="B234" s="171" t="s">
        <v>2516</v>
      </c>
      <c r="C234" s="175"/>
      <c r="D234" t="s">
        <v>98</v>
      </c>
    </row>
    <row r="235" spans="1:4">
      <c r="A235" t="s">
        <v>2524</v>
      </c>
      <c r="B235" s="20" t="s">
        <v>2520</v>
      </c>
      <c r="C235" s="181"/>
      <c r="D235" t="s">
        <v>97</v>
      </c>
    </row>
    <row r="236" spans="1:4">
      <c r="A236" t="s">
        <v>2509</v>
      </c>
      <c r="B236" s="171" t="s">
        <v>2510</v>
      </c>
      <c r="C236" s="167"/>
      <c r="D236" t="s">
        <v>96</v>
      </c>
    </row>
    <row r="237" spans="1:4">
      <c r="A237" t="s">
        <v>2502</v>
      </c>
      <c r="B237" s="171" t="s">
        <v>2512</v>
      </c>
      <c r="C237" s="173"/>
      <c r="D237" t="s">
        <v>95</v>
      </c>
    </row>
    <row r="239" spans="1:4">
      <c r="A239" s="42" t="s">
        <v>2622</v>
      </c>
      <c r="B239" s="169"/>
      <c r="C239" s="159"/>
      <c r="D239" s="159"/>
    </row>
    <row r="240" spans="1:4">
      <c r="A240" s="9" t="s">
        <v>2497</v>
      </c>
      <c r="B240" s="170" t="s">
        <v>2498</v>
      </c>
      <c r="C240" s="9" t="s">
        <v>2499</v>
      </c>
      <c r="D240" s="9" t="s">
        <v>2500</v>
      </c>
    </row>
    <row r="241" spans="1:4">
      <c r="A241" t="s">
        <v>2507</v>
      </c>
      <c r="B241" s="20" t="s">
        <v>2518</v>
      </c>
      <c r="C241" s="176"/>
      <c r="D241" t="s">
        <v>2471</v>
      </c>
    </row>
    <row r="242" spans="1:4">
      <c r="A242" t="s">
        <v>2525</v>
      </c>
      <c r="B242" s="20" t="s">
        <v>2521</v>
      </c>
      <c r="C242" s="182"/>
      <c r="D242" t="s">
        <v>2580</v>
      </c>
    </row>
    <row r="243" spans="1:4">
      <c r="A243" t="s">
        <v>2515</v>
      </c>
      <c r="B243" s="171" t="s">
        <v>2516</v>
      </c>
      <c r="C243" s="175"/>
      <c r="D243" t="s">
        <v>92</v>
      </c>
    </row>
    <row r="244" spans="1:4">
      <c r="A244" t="s">
        <v>2522</v>
      </c>
      <c r="B244" s="20" t="s">
        <v>2538</v>
      </c>
      <c r="C244" s="180"/>
      <c r="D244" t="s">
        <v>93</v>
      </c>
    </row>
    <row r="245" spans="1:4">
      <c r="A245" t="s">
        <v>2508</v>
      </c>
      <c r="B245" s="171" t="s">
        <v>2513</v>
      </c>
      <c r="C245" s="174"/>
      <c r="D245" t="s">
        <v>87</v>
      </c>
    </row>
    <row r="246" spans="1:4">
      <c r="A246" t="s">
        <v>2523</v>
      </c>
      <c r="B246" s="20" t="s">
        <v>2519</v>
      </c>
      <c r="C246" s="179"/>
      <c r="D246" t="s">
        <v>2620</v>
      </c>
    </row>
    <row r="247" spans="1:4">
      <c r="A247" t="s">
        <v>2502</v>
      </c>
      <c r="B247" s="171" t="s">
        <v>2512</v>
      </c>
      <c r="C247" s="173"/>
      <c r="D247" t="s">
        <v>445</v>
      </c>
    </row>
    <row r="248" spans="1:4">
      <c r="A248" t="s">
        <v>2589</v>
      </c>
      <c r="B248" s="171" t="s">
        <v>2591</v>
      </c>
      <c r="C248" s="189"/>
      <c r="D248" t="s">
        <v>2588</v>
      </c>
    </row>
    <row r="249" spans="1:4">
      <c r="A249" t="s">
        <v>2590</v>
      </c>
      <c r="B249" s="171">
        <v>740000</v>
      </c>
      <c r="C249" s="190"/>
      <c r="D249" t="s">
        <v>2468</v>
      </c>
    </row>
    <row r="250" spans="1:4">
      <c r="A250" t="s">
        <v>2509</v>
      </c>
      <c r="B250" s="171" t="s">
        <v>2510</v>
      </c>
      <c r="C250" s="167"/>
      <c r="D250" t="s">
        <v>2621</v>
      </c>
    </row>
    <row r="252" spans="1:4">
      <c r="A252" s="42" t="s">
        <v>3508</v>
      </c>
      <c r="B252" s="169"/>
      <c r="C252" s="159"/>
      <c r="D252" s="159"/>
    </row>
    <row r="253" spans="1:4">
      <c r="A253" s="9" t="s">
        <v>2497</v>
      </c>
      <c r="B253" s="170" t="s">
        <v>2498</v>
      </c>
      <c r="C253" s="9" t="s">
        <v>2499</v>
      </c>
      <c r="D253" s="9" t="s">
        <v>2500</v>
      </c>
    </row>
    <row r="254" spans="1:4">
      <c r="A254" t="s">
        <v>2544</v>
      </c>
      <c r="B254" s="20" t="s">
        <v>2367</v>
      </c>
      <c r="C254" s="184"/>
      <c r="D254" t="s">
        <v>3516</v>
      </c>
    </row>
    <row r="255" spans="1:4">
      <c r="A255" t="s">
        <v>2522</v>
      </c>
      <c r="B255" s="20" t="s">
        <v>2538</v>
      </c>
      <c r="C255" s="180"/>
      <c r="D255" t="s">
        <v>3517</v>
      </c>
    </row>
    <row r="256" spans="1:4">
      <c r="A256" t="s">
        <v>2543</v>
      </c>
      <c r="B256" s="20" t="s">
        <v>2537</v>
      </c>
      <c r="C256" s="185"/>
      <c r="D256" t="s">
        <v>3518</v>
      </c>
    </row>
    <row r="257" spans="1:4">
      <c r="A257" t="s">
        <v>2508</v>
      </c>
      <c r="B257" s="171" t="s">
        <v>2513</v>
      </c>
      <c r="C257" s="174"/>
      <c r="D257" t="s">
        <v>3519</v>
      </c>
    </row>
    <row r="258" spans="1:4">
      <c r="A258" t="s">
        <v>2523</v>
      </c>
      <c r="B258" s="20" t="s">
        <v>2519</v>
      </c>
      <c r="C258" s="179"/>
      <c r="D258" t="s">
        <v>3520</v>
      </c>
    </row>
    <row r="259" spans="1:4">
      <c r="A259" t="s">
        <v>2502</v>
      </c>
      <c r="B259" s="171" t="s">
        <v>2512</v>
      </c>
      <c r="C259" s="173"/>
      <c r="D259" t="s">
        <v>3521</v>
      </c>
    </row>
    <row r="260" spans="1:4">
      <c r="A260" t="s">
        <v>2524</v>
      </c>
      <c r="B260" s="20" t="s">
        <v>2520</v>
      </c>
      <c r="C260" s="181"/>
      <c r="D260" t="s">
        <v>3522</v>
      </c>
    </row>
    <row r="261" spans="1:4">
      <c r="A261" t="s">
        <v>2547</v>
      </c>
      <c r="B261" s="20" t="s">
        <v>2541</v>
      </c>
      <c r="C261" s="188"/>
      <c r="D261" t="s">
        <v>3523</v>
      </c>
    </row>
    <row r="263" spans="1:4">
      <c r="A263" s="42" t="s">
        <v>2623</v>
      </c>
      <c r="B263" s="169"/>
      <c r="C263" s="159"/>
      <c r="D263" s="159"/>
    </row>
    <row r="264" spans="1:4">
      <c r="A264" s="9" t="s">
        <v>2497</v>
      </c>
      <c r="B264" s="170" t="s">
        <v>2498</v>
      </c>
      <c r="C264" s="9" t="s">
        <v>2499</v>
      </c>
      <c r="D264" s="9" t="s">
        <v>2500</v>
      </c>
    </row>
    <row r="265" spans="1:4">
      <c r="A265" t="s">
        <v>2507</v>
      </c>
      <c r="B265" s="20" t="s">
        <v>2518</v>
      </c>
      <c r="C265" s="176"/>
      <c r="D265" t="s">
        <v>2471</v>
      </c>
    </row>
    <row r="266" spans="1:4">
      <c r="A266" t="s">
        <v>2502</v>
      </c>
      <c r="B266" s="171" t="s">
        <v>2512</v>
      </c>
      <c r="C266" s="173"/>
      <c r="D266" t="s">
        <v>445</v>
      </c>
    </row>
    <row r="267" spans="1:4">
      <c r="A267" t="s">
        <v>2525</v>
      </c>
      <c r="B267" s="20" t="s">
        <v>2521</v>
      </c>
      <c r="C267" s="182"/>
      <c r="D267" t="s">
        <v>2580</v>
      </c>
    </row>
    <row r="268" spans="1:4">
      <c r="A268" t="s">
        <v>2515</v>
      </c>
      <c r="B268" s="171" t="s">
        <v>2516</v>
      </c>
      <c r="C268" s="175"/>
      <c r="D268" t="s">
        <v>92</v>
      </c>
    </row>
    <row r="269" spans="1:4">
      <c r="A269" t="s">
        <v>2542</v>
      </c>
      <c r="B269" s="20" t="s">
        <v>2539</v>
      </c>
      <c r="C269" s="187"/>
      <c r="D269" t="s">
        <v>2616</v>
      </c>
    </row>
    <row r="270" spans="1:4">
      <c r="A270" t="s">
        <v>2589</v>
      </c>
      <c r="B270" s="171" t="s">
        <v>2591</v>
      </c>
      <c r="C270" s="189"/>
      <c r="D270" t="s">
        <v>2588</v>
      </c>
    </row>
    <row r="271" spans="1:4">
      <c r="A271" t="s">
        <v>2509</v>
      </c>
      <c r="B271" s="171" t="s">
        <v>2510</v>
      </c>
      <c r="C271" s="167"/>
      <c r="D271" t="s">
        <v>2621</v>
      </c>
    </row>
    <row r="272" spans="1:4">
      <c r="A272" t="s">
        <v>2523</v>
      </c>
      <c r="B272" s="20" t="s">
        <v>2519</v>
      </c>
      <c r="C272" s="179"/>
      <c r="D272" t="s">
        <v>2620</v>
      </c>
    </row>
    <row r="273" spans="1:4">
      <c r="A273" t="s">
        <v>2508</v>
      </c>
      <c r="B273" s="171" t="s">
        <v>2513</v>
      </c>
      <c r="C273" s="174"/>
      <c r="D273" t="s">
        <v>87</v>
      </c>
    </row>
    <row r="274" spans="1:4">
      <c r="A274" t="s">
        <v>2522</v>
      </c>
      <c r="B274" s="20" t="s">
        <v>2538</v>
      </c>
      <c r="C274" s="180"/>
      <c r="D274" t="s">
        <v>93</v>
      </c>
    </row>
    <row r="276" spans="1:4">
      <c r="A276" s="42" t="s">
        <v>2597</v>
      </c>
      <c r="B276" s="169"/>
      <c r="C276" s="159"/>
      <c r="D276" s="159"/>
    </row>
    <row r="277" spans="1:4">
      <c r="A277" s="9" t="s">
        <v>2497</v>
      </c>
      <c r="B277" s="170" t="s">
        <v>2498</v>
      </c>
      <c r="C277" s="9" t="s">
        <v>2499</v>
      </c>
      <c r="D277" s="9" t="s">
        <v>2500</v>
      </c>
    </row>
    <row r="278" spans="1:4">
      <c r="A278" t="s">
        <v>2507</v>
      </c>
      <c r="B278" s="20" t="s">
        <v>2518</v>
      </c>
      <c r="C278" s="176"/>
      <c r="D278" t="s">
        <v>435</v>
      </c>
    </row>
    <row r="279" spans="1:4">
      <c r="A279" t="s">
        <v>2546</v>
      </c>
      <c r="B279" s="20" t="s">
        <v>2540</v>
      </c>
      <c r="C279" s="186"/>
      <c r="D279" t="s">
        <v>2470</v>
      </c>
    </row>
    <row r="280" spans="1:4">
      <c r="A280" t="s">
        <v>2515</v>
      </c>
      <c r="B280" s="171" t="s">
        <v>2516</v>
      </c>
      <c r="C280" s="175"/>
      <c r="D280" t="s">
        <v>92</v>
      </c>
    </row>
    <row r="281" spans="1:4">
      <c r="A281" t="s">
        <v>2522</v>
      </c>
      <c r="B281" s="20" t="s">
        <v>2538</v>
      </c>
      <c r="C281" s="180"/>
      <c r="D281" t="s">
        <v>2586</v>
      </c>
    </row>
    <row r="282" spans="1:4">
      <c r="A282" t="s">
        <v>2542</v>
      </c>
      <c r="B282" s="20" t="s">
        <v>2539</v>
      </c>
      <c r="C282" s="187"/>
      <c r="D282" t="s">
        <v>2587</v>
      </c>
    </row>
    <row r="283" spans="1:4">
      <c r="A283" t="s">
        <v>2496</v>
      </c>
      <c r="B283" s="172" t="s">
        <v>2503</v>
      </c>
      <c r="C283" s="168"/>
      <c r="D283" t="s">
        <v>89</v>
      </c>
    </row>
    <row r="284" spans="1:4">
      <c r="A284" t="s">
        <v>2524</v>
      </c>
      <c r="B284" s="20" t="s">
        <v>2520</v>
      </c>
      <c r="C284" s="181"/>
      <c r="D284" t="s">
        <v>88</v>
      </c>
    </row>
    <row r="285" spans="1:4">
      <c r="A285" t="s">
        <v>2508</v>
      </c>
      <c r="B285" s="171" t="s">
        <v>2513</v>
      </c>
      <c r="C285" s="174"/>
      <c r="D285" t="s">
        <v>87</v>
      </c>
    </row>
    <row r="286" spans="1:4">
      <c r="A286" t="s">
        <v>2532</v>
      </c>
      <c r="B286" s="20" t="s">
        <v>2531</v>
      </c>
      <c r="C286" s="183"/>
      <c r="D286" t="s">
        <v>442</v>
      </c>
    </row>
    <row r="287" spans="1:4">
      <c r="A287" t="s">
        <v>2502</v>
      </c>
      <c r="B287" s="171" t="s">
        <v>2512</v>
      </c>
      <c r="C287" s="173"/>
      <c r="D287" t="s">
        <v>445</v>
      </c>
    </row>
    <row r="288" spans="1:4">
      <c r="A288" t="s">
        <v>2590</v>
      </c>
      <c r="B288" s="171">
        <v>740000</v>
      </c>
      <c r="C288" s="190"/>
      <c r="D288" t="s">
        <v>2468</v>
      </c>
    </row>
    <row r="289" spans="1:4">
      <c r="B289" s="171"/>
    </row>
    <row r="290" spans="1:4">
      <c r="A290" s="42" t="s">
        <v>2597</v>
      </c>
      <c r="B290" s="169"/>
      <c r="C290" s="159"/>
      <c r="D290" s="159"/>
    </row>
    <row r="291" spans="1:4">
      <c r="A291" s="9" t="s">
        <v>2497</v>
      </c>
      <c r="B291" s="170" t="s">
        <v>2498</v>
      </c>
      <c r="C291" s="9" t="s">
        <v>2499</v>
      </c>
      <c r="D291" s="9" t="s">
        <v>2500</v>
      </c>
    </row>
    <row r="292" spans="1:4">
      <c r="A292" t="s">
        <v>2507</v>
      </c>
      <c r="B292" s="20" t="s">
        <v>2518</v>
      </c>
      <c r="C292" s="176"/>
      <c r="D292" s="380" t="s">
        <v>2471</v>
      </c>
    </row>
    <row r="293" spans="1:4">
      <c r="A293" t="s">
        <v>2547</v>
      </c>
      <c r="B293" s="20" t="s">
        <v>2541</v>
      </c>
      <c r="C293" s="188"/>
      <c r="D293" t="s">
        <v>2579</v>
      </c>
    </row>
    <row r="294" spans="1:4">
      <c r="A294" t="s">
        <v>2515</v>
      </c>
      <c r="B294" s="171" t="s">
        <v>2516</v>
      </c>
      <c r="C294" s="175"/>
      <c r="D294" t="s">
        <v>92</v>
      </c>
    </row>
    <row r="295" spans="1:4">
      <c r="A295" t="s">
        <v>2509</v>
      </c>
      <c r="B295" s="171" t="s">
        <v>2510</v>
      </c>
      <c r="C295" s="167"/>
      <c r="D295" t="s">
        <v>2634</v>
      </c>
    </row>
    <row r="296" spans="1:4">
      <c r="A296" t="s">
        <v>2508</v>
      </c>
      <c r="B296" s="171" t="s">
        <v>2513</v>
      </c>
      <c r="C296" s="174"/>
      <c r="D296" t="s">
        <v>87</v>
      </c>
    </row>
    <row r="297" spans="1:4">
      <c r="A297" t="s">
        <v>2532</v>
      </c>
      <c r="B297" s="20" t="s">
        <v>2531</v>
      </c>
      <c r="C297" s="183"/>
      <c r="D297" t="s">
        <v>442</v>
      </c>
    </row>
    <row r="298" spans="1:4">
      <c r="A298" t="s">
        <v>2502</v>
      </c>
      <c r="B298" s="171" t="s">
        <v>2512</v>
      </c>
      <c r="C298" s="173"/>
      <c r="D298" t="s">
        <v>445</v>
      </c>
    </row>
    <row r="299" spans="1:4">
      <c r="A299" t="s">
        <v>2590</v>
      </c>
      <c r="B299" s="171">
        <v>740000</v>
      </c>
      <c r="C299" s="190"/>
      <c r="D299" t="s">
        <v>2468</v>
      </c>
    </row>
    <row r="300" spans="1:4">
      <c r="A300" t="s">
        <v>2525</v>
      </c>
      <c r="B300" s="20" t="s">
        <v>2521</v>
      </c>
      <c r="C300" s="182"/>
      <c r="D300" t="s">
        <v>2580</v>
      </c>
    </row>
    <row r="301" spans="1:4">
      <c r="A301" t="s">
        <v>2522</v>
      </c>
      <c r="B301" s="20" t="s">
        <v>2538</v>
      </c>
      <c r="C301" s="180"/>
      <c r="D301" t="s">
        <v>93</v>
      </c>
    </row>
    <row r="302" spans="1:4">
      <c r="B302"/>
    </row>
    <row r="303" spans="1:4">
      <c r="A303" s="42" t="s">
        <v>2747</v>
      </c>
      <c r="B303" s="169"/>
      <c r="C303" s="159"/>
      <c r="D303" s="159"/>
    </row>
    <row r="304" spans="1:4">
      <c r="A304" s="9" t="s">
        <v>2497</v>
      </c>
      <c r="B304" s="170" t="s">
        <v>2498</v>
      </c>
      <c r="C304" s="9" t="s">
        <v>2499</v>
      </c>
      <c r="D304" s="9" t="s">
        <v>2500</v>
      </c>
    </row>
    <row r="305" spans="1:4">
      <c r="A305" t="s">
        <v>2507</v>
      </c>
      <c r="B305" s="20" t="s">
        <v>2518</v>
      </c>
      <c r="C305" s="176"/>
      <c r="D305" t="s">
        <v>2471</v>
      </c>
    </row>
    <row r="306" spans="1:4">
      <c r="A306" t="s">
        <v>2522</v>
      </c>
      <c r="B306" s="20" t="s">
        <v>2538</v>
      </c>
      <c r="C306" s="180"/>
      <c r="D306" t="s">
        <v>93</v>
      </c>
    </row>
    <row r="307" spans="1:4">
      <c r="A307" t="s">
        <v>2525</v>
      </c>
      <c r="B307" s="20" t="s">
        <v>2521</v>
      </c>
      <c r="C307" s="182"/>
      <c r="D307" t="s">
        <v>2580</v>
      </c>
    </row>
    <row r="308" spans="1:4">
      <c r="A308" t="s">
        <v>2546</v>
      </c>
      <c r="B308" s="20" t="s">
        <v>2540</v>
      </c>
      <c r="C308" s="186"/>
      <c r="D308" t="s">
        <v>2470</v>
      </c>
    </row>
    <row r="309" spans="1:4">
      <c r="A309" t="s">
        <v>2547</v>
      </c>
      <c r="B309" s="20" t="s">
        <v>2541</v>
      </c>
      <c r="C309" s="188"/>
      <c r="D309" t="s">
        <v>2579</v>
      </c>
    </row>
    <row r="310" spans="1:4">
      <c r="A310" t="s">
        <v>2515</v>
      </c>
      <c r="B310" s="171" t="s">
        <v>2516</v>
      </c>
      <c r="C310" s="175"/>
      <c r="D310" t="s">
        <v>92</v>
      </c>
    </row>
    <row r="311" spans="1:4">
      <c r="A311" t="s">
        <v>2524</v>
      </c>
      <c r="B311" s="20" t="s">
        <v>2520</v>
      </c>
      <c r="C311" s="181"/>
      <c r="D311" t="s">
        <v>2636</v>
      </c>
    </row>
    <row r="312" spans="1:4">
      <c r="A312" t="s">
        <v>2502</v>
      </c>
      <c r="B312" s="171" t="s">
        <v>2512</v>
      </c>
      <c r="C312" s="173"/>
      <c r="D312" t="s">
        <v>2635</v>
      </c>
    </row>
    <row r="313" spans="1:4">
      <c r="A313" t="s">
        <v>2508</v>
      </c>
      <c r="B313" s="171" t="s">
        <v>2513</v>
      </c>
      <c r="C313" s="174"/>
      <c r="D313" t="s">
        <v>87</v>
      </c>
    </row>
    <row r="314" spans="1:4">
      <c r="A314" t="s">
        <v>2509</v>
      </c>
      <c r="B314" s="171" t="s">
        <v>2510</v>
      </c>
      <c r="C314" s="167"/>
      <c r="D314" t="s">
        <v>2634</v>
      </c>
    </row>
    <row r="315" spans="1:4">
      <c r="A315" t="s">
        <v>2590</v>
      </c>
      <c r="B315" s="171">
        <v>740000</v>
      </c>
      <c r="C315" s="190"/>
      <c r="D315" t="s">
        <v>2468</v>
      </c>
    </row>
    <row r="317" spans="1:4">
      <c r="A317" s="42" t="s">
        <v>3802</v>
      </c>
      <c r="B317" s="169"/>
      <c r="C317" s="159"/>
      <c r="D317" s="159"/>
    </row>
    <row r="318" spans="1:4">
      <c r="A318" s="9" t="s">
        <v>2497</v>
      </c>
      <c r="B318" s="170" t="s">
        <v>2498</v>
      </c>
      <c r="C318" s="9" t="s">
        <v>2499</v>
      </c>
      <c r="D318" s="9" t="s">
        <v>2500</v>
      </c>
    </row>
    <row r="319" spans="1:4">
      <c r="A319" t="s">
        <v>2522</v>
      </c>
      <c r="B319" s="20" t="s">
        <v>2538</v>
      </c>
      <c r="C319" s="180"/>
      <c r="D319" t="s">
        <v>3803</v>
      </c>
    </row>
    <row r="320" spans="1:4">
      <c r="A320" t="s">
        <v>3811</v>
      </c>
      <c r="B320" s="20" t="s">
        <v>3810</v>
      </c>
      <c r="C320" s="159"/>
      <c r="D320" t="s">
        <v>3804</v>
      </c>
    </row>
    <row r="321" spans="1:4">
      <c r="A321" t="s">
        <v>2509</v>
      </c>
      <c r="B321" s="171" t="s">
        <v>2510</v>
      </c>
      <c r="C321" s="167"/>
      <c r="D321" t="s">
        <v>3805</v>
      </c>
    </row>
    <row r="322" spans="1:4">
      <c r="A322" t="s">
        <v>2589</v>
      </c>
      <c r="B322" s="171" t="s">
        <v>2591</v>
      </c>
      <c r="C322" s="189"/>
      <c r="D322" t="s">
        <v>3806</v>
      </c>
    </row>
    <row r="323" spans="1:4">
      <c r="A323" t="s">
        <v>3812</v>
      </c>
      <c r="B323" s="171">
        <v>808080</v>
      </c>
      <c r="C323" s="411"/>
      <c r="D323" t="s">
        <v>3807</v>
      </c>
    </row>
    <row r="324" spans="1:4">
      <c r="A324" t="s">
        <v>2515</v>
      </c>
      <c r="B324" s="171" t="s">
        <v>2516</v>
      </c>
      <c r="C324" s="175"/>
      <c r="D324" t="s">
        <v>3808</v>
      </c>
    </row>
    <row r="325" spans="1:4">
      <c r="A325" t="s">
        <v>2523</v>
      </c>
      <c r="B325" s="20" t="s">
        <v>2519</v>
      </c>
      <c r="C325" s="179"/>
      <c r="D325" t="s">
        <v>3809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3757</v>
      </c>
      <c r="B2" t="s">
        <v>3419</v>
      </c>
      <c r="C2" s="163" t="s">
        <v>3420</v>
      </c>
    </row>
    <row r="3" spans="1:3">
      <c r="A3" t="s">
        <v>3670</v>
      </c>
      <c r="B3" t="s">
        <v>3671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3566</v>
      </c>
      <c r="B2" t="s">
        <v>3755</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3560</v>
      </c>
      <c r="B1" s="366" t="s">
        <v>3561</v>
      </c>
      <c r="C1" s="366" t="s">
        <v>3562</v>
      </c>
      <c r="D1" s="366" t="s">
        <v>3563</v>
      </c>
      <c r="E1" s="366" t="s">
        <v>3564</v>
      </c>
      <c r="F1" s="367" t="s">
        <v>3565</v>
      </c>
    </row>
    <row r="2" spans="1:6" ht="29">
      <c r="A2" s="1" t="s">
        <v>3566</v>
      </c>
      <c r="B2" s="1" t="s">
        <v>3128</v>
      </c>
      <c r="C2" s="1">
        <v>2030</v>
      </c>
      <c r="D2" s="5">
        <f>0.48*'EPA GHG Inventory'!Q16</f>
        <v>3161.7119999999995</v>
      </c>
      <c r="E2" s="5">
        <f>0.5*'EPA GHG Inventory'!Q16</f>
        <v>3293.45</v>
      </c>
      <c r="F2" t="s">
        <v>3129</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3724</v>
      </c>
    </row>
    <row r="2" spans="1:35">
      <c r="A2" t="s">
        <v>3725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3736</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3739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3740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3729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3741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3742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3730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3743</v>
      </c>
    </row>
    <row r="18" spans="1:1">
      <c r="A18" t="s">
        <v>3744</v>
      </c>
    </row>
    <row r="19" spans="1:1">
      <c r="A19" t="s">
        <v>3745</v>
      </c>
    </row>
    <row r="20" spans="1:1">
      <c r="A20" t="s">
        <v>3746</v>
      </c>
    </row>
    <row r="21" spans="1:1">
      <c r="A21" t="s">
        <v>3731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13" t="s">
        <v>475</v>
      </c>
      <c r="B2" s="413"/>
      <c r="C2" s="212"/>
      <c r="D2" s="212"/>
      <c r="E2" s="212"/>
      <c r="F2" s="212"/>
      <c r="G2" s="212"/>
      <c r="H2" s="49" t="s">
        <v>476</v>
      </c>
    </row>
    <row r="3" spans="1:8" ht="15.5">
      <c r="A3" s="212" t="s">
        <v>721</v>
      </c>
      <c r="B3" s="212"/>
      <c r="C3" s="212"/>
      <c r="D3" s="212"/>
      <c r="E3" s="212"/>
      <c r="F3" s="212"/>
      <c r="G3" s="212"/>
      <c r="H3" s="49" t="s">
        <v>3396</v>
      </c>
    </row>
    <row r="4" spans="1:8">
      <c r="A4" s="213"/>
      <c r="B4" s="213"/>
      <c r="C4" s="213"/>
      <c r="D4" s="213"/>
      <c r="E4" s="213"/>
      <c r="F4" s="213"/>
      <c r="G4" s="49"/>
      <c r="H4" s="49" t="s">
        <v>477</v>
      </c>
    </row>
    <row r="5" spans="1:8">
      <c r="A5" s="213"/>
      <c r="B5" s="213"/>
      <c r="C5" s="213"/>
      <c r="D5" s="213"/>
      <c r="E5" s="213"/>
      <c r="F5" s="213"/>
      <c r="G5" s="213"/>
      <c r="H5" s="213"/>
    </row>
    <row r="6" spans="1:8">
      <c r="A6" s="414" t="s">
        <v>478</v>
      </c>
      <c r="B6" s="267" t="s">
        <v>479</v>
      </c>
      <c r="C6" s="267" t="s">
        <v>480</v>
      </c>
      <c r="D6" s="267" t="s">
        <v>481</v>
      </c>
      <c r="E6" s="267" t="s">
        <v>482</v>
      </c>
      <c r="F6" s="267" t="s">
        <v>483</v>
      </c>
      <c r="G6" s="267" t="s">
        <v>484</v>
      </c>
      <c r="H6" s="267" t="s">
        <v>485</v>
      </c>
    </row>
    <row r="7" spans="1:8" ht="15" thickBot="1">
      <c r="A7" s="415"/>
      <c r="B7" s="416" t="s">
        <v>486</v>
      </c>
      <c r="C7" s="417"/>
      <c r="D7" s="417"/>
      <c r="E7" s="417"/>
      <c r="F7" s="417"/>
      <c r="G7" s="417"/>
      <c r="H7" s="418"/>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3389</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3390</v>
      </c>
      <c r="B44" s="269" t="s">
        <v>521</v>
      </c>
      <c r="C44" s="269" t="s">
        <v>521</v>
      </c>
      <c r="D44" s="269" t="s">
        <v>521</v>
      </c>
      <c r="E44" s="269">
        <v>208.89432174184356</v>
      </c>
      <c r="F44" s="269">
        <v>105.47180460606191</v>
      </c>
      <c r="G44" s="269">
        <v>355.97410702367489</v>
      </c>
      <c r="H44" s="269">
        <v>65.111291475618813</v>
      </c>
    </row>
    <row r="45" spans="1:8">
      <c r="A45" s="279" t="s">
        <v>3391</v>
      </c>
      <c r="B45" s="269" t="s">
        <v>526</v>
      </c>
      <c r="C45" s="278" t="s">
        <v>187</v>
      </c>
      <c r="D45" s="278" t="s">
        <v>187</v>
      </c>
      <c r="E45" s="278" t="s">
        <v>187</v>
      </c>
      <c r="F45" s="278" t="s">
        <v>187</v>
      </c>
      <c r="G45" s="278" t="s">
        <v>187</v>
      </c>
      <c r="H45" s="278" t="s">
        <v>187</v>
      </c>
    </row>
    <row r="46" spans="1:8">
      <c r="A46" s="274" t="s">
        <v>3392</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3393</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3394</v>
      </c>
      <c r="B54" s="269">
        <v>230699.51036740557</v>
      </c>
      <c r="C54" s="278" t="s">
        <v>187</v>
      </c>
      <c r="D54" s="278" t="s">
        <v>187</v>
      </c>
      <c r="E54" s="278" t="s">
        <v>187</v>
      </c>
      <c r="F54" s="278" t="s">
        <v>187</v>
      </c>
      <c r="G54" s="278" t="s">
        <v>187</v>
      </c>
      <c r="H54" s="278" t="s">
        <v>187</v>
      </c>
    </row>
    <row r="55" spans="1:8">
      <c r="A55" s="214" t="s">
        <v>3395</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3116</v>
      </c>
      <c r="B66" s="51">
        <f>G375</f>
        <v>13282.915919456782</v>
      </c>
      <c r="C66" s="51">
        <f t="shared" ref="C66:D66" si="7">H375</f>
        <v>5.1948184495699996E-3</v>
      </c>
      <c r="D66" s="51">
        <f t="shared" si="7"/>
        <v>1.29867598133739</v>
      </c>
      <c r="E66" s="51"/>
      <c r="F66" s="51"/>
      <c r="G66" s="51"/>
      <c r="H66" s="51"/>
    </row>
    <row r="67" spans="1:10" ht="58">
      <c r="A67" s="1" t="s">
        <v>3117</v>
      </c>
      <c r="B67" s="5"/>
      <c r="C67" s="5"/>
      <c r="D67" s="5"/>
      <c r="E67" s="5"/>
      <c r="F67" s="5"/>
      <c r="G67" s="5"/>
      <c r="H67" s="5"/>
    </row>
    <row r="68" spans="1:10" ht="15" thickBot="1">
      <c r="B68" s="81"/>
      <c r="C68" s="81"/>
      <c r="D68" s="81"/>
      <c r="E68" s="81"/>
      <c r="F68" s="81"/>
      <c r="G68" s="81"/>
      <c r="H68" s="81"/>
    </row>
    <row r="69" spans="1:10" ht="15.5">
      <c r="A69" s="419" t="s">
        <v>536</v>
      </c>
      <c r="B69" s="420"/>
      <c r="C69" s="215"/>
      <c r="D69" s="215"/>
      <c r="E69" s="215"/>
      <c r="F69" s="215"/>
      <c r="G69" s="215"/>
      <c r="H69" s="215"/>
      <c r="I69" s="54"/>
      <c r="J69" s="49" t="s">
        <v>476</v>
      </c>
    </row>
    <row r="70" spans="1:10" ht="15.5">
      <c r="A70" s="48" t="s">
        <v>537</v>
      </c>
      <c r="B70" s="52"/>
      <c r="C70" s="53"/>
      <c r="D70" s="53"/>
      <c r="E70" s="53"/>
      <c r="F70" s="53"/>
      <c r="G70" s="53"/>
      <c r="H70" s="53"/>
      <c r="I70" s="54"/>
      <c r="J70" s="49" t="s">
        <v>3396</v>
      </c>
    </row>
    <row r="71" spans="1:10" ht="15.5">
      <c r="A71" s="48"/>
      <c r="B71" s="52"/>
      <c r="C71" s="53"/>
      <c r="D71" s="53"/>
      <c r="E71" s="53"/>
      <c r="F71" s="53"/>
      <c r="G71" s="53"/>
      <c r="H71" s="49"/>
      <c r="I71" s="54"/>
      <c r="J71" s="49" t="s">
        <v>477</v>
      </c>
    </row>
    <row r="72" spans="1:10">
      <c r="A72" s="421" t="s">
        <v>478</v>
      </c>
      <c r="B72" s="424" t="s">
        <v>538</v>
      </c>
      <c r="C72" s="425"/>
      <c r="D72" s="424" t="s">
        <v>539</v>
      </c>
      <c r="E72" s="426"/>
      <c r="F72" s="427"/>
      <c r="G72" s="424" t="s">
        <v>540</v>
      </c>
      <c r="H72" s="428"/>
      <c r="I72" s="428"/>
      <c r="J72" s="425"/>
    </row>
    <row r="73" spans="1:10">
      <c r="A73" s="422"/>
      <c r="B73" s="429" t="s">
        <v>541</v>
      </c>
      <c r="C73" s="430"/>
      <c r="D73" s="433" t="s">
        <v>542</v>
      </c>
      <c r="E73" s="429" t="s">
        <v>480</v>
      </c>
      <c r="F73" s="430" t="s">
        <v>481</v>
      </c>
      <c r="G73" s="433" t="s">
        <v>543</v>
      </c>
      <c r="H73" s="433" t="s">
        <v>480</v>
      </c>
      <c r="I73" s="433" t="s">
        <v>481</v>
      </c>
      <c r="J73" s="263" t="s">
        <v>479</v>
      </c>
    </row>
    <row r="74" spans="1:10">
      <c r="A74" s="422"/>
      <c r="B74" s="431"/>
      <c r="C74" s="432"/>
      <c r="D74" s="434"/>
      <c r="E74" s="431"/>
      <c r="F74" s="432"/>
      <c r="G74" s="435"/>
      <c r="H74" s="434"/>
      <c r="I74" s="434"/>
      <c r="J74" s="263" t="s">
        <v>544</v>
      </c>
    </row>
    <row r="75" spans="1:10" ht="15" thickBot="1">
      <c r="A75" s="423"/>
      <c r="B75" s="266" t="s">
        <v>545</v>
      </c>
      <c r="C75" s="55" t="s">
        <v>546</v>
      </c>
      <c r="D75" s="55" t="s">
        <v>547</v>
      </c>
      <c r="E75" s="441" t="s">
        <v>548</v>
      </c>
      <c r="F75" s="442"/>
      <c r="G75" s="441" t="s">
        <v>486</v>
      </c>
      <c r="H75" s="439"/>
      <c r="I75" s="439"/>
      <c r="J75" s="440"/>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3231</v>
      </c>
      <c r="B81" s="327" t="s">
        <v>521</v>
      </c>
      <c r="C81" s="327" t="s">
        <v>550</v>
      </c>
      <c r="D81" s="327" t="s">
        <v>521</v>
      </c>
      <c r="E81" s="327" t="s">
        <v>521</v>
      </c>
      <c r="F81" s="327" t="s">
        <v>521</v>
      </c>
      <c r="G81" s="327" t="s">
        <v>521</v>
      </c>
      <c r="H81" s="327" t="s">
        <v>521</v>
      </c>
      <c r="I81" s="327" t="s">
        <v>521</v>
      </c>
      <c r="J81" s="327" t="s">
        <v>521</v>
      </c>
    </row>
    <row r="82" spans="1:10">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c r="A88" s="285" t="s">
        <v>3231</v>
      </c>
      <c r="B88" s="327" t="s">
        <v>521</v>
      </c>
      <c r="C88" s="327" t="s">
        <v>550</v>
      </c>
      <c r="D88" s="327" t="s">
        <v>521</v>
      </c>
      <c r="E88" s="327" t="s">
        <v>521</v>
      </c>
      <c r="F88" s="327" t="s">
        <v>521</v>
      </c>
      <c r="G88" s="327" t="s">
        <v>521</v>
      </c>
      <c r="H88" s="327" t="s">
        <v>521</v>
      </c>
      <c r="I88" s="327" t="s">
        <v>521</v>
      </c>
      <c r="J88" s="327" t="s">
        <v>521</v>
      </c>
    </row>
    <row r="89" spans="1:10">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3231</v>
      </c>
      <c r="B95" s="327" t="s">
        <v>521</v>
      </c>
      <c r="C95" s="327" t="s">
        <v>550</v>
      </c>
      <c r="D95" s="327" t="s">
        <v>521</v>
      </c>
      <c r="E95" s="327" t="s">
        <v>521</v>
      </c>
      <c r="F95" s="327" t="s">
        <v>521</v>
      </c>
      <c r="G95" s="327" t="s">
        <v>521</v>
      </c>
      <c r="H95" s="327" t="s">
        <v>521</v>
      </c>
      <c r="I95" s="327" t="s">
        <v>521</v>
      </c>
      <c r="J95" s="327" t="s">
        <v>521</v>
      </c>
    </row>
    <row r="96" spans="1:10">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3123</v>
      </c>
      <c r="C104" s="327" t="s">
        <v>550</v>
      </c>
      <c r="D104" s="328" t="s">
        <v>187</v>
      </c>
      <c r="E104" s="328" t="s">
        <v>187</v>
      </c>
      <c r="F104" s="328" t="s">
        <v>187</v>
      </c>
      <c r="G104" s="327" t="s">
        <v>3123</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3123</v>
      </c>
      <c r="C111" s="327" t="s">
        <v>550</v>
      </c>
      <c r="D111" s="328" t="s">
        <v>187</v>
      </c>
      <c r="E111" s="328" t="s">
        <v>187</v>
      </c>
      <c r="F111" s="328" t="s">
        <v>187</v>
      </c>
      <c r="G111" s="327" t="s">
        <v>566</v>
      </c>
      <c r="H111" s="327" t="s">
        <v>3123</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3230</v>
      </c>
      <c r="B122" s="329" t="s">
        <v>521</v>
      </c>
      <c r="C122" s="327" t="s">
        <v>550</v>
      </c>
      <c r="D122" s="327" t="s">
        <v>521</v>
      </c>
      <c r="E122" s="327" t="s">
        <v>521</v>
      </c>
      <c r="F122" s="327" t="s">
        <v>521</v>
      </c>
      <c r="G122" s="329" t="s">
        <v>521</v>
      </c>
      <c r="H122" s="329" t="s">
        <v>521</v>
      </c>
      <c r="I122" s="329" t="s">
        <v>521</v>
      </c>
      <c r="J122" s="329" t="s">
        <v>521</v>
      </c>
    </row>
    <row r="123" spans="1:10">
      <c r="A123" s="285" t="s">
        <v>3231</v>
      </c>
      <c r="B123" s="329" t="s">
        <v>521</v>
      </c>
      <c r="C123" s="327" t="s">
        <v>550</v>
      </c>
      <c r="D123" s="327" t="s">
        <v>521</v>
      </c>
      <c r="E123" s="327" t="s">
        <v>521</v>
      </c>
      <c r="F123" s="327" t="s">
        <v>521</v>
      </c>
      <c r="G123" s="329" t="s">
        <v>521</v>
      </c>
      <c r="H123" s="329" t="s">
        <v>521</v>
      </c>
      <c r="I123" s="329" t="s">
        <v>521</v>
      </c>
      <c r="J123" s="329" t="s">
        <v>521</v>
      </c>
    </row>
    <row r="124" spans="1:10">
      <c r="A124" s="285" t="s">
        <v>3232</v>
      </c>
      <c r="B124" s="329" t="s">
        <v>494</v>
      </c>
      <c r="C124" s="327" t="s">
        <v>550</v>
      </c>
      <c r="D124" s="327" t="s">
        <v>526</v>
      </c>
      <c r="E124" s="327" t="s">
        <v>494</v>
      </c>
      <c r="F124" s="327" t="s">
        <v>494</v>
      </c>
      <c r="G124" s="329" t="s">
        <v>494</v>
      </c>
      <c r="H124" s="329" t="s">
        <v>494</v>
      </c>
      <c r="I124" s="329" t="s">
        <v>494</v>
      </c>
      <c r="J124" s="329" t="s">
        <v>492</v>
      </c>
    </row>
    <row r="125" spans="1:10">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3230</v>
      </c>
      <c r="B129" s="327" t="s">
        <v>521</v>
      </c>
      <c r="C129" s="327" t="s">
        <v>550</v>
      </c>
      <c r="D129" s="327" t="s">
        <v>521</v>
      </c>
      <c r="E129" s="327" t="s">
        <v>521</v>
      </c>
      <c r="F129" s="327" t="s">
        <v>521</v>
      </c>
      <c r="G129" s="327" t="s">
        <v>521</v>
      </c>
      <c r="H129" s="327" t="s">
        <v>521</v>
      </c>
      <c r="I129" s="327" t="s">
        <v>521</v>
      </c>
      <c r="J129" s="327" t="s">
        <v>521</v>
      </c>
    </row>
    <row r="130" spans="1:10">
      <c r="A130" s="283" t="s">
        <v>3231</v>
      </c>
      <c r="B130" s="327" t="s">
        <v>521</v>
      </c>
      <c r="C130" s="327" t="s">
        <v>550</v>
      </c>
      <c r="D130" s="327" t="s">
        <v>521</v>
      </c>
      <c r="E130" s="327" t="s">
        <v>521</v>
      </c>
      <c r="F130" s="327" t="s">
        <v>521</v>
      </c>
      <c r="G130" s="327" t="s">
        <v>521</v>
      </c>
      <c r="H130" s="327" t="s">
        <v>521</v>
      </c>
      <c r="I130" s="327" t="s">
        <v>521</v>
      </c>
      <c r="J130" s="327" t="s">
        <v>521</v>
      </c>
    </row>
    <row r="131" spans="1:10">
      <c r="A131" s="283" t="s">
        <v>3232</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3235</v>
      </c>
      <c r="B157" s="327" t="s">
        <v>521</v>
      </c>
      <c r="C157" s="327" t="s">
        <v>550</v>
      </c>
      <c r="D157" s="327" t="s">
        <v>521</v>
      </c>
      <c r="E157" s="327" t="s">
        <v>521</v>
      </c>
      <c r="F157" s="327" t="s">
        <v>521</v>
      </c>
      <c r="G157" s="327" t="s">
        <v>521</v>
      </c>
      <c r="H157" s="327" t="s">
        <v>521</v>
      </c>
      <c r="I157" s="327" t="s">
        <v>521</v>
      </c>
      <c r="J157" s="327" t="s">
        <v>521</v>
      </c>
    </row>
    <row r="158" spans="1:10">
      <c r="A158" s="291" t="s">
        <v>3236</v>
      </c>
      <c r="B158" s="327" t="s">
        <v>521</v>
      </c>
      <c r="C158" s="327" t="s">
        <v>550</v>
      </c>
      <c r="D158" s="327" t="s">
        <v>521</v>
      </c>
      <c r="E158" s="327" t="s">
        <v>521</v>
      </c>
      <c r="F158" s="327" t="s">
        <v>521</v>
      </c>
      <c r="G158" s="327" t="s">
        <v>521</v>
      </c>
      <c r="H158" s="327" t="s">
        <v>521</v>
      </c>
      <c r="I158" s="327" t="s">
        <v>521</v>
      </c>
      <c r="J158" s="327" t="s">
        <v>521</v>
      </c>
    </row>
    <row r="159" spans="1:10">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3235</v>
      </c>
      <c r="B164" s="329" t="s">
        <v>521</v>
      </c>
      <c r="C164" s="327" t="s">
        <v>550</v>
      </c>
      <c r="D164" s="327" t="s">
        <v>521</v>
      </c>
      <c r="E164" s="327" t="s">
        <v>521</v>
      </c>
      <c r="F164" s="327" t="s">
        <v>521</v>
      </c>
      <c r="G164" s="329" t="s">
        <v>521</v>
      </c>
      <c r="H164" s="329" t="s">
        <v>521</v>
      </c>
      <c r="I164" s="329" t="s">
        <v>521</v>
      </c>
      <c r="J164" s="329" t="s">
        <v>521</v>
      </c>
    </row>
    <row r="165" spans="1:10">
      <c r="A165" s="291" t="s">
        <v>3236</v>
      </c>
      <c r="B165" s="329" t="s">
        <v>521</v>
      </c>
      <c r="C165" s="327" t="s">
        <v>550</v>
      </c>
      <c r="D165" s="327" t="s">
        <v>521</v>
      </c>
      <c r="E165" s="327" t="s">
        <v>521</v>
      </c>
      <c r="F165" s="327" t="s">
        <v>521</v>
      </c>
      <c r="G165" s="329" t="s">
        <v>521</v>
      </c>
      <c r="H165" s="329" t="s">
        <v>521</v>
      </c>
      <c r="I165" s="329" t="s">
        <v>521</v>
      </c>
      <c r="J165" s="329" t="s">
        <v>521</v>
      </c>
    </row>
    <row r="166" spans="1:10">
      <c r="A166" s="291" t="s">
        <v>3237</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3235</v>
      </c>
      <c r="B171" s="329" t="s">
        <v>521</v>
      </c>
      <c r="C171" s="327" t="s">
        <v>550</v>
      </c>
      <c r="D171" s="327" t="s">
        <v>521</v>
      </c>
      <c r="E171" s="327" t="s">
        <v>521</v>
      </c>
      <c r="F171" s="327" t="s">
        <v>521</v>
      </c>
      <c r="G171" s="329" t="s">
        <v>521</v>
      </c>
      <c r="H171" s="329" t="s">
        <v>521</v>
      </c>
      <c r="I171" s="329" t="s">
        <v>521</v>
      </c>
      <c r="J171" s="329" t="s">
        <v>521</v>
      </c>
    </row>
    <row r="172" spans="1:10">
      <c r="A172" s="291" t="s">
        <v>3236</v>
      </c>
      <c r="B172" s="329" t="s">
        <v>521</v>
      </c>
      <c r="C172" s="327" t="s">
        <v>550</v>
      </c>
      <c r="D172" s="327" t="s">
        <v>521</v>
      </c>
      <c r="E172" s="327" t="s">
        <v>521</v>
      </c>
      <c r="F172" s="327" t="s">
        <v>521</v>
      </c>
      <c r="G172" s="329" t="s">
        <v>521</v>
      </c>
      <c r="H172" s="329" t="s">
        <v>521</v>
      </c>
      <c r="I172" s="329" t="s">
        <v>521</v>
      </c>
      <c r="J172" s="329" t="s">
        <v>521</v>
      </c>
    </row>
    <row r="173" spans="1:10">
      <c r="A173" s="291" t="s">
        <v>3237</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3235</v>
      </c>
      <c r="B178" s="329" t="s">
        <v>521</v>
      </c>
      <c r="C178" s="327" t="s">
        <v>550</v>
      </c>
      <c r="D178" s="327" t="s">
        <v>521</v>
      </c>
      <c r="E178" s="327" t="s">
        <v>521</v>
      </c>
      <c r="F178" s="327" t="s">
        <v>521</v>
      </c>
      <c r="G178" s="329" t="s">
        <v>521</v>
      </c>
      <c r="H178" s="329" t="s">
        <v>521</v>
      </c>
      <c r="I178" s="329" t="s">
        <v>521</v>
      </c>
      <c r="J178" s="329" t="s">
        <v>521</v>
      </c>
    </row>
    <row r="179" spans="1:10">
      <c r="A179" s="291" t="s">
        <v>3236</v>
      </c>
      <c r="B179" s="329" t="s">
        <v>521</v>
      </c>
      <c r="C179" s="327" t="s">
        <v>550</v>
      </c>
      <c r="D179" s="327" t="s">
        <v>521</v>
      </c>
      <c r="E179" s="327" t="s">
        <v>521</v>
      </c>
      <c r="F179" s="327" t="s">
        <v>521</v>
      </c>
      <c r="G179" s="329" t="s">
        <v>521</v>
      </c>
      <c r="H179" s="329" t="s">
        <v>521</v>
      </c>
      <c r="I179" s="329" t="s">
        <v>521</v>
      </c>
      <c r="J179" s="329" t="s">
        <v>521</v>
      </c>
    </row>
    <row r="180" spans="1:10">
      <c r="A180" s="291" t="s">
        <v>3237</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3235</v>
      </c>
      <c r="B185" s="329" t="s">
        <v>521</v>
      </c>
      <c r="C185" s="327" t="s">
        <v>550</v>
      </c>
      <c r="D185" s="327" t="s">
        <v>521</v>
      </c>
      <c r="E185" s="327" t="s">
        <v>521</v>
      </c>
      <c r="F185" s="327" t="s">
        <v>521</v>
      </c>
      <c r="G185" s="329" t="s">
        <v>521</v>
      </c>
      <c r="H185" s="329" t="s">
        <v>521</v>
      </c>
      <c r="I185" s="329" t="s">
        <v>521</v>
      </c>
      <c r="J185" s="329" t="s">
        <v>521</v>
      </c>
    </row>
    <row r="186" spans="1:10">
      <c r="A186" s="291" t="s">
        <v>3236</v>
      </c>
      <c r="B186" s="329" t="s">
        <v>521</v>
      </c>
      <c r="C186" s="327" t="s">
        <v>550</v>
      </c>
      <c r="D186" s="327" t="s">
        <v>521</v>
      </c>
      <c r="E186" s="327" t="s">
        <v>521</v>
      </c>
      <c r="F186" s="327" t="s">
        <v>521</v>
      </c>
      <c r="G186" s="329" t="s">
        <v>521</v>
      </c>
      <c r="H186" s="329" t="s">
        <v>521</v>
      </c>
      <c r="I186" s="329" t="s">
        <v>521</v>
      </c>
      <c r="J186" s="329" t="s">
        <v>521</v>
      </c>
    </row>
    <row r="187" spans="1:10">
      <c r="A187" s="291" t="s">
        <v>3237</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3235</v>
      </c>
      <c r="B192" s="329" t="s">
        <v>521</v>
      </c>
      <c r="C192" s="327" t="s">
        <v>550</v>
      </c>
      <c r="D192" s="327" t="s">
        <v>521</v>
      </c>
      <c r="E192" s="327" t="s">
        <v>521</v>
      </c>
      <c r="F192" s="327" t="s">
        <v>521</v>
      </c>
      <c r="G192" s="329" t="s">
        <v>521</v>
      </c>
      <c r="H192" s="329" t="s">
        <v>521</v>
      </c>
      <c r="I192" s="329" t="s">
        <v>521</v>
      </c>
      <c r="J192" s="329" t="s">
        <v>521</v>
      </c>
    </row>
    <row r="193" spans="1:10">
      <c r="A193" s="291" t="s">
        <v>3236</v>
      </c>
      <c r="B193" s="329" t="s">
        <v>521</v>
      </c>
      <c r="C193" s="327" t="s">
        <v>550</v>
      </c>
      <c r="D193" s="327" t="s">
        <v>521</v>
      </c>
      <c r="E193" s="327" t="s">
        <v>521</v>
      </c>
      <c r="F193" s="327" t="s">
        <v>521</v>
      </c>
      <c r="G193" s="329" t="s">
        <v>521</v>
      </c>
      <c r="H193" s="329" t="s">
        <v>521</v>
      </c>
      <c r="I193" s="329" t="s">
        <v>521</v>
      </c>
      <c r="J193" s="329" t="s">
        <v>521</v>
      </c>
    </row>
    <row r="194" spans="1:10">
      <c r="A194" s="291" t="s">
        <v>3237</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3235</v>
      </c>
      <c r="B199" s="329" t="s">
        <v>521</v>
      </c>
      <c r="C199" s="327" t="s">
        <v>550</v>
      </c>
      <c r="D199" s="327" t="s">
        <v>521</v>
      </c>
      <c r="E199" s="327" t="s">
        <v>521</v>
      </c>
      <c r="F199" s="327" t="s">
        <v>521</v>
      </c>
      <c r="G199" s="329" t="s">
        <v>521</v>
      </c>
      <c r="H199" s="329" t="s">
        <v>521</v>
      </c>
      <c r="I199" s="329" t="s">
        <v>521</v>
      </c>
      <c r="J199" s="329" t="s">
        <v>521</v>
      </c>
    </row>
    <row r="200" spans="1:10">
      <c r="A200" s="293" t="s">
        <v>3236</v>
      </c>
      <c r="B200" s="329" t="s">
        <v>521</v>
      </c>
      <c r="C200" s="327" t="s">
        <v>550</v>
      </c>
      <c r="D200" s="327" t="s">
        <v>521</v>
      </c>
      <c r="E200" s="327" t="s">
        <v>521</v>
      </c>
      <c r="F200" s="327" t="s">
        <v>521</v>
      </c>
      <c r="G200" s="329" t="s">
        <v>521</v>
      </c>
      <c r="H200" s="329" t="s">
        <v>521</v>
      </c>
      <c r="I200" s="329" t="s">
        <v>521</v>
      </c>
      <c r="J200" s="329" t="s">
        <v>521</v>
      </c>
    </row>
    <row r="201" spans="1:10">
      <c r="A201" s="291" t="s">
        <v>3237</v>
      </c>
      <c r="B201" s="329" t="s">
        <v>494</v>
      </c>
      <c r="C201" s="327" t="s">
        <v>550</v>
      </c>
      <c r="D201" s="327" t="s">
        <v>526</v>
      </c>
      <c r="E201" s="327" t="s">
        <v>494</v>
      </c>
      <c r="F201" s="327" t="s">
        <v>494</v>
      </c>
      <c r="G201" s="329" t="s">
        <v>494</v>
      </c>
      <c r="H201" s="329" t="s">
        <v>494</v>
      </c>
      <c r="I201" s="329" t="s">
        <v>494</v>
      </c>
      <c r="J201" s="329" t="s">
        <v>492</v>
      </c>
    </row>
    <row r="202" spans="1:10">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3230</v>
      </c>
      <c r="B215" s="327" t="s">
        <v>566</v>
      </c>
      <c r="C215" s="327" t="s">
        <v>550</v>
      </c>
      <c r="D215" s="327" t="s">
        <v>566</v>
      </c>
      <c r="E215" s="327" t="s">
        <v>3122</v>
      </c>
      <c r="F215" s="327" t="s">
        <v>3122</v>
      </c>
      <c r="G215" s="327" t="s">
        <v>566</v>
      </c>
      <c r="H215" s="327" t="s">
        <v>3122</v>
      </c>
      <c r="I215" s="327" t="s">
        <v>3122</v>
      </c>
    </row>
    <row r="216" spans="1:10">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3241</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3242</v>
      </c>
      <c r="B228" s="327" t="s">
        <v>566</v>
      </c>
      <c r="C228" s="327" t="s">
        <v>550</v>
      </c>
      <c r="D228" s="328" t="s">
        <v>187</v>
      </c>
      <c r="E228" s="328" t="s">
        <v>187</v>
      </c>
      <c r="F228" s="328" t="s">
        <v>187</v>
      </c>
      <c r="G228" s="327" t="s">
        <v>566</v>
      </c>
      <c r="H228" s="327" t="s">
        <v>3122</v>
      </c>
      <c r="I228" s="327" t="s">
        <v>3122</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3241</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3242</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3241</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3232</v>
      </c>
      <c r="B246" s="329" t="s">
        <v>494</v>
      </c>
      <c r="C246" s="327" t="s">
        <v>550</v>
      </c>
      <c r="D246" s="327" t="s">
        <v>494</v>
      </c>
      <c r="E246" s="327" t="s">
        <v>494</v>
      </c>
      <c r="F246" s="327" t="s">
        <v>494</v>
      </c>
      <c r="G246" s="329" t="s">
        <v>494</v>
      </c>
      <c r="H246" s="329">
        <v>1.9584458055900002E-3</v>
      </c>
      <c r="I246" s="329">
        <v>2.75126384502E-3</v>
      </c>
    </row>
    <row r="247" spans="1:9">
      <c r="A247" s="283" t="s">
        <v>3242</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3243</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3232</v>
      </c>
      <c r="B255" s="329" t="s">
        <v>494</v>
      </c>
      <c r="C255" s="327" t="s">
        <v>550</v>
      </c>
      <c r="D255" s="327" t="s">
        <v>494</v>
      </c>
      <c r="E255" s="327" t="s">
        <v>494</v>
      </c>
      <c r="F255" s="327" t="s">
        <v>494</v>
      </c>
      <c r="G255" s="329" t="s">
        <v>494</v>
      </c>
      <c r="H255" s="329">
        <v>2.1488777387999999E-3</v>
      </c>
      <c r="I255" s="329">
        <v>1.21293212369E-3</v>
      </c>
    </row>
    <row r="256" spans="1:9">
      <c r="A256" s="283" t="s">
        <v>3242</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3241</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3232</v>
      </c>
      <c r="B263" s="329" t="s">
        <v>494</v>
      </c>
      <c r="C263" s="327" t="s">
        <v>550</v>
      </c>
      <c r="D263" s="327" t="s">
        <v>494</v>
      </c>
      <c r="E263" s="327" t="s">
        <v>519</v>
      </c>
      <c r="F263" s="327" t="s">
        <v>519</v>
      </c>
      <c r="G263" s="329" t="s">
        <v>494</v>
      </c>
      <c r="H263" s="329" t="s">
        <v>519</v>
      </c>
      <c r="I263" s="329" t="s">
        <v>519</v>
      </c>
    </row>
    <row r="264" spans="1:9">
      <c r="A264" s="283" t="s">
        <v>3242</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3232</v>
      </c>
      <c r="B278" s="329" t="s">
        <v>494</v>
      </c>
      <c r="C278" s="327" t="s">
        <v>550</v>
      </c>
      <c r="D278" s="327" t="s">
        <v>494</v>
      </c>
      <c r="E278" s="327" t="s">
        <v>519</v>
      </c>
      <c r="F278" s="327" t="s">
        <v>519</v>
      </c>
      <c r="G278" s="329" t="s">
        <v>494</v>
      </c>
      <c r="H278" s="329" t="s">
        <v>519</v>
      </c>
      <c r="I278" s="329" t="s">
        <v>519</v>
      </c>
    </row>
    <row r="279" spans="1:10">
      <c r="A279" s="283" t="s">
        <v>3244</v>
      </c>
      <c r="B279" s="327" t="s">
        <v>494</v>
      </c>
      <c r="C279" s="327" t="s">
        <v>550</v>
      </c>
      <c r="D279" s="328" t="s">
        <v>187</v>
      </c>
      <c r="E279" s="328" t="s">
        <v>187</v>
      </c>
      <c r="F279" s="328" t="s">
        <v>187</v>
      </c>
      <c r="G279" s="327" t="s">
        <v>494</v>
      </c>
      <c r="H279" s="327" t="s">
        <v>492</v>
      </c>
      <c r="I279" s="327" t="s">
        <v>492</v>
      </c>
    </row>
    <row r="280" spans="1:10">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3246</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3232</v>
      </c>
      <c r="B286" s="329" t="s">
        <v>494</v>
      </c>
      <c r="C286" s="327" t="s">
        <v>550</v>
      </c>
      <c r="D286" s="327" t="s">
        <v>494</v>
      </c>
      <c r="E286" s="327" t="s">
        <v>519</v>
      </c>
      <c r="F286" s="327" t="s">
        <v>519</v>
      </c>
      <c r="G286" s="329" t="s">
        <v>494</v>
      </c>
      <c r="H286" s="329" t="s">
        <v>519</v>
      </c>
      <c r="I286" s="329" t="s">
        <v>519</v>
      </c>
      <c r="J286" s="57" t="s">
        <v>492</v>
      </c>
    </row>
    <row r="287" spans="1:10">
      <c r="A287" s="283" t="s">
        <v>3247</v>
      </c>
      <c r="B287" s="327" t="s">
        <v>521</v>
      </c>
      <c r="C287" s="327" t="s">
        <v>550</v>
      </c>
      <c r="D287" s="328" t="s">
        <v>187</v>
      </c>
      <c r="E287" s="328" t="s">
        <v>187</v>
      </c>
      <c r="F287" s="328" t="s">
        <v>187</v>
      </c>
      <c r="G287" s="327" t="s">
        <v>521</v>
      </c>
      <c r="H287" s="327" t="s">
        <v>492</v>
      </c>
      <c r="I287" s="327" t="s">
        <v>492</v>
      </c>
      <c r="J287" s="57" t="s">
        <v>492</v>
      </c>
    </row>
    <row r="288" spans="1:10">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3235</v>
      </c>
      <c r="B292" s="327" t="s">
        <v>566</v>
      </c>
      <c r="C292" s="327" t="s">
        <v>550</v>
      </c>
      <c r="D292" s="327" t="s">
        <v>566</v>
      </c>
      <c r="E292" s="327" t="s">
        <v>521</v>
      </c>
      <c r="F292" s="327" t="s">
        <v>521</v>
      </c>
      <c r="G292" s="327" t="s">
        <v>566</v>
      </c>
      <c r="H292" s="327" t="s">
        <v>521</v>
      </c>
      <c r="I292" s="327" t="s">
        <v>521</v>
      </c>
      <c r="J292" s="57" t="s">
        <v>492</v>
      </c>
    </row>
    <row r="293" spans="1:10">
      <c r="A293" s="291" t="s">
        <v>3237</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3235</v>
      </c>
      <c r="B298" s="329" t="s">
        <v>494</v>
      </c>
      <c r="C298" s="327" t="s">
        <v>550</v>
      </c>
      <c r="D298" s="327" t="s">
        <v>494</v>
      </c>
      <c r="E298" s="327" t="s">
        <v>521</v>
      </c>
      <c r="F298" s="327" t="s">
        <v>521</v>
      </c>
      <c r="G298" s="329" t="s">
        <v>494</v>
      </c>
      <c r="H298" s="329" t="s">
        <v>521</v>
      </c>
      <c r="I298" s="329" t="s">
        <v>521</v>
      </c>
      <c r="J298" s="57" t="s">
        <v>492</v>
      </c>
    </row>
    <row r="299" spans="1:10">
      <c r="A299" s="291" t="s">
        <v>3237</v>
      </c>
      <c r="B299" s="329" t="s">
        <v>494</v>
      </c>
      <c r="C299" s="327" t="s">
        <v>550</v>
      </c>
      <c r="D299" s="327" t="s">
        <v>494</v>
      </c>
      <c r="E299" s="327" t="s">
        <v>521</v>
      </c>
      <c r="F299" s="327" t="s">
        <v>521</v>
      </c>
      <c r="G299" s="329" t="s">
        <v>494</v>
      </c>
      <c r="H299" s="329" t="s">
        <v>521</v>
      </c>
      <c r="I299" s="329" t="s">
        <v>521</v>
      </c>
      <c r="J299" s="57" t="s">
        <v>492</v>
      </c>
    </row>
    <row r="300" spans="1:10">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3230</v>
      </c>
      <c r="B311" s="327" t="s">
        <v>521</v>
      </c>
      <c r="C311" s="327" t="s">
        <v>550</v>
      </c>
      <c r="D311" s="327" t="s">
        <v>521</v>
      </c>
      <c r="E311" s="327" t="s">
        <v>521</v>
      </c>
      <c r="F311" s="327" t="s">
        <v>521</v>
      </c>
      <c r="G311" s="327" t="s">
        <v>521</v>
      </c>
      <c r="H311" s="327" t="s">
        <v>521</v>
      </c>
      <c r="I311" s="327" t="s">
        <v>521</v>
      </c>
      <c r="J311" s="327" t="s">
        <v>521</v>
      </c>
    </row>
    <row r="312" spans="1:10">
      <c r="A312" s="283" t="s">
        <v>3231</v>
      </c>
      <c r="B312" s="327" t="s">
        <v>521</v>
      </c>
      <c r="C312" s="327" t="s">
        <v>550</v>
      </c>
      <c r="D312" s="327" t="s">
        <v>521</v>
      </c>
      <c r="E312" s="327" t="s">
        <v>521</v>
      </c>
      <c r="F312" s="327" t="s">
        <v>521</v>
      </c>
      <c r="G312" s="327" t="s">
        <v>521</v>
      </c>
      <c r="H312" s="327" t="s">
        <v>521</v>
      </c>
      <c r="I312" s="327" t="s">
        <v>521</v>
      </c>
      <c r="J312" s="327" t="s">
        <v>521</v>
      </c>
    </row>
    <row r="313" spans="1:10">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3230</v>
      </c>
      <c r="B318" s="327" t="s">
        <v>521</v>
      </c>
      <c r="C318" s="327" t="s">
        <v>550</v>
      </c>
      <c r="D318" s="327" t="s">
        <v>521</v>
      </c>
      <c r="E318" s="327" t="s">
        <v>521</v>
      </c>
      <c r="F318" s="327" t="s">
        <v>521</v>
      </c>
      <c r="G318" s="327" t="s">
        <v>521</v>
      </c>
      <c r="H318" s="327" t="s">
        <v>521</v>
      </c>
      <c r="I318" s="327" t="s">
        <v>521</v>
      </c>
      <c r="J318" s="327" t="s">
        <v>521</v>
      </c>
    </row>
    <row r="319" spans="1:10">
      <c r="A319" s="283" t="s">
        <v>3231</v>
      </c>
      <c r="B319" s="327" t="s">
        <v>521</v>
      </c>
      <c r="C319" s="327" t="s">
        <v>550</v>
      </c>
      <c r="D319" s="327" t="s">
        <v>521</v>
      </c>
      <c r="E319" s="327" t="s">
        <v>521</v>
      </c>
      <c r="F319" s="327" t="s">
        <v>521</v>
      </c>
      <c r="G319" s="327" t="s">
        <v>521</v>
      </c>
      <c r="H319" s="327" t="s">
        <v>521</v>
      </c>
      <c r="I319" s="327" t="s">
        <v>521</v>
      </c>
      <c r="J319" s="327" t="s">
        <v>521</v>
      </c>
    </row>
    <row r="320" spans="1:10">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3230</v>
      </c>
      <c r="B332" s="327" t="s">
        <v>521</v>
      </c>
      <c r="C332" s="327" t="s">
        <v>550</v>
      </c>
      <c r="D332" s="327" t="s">
        <v>521</v>
      </c>
      <c r="E332" s="327" t="s">
        <v>521</v>
      </c>
      <c r="F332" s="327" t="s">
        <v>521</v>
      </c>
      <c r="G332" s="327" t="s">
        <v>521</v>
      </c>
      <c r="H332" s="327" t="s">
        <v>521</v>
      </c>
      <c r="I332" s="327" t="s">
        <v>521</v>
      </c>
      <c r="J332" s="327" t="s">
        <v>521</v>
      </c>
    </row>
    <row r="333" spans="1:10">
      <c r="A333" s="283" t="s">
        <v>3231</v>
      </c>
      <c r="B333" s="327" t="s">
        <v>521</v>
      </c>
      <c r="C333" s="327" t="s">
        <v>550</v>
      </c>
      <c r="D333" s="327" t="s">
        <v>521</v>
      </c>
      <c r="E333" s="327" t="s">
        <v>521</v>
      </c>
      <c r="F333" s="327" t="s">
        <v>521</v>
      </c>
      <c r="G333" s="327" t="s">
        <v>521</v>
      </c>
      <c r="H333" s="327" t="s">
        <v>521</v>
      </c>
      <c r="I333" s="327" t="s">
        <v>521</v>
      </c>
      <c r="J333" s="327" t="s">
        <v>521</v>
      </c>
    </row>
    <row r="334" spans="1:10">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3230</v>
      </c>
      <c r="B347" s="327" t="s">
        <v>521</v>
      </c>
      <c r="C347" s="327" t="s">
        <v>550</v>
      </c>
      <c r="D347" s="327" t="s">
        <v>521</v>
      </c>
      <c r="E347" s="327" t="s">
        <v>521</v>
      </c>
      <c r="F347" s="327" t="s">
        <v>521</v>
      </c>
      <c r="G347" s="327" t="s">
        <v>521</v>
      </c>
      <c r="H347" s="327" t="s">
        <v>521</v>
      </c>
      <c r="I347" s="327" t="s">
        <v>521</v>
      </c>
      <c r="J347" s="327" t="s">
        <v>521</v>
      </c>
    </row>
    <row r="348" spans="1:10">
      <c r="A348" s="283" t="s">
        <v>3231</v>
      </c>
      <c r="B348" s="327" t="s">
        <v>521</v>
      </c>
      <c r="C348" s="327" t="s">
        <v>550</v>
      </c>
      <c r="D348" s="327" t="s">
        <v>521</v>
      </c>
      <c r="E348" s="327" t="s">
        <v>521</v>
      </c>
      <c r="F348" s="327" t="s">
        <v>521</v>
      </c>
      <c r="G348" s="327" t="s">
        <v>521</v>
      </c>
      <c r="H348" s="327" t="s">
        <v>521</v>
      </c>
      <c r="I348" s="327" t="s">
        <v>521</v>
      </c>
      <c r="J348" s="327" t="s">
        <v>521</v>
      </c>
    </row>
    <row r="349" spans="1:10">
      <c r="A349" s="283" t="s">
        <v>3232</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3230</v>
      </c>
      <c r="B354" s="329" t="s">
        <v>521</v>
      </c>
      <c r="C354" s="327" t="s">
        <v>550</v>
      </c>
      <c r="D354" s="327" t="s">
        <v>521</v>
      </c>
      <c r="E354" s="327" t="s">
        <v>521</v>
      </c>
      <c r="F354" s="327" t="s">
        <v>521</v>
      </c>
      <c r="G354" s="329" t="s">
        <v>521</v>
      </c>
      <c r="H354" s="329" t="s">
        <v>521</v>
      </c>
      <c r="I354" s="329" t="s">
        <v>521</v>
      </c>
      <c r="J354" s="329" t="s">
        <v>521</v>
      </c>
    </row>
    <row r="355" spans="1:10">
      <c r="A355" s="283" t="s">
        <v>3231</v>
      </c>
      <c r="B355" s="329" t="s">
        <v>521</v>
      </c>
      <c r="C355" s="327" t="s">
        <v>550</v>
      </c>
      <c r="D355" s="327" t="s">
        <v>521</v>
      </c>
      <c r="E355" s="327" t="s">
        <v>521</v>
      </c>
      <c r="F355" s="327" t="s">
        <v>521</v>
      </c>
      <c r="G355" s="329" t="s">
        <v>521</v>
      </c>
      <c r="H355" s="329" t="s">
        <v>521</v>
      </c>
      <c r="I355" s="329" t="s">
        <v>521</v>
      </c>
      <c r="J355" s="329" t="s">
        <v>521</v>
      </c>
    </row>
    <row r="356" spans="1:10">
      <c r="A356" s="283" t="s">
        <v>3232</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3122</v>
      </c>
      <c r="I357" s="327" t="s">
        <v>3122</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3241</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3232</v>
      </c>
      <c r="B363" s="329" t="s">
        <v>494</v>
      </c>
      <c r="C363" s="327" t="s">
        <v>550</v>
      </c>
      <c r="D363" s="327" t="s">
        <v>494</v>
      </c>
      <c r="E363" s="327" t="s">
        <v>492</v>
      </c>
      <c r="F363" s="327" t="s">
        <v>492</v>
      </c>
      <c r="G363" s="329" t="s">
        <v>494</v>
      </c>
      <c r="H363" s="329" t="s">
        <v>492</v>
      </c>
      <c r="I363" s="329" t="s">
        <v>492</v>
      </c>
      <c r="J363" s="328" t="s">
        <v>187</v>
      </c>
    </row>
    <row r="364" spans="1:10">
      <c r="A364" s="283" t="s">
        <v>3242</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3122</v>
      </c>
      <c r="I365" s="327" t="s">
        <v>3122</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3246</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3232</v>
      </c>
      <c r="B371" s="329" t="s">
        <v>494</v>
      </c>
      <c r="C371" s="327" t="s">
        <v>550</v>
      </c>
      <c r="D371" s="327" t="s">
        <v>494</v>
      </c>
      <c r="E371" s="327" t="s">
        <v>492</v>
      </c>
      <c r="F371" s="327" t="s">
        <v>492</v>
      </c>
      <c r="G371" s="329" t="s">
        <v>494</v>
      </c>
      <c r="H371" s="329" t="s">
        <v>492</v>
      </c>
      <c r="I371" s="329" t="s">
        <v>492</v>
      </c>
      <c r="J371" s="328" t="s">
        <v>187</v>
      </c>
    </row>
    <row r="372" spans="1:10">
      <c r="A372" s="283" t="s">
        <v>3247</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3232</v>
      </c>
      <c r="B405" s="329" t="s">
        <v>492</v>
      </c>
      <c r="C405" s="327" t="s">
        <v>550</v>
      </c>
      <c r="D405" s="327" t="s">
        <v>492</v>
      </c>
      <c r="E405" s="327" t="s">
        <v>492</v>
      </c>
      <c r="F405" s="327" t="s">
        <v>492</v>
      </c>
      <c r="G405" s="329" t="s">
        <v>492</v>
      </c>
      <c r="H405" s="329" t="s">
        <v>492</v>
      </c>
      <c r="I405" s="329" t="s">
        <v>492</v>
      </c>
      <c r="J405" s="329" t="s">
        <v>492</v>
      </c>
    </row>
    <row r="406" spans="1:13">
      <c r="A406" s="290" t="s">
        <v>3252</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13" t="s">
        <v>611</v>
      </c>
      <c r="B410" s="413"/>
      <c r="C410" s="413"/>
      <c r="D410" s="413"/>
      <c r="E410" s="413"/>
      <c r="F410" s="413"/>
      <c r="G410" s="413"/>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3396</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36" t="s">
        <v>486</v>
      </c>
      <c r="C415" s="436"/>
      <c r="D415" s="437"/>
      <c r="E415" s="438" t="s">
        <v>619</v>
      </c>
      <c r="F415" s="436"/>
      <c r="G415" s="437"/>
      <c r="H415" s="438" t="s">
        <v>486</v>
      </c>
      <c r="I415" s="439"/>
      <c r="J415" s="439"/>
      <c r="K415" s="439"/>
      <c r="L415" s="439"/>
      <c r="M415" s="440"/>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43" t="s">
        <v>664</v>
      </c>
      <c r="B467" s="443"/>
      <c r="C467" s="443"/>
      <c r="D467" s="443"/>
      <c r="E467" s="443"/>
      <c r="F467" s="443"/>
      <c r="G467" s="443"/>
      <c r="H467" s="443"/>
      <c r="I467" s="443"/>
      <c r="J467" s="443"/>
      <c r="K467" s="443"/>
      <c r="L467" s="443"/>
      <c r="M467" s="443"/>
      <c r="N467" s="443"/>
      <c r="O467" s="443"/>
      <c r="P467" s="443"/>
      <c r="Q467" s="443"/>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58"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59"/>
      <c r="B472" s="438" t="s">
        <v>3124</v>
      </c>
      <c r="C472" s="436"/>
      <c r="D472" s="436"/>
      <c r="E472" s="436"/>
      <c r="F472" s="436"/>
      <c r="G472" s="436"/>
      <c r="H472" s="436"/>
      <c r="I472" s="436"/>
      <c r="J472" s="436"/>
      <c r="K472" s="436"/>
      <c r="L472" s="436"/>
      <c r="M472" s="436"/>
      <c r="N472" s="436"/>
      <c r="O472" s="436"/>
      <c r="P472" s="436"/>
      <c r="Q472" s="436"/>
      <c r="R472" s="437"/>
      <c r="S472" s="264"/>
      <c r="T472" s="264"/>
      <c r="U472" s="444" t="s">
        <v>699</v>
      </c>
      <c r="V472" s="445"/>
      <c r="W472" s="438" t="s">
        <v>3124</v>
      </c>
      <c r="X472" s="436"/>
      <c r="Y472" s="436"/>
      <c r="Z472" s="436"/>
      <c r="AA472" s="436"/>
      <c r="AB472" s="436"/>
      <c r="AC472" s="437"/>
      <c r="AD472" s="264"/>
      <c r="AE472" s="264"/>
      <c r="AF472" s="444" t="s">
        <v>699</v>
      </c>
      <c r="AG472" s="445"/>
      <c r="AH472" s="240" t="s">
        <v>619</v>
      </c>
      <c r="AI472" s="265" t="s">
        <v>3124</v>
      </c>
      <c r="AJ472" s="241" t="s">
        <v>3124</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44" t="s">
        <v>699</v>
      </c>
      <c r="C502" s="446"/>
      <c r="D502" s="446"/>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447"/>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3396</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36" t="s">
        <v>486</v>
      </c>
      <c r="C519" s="436"/>
      <c r="D519" s="436"/>
      <c r="E519" s="436"/>
      <c r="F519" s="436"/>
      <c r="G519" s="437"/>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3400</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3401</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3125</v>
      </c>
      <c r="B542" s="328" t="s">
        <v>187</v>
      </c>
      <c r="C542" s="331">
        <v>178.70274178817721</v>
      </c>
      <c r="D542" s="328"/>
      <c r="E542" s="328" t="s">
        <v>187</v>
      </c>
      <c r="F542" s="328" t="s">
        <v>187</v>
      </c>
      <c r="G542" s="328"/>
    </row>
    <row r="543" spans="1:7">
      <c r="A543" s="346" t="s">
        <v>3126</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3402</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3403</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3125</v>
      </c>
      <c r="B576" s="328" t="s">
        <v>187</v>
      </c>
      <c r="C576" s="331">
        <v>2.84526374758499</v>
      </c>
      <c r="D576" s="331" t="s">
        <v>494</v>
      </c>
      <c r="E576" s="328" t="s">
        <v>187</v>
      </c>
      <c r="F576" s="328" t="s">
        <v>187</v>
      </c>
      <c r="G576" s="329" t="s">
        <v>492</v>
      </c>
    </row>
    <row r="577" spans="1:7">
      <c r="A577" s="346" t="s">
        <v>3126</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3404</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3396</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53" t="s">
        <v>478</v>
      </c>
      <c r="B605" s="72" t="s">
        <v>767</v>
      </c>
      <c r="C605" s="72" t="s">
        <v>768</v>
      </c>
      <c r="D605" s="72" t="s">
        <v>769</v>
      </c>
      <c r="E605" s="72" t="s">
        <v>617</v>
      </c>
      <c r="F605" s="72" t="s">
        <v>483</v>
      </c>
      <c r="G605" s="72" t="s">
        <v>484</v>
      </c>
    </row>
    <row r="606" spans="1:7" ht="15" thickBot="1">
      <c r="A606" s="454"/>
      <c r="B606" s="455" t="s">
        <v>486</v>
      </c>
      <c r="C606" s="456"/>
      <c r="D606" s="456"/>
      <c r="E606" s="456"/>
      <c r="F606" s="456"/>
      <c r="G606" s="457"/>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3121</v>
      </c>
      <c r="E610" s="329" t="s">
        <v>492</v>
      </c>
      <c r="F610" s="329" t="s">
        <v>492</v>
      </c>
      <c r="G610" s="329" t="s">
        <v>492</v>
      </c>
    </row>
    <row r="611" spans="1:7">
      <c r="A611" s="353" t="s">
        <v>774</v>
      </c>
      <c r="B611" s="331">
        <v>23030.524805171535</v>
      </c>
      <c r="C611" s="331" t="s">
        <v>3127</v>
      </c>
      <c r="D611" s="331" t="s">
        <v>3127</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3127</v>
      </c>
      <c r="C627" s="331" t="s">
        <v>515</v>
      </c>
      <c r="D627" s="331">
        <v>2.41583792</v>
      </c>
      <c r="E627" s="331" t="s">
        <v>492</v>
      </c>
      <c r="F627" s="331" t="s">
        <v>492</v>
      </c>
      <c r="G627" s="331" t="s">
        <v>492</v>
      </c>
    </row>
    <row r="628" spans="1:8">
      <c r="A628" s="337" t="s">
        <v>791</v>
      </c>
      <c r="B628" s="331" t="s">
        <v>3127</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60" t="s">
        <v>793</v>
      </c>
      <c r="B633" s="460"/>
      <c r="C633" s="217"/>
      <c r="D633" s="217"/>
      <c r="E633" s="217"/>
      <c r="F633" s="217"/>
      <c r="G633" s="217"/>
      <c r="H633" s="49" t="s">
        <v>476</v>
      </c>
    </row>
    <row r="634" spans="1:8" ht="15.5">
      <c r="A634" s="232" t="s">
        <v>665</v>
      </c>
      <c r="B634" s="52"/>
      <c r="C634" s="217"/>
      <c r="D634" s="217"/>
      <c r="E634" s="217"/>
      <c r="F634" s="217"/>
      <c r="G634" s="217"/>
      <c r="H634" s="49" t="s">
        <v>3396</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48" t="s">
        <v>794</v>
      </c>
      <c r="B637" s="249" t="s">
        <v>795</v>
      </c>
      <c r="C637" s="250" t="s">
        <v>480</v>
      </c>
      <c r="D637" s="250" t="s">
        <v>481</v>
      </c>
      <c r="E637" s="250" t="s">
        <v>617</v>
      </c>
      <c r="F637" s="251" t="s">
        <v>483</v>
      </c>
      <c r="G637" s="252" t="s">
        <v>484</v>
      </c>
      <c r="H637" s="251" t="s">
        <v>618</v>
      </c>
    </row>
    <row r="638" spans="1:8" ht="15" thickBot="1">
      <c r="A638" s="449"/>
      <c r="B638" s="450" t="s">
        <v>486</v>
      </c>
      <c r="C638" s="451"/>
      <c r="D638" s="451"/>
      <c r="E638" s="451"/>
      <c r="F638" s="451"/>
      <c r="G638" s="451"/>
      <c r="H638" s="452"/>
    </row>
    <row r="639" spans="1:8" ht="15" thickTop="1">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3405</v>
      </c>
      <c r="B653" s="328" t="s">
        <v>187</v>
      </c>
      <c r="C653" s="331" t="s">
        <v>494</v>
      </c>
      <c r="D653" s="331" t="s">
        <v>494</v>
      </c>
      <c r="E653" s="331" t="s">
        <v>494</v>
      </c>
      <c r="F653" s="331" t="s">
        <v>494</v>
      </c>
      <c r="G653" s="331" t="s">
        <v>494</v>
      </c>
      <c r="H653" s="328" t="s">
        <v>187</v>
      </c>
    </row>
    <row r="654" spans="1:8">
      <c r="A654" s="355" t="s">
        <v>3406</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3407</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3660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3661</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3662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1" t="s">
        <v>11</v>
      </c>
      <c r="B1" s="461"/>
      <c r="C1" s="461"/>
      <c r="D1" s="461"/>
      <c r="E1" s="461"/>
    </row>
    <row r="2" spans="1:5">
      <c r="A2" s="462" t="s">
        <v>152</v>
      </c>
      <c r="B2" s="462"/>
      <c r="C2" s="462"/>
      <c r="D2" s="462"/>
      <c r="E2" s="462"/>
    </row>
    <row r="19" spans="1:5">
      <c r="A19" t="s">
        <v>153</v>
      </c>
    </row>
    <row r="20" spans="1:5">
      <c r="A20">
        <v>155400</v>
      </c>
      <c r="B20" t="s">
        <v>154</v>
      </c>
    </row>
    <row r="21" spans="1:5">
      <c r="A21" s="462" t="s">
        <v>155</v>
      </c>
      <c r="B21" s="462"/>
      <c r="C21" s="462"/>
      <c r="D21" s="462"/>
      <c r="E21" s="462"/>
    </row>
    <row r="38" spans="1:5">
      <c r="A38" t="s">
        <v>153</v>
      </c>
    </row>
    <row r="39" spans="1:5">
      <c r="A39">
        <v>100800</v>
      </c>
      <c r="B39" t="s">
        <v>154</v>
      </c>
    </row>
    <row r="40" spans="1:5">
      <c r="A40" s="462" t="s">
        <v>156</v>
      </c>
      <c r="B40" s="462"/>
      <c r="C40" s="462"/>
      <c r="D40" s="462"/>
      <c r="E40" s="462"/>
    </row>
    <row r="57" spans="1:5" ht="15" thickBot="1">
      <c r="A57" t="s">
        <v>153</v>
      </c>
    </row>
    <row r="58" spans="1:5" ht="15" thickBot="1">
      <c r="A58" s="7">
        <v>194000</v>
      </c>
      <c r="B58" t="s">
        <v>157</v>
      </c>
    </row>
    <row r="60" spans="1:5">
      <c r="A60" s="461" t="s">
        <v>158</v>
      </c>
      <c r="B60" s="461"/>
      <c r="C60" s="461"/>
      <c r="D60" s="461"/>
      <c r="E60" s="461"/>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1" t="s">
        <v>159</v>
      </c>
      <c r="B89" s="461"/>
      <c r="C89" s="461"/>
      <c r="D89" s="461"/>
      <c r="E89" s="461"/>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1" t="s">
        <v>160</v>
      </c>
      <c r="B98" s="461"/>
      <c r="C98" s="461"/>
      <c r="D98" s="461"/>
      <c r="E98" s="461"/>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1" t="s">
        <v>162</v>
      </c>
      <c r="B109" s="461"/>
      <c r="C109" s="461"/>
      <c r="D109" s="461"/>
      <c r="E109" s="461"/>
    </row>
    <row r="110" spans="1:5" ht="15" thickBot="1"/>
    <row r="111" spans="1:5" ht="15" thickBot="1">
      <c r="A111" s="12">
        <f>A122</f>
        <v>0.20481927710843381</v>
      </c>
      <c r="B111" t="s">
        <v>382</v>
      </c>
    </row>
    <row r="113" spans="1:12">
      <c r="A113" s="461" t="s">
        <v>161</v>
      </c>
      <c r="B113" s="461"/>
      <c r="C113" s="461"/>
      <c r="D113" s="461"/>
      <c r="E113" s="461"/>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1" t="s">
        <v>383</v>
      </c>
      <c r="B124" s="461"/>
      <c r="C124" s="461"/>
      <c r="D124" s="461"/>
      <c r="E124" s="461"/>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1" t="s">
        <v>100</v>
      </c>
      <c r="B134" s="461"/>
      <c r="C134" s="461"/>
      <c r="D134" s="461"/>
      <c r="E134" s="461"/>
    </row>
    <row r="135" spans="1:12">
      <c r="A135" s="19" t="s">
        <v>400</v>
      </c>
      <c r="B135" s="20"/>
      <c r="C135" s="20"/>
      <c r="D135" s="20"/>
      <c r="E135" s="20"/>
      <c r="F135" s="20"/>
      <c r="G135" s="20"/>
    </row>
    <row r="136" spans="1:12">
      <c r="A136" s="21"/>
      <c r="B136" s="464" t="s">
        <v>401</v>
      </c>
      <c r="C136" s="465"/>
      <c r="D136" s="465"/>
      <c r="E136" s="466"/>
      <c r="F136" s="20"/>
      <c r="G136" s="20"/>
    </row>
    <row r="137" spans="1:12">
      <c r="A137" s="22"/>
      <c r="B137" s="464" t="s">
        <v>402</v>
      </c>
      <c r="C137" s="466"/>
      <c r="D137" s="464" t="s">
        <v>403</v>
      </c>
      <c r="E137" s="466"/>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1" t="s">
        <v>165</v>
      </c>
      <c r="B165" s="461"/>
      <c r="C165" s="461"/>
      <c r="D165" s="461"/>
      <c r="E165" s="461"/>
    </row>
    <row r="166" spans="1:7" ht="15" thickBot="1">
      <c r="A166" t="s">
        <v>166</v>
      </c>
      <c r="B166" s="13">
        <v>0.4</v>
      </c>
    </row>
    <row r="167" spans="1:7" ht="15" thickBot="1">
      <c r="A167" t="s">
        <v>167</v>
      </c>
      <c r="B167" s="37">
        <f>(1+B166)^(1/(2020-2010))-1</f>
        <v>3.4219694129380196E-2</v>
      </c>
    </row>
    <row r="168" spans="1:7">
      <c r="B168" s="38"/>
    </row>
    <row r="169" spans="1:7">
      <c r="A169" s="461" t="s">
        <v>390</v>
      </c>
      <c r="B169" s="461"/>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1" t="s">
        <v>172</v>
      </c>
      <c r="B174" s="461"/>
      <c r="C174" s="461"/>
      <c r="D174" s="461"/>
      <c r="E174" s="461"/>
    </row>
    <row r="175" spans="1:7" ht="15" thickBot="1">
      <c r="A175" t="s">
        <v>399</v>
      </c>
      <c r="B175" s="38">
        <v>0.1246</v>
      </c>
    </row>
    <row r="176" spans="1:7" ht="15" thickBot="1">
      <c r="A176" t="s">
        <v>395</v>
      </c>
      <c r="B176" s="37">
        <f>1-B175</f>
        <v>0.87539999999999996</v>
      </c>
    </row>
    <row r="178" spans="1:5">
      <c r="A178" s="461" t="s">
        <v>168</v>
      </c>
      <c r="B178" s="461"/>
      <c r="C178" s="461"/>
      <c r="D178" s="461"/>
      <c r="E178" s="461"/>
    </row>
    <row r="179" spans="1:5">
      <c r="A179" t="s">
        <v>397</v>
      </c>
      <c r="B179">
        <v>197000</v>
      </c>
    </row>
    <row r="180" spans="1:5" ht="15" thickBot="1">
      <c r="A180" t="s">
        <v>398</v>
      </c>
      <c r="B180">
        <v>175000</v>
      </c>
    </row>
    <row r="181" spans="1:5" ht="15" thickBot="1">
      <c r="A181" t="s">
        <v>169</v>
      </c>
      <c r="B181" s="12">
        <f>B179/B180</f>
        <v>1.1257142857142857</v>
      </c>
    </row>
    <row r="183" spans="1:5">
      <c r="A183" s="461" t="s">
        <v>170</v>
      </c>
      <c r="B183" s="461"/>
      <c r="C183" s="461"/>
      <c r="D183" s="461"/>
      <c r="E183" s="461"/>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1" t="s">
        <v>182</v>
      </c>
      <c r="B191" s="461"/>
      <c r="C191" s="461"/>
      <c r="D191" s="461"/>
      <c r="E191" s="461"/>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3" t="s">
        <v>2985</v>
      </c>
      <c r="C201" s="463"/>
      <c r="D201" s="463"/>
      <c r="E201" s="463"/>
      <c r="F201" s="463"/>
      <c r="G201" s="463"/>
      <c r="H201" s="463"/>
      <c r="I201" s="463"/>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3" t="s">
        <v>2985</v>
      </c>
      <c r="C209" s="463"/>
      <c r="D209" s="463"/>
      <c r="E209" s="463"/>
      <c r="F209" s="463"/>
      <c r="G209" s="463"/>
      <c r="H209" s="463"/>
      <c r="I209" s="463"/>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3" t="s">
        <v>2985</v>
      </c>
      <c r="C217" s="463"/>
      <c r="D217" s="463"/>
      <c r="E217" s="463"/>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2025-02-10T22:50:38Z</dcterms:modified>
</cp:coreProperties>
</file>