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AVLo\"/>
    </mc:Choice>
  </mc:AlternateContent>
  <xr:revisionPtr revIDLastSave="0" documentId="13_ncr:1_{142A8458-B38E-42D5-80D8-6041B2C122C3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BTS NTS Modal Profile Data" sheetId="3" r:id="rId2"/>
    <sheet name="BCDTRtSY" sheetId="5" r:id="rId3"/>
    <sheet name="AVLo-passengers" sheetId="2" r:id="rId4"/>
    <sheet name="AVLo-freight" sheetId="4" r:id="rId5"/>
  </sheets>
  <externalReferences>
    <externalReference r:id="rId6"/>
    <externalReference r:id="rId7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G3" i="2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B37" i="3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5" i="2" s="1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F3" i="2"/>
  <c r="C3" i="2"/>
  <c r="D3" i="2"/>
  <c r="E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<sst xmlns="http://schemas.openxmlformats.org/spreadsheetml/2006/main" count="131" uniqueCount="119">
  <si>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</si>
  <si>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</si>
  <si>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</si>
  <si>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</si>
  <si>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</si>
  <si>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</si>
  <si>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</si>
  <si>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</si>
  <si>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</si>
  <si>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</si>
  <si>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</si>
  <si>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</si>
  <si>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</si>
  <si>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</si>
  <si>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</si>
  <si>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</si>
  <si>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</si>
  <si>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</si>
  <si>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</si>
  <si>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</si>
  <si>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</si>
  <si>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</si>
  <si>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</si>
  <si>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</si>
  <si>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</si>
  <si>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</si>
  <si>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</si>
  <si>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</si>
  <si>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</si>
  <si>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</si>
  <si>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</si>
  <si>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</si>
  <si>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</si>
  <si>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</si>
  <si>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</si>
  <si>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</si>
  <si>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</si>
  <si>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</si>
  <si>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</si>
  <si>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</si>
  <si>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</si>
  <si>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</si>
  <si>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</si>
  <si>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</si>
  <si>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</si>
  <si>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</si>
  <si>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</si>
  <si>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</si>
  <si>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</si>
  <si>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</si>
  <si>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</si>
  <si>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</si>
  <si>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</si>
  <si>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</si>
  <si>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</si>
  <si>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</si>
  <si>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</si>
  <si>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</si>
  <si>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</si>
  <si>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</si>
  <si>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</si>
  <si>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</si>
  <si>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</si>
  <si>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</si>
  <si>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</si>
  <si>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</si>
  <si>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</si>
  <si>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</si>
  <si>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</si>
  <si>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</si>
  <si>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</si>
  <si>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</si>
  <si>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</si>
  <si>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</si>
  <si>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</si>
  <si>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</si>
  <si>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</si>
  <si>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</si>
  <si>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</si>
  <si>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</si>
  <si>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</si>
  <si>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</si>
  <si>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</si>
  <si>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</si>
  <si>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</si>
  <si>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</si>
  <si>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</si>
  <si>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</si>
  <si>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</si>
  <si>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</si>
  <si>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</si>
  <si>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</si>
  <si>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</si>
  <si>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</si>
  <si>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</si>
  <si>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</si>
  <si>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</si>
  <si>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</si>
  <si>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</si>
  <si>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</si>
  <si>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</si>
  <si>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</si>
  <si>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</si>
  <si>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</si>
  <si>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</si>
  <si>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</si>
  <si>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</si>
  <si>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</si>
  <si>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</si>
  <si>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</si>
  <si>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</si>
  <si>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</si>
  <si>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</si>
  <si>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</si>
  <si>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</si>
  <si>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</si>
  <si>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Cargo Dist Transported Relative to Start Year (dimensionless)</t>
  </si>
  <si>
    <t>For buses, we adjust the loading by the values in trans/BCDTRtSY to reflect the fact that passenger bus</t>
  </si>
  <si>
    <t>loading dipped due to the COVID-19 pandemic.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</si>
</sst>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trans/BCDTRtSY/BAU%20Cargo%20Dist%20Transported%20Relative%20to%20Start%20Y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2020 7"/>
      <sheetName val="AEO 2020 36"/>
      <sheetName val="AEO 2020 46"/>
      <sheetName val="AEO 2020 47"/>
      <sheetName val="AEO 2020 49"/>
      <sheetName val="AEO 2021 7"/>
      <sheetName val="AEO 2021 35"/>
      <sheetName val="AEO 2021 46"/>
      <sheetName val="AEO 2021 47"/>
      <sheetName val="AEO 2021 49"/>
      <sheetName val="AEO 2022 7"/>
      <sheetName val="AEO 2022 35 Raw"/>
      <sheetName val="AEO 2022 35"/>
      <sheetName val="AEO 2022 46 Raw"/>
      <sheetName val="AEO 2022 46"/>
      <sheetName val="AEO 2022 47 Raw"/>
      <sheetName val="AEO 2022 47"/>
      <sheetName val="AEO 2022 49 Raw"/>
      <sheetName val="AEO 2022 49"/>
      <sheetName val="aircraft calibration"/>
      <sheetName val="BCDTRtSY-psgr"/>
      <sheetName val="BCDTRtSY-frgt"/>
    </sheetNames>
    <sheetDataSet>
      <sheetData sheetId="0"/>
      <sheetData sheetId="1">
        <row r="1">
          <cell r="B1" t="str">
            <v>highogs.d112619a</v>
          </cell>
          <cell r="C1">
            <v>2019</v>
          </cell>
          <cell r="D1">
            <v>2020</v>
          </cell>
          <cell r="E1">
            <v>2021</v>
          </cell>
          <cell r="F1">
            <v>2022</v>
          </cell>
          <cell r="G1">
            <v>2023</v>
          </cell>
          <cell r="H1">
            <v>2024</v>
          </cell>
          <cell r="I1">
            <v>2025</v>
          </cell>
          <cell r="J1">
            <v>2026</v>
          </cell>
          <cell r="K1">
            <v>2027</v>
          </cell>
          <cell r="L1">
            <v>2028</v>
          </cell>
          <cell r="M1">
            <v>2029</v>
          </cell>
          <cell r="N1">
            <v>2030</v>
          </cell>
          <cell r="O1">
            <v>2031</v>
          </cell>
          <cell r="P1">
            <v>2032</v>
          </cell>
          <cell r="Q1">
            <v>2033</v>
          </cell>
          <cell r="R1">
            <v>2034</v>
          </cell>
          <cell r="S1">
            <v>2035</v>
          </cell>
          <cell r="T1">
            <v>2036</v>
          </cell>
          <cell r="U1">
            <v>2037</v>
          </cell>
          <cell r="V1">
            <v>2038</v>
          </cell>
          <cell r="W1">
            <v>2039</v>
          </cell>
          <cell r="X1">
            <v>2040</v>
          </cell>
          <cell r="Y1">
            <v>2041</v>
          </cell>
          <cell r="Z1">
            <v>2042</v>
          </cell>
          <cell r="AA1">
            <v>2043</v>
          </cell>
          <cell r="AB1">
            <v>2044</v>
          </cell>
          <cell r="AC1">
            <v>2045</v>
          </cell>
          <cell r="AD1">
            <v>2046</v>
          </cell>
          <cell r="AE1">
            <v>2047</v>
          </cell>
          <cell r="AF1">
            <v>2048</v>
          </cell>
          <cell r="AG1">
            <v>2049</v>
          </cell>
          <cell r="AH1">
            <v>2050</v>
          </cell>
        </row>
        <row r="18">
          <cell r="A18" t="str">
            <v>TKI000:ba_Light-DutyVeh</v>
          </cell>
          <cell r="B18" t="str">
            <v xml:space="preserve">   Light-Duty Vehicles less than 8,501 pounds</v>
          </cell>
          <cell r="C18">
            <v>2917.2534179999998</v>
          </cell>
          <cell r="D18">
            <v>2975.1254880000001</v>
          </cell>
          <cell r="E18">
            <v>3025.3583979999999</v>
          </cell>
          <cell r="F18">
            <v>3062.7468260000001</v>
          </cell>
          <cell r="G18">
            <v>3083.977539</v>
          </cell>
          <cell r="H18">
            <v>3096.5910640000002</v>
          </cell>
          <cell r="I18">
            <v>3105.9812010000001</v>
          </cell>
          <cell r="J18">
            <v>3125.5920409999999</v>
          </cell>
          <cell r="K18">
            <v>3146.880615</v>
          </cell>
          <cell r="L18">
            <v>3167.633057</v>
          </cell>
          <cell r="M18">
            <v>3188.2370609999998</v>
          </cell>
          <cell r="N18">
            <v>3209.845703</v>
          </cell>
          <cell r="O18">
            <v>3233.3459469999998</v>
          </cell>
          <cell r="P18">
            <v>3252.6281739999999</v>
          </cell>
          <cell r="Q18">
            <v>3271.139404</v>
          </cell>
          <cell r="R18">
            <v>3285.1403810000002</v>
          </cell>
          <cell r="S18">
            <v>3295.6909179999998</v>
          </cell>
          <cell r="T18">
            <v>3311.9399410000001</v>
          </cell>
          <cell r="U18">
            <v>3327.9958499999998</v>
          </cell>
          <cell r="V18">
            <v>3344.2626949999999</v>
          </cell>
          <cell r="W18">
            <v>3361.544922</v>
          </cell>
          <cell r="X18">
            <v>3379.7543949999999</v>
          </cell>
          <cell r="Y18">
            <v>3396.2570799999999</v>
          </cell>
          <cell r="Z18">
            <v>3413.8405760000001</v>
          </cell>
          <cell r="AA18">
            <v>3432.0297850000002</v>
          </cell>
          <cell r="AB18">
            <v>3451.1577149999998</v>
          </cell>
          <cell r="AC18">
            <v>3472.0922850000002</v>
          </cell>
          <cell r="AD18">
            <v>3496.9057619999999</v>
          </cell>
          <cell r="AE18">
            <v>3524.3183589999999</v>
          </cell>
          <cell r="AF18">
            <v>3555.436768</v>
          </cell>
          <cell r="AG18">
            <v>3588.8325199999999</v>
          </cell>
          <cell r="AH18">
            <v>3624.4035640000002</v>
          </cell>
          <cell r="AI18">
            <v>7.0260000000000001E-3</v>
          </cell>
        </row>
        <row r="22">
          <cell r="A22" t="str">
            <v>TKI000:buspassmiles</v>
          </cell>
          <cell r="B22" t="str">
            <v xml:space="preserve">   Bus Transportation</v>
          </cell>
          <cell r="C22">
            <v>210.13850400000001</v>
          </cell>
          <cell r="D22">
            <v>211.126205</v>
          </cell>
          <cell r="E22">
            <v>212.116165</v>
          </cell>
          <cell r="F22">
            <v>213.08595299999999</v>
          </cell>
          <cell r="G22">
            <v>214.01353499999999</v>
          </cell>
          <cell r="H22">
            <v>214.96095299999999</v>
          </cell>
          <cell r="I22">
            <v>215.98413099999999</v>
          </cell>
          <cell r="J22">
            <v>216.989777</v>
          </cell>
          <cell r="K22">
            <v>217.98005699999999</v>
          </cell>
          <cell r="L22">
            <v>218.98109400000001</v>
          </cell>
          <cell r="M22">
            <v>219.96804800000001</v>
          </cell>
          <cell r="N22">
            <v>220.90673799999999</v>
          </cell>
          <cell r="O22">
            <v>221.807053</v>
          </cell>
          <cell r="P22">
            <v>222.678833</v>
          </cell>
          <cell r="Q22">
            <v>223.455963</v>
          </cell>
          <cell r="R22">
            <v>224.19052099999999</v>
          </cell>
          <cell r="S22">
            <v>224.88494900000001</v>
          </cell>
          <cell r="T22">
            <v>225.54260300000001</v>
          </cell>
          <cell r="U22">
            <v>226.167709</v>
          </cell>
          <cell r="V22">
            <v>226.76289399999999</v>
          </cell>
          <cell r="W22">
            <v>227.33021500000001</v>
          </cell>
          <cell r="X22">
            <v>227.87237500000001</v>
          </cell>
          <cell r="Y22">
            <v>228.39172400000001</v>
          </cell>
          <cell r="Z22">
            <v>228.89146400000001</v>
          </cell>
          <cell r="AA22">
            <v>229.376724</v>
          </cell>
          <cell r="AB22">
            <v>229.852081</v>
          </cell>
          <cell r="AC22">
            <v>230.323227</v>
          </cell>
          <cell r="AD22">
            <v>230.79690600000001</v>
          </cell>
          <cell r="AE22">
            <v>231.280609</v>
          </cell>
          <cell r="AF22">
            <v>231.78066999999999</v>
          </cell>
          <cell r="AG22">
            <v>232.30583200000001</v>
          </cell>
          <cell r="AH22">
            <v>232.850571</v>
          </cell>
          <cell r="AI22">
            <v>3.3159999999999999E-3</v>
          </cell>
        </row>
        <row r="23">
          <cell r="A23" t="str">
            <v>TKI000:railpassmiles</v>
          </cell>
          <cell r="B23" t="str">
            <v xml:space="preserve">   Passenger Rail</v>
          </cell>
          <cell r="C23">
            <v>41.270718000000002</v>
          </cell>
          <cell r="D23">
            <v>41.874930999999997</v>
          </cell>
          <cell r="E23">
            <v>42.455513000000003</v>
          </cell>
          <cell r="F23">
            <v>42.941440999999998</v>
          </cell>
          <cell r="G23">
            <v>43.403492</v>
          </cell>
          <cell r="H23">
            <v>43.866782999999998</v>
          </cell>
          <cell r="I23">
            <v>44.310471</v>
          </cell>
          <cell r="J23">
            <v>44.751930000000002</v>
          </cell>
          <cell r="K23">
            <v>45.177658000000001</v>
          </cell>
          <cell r="L23">
            <v>45.617381999999999</v>
          </cell>
          <cell r="M23">
            <v>46.05724</v>
          </cell>
          <cell r="N23">
            <v>46.402245000000001</v>
          </cell>
          <cell r="O23">
            <v>46.841445999999998</v>
          </cell>
          <cell r="P23">
            <v>47.267837999999998</v>
          </cell>
          <cell r="Q23">
            <v>47.680484999999997</v>
          </cell>
          <cell r="R23">
            <v>48.055225</v>
          </cell>
          <cell r="S23">
            <v>48.435218999999996</v>
          </cell>
          <cell r="T23">
            <v>48.803921000000003</v>
          </cell>
          <cell r="U23">
            <v>49.166313000000002</v>
          </cell>
          <cell r="V23">
            <v>49.530780999999998</v>
          </cell>
          <cell r="W23">
            <v>49.890510999999996</v>
          </cell>
          <cell r="X23">
            <v>50.244216999999999</v>
          </cell>
          <cell r="Y23">
            <v>50.573273</v>
          </cell>
          <cell r="Z23">
            <v>50.897018000000003</v>
          </cell>
          <cell r="AA23">
            <v>51.222712999999999</v>
          </cell>
          <cell r="AB23">
            <v>51.549354999999998</v>
          </cell>
          <cell r="AC23">
            <v>51.873221999999998</v>
          </cell>
          <cell r="AD23">
            <v>52.227497</v>
          </cell>
          <cell r="AE23">
            <v>52.585467999999999</v>
          </cell>
          <cell r="AF23">
            <v>52.972960999999998</v>
          </cell>
          <cell r="AG23">
            <v>53.355491999999998</v>
          </cell>
          <cell r="AH23">
            <v>53.757781999999999</v>
          </cell>
          <cell r="AI23">
            <v>8.5629999999999994E-3</v>
          </cell>
        </row>
        <row r="64">
          <cell r="A64" t="str">
            <v>TKI000:da_RecreationalB</v>
          </cell>
          <cell r="B64" t="str">
            <v xml:space="preserve">    Recreational Boats</v>
          </cell>
          <cell r="C64">
            <v>0.24548700000000001</v>
          </cell>
          <cell r="D64">
            <v>0.24624699999999999</v>
          </cell>
          <cell r="E64">
            <v>0.246891</v>
          </cell>
          <cell r="F64">
            <v>0.247228</v>
          </cell>
          <cell r="G64">
            <v>0.24740100000000001</v>
          </cell>
          <cell r="H64">
            <v>0.247561</v>
          </cell>
          <cell r="I64">
            <v>0.247747</v>
          </cell>
          <cell r="J64">
            <v>0.24787200000000001</v>
          </cell>
          <cell r="K64">
            <v>0.247948</v>
          </cell>
          <cell r="L64">
            <v>0.248034</v>
          </cell>
          <cell r="M64">
            <v>0.24811900000000001</v>
          </cell>
          <cell r="N64">
            <v>0.24812799999999999</v>
          </cell>
          <cell r="O64">
            <v>0.24811900000000001</v>
          </cell>
          <cell r="P64">
            <v>0.24807899999999999</v>
          </cell>
          <cell r="Q64">
            <v>0.247943</v>
          </cell>
          <cell r="R64">
            <v>0.24770400000000001</v>
          </cell>
          <cell r="S64">
            <v>0.24738199999999999</v>
          </cell>
          <cell r="T64">
            <v>0.24705099999999999</v>
          </cell>
          <cell r="U64">
            <v>0.246672</v>
          </cell>
          <cell r="V64">
            <v>0.24627099999999999</v>
          </cell>
          <cell r="W64">
            <v>0.24584500000000001</v>
          </cell>
          <cell r="X64">
            <v>0.245364</v>
          </cell>
          <cell r="Y64">
            <v>0.244837</v>
          </cell>
          <cell r="Z64">
            <v>0.24424299999999999</v>
          </cell>
          <cell r="AA64">
            <v>0.24363599999999999</v>
          </cell>
          <cell r="AB64">
            <v>0.243037</v>
          </cell>
          <cell r="AC64">
            <v>0.24246699999999999</v>
          </cell>
          <cell r="AD64">
            <v>0.241926</v>
          </cell>
          <cell r="AE64">
            <v>0.24138699999999999</v>
          </cell>
          <cell r="AF64">
            <v>0.24085799999999999</v>
          </cell>
          <cell r="AG64">
            <v>0.240316</v>
          </cell>
          <cell r="AH64">
            <v>0.23976</v>
          </cell>
          <cell r="AI64">
            <v>-7.6099999999999996E-4</v>
          </cell>
        </row>
      </sheetData>
      <sheetData sheetId="2">
        <row r="1">
          <cell r="E1">
            <v>2019</v>
          </cell>
          <cell r="F1">
            <v>2020</v>
          </cell>
          <cell r="G1">
            <v>2021</v>
          </cell>
          <cell r="H1">
            <v>2022</v>
          </cell>
          <cell r="I1">
            <v>2023</v>
          </cell>
          <cell r="J1">
            <v>2024</v>
          </cell>
          <cell r="K1">
            <v>2025</v>
          </cell>
          <cell r="L1">
            <v>2026</v>
          </cell>
          <cell r="M1">
            <v>2027</v>
          </cell>
          <cell r="N1">
            <v>2028</v>
          </cell>
          <cell r="O1">
            <v>2029</v>
          </cell>
          <cell r="P1">
            <v>2030</v>
          </cell>
          <cell r="Q1">
            <v>2031</v>
          </cell>
          <cell r="R1">
            <v>2032</v>
          </cell>
          <cell r="S1">
            <v>2033</v>
          </cell>
          <cell r="T1">
            <v>2034</v>
          </cell>
          <cell r="U1">
            <v>2035</v>
          </cell>
          <cell r="V1">
            <v>2036</v>
          </cell>
          <cell r="W1">
            <v>2037</v>
          </cell>
          <cell r="X1">
            <v>2038</v>
          </cell>
          <cell r="Y1">
            <v>2039</v>
          </cell>
          <cell r="Z1">
            <v>2040</v>
          </cell>
          <cell r="AA1">
            <v>2041</v>
          </cell>
          <cell r="AB1">
            <v>2042</v>
          </cell>
          <cell r="AC1">
            <v>2043</v>
          </cell>
          <cell r="AD1">
            <v>2044</v>
          </cell>
          <cell r="AE1">
            <v>2045</v>
          </cell>
          <cell r="AF1">
            <v>2046</v>
          </cell>
          <cell r="AG1">
            <v>2047</v>
          </cell>
          <cell r="AH1">
            <v>2048</v>
          </cell>
          <cell r="AI1">
            <v>2049</v>
          </cell>
          <cell r="AJ1">
            <v>2050</v>
          </cell>
          <cell r="AK1" t="str">
            <v>Growth (2019-2050)</v>
          </cell>
        </row>
        <row r="12">
          <cell r="A12" t="str">
            <v>Motorcycles</v>
          </cell>
          <cell r="B12" t="str">
            <v>Transportation Energy Use: Highway: Light-Duty Vehicles: Motorcycles: High oil and gas supply</v>
          </cell>
          <cell r="C12" t="str">
            <v>45-AEO2020.7.highogs-d112619a</v>
          </cell>
          <cell r="D12" t="str">
            <v>trillion Btu</v>
          </cell>
          <cell r="E12">
            <v>18.970794999999999</v>
          </cell>
          <cell r="F12">
            <v>18.823608</v>
          </cell>
          <cell r="G12">
            <v>18.561443000000001</v>
          </cell>
          <cell r="H12">
            <v>18.168322</v>
          </cell>
          <cell r="I12">
            <v>17.638919999999999</v>
          </cell>
          <cell r="J12">
            <v>17.075298</v>
          </cell>
          <cell r="K12">
            <v>16.499818999999999</v>
          </cell>
          <cell r="L12">
            <v>16.021494000000001</v>
          </cell>
          <cell r="M12">
            <v>15.598401000000001</v>
          </cell>
          <cell r="N12">
            <v>15.213685999999999</v>
          </cell>
          <cell r="O12">
            <v>14.869465999999999</v>
          </cell>
          <cell r="P12">
            <v>14.583327000000001</v>
          </cell>
          <cell r="Q12">
            <v>14.346128999999999</v>
          </cell>
          <cell r="R12">
            <v>14.126972</v>
          </cell>
          <cell r="S12">
            <v>13.94516</v>
          </cell>
          <cell r="T12">
            <v>13.787245</v>
          </cell>
          <cell r="U12">
            <v>13.654823</v>
          </cell>
          <cell r="V12">
            <v>13.585337000000001</v>
          </cell>
          <cell r="W12">
            <v>13.553765</v>
          </cell>
          <cell r="X12">
            <v>13.559089999999999</v>
          </cell>
          <cell r="Y12">
            <v>13.600536999999999</v>
          </cell>
          <cell r="Z12">
            <v>13.677015000000001</v>
          </cell>
          <cell r="AA12">
            <v>13.769792000000001</v>
          </cell>
          <cell r="AB12">
            <v>13.886583999999999</v>
          </cell>
          <cell r="AC12">
            <v>14.020749</v>
          </cell>
          <cell r="AD12">
            <v>14.167451</v>
          </cell>
          <cell r="AE12">
            <v>14.327847999999999</v>
          </cell>
          <cell r="AF12">
            <v>14.508926000000001</v>
          </cell>
          <cell r="AG12">
            <v>14.702455</v>
          </cell>
          <cell r="AH12">
            <v>14.911671999999999</v>
          </cell>
          <cell r="AI12">
            <v>15.129991</v>
          </cell>
          <cell r="AJ12">
            <v>15.353588999999999</v>
          </cell>
          <cell r="AK12">
            <v>-7.0000000000000001E-3</v>
          </cell>
        </row>
      </sheetData>
      <sheetData sheetId="3"/>
      <sheetData sheetId="4">
        <row r="1">
          <cell r="E1">
            <v>2019</v>
          </cell>
          <cell r="F1">
            <v>2020</v>
          </cell>
          <cell r="G1">
            <v>2021</v>
          </cell>
          <cell r="H1">
            <v>2022</v>
          </cell>
          <cell r="I1">
            <v>2023</v>
          </cell>
          <cell r="J1">
            <v>2024</v>
          </cell>
          <cell r="K1">
            <v>2025</v>
          </cell>
          <cell r="L1">
            <v>2026</v>
          </cell>
          <cell r="M1">
            <v>2027</v>
          </cell>
          <cell r="N1">
            <v>2028</v>
          </cell>
          <cell r="O1">
            <v>2029</v>
          </cell>
          <cell r="P1">
            <v>2030</v>
          </cell>
          <cell r="Q1">
            <v>2031</v>
          </cell>
          <cell r="R1">
            <v>2032</v>
          </cell>
          <cell r="S1">
            <v>2033</v>
          </cell>
          <cell r="T1">
            <v>2034</v>
          </cell>
          <cell r="U1">
            <v>2035</v>
          </cell>
          <cell r="V1">
            <v>2036</v>
          </cell>
          <cell r="W1">
            <v>2037</v>
          </cell>
          <cell r="X1">
            <v>2038</v>
          </cell>
          <cell r="Y1">
            <v>2039</v>
          </cell>
          <cell r="Z1">
            <v>2040</v>
          </cell>
          <cell r="AA1">
            <v>2041</v>
          </cell>
          <cell r="AB1">
            <v>2042</v>
          </cell>
          <cell r="AC1">
            <v>2043</v>
          </cell>
          <cell r="AD1">
            <v>2044</v>
          </cell>
          <cell r="AE1">
            <v>2045</v>
          </cell>
          <cell r="AF1">
            <v>2046</v>
          </cell>
          <cell r="AG1">
            <v>2047</v>
          </cell>
          <cell r="AH1">
            <v>2048</v>
          </cell>
          <cell r="AI1">
            <v>2049</v>
          </cell>
          <cell r="AJ1">
            <v>2050</v>
          </cell>
          <cell r="AK1" t="str">
            <v>Growth (2019-2050)</v>
          </cell>
        </row>
        <row r="41">
          <cell r="A41" t="str">
            <v>United States</v>
          </cell>
          <cell r="B41" t="str">
            <v>Air Travel: Travel Demand: Revenue Passenger Miles: Domestic: U.S.: High oil and gas supply</v>
          </cell>
          <cell r="C41" t="str">
            <v>57-AEO2020.47.highogs-d112619a</v>
          </cell>
          <cell r="D41" t="str">
            <v>billion miles</v>
          </cell>
          <cell r="E41">
            <v>721.91784700000005</v>
          </cell>
          <cell r="F41">
            <v>734.06219499999997</v>
          </cell>
          <cell r="G41">
            <v>747.42523200000005</v>
          </cell>
          <cell r="H41">
            <v>757.89398200000005</v>
          </cell>
          <cell r="I41">
            <v>766.14849900000002</v>
          </cell>
          <cell r="J41">
            <v>775.42034899999999</v>
          </cell>
          <cell r="K41">
            <v>785.53460700000005</v>
          </cell>
          <cell r="L41">
            <v>795.18792699999995</v>
          </cell>
          <cell r="M41">
            <v>805.01843299999996</v>
          </cell>
          <cell r="N41">
            <v>815.72650099999998</v>
          </cell>
          <cell r="O41">
            <v>827.55218500000001</v>
          </cell>
          <cell r="P41">
            <v>839.68627900000001</v>
          </cell>
          <cell r="Q41">
            <v>851.99041699999998</v>
          </cell>
          <cell r="R41">
            <v>864.56347700000003</v>
          </cell>
          <cell r="S41">
            <v>876.85357699999997</v>
          </cell>
          <cell r="T41">
            <v>887.97845500000005</v>
          </cell>
          <cell r="U41">
            <v>898.65393100000006</v>
          </cell>
          <cell r="V41">
            <v>910.13421600000004</v>
          </cell>
          <cell r="W41">
            <v>921.73034700000005</v>
          </cell>
          <cell r="X41">
            <v>933.70996100000002</v>
          </cell>
          <cell r="Y41">
            <v>946.13281199999994</v>
          </cell>
          <cell r="Z41">
            <v>958.79187000000002</v>
          </cell>
          <cell r="AA41">
            <v>970.88244599999996</v>
          </cell>
          <cell r="AB41">
            <v>982.95562700000005</v>
          </cell>
          <cell r="AC41">
            <v>995.20153800000003</v>
          </cell>
          <cell r="AD41">
            <v>1008.019592</v>
          </cell>
          <cell r="AE41">
            <v>1022.330383</v>
          </cell>
          <cell r="AF41">
            <v>1037.8583980000001</v>
          </cell>
          <cell r="AG41">
            <v>1054.029663</v>
          </cell>
          <cell r="AH41">
            <v>1071.330078</v>
          </cell>
          <cell r="AI41">
            <v>1089.0820309999999</v>
          </cell>
          <cell r="AJ41">
            <v>1107.07251</v>
          </cell>
          <cell r="AK41">
            <v>1.4E-2</v>
          </cell>
        </row>
        <row r="55">
          <cell r="A55" t="str">
            <v>United States</v>
          </cell>
          <cell r="B55" t="str">
            <v>Air Travel: Travel Demand: Revenue Passenger Miles: International: U.S.: High oil and gas supply</v>
          </cell>
          <cell r="C55" t="str">
            <v>57-AEO2020.61.highogs-d112619a</v>
          </cell>
          <cell r="D55" t="str">
            <v>billion miles</v>
          </cell>
          <cell r="E55">
            <v>297.88812300000001</v>
          </cell>
          <cell r="F55">
            <v>306.09170499999999</v>
          </cell>
          <cell r="G55">
            <v>314.998627</v>
          </cell>
          <cell r="H55">
            <v>322.75979599999999</v>
          </cell>
          <cell r="I55">
            <v>329.65463299999999</v>
          </cell>
          <cell r="J55">
            <v>337.15154999999999</v>
          </cell>
          <cell r="K55">
            <v>345.18383799999998</v>
          </cell>
          <cell r="L55">
            <v>353.15145899999999</v>
          </cell>
          <cell r="M55">
            <v>361.35427900000002</v>
          </cell>
          <cell r="N55">
            <v>370.13232399999998</v>
          </cell>
          <cell r="O55">
            <v>379.61450200000002</v>
          </cell>
          <cell r="P55">
            <v>389.42440800000003</v>
          </cell>
          <cell r="Q55">
            <v>399.50158699999997</v>
          </cell>
          <cell r="R55">
            <v>409.899475</v>
          </cell>
          <cell r="S55">
            <v>420.34811400000001</v>
          </cell>
          <cell r="T55">
            <v>430.40139799999997</v>
          </cell>
          <cell r="U55">
            <v>440.41061400000001</v>
          </cell>
          <cell r="V55">
            <v>451.01641799999999</v>
          </cell>
          <cell r="W55">
            <v>461.87530500000003</v>
          </cell>
          <cell r="X55">
            <v>473.13122600000003</v>
          </cell>
          <cell r="Y55">
            <v>484.82379200000003</v>
          </cell>
          <cell r="Z55">
            <v>496.85177599999997</v>
          </cell>
          <cell r="AA55">
            <v>508.78909299999998</v>
          </cell>
          <cell r="AB55">
            <v>520.92913799999997</v>
          </cell>
          <cell r="AC55">
            <v>533.37811299999998</v>
          </cell>
          <cell r="AD55">
            <v>546.36181599999998</v>
          </cell>
          <cell r="AE55">
            <v>560.40362500000003</v>
          </cell>
          <cell r="AF55">
            <v>575.37377900000001</v>
          </cell>
          <cell r="AG55">
            <v>590.96923800000002</v>
          </cell>
          <cell r="AH55">
            <v>607.48107900000002</v>
          </cell>
          <cell r="AI55">
            <v>624.53930700000001</v>
          </cell>
          <cell r="AJ55">
            <v>642.03161599999999</v>
          </cell>
          <cell r="AK55">
            <v>2.5000000000000001E-2</v>
          </cell>
        </row>
      </sheetData>
      <sheetData sheetId="5"/>
      <sheetData sheetId="6">
        <row r="1">
          <cell r="B1" t="str">
            <v>highogs.d120120a</v>
          </cell>
          <cell r="C1">
            <v>2020</v>
          </cell>
          <cell r="D1">
            <v>2021</v>
          </cell>
          <cell r="E1">
            <v>2022</v>
          </cell>
          <cell r="F1">
            <v>2023</v>
          </cell>
          <cell r="G1">
            <v>2024</v>
          </cell>
          <cell r="H1">
            <v>2025</v>
          </cell>
          <cell r="I1">
            <v>2026</v>
          </cell>
          <cell r="J1">
            <v>2027</v>
          </cell>
          <cell r="K1">
            <v>2028</v>
          </cell>
          <cell r="L1">
            <v>2029</v>
          </cell>
          <cell r="M1">
            <v>2030</v>
          </cell>
          <cell r="N1">
            <v>2031</v>
          </cell>
          <cell r="O1">
            <v>2032</v>
          </cell>
          <cell r="P1">
            <v>2033</v>
          </cell>
          <cell r="Q1">
            <v>2034</v>
          </cell>
          <cell r="R1">
            <v>2035</v>
          </cell>
          <cell r="S1">
            <v>2036</v>
          </cell>
          <cell r="T1">
            <v>2037</v>
          </cell>
          <cell r="U1">
            <v>2038</v>
          </cell>
          <cell r="V1">
            <v>2039</v>
          </cell>
          <cell r="W1">
            <v>2040</v>
          </cell>
          <cell r="X1">
            <v>2041</v>
          </cell>
          <cell r="Y1">
            <v>2042</v>
          </cell>
          <cell r="Z1">
            <v>2043</v>
          </cell>
          <cell r="AA1">
            <v>2044</v>
          </cell>
          <cell r="AB1">
            <v>2045</v>
          </cell>
          <cell r="AC1">
            <v>2046</v>
          </cell>
          <cell r="AD1">
            <v>2047</v>
          </cell>
          <cell r="AE1">
            <v>2048</v>
          </cell>
          <cell r="AF1">
            <v>2049</v>
          </cell>
          <cell r="AG1">
            <v>2050</v>
          </cell>
        </row>
        <row r="18">
          <cell r="A18" t="str">
            <v>TKI000:ba_Light-DutyVeh</v>
          </cell>
          <cell r="B18" t="str">
            <v xml:space="preserve">   Light-Duty Vehicles less than 8,501 pounds</v>
          </cell>
          <cell r="C18">
            <v>2628.821289</v>
          </cell>
          <cell r="D18">
            <v>2807.2766109999998</v>
          </cell>
          <cell r="E18">
            <v>2862.5334469999998</v>
          </cell>
          <cell r="F18">
            <v>2927.623047</v>
          </cell>
          <cell r="G18">
            <v>2985.178711</v>
          </cell>
          <cell r="H18">
            <v>3035.5583499999998</v>
          </cell>
          <cell r="I18">
            <v>3076.6459960000002</v>
          </cell>
          <cell r="J18">
            <v>3107.342529</v>
          </cell>
          <cell r="K18">
            <v>3133.9348140000002</v>
          </cell>
          <cell r="L18">
            <v>3153.696289</v>
          </cell>
          <cell r="M18">
            <v>3170.140625</v>
          </cell>
          <cell r="N18">
            <v>3182.3603520000001</v>
          </cell>
          <cell r="O18">
            <v>3194.3308109999998</v>
          </cell>
          <cell r="P18">
            <v>3208.3691410000001</v>
          </cell>
          <cell r="Q18">
            <v>3223.0124510000001</v>
          </cell>
          <cell r="R18">
            <v>3240.584961</v>
          </cell>
          <cell r="S18">
            <v>3258.4960940000001</v>
          </cell>
          <cell r="T18">
            <v>3274.8767090000001</v>
          </cell>
          <cell r="U18">
            <v>3290.0166020000001</v>
          </cell>
          <cell r="V18">
            <v>3306.976807</v>
          </cell>
          <cell r="W18">
            <v>3326.3066410000001</v>
          </cell>
          <cell r="X18">
            <v>3344.3862300000001</v>
          </cell>
          <cell r="Y18">
            <v>3362.8256839999999</v>
          </cell>
          <cell r="Z18">
            <v>3380.6958009999998</v>
          </cell>
          <cell r="AA18">
            <v>3396.751953</v>
          </cell>
          <cell r="AB18">
            <v>3412.030518</v>
          </cell>
          <cell r="AC18">
            <v>3428.1083979999999</v>
          </cell>
          <cell r="AD18">
            <v>3442.514893</v>
          </cell>
          <cell r="AE18">
            <v>3458.3400879999999</v>
          </cell>
          <cell r="AF18">
            <v>3474.70874</v>
          </cell>
          <cell r="AG18">
            <v>3490.9399410000001</v>
          </cell>
          <cell r="AH18">
            <v>9.4990000000000005E-3</v>
          </cell>
        </row>
        <row r="22">
          <cell r="A22" t="str">
            <v>TKI000:buspassmiles</v>
          </cell>
          <cell r="B22" t="str">
            <v xml:space="preserve">   Bus Transportation</v>
          </cell>
          <cell r="C22">
            <v>108.32250999999999</v>
          </cell>
          <cell r="D22">
            <v>134.82925399999999</v>
          </cell>
          <cell r="E22">
            <v>154.717422</v>
          </cell>
          <cell r="F22">
            <v>169.65283199999999</v>
          </cell>
          <cell r="G22">
            <v>180.920807</v>
          </cell>
          <cell r="H22">
            <v>189.44929500000001</v>
          </cell>
          <cell r="I22">
            <v>195.917755</v>
          </cell>
          <cell r="J22">
            <v>200.87158199999999</v>
          </cell>
          <cell r="K22">
            <v>204.42939799999999</v>
          </cell>
          <cell r="L22">
            <v>207.178192</v>
          </cell>
          <cell r="M22">
            <v>209.42626999999999</v>
          </cell>
          <cell r="N22">
            <v>211.01544200000001</v>
          </cell>
          <cell r="O22">
            <v>212.35484299999999</v>
          </cell>
          <cell r="P22">
            <v>213.36850000000001</v>
          </cell>
          <cell r="Q22">
            <v>214.16456600000001</v>
          </cell>
          <cell r="R22">
            <v>214.70815999999999</v>
          </cell>
          <cell r="S22">
            <v>215.16941800000001</v>
          </cell>
          <cell r="T22">
            <v>215.53512599999999</v>
          </cell>
          <cell r="U22">
            <v>215.80548099999999</v>
          </cell>
          <cell r="V22">
            <v>215.98587000000001</v>
          </cell>
          <cell r="W22">
            <v>216.16197199999999</v>
          </cell>
          <cell r="X22">
            <v>216.26544200000001</v>
          </cell>
          <cell r="Y22">
            <v>216.33122299999999</v>
          </cell>
          <cell r="Z22">
            <v>216.37844799999999</v>
          </cell>
          <cell r="AA22">
            <v>216.409988</v>
          </cell>
          <cell r="AB22">
            <v>216.441574</v>
          </cell>
          <cell r="AC22">
            <v>216.45150799999999</v>
          </cell>
          <cell r="AD22">
            <v>216.468369</v>
          </cell>
          <cell r="AE22">
            <v>216.483002</v>
          </cell>
          <cell r="AF22">
            <v>216.552536</v>
          </cell>
          <cell r="AG22">
            <v>216.64347799999999</v>
          </cell>
          <cell r="AH22">
            <v>2.3373999999999999E-2</v>
          </cell>
        </row>
        <row r="23">
          <cell r="A23" t="str">
            <v>TKI000:railpassmiles</v>
          </cell>
          <cell r="B23" t="str">
            <v xml:space="preserve">   Passenger Rail</v>
          </cell>
          <cell r="C23">
            <v>24.970692</v>
          </cell>
          <cell r="D23">
            <v>29.653244000000001</v>
          </cell>
          <cell r="E23">
            <v>33.486446000000001</v>
          </cell>
          <cell r="F23">
            <v>36.386100999999996</v>
          </cell>
          <cell r="G23">
            <v>38.577961000000002</v>
          </cell>
          <cell r="H23">
            <v>40.222988000000001</v>
          </cell>
          <cell r="I23">
            <v>41.396163999999999</v>
          </cell>
          <cell r="J23">
            <v>42.264778</v>
          </cell>
          <cell r="K23">
            <v>42.515728000000003</v>
          </cell>
          <cell r="L23">
            <v>42.713290999999998</v>
          </cell>
          <cell r="M23">
            <v>43.137005000000002</v>
          </cell>
          <cell r="N23">
            <v>43.343741999999999</v>
          </cell>
          <cell r="O23">
            <v>43.818241</v>
          </cell>
          <cell r="P23">
            <v>44.274138999999998</v>
          </cell>
          <cell r="Q23">
            <v>44.835864999999998</v>
          </cell>
          <cell r="R23">
            <v>45.310886000000004</v>
          </cell>
          <cell r="S23">
            <v>45.831733999999997</v>
          </cell>
          <cell r="T23">
            <v>46.327930000000002</v>
          </cell>
          <cell r="U23">
            <v>46.816153999999997</v>
          </cell>
          <cell r="V23">
            <v>47.317447999999999</v>
          </cell>
          <cell r="W23">
            <v>47.980491999999998</v>
          </cell>
          <cell r="X23">
            <v>48.582149999999999</v>
          </cell>
          <cell r="Y23">
            <v>49.164020999999998</v>
          </cell>
          <cell r="Z23">
            <v>49.763081</v>
          </cell>
          <cell r="AA23">
            <v>50.334721000000002</v>
          </cell>
          <cell r="AB23">
            <v>50.978020000000001</v>
          </cell>
          <cell r="AC23">
            <v>51.558666000000002</v>
          </cell>
          <cell r="AD23">
            <v>52.079247000000002</v>
          </cell>
          <cell r="AE23">
            <v>52.647174999999997</v>
          </cell>
          <cell r="AF23">
            <v>53.282265000000002</v>
          </cell>
          <cell r="AG23">
            <v>53.912506</v>
          </cell>
          <cell r="AH23">
            <v>2.5987E-2</v>
          </cell>
        </row>
        <row r="64">
          <cell r="A64" t="str">
            <v>TKI000:da_RecreationalB</v>
          </cell>
          <cell r="B64" t="str">
            <v xml:space="preserve">    Recreational Boats</v>
          </cell>
          <cell r="C64">
            <v>0.195878</v>
          </cell>
          <cell r="D64">
            <v>0.196657</v>
          </cell>
          <cell r="E64">
            <v>0.199716</v>
          </cell>
          <cell r="F64">
            <v>0.201514</v>
          </cell>
          <cell r="G64">
            <v>0.20225699999999999</v>
          </cell>
          <cell r="H64">
            <v>0.202574</v>
          </cell>
          <cell r="I64">
            <v>0.20185400000000001</v>
          </cell>
          <cell r="J64">
            <v>0.200378</v>
          </cell>
          <cell r="K64">
            <v>0.19867399999999999</v>
          </cell>
          <cell r="L64">
            <v>0.19683</v>
          </cell>
          <cell r="M64">
            <v>0.19506899999999999</v>
          </cell>
          <cell r="N64">
            <v>0.19355600000000001</v>
          </cell>
          <cell r="O64">
            <v>0.19248899999999999</v>
          </cell>
          <cell r="P64">
            <v>0.191383</v>
          </cell>
          <cell r="Q64">
            <v>0.19048399999999999</v>
          </cell>
          <cell r="R64">
            <v>0.18981799999999999</v>
          </cell>
          <cell r="S64">
            <v>0.18890999999999999</v>
          </cell>
          <cell r="T64">
            <v>0.18775900000000001</v>
          </cell>
          <cell r="U64">
            <v>0.18665799999999999</v>
          </cell>
          <cell r="V64">
            <v>0.18580199999999999</v>
          </cell>
          <cell r="W64">
            <v>0.185223</v>
          </cell>
          <cell r="X64">
            <v>0.184588</v>
          </cell>
          <cell r="Y64">
            <v>0.18388199999999999</v>
          </cell>
          <cell r="Z64">
            <v>0.183175</v>
          </cell>
          <cell r="AA64">
            <v>0.18232899999999999</v>
          </cell>
          <cell r="AB64">
            <v>0.18168000000000001</v>
          </cell>
          <cell r="AC64">
            <v>0.18090600000000001</v>
          </cell>
          <cell r="AD64">
            <v>0.17988000000000001</v>
          </cell>
          <cell r="AE64">
            <v>0.17913999999999999</v>
          </cell>
          <cell r="AF64">
            <v>0.178366</v>
          </cell>
          <cell r="AG64">
            <v>0.17757200000000001</v>
          </cell>
          <cell r="AH64">
            <v>-3.2650000000000001E-3</v>
          </cell>
        </row>
      </sheetData>
      <sheetData sheetId="7">
        <row r="1">
          <cell r="E1">
            <v>2020</v>
          </cell>
          <cell r="F1">
            <v>2021</v>
          </cell>
          <cell r="G1">
            <v>2022</v>
          </cell>
          <cell r="H1">
            <v>2023</v>
          </cell>
          <cell r="I1">
            <v>2024</v>
          </cell>
          <cell r="J1">
            <v>2025</v>
          </cell>
          <cell r="K1">
            <v>2026</v>
          </cell>
          <cell r="L1">
            <v>2027</v>
          </cell>
          <cell r="M1">
            <v>2028</v>
          </cell>
          <cell r="N1">
            <v>2029</v>
          </cell>
          <cell r="O1">
            <v>2030</v>
          </cell>
          <cell r="P1">
            <v>2031</v>
          </cell>
          <cell r="Q1">
            <v>2032</v>
          </cell>
          <cell r="R1">
            <v>2033</v>
          </cell>
          <cell r="S1">
            <v>2034</v>
          </cell>
          <cell r="T1">
            <v>2035</v>
          </cell>
          <cell r="U1">
            <v>2036</v>
          </cell>
          <cell r="V1">
            <v>2037</v>
          </cell>
          <cell r="W1">
            <v>2038</v>
          </cell>
          <cell r="X1">
            <v>2039</v>
          </cell>
          <cell r="Y1">
            <v>2040</v>
          </cell>
          <cell r="Z1">
            <v>2041</v>
          </cell>
          <cell r="AA1">
            <v>2042</v>
          </cell>
          <cell r="AB1">
            <v>2043</v>
          </cell>
          <cell r="AC1">
            <v>2044</v>
          </cell>
          <cell r="AD1">
            <v>2045</v>
          </cell>
          <cell r="AE1">
            <v>2046</v>
          </cell>
          <cell r="AF1">
            <v>2047</v>
          </cell>
          <cell r="AG1">
            <v>2048</v>
          </cell>
          <cell r="AH1">
            <v>2049</v>
          </cell>
          <cell r="AI1">
            <v>2050</v>
          </cell>
          <cell r="AJ1" t="str">
            <v>Growth (2020-2050)</v>
          </cell>
        </row>
        <row r="20">
          <cell r="A20" t="str">
            <v>Motorcycles</v>
          </cell>
          <cell r="B20" t="str">
            <v>Transportation Energy Use: Highway: Light-Duty Vehicles: Motorcycles: High oil and gas supply</v>
          </cell>
          <cell r="C20" t="str">
            <v>45-AEO2021.7.highogs-d120120a</v>
          </cell>
          <cell r="D20" t="str">
            <v>trillion Btu</v>
          </cell>
          <cell r="E20">
            <v>16.299149</v>
          </cell>
          <cell r="F20">
            <v>16.800868999999999</v>
          </cell>
          <cell r="G20">
            <v>16.528765</v>
          </cell>
          <cell r="H20">
            <v>16.295639000000001</v>
          </cell>
          <cell r="I20">
            <v>15.999691</v>
          </cell>
          <cell r="J20">
            <v>15.658419</v>
          </cell>
          <cell r="K20">
            <v>15.284882</v>
          </cell>
          <cell r="L20">
            <v>14.892150000000001</v>
          </cell>
          <cell r="M20">
            <v>14.502713999999999</v>
          </cell>
          <cell r="N20">
            <v>14.107929</v>
          </cell>
          <cell r="O20">
            <v>13.741054</v>
          </cell>
          <cell r="P20">
            <v>13.388216</v>
          </cell>
          <cell r="Q20">
            <v>13.066401000000001</v>
          </cell>
          <cell r="R20">
            <v>12.787572000000001</v>
          </cell>
          <cell r="S20">
            <v>12.547905999999999</v>
          </cell>
          <cell r="T20">
            <v>12.350932999999999</v>
          </cell>
          <cell r="U20">
            <v>12.189022</v>
          </cell>
          <cell r="V20">
            <v>12.054244000000001</v>
          </cell>
          <cell r="W20">
            <v>11.942542</v>
          </cell>
          <cell r="X20">
            <v>11.857060000000001</v>
          </cell>
          <cell r="Y20">
            <v>11.799364000000001</v>
          </cell>
          <cell r="Z20">
            <v>11.751442000000001</v>
          </cell>
          <cell r="AA20">
            <v>11.71702</v>
          </cell>
          <cell r="AB20">
            <v>11.690611000000001</v>
          </cell>
          <cell r="AC20">
            <v>11.666224</v>
          </cell>
          <cell r="AD20">
            <v>11.642757</v>
          </cell>
          <cell r="AE20">
            <v>11.624537</v>
          </cell>
          <cell r="AF20">
            <v>11.602817999999999</v>
          </cell>
          <cell r="AG20">
            <v>11.586204</v>
          </cell>
          <cell r="AH20">
            <v>11.573715</v>
          </cell>
          <cell r="AI20">
            <v>11.561806000000001</v>
          </cell>
          <cell r="AJ20">
            <v>-1.0999999999999999E-2</v>
          </cell>
        </row>
      </sheetData>
      <sheetData sheetId="8"/>
      <sheetData sheetId="9">
        <row r="1">
          <cell r="E1">
            <v>2020</v>
          </cell>
          <cell r="F1">
            <v>2021</v>
          </cell>
          <cell r="G1">
            <v>2022</v>
          </cell>
          <cell r="H1">
            <v>2023</v>
          </cell>
          <cell r="I1">
            <v>2024</v>
          </cell>
          <cell r="J1">
            <v>2025</v>
          </cell>
          <cell r="K1">
            <v>2026</v>
          </cell>
          <cell r="L1">
            <v>2027</v>
          </cell>
          <cell r="M1">
            <v>2028</v>
          </cell>
          <cell r="N1">
            <v>2029</v>
          </cell>
          <cell r="O1">
            <v>2030</v>
          </cell>
          <cell r="P1">
            <v>2031</v>
          </cell>
          <cell r="Q1">
            <v>2032</v>
          </cell>
          <cell r="R1">
            <v>2033</v>
          </cell>
          <cell r="S1">
            <v>2034</v>
          </cell>
          <cell r="T1">
            <v>2035</v>
          </cell>
          <cell r="U1">
            <v>2036</v>
          </cell>
          <cell r="V1">
            <v>2037</v>
          </cell>
          <cell r="W1">
            <v>2038</v>
          </cell>
          <cell r="X1">
            <v>2039</v>
          </cell>
          <cell r="Y1">
            <v>2040</v>
          </cell>
          <cell r="Z1">
            <v>2041</v>
          </cell>
          <cell r="AA1">
            <v>2042</v>
          </cell>
          <cell r="AB1">
            <v>2043</v>
          </cell>
          <cell r="AC1">
            <v>2044</v>
          </cell>
          <cell r="AD1">
            <v>2045</v>
          </cell>
          <cell r="AE1">
            <v>2046</v>
          </cell>
          <cell r="AF1">
            <v>2047</v>
          </cell>
          <cell r="AG1">
            <v>2048</v>
          </cell>
          <cell r="AH1">
            <v>2049</v>
          </cell>
          <cell r="AI1">
            <v>2050</v>
          </cell>
          <cell r="AJ1" t="str">
            <v>Growth (2020-2050)</v>
          </cell>
        </row>
        <row r="41">
          <cell r="A41" t="str">
            <v>United States</v>
          </cell>
          <cell r="B41" t="str">
            <v>Air Travel: Travel Demand: Revenue Passenger Miles: Domestic: U.S.: High oil and gas supply</v>
          </cell>
          <cell r="C41" t="str">
            <v>57-AEO2021.47.highogs-d120120a</v>
          </cell>
          <cell r="D41" t="str">
            <v>billion miles</v>
          </cell>
          <cell r="E41">
            <v>369.825378</v>
          </cell>
          <cell r="F41">
            <v>580.62579300000004</v>
          </cell>
          <cell r="G41">
            <v>676.04077099999995</v>
          </cell>
          <cell r="H41">
            <v>724.85772699999995</v>
          </cell>
          <cell r="I41">
            <v>752.83508300000005</v>
          </cell>
          <cell r="J41">
            <v>778.23168899999996</v>
          </cell>
          <cell r="K41">
            <v>796.84307899999999</v>
          </cell>
          <cell r="L41">
            <v>809.83221400000002</v>
          </cell>
          <cell r="M41">
            <v>820.70532200000002</v>
          </cell>
          <cell r="N41">
            <v>830.52337599999998</v>
          </cell>
          <cell r="O41">
            <v>840.79162599999995</v>
          </cell>
          <cell r="P41">
            <v>852.89044200000001</v>
          </cell>
          <cell r="Q41">
            <v>868.67492700000003</v>
          </cell>
          <cell r="R41">
            <v>884.73956299999998</v>
          </cell>
          <cell r="S41">
            <v>903.00506600000006</v>
          </cell>
          <cell r="T41">
            <v>923.197632</v>
          </cell>
          <cell r="U41">
            <v>941.32788100000005</v>
          </cell>
          <cell r="V41">
            <v>957.51031499999999</v>
          </cell>
          <cell r="W41">
            <v>974.28094499999997</v>
          </cell>
          <cell r="X41">
            <v>993.48870799999997</v>
          </cell>
          <cell r="Y41">
            <v>1015.347839</v>
          </cell>
          <cell r="Z41">
            <v>1036.888672</v>
          </cell>
          <cell r="AA41">
            <v>1058.3245850000001</v>
          </cell>
          <cell r="AB41">
            <v>1079.478638</v>
          </cell>
          <cell r="AC41">
            <v>1099.933716</v>
          </cell>
          <cell r="AD41">
            <v>1122.0977780000001</v>
          </cell>
          <cell r="AE41">
            <v>1142.5672609999999</v>
          </cell>
          <cell r="AF41">
            <v>1161.0610349999999</v>
          </cell>
          <cell r="AG41">
            <v>1182.670044</v>
          </cell>
          <cell r="AH41">
            <v>1204.3160399999999</v>
          </cell>
          <cell r="AI41">
            <v>1226.4289550000001</v>
          </cell>
          <cell r="AJ41">
            <v>4.1000000000000002E-2</v>
          </cell>
        </row>
        <row r="55">
          <cell r="A55" t="str">
            <v>United States</v>
          </cell>
          <cell r="B55" t="str">
            <v>Air Travel: Travel Demand: Revenue Passenger Miles: International: U.S.: High oil and gas supply</v>
          </cell>
          <cell r="C55" t="str">
            <v>57-AEO2021.61.highogs-d120120a</v>
          </cell>
          <cell r="D55" t="str">
            <v>billion miles</v>
          </cell>
          <cell r="E55">
            <v>65.570098999999999</v>
          </cell>
          <cell r="F55">
            <v>203.26728800000001</v>
          </cell>
          <cell r="G55">
            <v>285.88558999999998</v>
          </cell>
          <cell r="H55">
            <v>335.45660400000003</v>
          </cell>
          <cell r="I55">
            <v>372.63482699999997</v>
          </cell>
          <cell r="J55">
            <v>394.94174199999998</v>
          </cell>
          <cell r="K55">
            <v>405.67648300000002</v>
          </cell>
          <cell r="L55">
            <v>414.17031900000001</v>
          </cell>
          <cell r="M55">
            <v>421.857574</v>
          </cell>
          <cell r="N55">
            <v>429.17263800000001</v>
          </cell>
          <cell r="O55">
            <v>436.74331699999999</v>
          </cell>
          <cell r="P55">
            <v>445.15548699999999</v>
          </cell>
          <cell r="Q55">
            <v>455.21203600000001</v>
          </cell>
          <cell r="R55">
            <v>465.47653200000002</v>
          </cell>
          <cell r="S55">
            <v>476.77606200000002</v>
          </cell>
          <cell r="T55">
            <v>489.003784</v>
          </cell>
          <cell r="U55">
            <v>500.44461100000001</v>
          </cell>
          <cell r="V55">
            <v>511.139679</v>
          </cell>
          <cell r="W55">
            <v>522.18554700000004</v>
          </cell>
          <cell r="X55">
            <v>534.39581299999998</v>
          </cell>
          <cell r="Y55">
            <v>547.87725799999998</v>
          </cell>
          <cell r="Z55">
            <v>561.33587599999998</v>
          </cell>
          <cell r="AA55">
            <v>574.86657700000001</v>
          </cell>
          <cell r="AB55">
            <v>588.392517</v>
          </cell>
          <cell r="AC55">
            <v>601.72943099999998</v>
          </cell>
          <cell r="AD55">
            <v>615.95178199999998</v>
          </cell>
          <cell r="AE55">
            <v>629.54540999999995</v>
          </cell>
          <cell r="AF55">
            <v>642.37738000000002</v>
          </cell>
          <cell r="AG55">
            <v>656.73962400000005</v>
          </cell>
          <cell r="AH55">
            <v>671.25531000000001</v>
          </cell>
          <cell r="AI55">
            <v>686.12292500000001</v>
          </cell>
          <cell r="AJ55">
            <v>8.1000000000000003E-2</v>
          </cell>
        </row>
      </sheetData>
      <sheetData sheetId="10"/>
      <sheetData sheetId="11">
        <row r="1">
          <cell r="B1" t="str">
            <v>ref2022.d011222a</v>
          </cell>
          <cell r="C1">
            <v>2021</v>
          </cell>
          <cell r="D1">
            <v>2022</v>
          </cell>
          <cell r="E1">
            <v>2023</v>
          </cell>
          <cell r="F1">
            <v>2024</v>
          </cell>
          <cell r="G1">
            <v>2025</v>
          </cell>
          <cell r="H1">
            <v>2026</v>
          </cell>
          <cell r="I1">
            <v>2027</v>
          </cell>
          <cell r="J1">
            <v>2028</v>
          </cell>
          <cell r="K1">
            <v>2029</v>
          </cell>
          <cell r="L1">
            <v>2030</v>
          </cell>
          <cell r="M1">
            <v>2031</v>
          </cell>
          <cell r="N1">
            <v>2032</v>
          </cell>
          <cell r="O1">
            <v>2033</v>
          </cell>
          <cell r="P1">
            <v>2034</v>
          </cell>
          <cell r="Q1">
            <v>2035</v>
          </cell>
          <cell r="R1">
            <v>2036</v>
          </cell>
          <cell r="S1">
            <v>2037</v>
          </cell>
          <cell r="T1">
            <v>2038</v>
          </cell>
          <cell r="U1">
            <v>2039</v>
          </cell>
          <cell r="V1">
            <v>2040</v>
          </cell>
          <cell r="W1">
            <v>2041</v>
          </cell>
          <cell r="X1">
            <v>2042</v>
          </cell>
          <cell r="Y1">
            <v>2043</v>
          </cell>
          <cell r="Z1">
            <v>2044</v>
          </cell>
          <cell r="AA1">
            <v>2045</v>
          </cell>
          <cell r="AB1">
            <v>2046</v>
          </cell>
          <cell r="AC1">
            <v>2047</v>
          </cell>
          <cell r="AD1">
            <v>2048</v>
          </cell>
          <cell r="AE1">
            <v>2049</v>
          </cell>
          <cell r="AF1">
            <v>2050</v>
          </cell>
        </row>
        <row r="18">
          <cell r="A18" t="str">
            <v>TKI000:ba_Light-DutyVeh</v>
          </cell>
          <cell r="B18" t="str">
            <v xml:space="preserve">   Light-Duty Vehicles less than 8,501 pounds</v>
          </cell>
          <cell r="C18">
            <v>2747.6179200000001</v>
          </cell>
          <cell r="D18">
            <v>2846.6770019999999</v>
          </cell>
          <cell r="E18">
            <v>2931.8728030000002</v>
          </cell>
          <cell r="F18">
            <v>2967.975586</v>
          </cell>
          <cell r="G18">
            <v>2996.234375</v>
          </cell>
          <cell r="H18">
            <v>3018.3295899999998</v>
          </cell>
          <cell r="I18">
            <v>3033.9277339999999</v>
          </cell>
          <cell r="J18">
            <v>3047.1857909999999</v>
          </cell>
          <cell r="K18">
            <v>3059.5039059999999</v>
          </cell>
          <cell r="L18">
            <v>3073.7705080000001</v>
          </cell>
          <cell r="M18">
            <v>3089.7641600000002</v>
          </cell>
          <cell r="N18">
            <v>3099.4091800000001</v>
          </cell>
          <cell r="O18">
            <v>3109.859375</v>
          </cell>
          <cell r="P18">
            <v>3116.404297</v>
          </cell>
          <cell r="Q18">
            <v>3120.2697750000002</v>
          </cell>
          <cell r="R18">
            <v>3124.3608399999998</v>
          </cell>
          <cell r="S18">
            <v>3130.0383299999999</v>
          </cell>
          <cell r="T18">
            <v>3137.4807129999999</v>
          </cell>
          <cell r="U18">
            <v>3149.3427729999999</v>
          </cell>
          <cell r="V18">
            <v>3162.850586</v>
          </cell>
          <cell r="W18">
            <v>3176.188232</v>
          </cell>
          <cell r="X18">
            <v>3191.0429690000001</v>
          </cell>
          <cell r="Y18">
            <v>3205.969971</v>
          </cell>
          <cell r="Z18">
            <v>3221.5429690000001</v>
          </cell>
          <cell r="AA18">
            <v>3239.27124</v>
          </cell>
          <cell r="AB18">
            <v>3260.9125979999999</v>
          </cell>
          <cell r="AC18">
            <v>3285.2683109999998</v>
          </cell>
          <cell r="AD18">
            <v>3310.0817870000001</v>
          </cell>
          <cell r="AE18">
            <v>3336.3100589999999</v>
          </cell>
          <cell r="AF18">
            <v>3367.272461</v>
          </cell>
          <cell r="AG18">
            <v>7.0369999999999999E-3</v>
          </cell>
        </row>
        <row r="22">
          <cell r="A22" t="str">
            <v>TKI000:buspassmiles</v>
          </cell>
          <cell r="B22" t="str">
            <v xml:space="preserve">   Bus Transportation</v>
          </cell>
          <cell r="C22">
            <v>151.12510700000001</v>
          </cell>
          <cell r="D22">
            <v>172.57624799999999</v>
          </cell>
          <cell r="E22">
            <v>183.98443599999999</v>
          </cell>
          <cell r="F22">
            <v>190.58796699999999</v>
          </cell>
          <cell r="G22">
            <v>194.82553100000001</v>
          </cell>
          <cell r="H22">
            <v>197.64862099999999</v>
          </cell>
          <cell r="I22">
            <v>199.61532600000001</v>
          </cell>
          <cell r="J22">
            <v>201.019012</v>
          </cell>
          <cell r="K22">
            <v>202.00473</v>
          </cell>
          <cell r="L22">
            <v>202.72674599999999</v>
          </cell>
          <cell r="M22">
            <v>203.187378</v>
          </cell>
          <cell r="N22">
            <v>203.61854600000001</v>
          </cell>
          <cell r="O22">
            <v>203.85322600000001</v>
          </cell>
          <cell r="P22">
            <v>203.99607800000001</v>
          </cell>
          <cell r="Q22">
            <v>204.043228</v>
          </cell>
          <cell r="R22">
            <v>204.07839999999999</v>
          </cell>
          <cell r="S22">
            <v>204.18630999999999</v>
          </cell>
          <cell r="T22">
            <v>204.21899400000001</v>
          </cell>
          <cell r="U22">
            <v>203.99002100000001</v>
          </cell>
          <cell r="V22">
            <v>203.792114</v>
          </cell>
          <cell r="W22">
            <v>203.48487900000001</v>
          </cell>
          <cell r="X22">
            <v>203.15222199999999</v>
          </cell>
          <cell r="Y22">
            <v>202.79278600000001</v>
          </cell>
          <cell r="Z22">
            <v>202.389938</v>
          </cell>
          <cell r="AA22">
            <v>201.98461900000001</v>
          </cell>
          <cell r="AB22">
            <v>201.58862300000001</v>
          </cell>
          <cell r="AC22">
            <v>201.169388</v>
          </cell>
          <cell r="AD22">
            <v>200.720001</v>
          </cell>
          <cell r="AE22">
            <v>200.25181599999999</v>
          </cell>
          <cell r="AF22">
            <v>199.751251</v>
          </cell>
          <cell r="AG22">
            <v>9.6659999999999992E-3</v>
          </cell>
        </row>
        <row r="23">
          <cell r="A23" t="str">
            <v>TKI000:railpassmiles</v>
          </cell>
          <cell r="B23" t="str">
            <v xml:space="preserve">   Passenger Rail</v>
          </cell>
          <cell r="C23">
            <v>29.302727000000001</v>
          </cell>
          <cell r="D23">
            <v>32.183658999999999</v>
          </cell>
          <cell r="E23">
            <v>34.523235</v>
          </cell>
          <cell r="F23">
            <v>36.408005000000003</v>
          </cell>
          <cell r="G23">
            <v>37.782608000000003</v>
          </cell>
          <cell r="H23">
            <v>38.852116000000002</v>
          </cell>
          <cell r="I23">
            <v>39.682259000000002</v>
          </cell>
          <cell r="J23">
            <v>40.435603999999998</v>
          </cell>
          <cell r="K23">
            <v>41.089024000000002</v>
          </cell>
          <cell r="L23">
            <v>41.799472999999999</v>
          </cell>
          <cell r="M23">
            <v>42.392325999999997</v>
          </cell>
          <cell r="N23">
            <v>43.226954999999997</v>
          </cell>
          <cell r="O23">
            <v>43.855072</v>
          </cell>
          <cell r="P23">
            <v>44.286602000000002</v>
          </cell>
          <cell r="Q23">
            <v>44.641052000000002</v>
          </cell>
          <cell r="R23">
            <v>44.98415</v>
          </cell>
          <cell r="S23">
            <v>45.384822999999997</v>
          </cell>
          <cell r="T23">
            <v>45.809635</v>
          </cell>
          <cell r="U23">
            <v>46.217002999999998</v>
          </cell>
          <cell r="V23">
            <v>46.775120000000001</v>
          </cell>
          <cell r="W23">
            <v>47.199725999999998</v>
          </cell>
          <cell r="X23">
            <v>47.657195999999999</v>
          </cell>
          <cell r="Y23">
            <v>48.122261000000002</v>
          </cell>
          <cell r="Z23">
            <v>48.558163</v>
          </cell>
          <cell r="AA23">
            <v>49.064247000000002</v>
          </cell>
          <cell r="AB23">
            <v>49.669609000000001</v>
          </cell>
          <cell r="AC23">
            <v>50.250259</v>
          </cell>
          <cell r="AD23">
            <v>50.763556999999999</v>
          </cell>
          <cell r="AE23">
            <v>51.312564999999999</v>
          </cell>
          <cell r="AF23">
            <v>51.905762000000003</v>
          </cell>
          <cell r="AG23">
            <v>1.9911000000000002E-2</v>
          </cell>
        </row>
        <row r="64">
          <cell r="A64" t="str">
            <v>TKI000:da_RecreationalB</v>
          </cell>
          <cell r="B64" t="str">
            <v xml:space="preserve">    Recreational Boats</v>
          </cell>
          <cell r="C64">
            <v>0.20260800000000001</v>
          </cell>
          <cell r="D64">
            <v>0.20266999999999999</v>
          </cell>
          <cell r="E64">
            <v>0.20230200000000001</v>
          </cell>
          <cell r="F64">
            <v>0.20225799999999999</v>
          </cell>
          <cell r="G64">
            <v>0.20154</v>
          </cell>
          <cell r="H64">
            <v>0.20046600000000001</v>
          </cell>
          <cell r="I64">
            <v>0.198825</v>
          </cell>
          <cell r="J64">
            <v>0.197571</v>
          </cell>
          <cell r="K64">
            <v>0.19638700000000001</v>
          </cell>
          <cell r="L64">
            <v>0.195377</v>
          </cell>
          <cell r="M64">
            <v>0.194215</v>
          </cell>
          <cell r="N64">
            <v>0.19345499999999999</v>
          </cell>
          <cell r="O64">
            <v>0.19265399999999999</v>
          </cell>
          <cell r="P64">
            <v>0.191359</v>
          </cell>
          <cell r="Q64">
            <v>0.19001499999999999</v>
          </cell>
          <cell r="R64">
            <v>0.18870799999999999</v>
          </cell>
          <cell r="S64">
            <v>0.18769</v>
          </cell>
          <cell r="T64">
            <v>0.18674299999999999</v>
          </cell>
          <cell r="U64">
            <v>0.18589700000000001</v>
          </cell>
          <cell r="V64">
            <v>0.18516199999999999</v>
          </cell>
          <cell r="W64">
            <v>0.184172</v>
          </cell>
          <cell r="X64">
            <v>0.183249</v>
          </cell>
          <cell r="Y64">
            <v>0.18237500000000001</v>
          </cell>
          <cell r="Z64">
            <v>0.181536</v>
          </cell>
          <cell r="AA64">
            <v>0.180867</v>
          </cell>
          <cell r="AB64">
            <v>0.18041699999999999</v>
          </cell>
          <cell r="AC64">
            <v>0.17985400000000001</v>
          </cell>
          <cell r="AD64">
            <v>0.179121</v>
          </cell>
          <cell r="AE64">
            <v>0.178563</v>
          </cell>
          <cell r="AF64">
            <v>0.178365</v>
          </cell>
          <cell r="AG64">
            <v>-4.385E-3</v>
          </cell>
        </row>
      </sheetData>
      <sheetData sheetId="12"/>
      <sheetData sheetId="13">
        <row r="13">
          <cell r="B13" t="str">
            <v xml:space="preserve"> Mode and Type</v>
          </cell>
          <cell r="C13">
            <v>2021</v>
          </cell>
          <cell r="D13">
            <v>2022</v>
          </cell>
          <cell r="E13">
            <v>2023</v>
          </cell>
          <cell r="F13">
            <v>2024</v>
          </cell>
          <cell r="G13">
            <v>2025</v>
          </cell>
          <cell r="H13">
            <v>2026</v>
          </cell>
          <cell r="I13">
            <v>2027</v>
          </cell>
          <cell r="J13">
            <v>2028</v>
          </cell>
          <cell r="K13">
            <v>2029</v>
          </cell>
          <cell r="L13">
            <v>2030</v>
          </cell>
          <cell r="M13">
            <v>2031</v>
          </cell>
          <cell r="N13">
            <v>2032</v>
          </cell>
          <cell r="O13">
            <v>2033</v>
          </cell>
          <cell r="P13">
            <v>2034</v>
          </cell>
          <cell r="Q13">
            <v>2035</v>
          </cell>
          <cell r="R13">
            <v>2036</v>
          </cell>
          <cell r="S13">
            <v>2037</v>
          </cell>
          <cell r="T13">
            <v>2038</v>
          </cell>
          <cell r="U13">
            <v>2039</v>
          </cell>
          <cell r="V13">
            <v>2040</v>
          </cell>
          <cell r="W13">
            <v>2041</v>
          </cell>
          <cell r="X13">
            <v>2042</v>
          </cell>
          <cell r="Y13">
            <v>2043</v>
          </cell>
          <cell r="Z13">
            <v>2044</v>
          </cell>
          <cell r="AA13">
            <v>2045</v>
          </cell>
          <cell r="AB13">
            <v>2046</v>
          </cell>
          <cell r="AC13">
            <v>2047</v>
          </cell>
          <cell r="AD13">
            <v>2048</v>
          </cell>
          <cell r="AE13">
            <v>2049</v>
          </cell>
          <cell r="AF13">
            <v>2050</v>
          </cell>
          <cell r="AG13" t="str">
            <v>2021–2050</v>
          </cell>
        </row>
        <row r="20">
          <cell r="A20" t="str">
            <v>TEU000:ba_Motorcycles</v>
          </cell>
          <cell r="B20" t="str">
            <v xml:space="preserve">         Motorcycles</v>
          </cell>
          <cell r="C20">
            <v>16.196756000000001</v>
          </cell>
          <cell r="D20">
            <v>16.068059999999999</v>
          </cell>
          <cell r="E20">
            <v>15.797902000000001</v>
          </cell>
          <cell r="F20">
            <v>15.217829999999999</v>
          </cell>
          <cell r="G20">
            <v>14.582477000000001</v>
          </cell>
          <cell r="H20">
            <v>13.902256</v>
          </cell>
          <cell r="I20">
            <v>13.205594</v>
          </cell>
          <cell r="J20">
            <v>12.522964</v>
          </cell>
          <cell r="K20">
            <v>11.857192</v>
          </cell>
          <cell r="L20">
            <v>11.236345</v>
          </cell>
          <cell r="M20">
            <v>10.662895000000001</v>
          </cell>
          <cell r="N20">
            <v>10.118478</v>
          </cell>
          <cell r="O20">
            <v>9.6304219999999994</v>
          </cell>
          <cell r="P20">
            <v>9.1882950000000001</v>
          </cell>
          <cell r="Q20">
            <v>8.7799049999999994</v>
          </cell>
          <cell r="R20">
            <v>8.4229590000000005</v>
          </cell>
          <cell r="S20">
            <v>8.1219649999999994</v>
          </cell>
          <cell r="T20">
            <v>7.8791960000000003</v>
          </cell>
          <cell r="U20">
            <v>7.682385</v>
          </cell>
          <cell r="V20">
            <v>7.5297689999999999</v>
          </cell>
          <cell r="W20">
            <v>7.4058089999999996</v>
          </cell>
          <cell r="X20">
            <v>7.3144590000000003</v>
          </cell>
          <cell r="Y20">
            <v>7.247967</v>
          </cell>
          <cell r="Z20">
            <v>7.200075</v>
          </cell>
          <cell r="AA20">
            <v>7.1688049999999999</v>
          </cell>
          <cell r="AB20">
            <v>7.1552119999999997</v>
          </cell>
          <cell r="AC20">
            <v>7.1522129999999997</v>
          </cell>
          <cell r="AD20">
            <v>7.1525920000000003</v>
          </cell>
          <cell r="AE20">
            <v>7.1573669999999998</v>
          </cell>
          <cell r="AF20">
            <v>7.1712860000000003</v>
          </cell>
          <cell r="AG20">
            <v>-2.8000000000000001E-2</v>
          </cell>
        </row>
      </sheetData>
      <sheetData sheetId="14"/>
      <sheetData sheetId="15"/>
      <sheetData sheetId="16"/>
      <sheetData sheetId="17">
        <row r="13">
          <cell r="B13" t="str">
            <v xml:space="preserve"> Indicators</v>
          </cell>
          <cell r="C13">
            <v>2021</v>
          </cell>
          <cell r="D13">
            <v>2022</v>
          </cell>
          <cell r="E13">
            <v>2023</v>
          </cell>
          <cell r="F13">
            <v>2024</v>
          </cell>
          <cell r="G13">
            <v>2025</v>
          </cell>
          <cell r="H13">
            <v>2026</v>
          </cell>
          <cell r="I13">
            <v>2027</v>
          </cell>
          <cell r="J13">
            <v>2028</v>
          </cell>
          <cell r="K13">
            <v>2029</v>
          </cell>
          <cell r="L13">
            <v>2030</v>
          </cell>
          <cell r="M13">
            <v>2031</v>
          </cell>
          <cell r="N13">
            <v>2032</v>
          </cell>
          <cell r="O13">
            <v>2033</v>
          </cell>
          <cell r="P13">
            <v>2034</v>
          </cell>
          <cell r="Q13">
            <v>2035</v>
          </cell>
          <cell r="R13">
            <v>2036</v>
          </cell>
          <cell r="S13">
            <v>2037</v>
          </cell>
          <cell r="T13">
            <v>2038</v>
          </cell>
          <cell r="U13">
            <v>2039</v>
          </cell>
          <cell r="V13">
            <v>2040</v>
          </cell>
          <cell r="W13">
            <v>2041</v>
          </cell>
          <cell r="X13">
            <v>2042</v>
          </cell>
          <cell r="Y13">
            <v>2043</v>
          </cell>
          <cell r="Z13">
            <v>2044</v>
          </cell>
          <cell r="AA13">
            <v>2045</v>
          </cell>
          <cell r="AB13">
            <v>2046</v>
          </cell>
          <cell r="AC13">
            <v>2047</v>
          </cell>
          <cell r="AD13">
            <v>2048</v>
          </cell>
          <cell r="AE13">
            <v>2049</v>
          </cell>
          <cell r="AF13">
            <v>2050</v>
          </cell>
          <cell r="AG13" t="str">
            <v>2021–2050</v>
          </cell>
        </row>
        <row r="45">
          <cell r="A45" t="str">
            <v>ATE000:rpm_US_Domestic</v>
          </cell>
          <cell r="B45" t="str">
            <v xml:space="preserve">      United States</v>
          </cell>
          <cell r="C45">
            <v>535.94671600000004</v>
          </cell>
          <cell r="D45">
            <v>667.29132100000004</v>
          </cell>
          <cell r="E45">
            <v>719.82916299999999</v>
          </cell>
          <cell r="F45">
            <v>742.01489300000003</v>
          </cell>
          <cell r="G45">
            <v>759.67718500000001</v>
          </cell>
          <cell r="H45">
            <v>775.02557400000001</v>
          </cell>
          <cell r="I45">
            <v>786.07965100000001</v>
          </cell>
          <cell r="J45">
            <v>799.764771</v>
          </cell>
          <cell r="K45">
            <v>814.21252400000003</v>
          </cell>
          <cell r="L45">
            <v>830.07330300000001</v>
          </cell>
          <cell r="M45">
            <v>844.87103300000001</v>
          </cell>
          <cell r="N45">
            <v>862.62341300000003</v>
          </cell>
          <cell r="O45">
            <v>879.68713400000001</v>
          </cell>
          <cell r="P45">
            <v>892.413635</v>
          </cell>
          <cell r="Q45">
            <v>903.95611599999995</v>
          </cell>
          <cell r="R45">
            <v>915.12323000000004</v>
          </cell>
          <cell r="S45">
            <v>928.09375</v>
          </cell>
          <cell r="T45">
            <v>941.50689699999998</v>
          </cell>
          <cell r="U45">
            <v>957.27099599999997</v>
          </cell>
          <cell r="V45">
            <v>974.25744599999996</v>
          </cell>
          <cell r="W45">
            <v>988.66180399999996</v>
          </cell>
          <cell r="X45">
            <v>1004.493835</v>
          </cell>
          <cell r="Y45">
            <v>1021.2597050000001</v>
          </cell>
          <cell r="Z45">
            <v>1037.251953</v>
          </cell>
          <cell r="AA45">
            <v>1055.8355710000001</v>
          </cell>
          <cell r="AB45">
            <v>1075.9636230000001</v>
          </cell>
          <cell r="AC45">
            <v>1095.3867190000001</v>
          </cell>
          <cell r="AD45">
            <v>1114.5532229999999</v>
          </cell>
          <cell r="AE45">
            <v>1135.255737</v>
          </cell>
          <cell r="AF45">
            <v>1160.4592290000001</v>
          </cell>
          <cell r="AG45">
            <v>2.7E-2</v>
          </cell>
        </row>
        <row r="59">
          <cell r="A59" t="str">
            <v>ATE000:rpm_US_Internat</v>
          </cell>
          <cell r="B59" t="str">
            <v xml:space="preserve">      United States</v>
          </cell>
          <cell r="C59">
            <v>94.195380999999998</v>
          </cell>
          <cell r="D59">
            <v>188.800308</v>
          </cell>
          <cell r="E59">
            <v>299.172729</v>
          </cell>
          <cell r="F59">
            <v>354.35891700000002</v>
          </cell>
          <cell r="G59">
            <v>381.95202599999999</v>
          </cell>
          <cell r="H59">
            <v>390.98666400000002</v>
          </cell>
          <cell r="I59">
            <v>398.33737200000002</v>
          </cell>
          <cell r="J59">
            <v>406.84954800000003</v>
          </cell>
          <cell r="K59">
            <v>415.75982699999997</v>
          </cell>
          <cell r="L59">
            <v>425.34075899999999</v>
          </cell>
          <cell r="M59">
            <v>434.560608</v>
          </cell>
          <cell r="N59">
            <v>445.09667999999999</v>
          </cell>
          <cell r="O59">
            <v>455.425568</v>
          </cell>
          <cell r="P59">
            <v>464.004456</v>
          </cell>
          <cell r="Q59">
            <v>472.14825400000001</v>
          </cell>
          <cell r="R59">
            <v>480.19339000000002</v>
          </cell>
          <cell r="S59">
            <v>489.07055700000001</v>
          </cell>
          <cell r="T59">
            <v>498.20519999999999</v>
          </cell>
          <cell r="U59">
            <v>508.42764299999999</v>
          </cell>
          <cell r="V59">
            <v>519.26086399999997</v>
          </cell>
          <cell r="W59">
            <v>529.05749500000002</v>
          </cell>
          <cell r="X59">
            <v>539.55963099999997</v>
          </cell>
          <cell r="Y59">
            <v>550.55847200000005</v>
          </cell>
          <cell r="Z59">
            <v>561.30755599999998</v>
          </cell>
          <cell r="AA59">
            <v>573.29119900000001</v>
          </cell>
          <cell r="AB59">
            <v>586.05957000000001</v>
          </cell>
          <cell r="AC59">
            <v>598.62298599999997</v>
          </cell>
          <cell r="AD59">
            <v>611.17883300000005</v>
          </cell>
          <cell r="AE59">
            <v>624.52874799999995</v>
          </cell>
          <cell r="AF59">
            <v>640.01232900000002</v>
          </cell>
          <cell r="AG59">
            <v>6.8000000000000005E-2</v>
          </cell>
        </row>
      </sheetData>
      <sheetData sheetId="18"/>
      <sheetData sheetId="19"/>
      <sheetData sheetId="20">
        <row r="9">
          <cell r="N9">
            <v>0.73062991639276853</v>
          </cell>
          <cell r="O9">
            <v>0.78745839193649592</v>
          </cell>
          <cell r="P9">
            <v>0.86400049885466279</v>
          </cell>
          <cell r="Q9">
            <v>0.90260342223031664</v>
          </cell>
          <cell r="R9">
            <v>0.93597010512066947</v>
          </cell>
          <cell r="S9">
            <v>0.94898294693875407</v>
          </cell>
          <cell r="T9">
            <v>0.95429629861976351</v>
          </cell>
          <cell r="U9">
            <v>0.95692971782745007</v>
          </cell>
          <cell r="V9">
            <v>0.9575791122357209</v>
          </cell>
          <cell r="W9">
            <v>0.96113691576263016</v>
          </cell>
          <cell r="X9">
            <v>0.96601012890628035</v>
          </cell>
          <cell r="Y9">
            <v>0.97216953914699133</v>
          </cell>
          <cell r="Z9">
            <v>0.97763116481680834</v>
          </cell>
          <cell r="AA9">
            <v>0.98829192602418225</v>
          </cell>
          <cell r="AB9">
            <v>1.0037708112855954</v>
          </cell>
          <cell r="AC9">
            <v>1.0144891936031093</v>
          </cell>
          <cell r="AD9">
            <v>1.0237582275724348</v>
          </cell>
          <cell r="AE9">
            <v>1.0318409646795581</v>
          </cell>
          <cell r="AF9">
            <v>1.0391242138788364</v>
          </cell>
          <cell r="AG9">
            <v>1.0450381554748394</v>
          </cell>
          <cell r="AH9">
            <v>1.0511862819164084</v>
          </cell>
          <cell r="AI9">
            <v>1.0567129284709647</v>
          </cell>
          <cell r="AJ9">
            <v>1.0617603247045067</v>
          </cell>
          <cell r="AK9">
            <v>1.0671763294626997</v>
          </cell>
          <cell r="AL9">
            <v>1.0764020428396395</v>
          </cell>
          <cell r="AM9">
            <v>1.0837358570798108</v>
          </cell>
          <cell r="AN9">
            <v>1.0902436624725804</v>
          </cell>
          <cell r="AO9">
            <v>1.0949683712903693</v>
          </cell>
          <cell r="AP9">
            <v>1.0998867247813013</v>
          </cell>
          <cell r="AQ9">
            <v>1.1062901756583892</v>
          </cell>
          <cell r="AR9">
            <v>1.1102704497502462</v>
          </cell>
        </row>
      </sheetData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A43" sqref="A43"/>
    </sheetView>
  </sheetViews>
  <sheetFormatPr defaultRowHeight="14.5"/>
  <cols>
    <col min="1" max="1" width="11.6328125" customWidth="1"/>
    <col min="2" max="2" width="85.08984375" customWidth="1"/>
  </cols>
  <sheetData>
    <row r="1" spans="1:2">
      <c r="A1" s="1" t="s">
        <v>0</v>
      </c>
    </row>
    <row r="3" spans="1:2">
      <c r="A3" s="1" t="s">
        <v>6</v>
      </c>
      <c r="B3" s="4" t="s">
        <v>1</v>
      </c>
    </row>
    <row r="4" spans="1:2">
      <c r="B4" t="s">
        <v>2</v>
      </c>
    </row>
    <row r="5" spans="1:2">
      <c r="B5" s="2">
        <v>2009</v>
      </c>
    </row>
    <row r="6" spans="1:2">
      <c r="B6" t="s">
        <v>3</v>
      </c>
    </row>
    <row r="7" spans="1:2">
      <c r="B7" s="3" t="s">
        <v>4</v>
      </c>
    </row>
    <row r="8" spans="1:2">
      <c r="B8" t="s">
        <v>5</v>
      </c>
    </row>
    <row r="10" spans="1:2">
      <c r="B10" s="4" t="s">
        <v>7</v>
      </c>
    </row>
    <row r="11" spans="1:2">
      <c r="B11" t="s">
        <v>8</v>
      </c>
    </row>
    <row r="12" spans="1:2">
      <c r="B12" s="2">
        <v>2008</v>
      </c>
    </row>
    <row r="13" spans="1:2">
      <c r="B13" t="s">
        <v>9</v>
      </c>
    </row>
    <row r="14" spans="1:2">
      <c r="B14" s="3" t="s">
        <v>10</v>
      </c>
    </row>
    <row r="15" spans="1:2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3" t="s">
        <v>68</v>
      </c>
    </row>
    <row r="24" spans="2:2">
      <c r="B24" s="13" t="s">
        <v>69</v>
      </c>
    </row>
    <row r="25" spans="2:2">
      <c r="B25" s="13" t="s">
        <v>70</v>
      </c>
    </row>
    <row r="26" spans="2:2">
      <c r="B26" s="13" t="s">
        <v>71</v>
      </c>
    </row>
    <row r="27" spans="2:2">
      <c r="B27" s="13" t="s">
        <v>72</v>
      </c>
    </row>
    <row r="28" spans="2:2">
      <c r="B28" s="13" t="s">
        <v>73</v>
      </c>
    </row>
    <row r="29" spans="2:2">
      <c r="B29" s="13"/>
    </row>
    <row r="30" spans="2:2">
      <c r="B30" s="15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117</v>
      </c>
    </row>
    <row r="42" spans="1:2">
      <c r="A42" t="s">
        <v>118</v>
      </c>
    </row>
    <row r="44" spans="1:2">
      <c r="A44" t="s">
        <v>88</v>
      </c>
    </row>
    <row r="45" spans="1:2">
      <c r="A45" t="s">
        <v>109</v>
      </c>
    </row>
    <row r="46" spans="1:2">
      <c r="A46" t="s">
        <v>110</v>
      </c>
    </row>
    <row r="48" spans="1:2">
      <c r="A48" t="s">
        <v>105</v>
      </c>
    </row>
    <row r="49" spans="1:1">
      <c r="A49" t="s">
        <v>106</v>
      </c>
    </row>
    <row r="50" spans="1:1">
      <c r="A50" t="s">
        <v>107</v>
      </c>
    </row>
    <row r="51" spans="1:1">
      <c r="A51" t="s">
        <v>108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8" spans="1:1">
      <c r="A58" t="s">
        <v>113</v>
      </c>
    </row>
    <row r="59" spans="1:1">
      <c r="A59" t="s">
        <v>114</v>
      </c>
    </row>
    <row r="61" spans="1:1">
      <c r="A61" t="s">
        <v>79</v>
      </c>
    </row>
    <row r="62" spans="1:1">
      <c r="A62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defaultRowHeight="14.5"/>
  <cols>
    <col min="1" max="1" width="73.6328125" customWidth="1"/>
    <col min="2" max="2" width="12" customWidth="1"/>
    <col min="3" max="3" width="102.2695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" t="s">
        <v>115</v>
      </c>
      <c r="B22" s="1">
        <v>10</v>
      </c>
    </row>
    <row r="23" spans="1:3">
      <c r="A23" s="11" t="s">
        <v>45</v>
      </c>
      <c r="B23" s="11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1" t="s">
        <v>46</v>
      </c>
      <c r="B27" s="11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6">
        <v>2967</v>
      </c>
    </row>
    <row r="41" spans="1:3">
      <c r="A41" t="s">
        <v>90</v>
      </c>
      <c r="B41" s="6">
        <v>100</v>
      </c>
    </row>
    <row r="42" spans="1:3">
      <c r="A42" t="s">
        <v>95</v>
      </c>
      <c r="B42" s="6">
        <v>27876</v>
      </c>
      <c r="C42" t="s">
        <v>102</v>
      </c>
    </row>
    <row r="43" spans="1:3">
      <c r="A43" t="s">
        <v>96</v>
      </c>
      <c r="B43" s="6">
        <v>4151</v>
      </c>
      <c r="C43" t="s">
        <v>103</v>
      </c>
    </row>
    <row r="44" spans="1:3">
      <c r="B44" s="6"/>
      <c r="C44" t="s">
        <v>104</v>
      </c>
    </row>
    <row r="45" spans="1:3">
      <c r="A45" t="s">
        <v>91</v>
      </c>
      <c r="B45" s="6">
        <v>6614973</v>
      </c>
    </row>
    <row r="46" spans="1:3">
      <c r="A46" t="s">
        <v>92</v>
      </c>
      <c r="B46" s="6">
        <v>5727512</v>
      </c>
    </row>
    <row r="47" spans="1:3">
      <c r="A47" t="s">
        <v>97</v>
      </c>
      <c r="B47" s="6">
        <v>44777151</v>
      </c>
    </row>
    <row r="48" spans="1:3">
      <c r="A48" t="s">
        <v>98</v>
      </c>
      <c r="B48" s="6">
        <v>12172542</v>
      </c>
    </row>
    <row r="49" spans="1:2">
      <c r="B49" s="6"/>
    </row>
    <row r="50" spans="1:2">
      <c r="A50" t="s">
        <v>93</v>
      </c>
      <c r="B50" s="6">
        <f>B45/B40</f>
        <v>2229.5156723963601</v>
      </c>
    </row>
    <row r="51" spans="1:2">
      <c r="A51" t="s">
        <v>94</v>
      </c>
      <c r="B51" s="6">
        <f>B46/B41</f>
        <v>57275.12</v>
      </c>
    </row>
    <row r="52" spans="1:2">
      <c r="A52" t="s">
        <v>99</v>
      </c>
      <c r="B52" s="6">
        <f t="shared" ref="B52:B53" si="1">B47/B42</f>
        <v>1606.2975678002583</v>
      </c>
    </row>
    <row r="53" spans="1:2">
      <c r="A53" t="s">
        <v>100</v>
      </c>
      <c r="B53" s="6">
        <f t="shared" si="1"/>
        <v>2932.4360395085523</v>
      </c>
    </row>
    <row r="54" spans="1:2">
      <c r="B54" s="6"/>
    </row>
    <row r="55" spans="1:2">
      <c r="A55" t="s">
        <v>101</v>
      </c>
      <c r="B55" s="6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2">
        <v>2007</v>
      </c>
    </row>
    <row r="58" spans="1:2">
      <c r="A58" t="s">
        <v>55</v>
      </c>
      <c r="B58">
        <v>13611</v>
      </c>
    </row>
    <row r="59" spans="1:2">
      <c r="A59" t="s">
        <v>56</v>
      </c>
      <c r="B59">
        <v>17287</v>
      </c>
    </row>
    <row r="60" spans="1:2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570E-4A47-4AB4-A491-CEB81259EF5B}">
  <dimension ref="A1:AG7"/>
  <sheetViews>
    <sheetView workbookViewId="0">
      <selection activeCell="E29" sqref="E29"/>
    </sheetView>
  </sheetViews>
  <sheetFormatPr defaultRowHeight="14.5"/>
  <cols>
    <col min="1" max="1" width="16.54296875" customWidth="1"/>
  </cols>
  <sheetData>
    <row r="1" spans="1:33" ht="72.5">
      <c r="A1" s="16" t="s">
        <v>116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12</v>
      </c>
      <c r="B2">
        <f>INDEX('[2]AEO 2020 7'!18:18,MATCH(B$1,'[2]AEO 2020 7'!1:1,0))/INDEX('[2]AEO 2020 7'!18:18,MATCH($B$1,'[2]AEO 2020 7'!1:1,0))</f>
        <v>1</v>
      </c>
      <c r="C2">
        <f>INDEX('[2]AEO 2021 7'!18:18,MATCH(C$1,'[2]AEO 2021 7'!1:1,0))/INDEX('[2]AEO 2020 7'!18:18,MATCH($B$1,'[2]AEO 2020 7'!1:1,0))</f>
        <v>0.9011288744336301</v>
      </c>
      <c r="D2">
        <f>INDEX('[2]AEO 2022 7'!18:18,MATCH(D$1,'[2]AEO 2022 7'!1:1,0))/INDEX('[2]AEO 2020 7'!18:18,MATCH($B$1,'[2]AEO 2020 7'!1:1,0))</f>
        <v>0.94185095578144951</v>
      </c>
      <c r="E2">
        <f>INDEX('[2]AEO 2022 7'!18:18,MATCH(E$1,'[2]AEO 2022 7'!1:1,0))/INDEX('[2]AEO 2020 7'!18:18,MATCH($B$1,'[2]AEO 2020 7'!1:1,0))</f>
        <v>0.97580723856058227</v>
      </c>
      <c r="F2">
        <f>INDEX('[2]AEO 2022 7'!18:18,MATCH(F$1,'[2]AEO 2022 7'!1:1,0))/INDEX('[2]AEO 2020 7'!18:18,MATCH($B$1,'[2]AEO 2020 7'!1:1,0))</f>
        <v>1.0050113524282107</v>
      </c>
      <c r="G2">
        <f>INDEX('[2]AEO 2022 7'!18:18,MATCH(G$1,'[2]AEO 2022 7'!1:1,0))/INDEX('[2]AEO 2020 7'!18:18,MATCH($B$1,'[2]AEO 2020 7'!1:1,0))</f>
        <v>1.0173869598325038</v>
      </c>
      <c r="H2">
        <f>INDEX('[2]AEO 2022 7'!18:18,MATCH(H$1,'[2]AEO 2022 7'!1:1,0))/INDEX('[2]AEO 2020 7'!18:18,MATCH($B$1,'[2]AEO 2020 7'!1:1,0))</f>
        <v>1.0270737387820588</v>
      </c>
      <c r="I2">
        <f>INDEX('[2]AEO 2022 7'!18:18,MATCH(I$1,'[2]AEO 2022 7'!1:1,0))/INDEX('[2]AEO 2020 7'!18:18,MATCH($B$1,'[2]AEO 2020 7'!1:1,0))</f>
        <v>1.034647717396213</v>
      </c>
      <c r="J2">
        <f>INDEX('[2]AEO 2022 7'!18:18,MATCH(J$1,'[2]AEO 2022 7'!1:1,0))/INDEX('[2]AEO 2020 7'!18:18,MATCH($B$1,'[2]AEO 2020 7'!1:1,0))</f>
        <v>1.0399945768441294</v>
      </c>
      <c r="K2">
        <f>INDEX('[2]AEO 2022 7'!18:18,MATCH(K$1,'[2]AEO 2022 7'!1:1,0))/INDEX('[2]AEO 2020 7'!18:18,MATCH($B$1,'[2]AEO 2020 7'!1:1,0))</f>
        <v>1.0445392821200561</v>
      </c>
      <c r="L2">
        <f>INDEX('[2]AEO 2022 7'!18:18,MATCH(L$1,'[2]AEO 2022 7'!1:1,0))/INDEX('[2]AEO 2020 7'!18:18,MATCH($B$1,'[2]AEO 2020 7'!1:1,0))</f>
        <v>1.0487617863851963</v>
      </c>
      <c r="M2">
        <f>INDEX('[2]AEO 2022 7'!18:18,MATCH(M$1,'[2]AEO 2022 7'!1:1,0))/INDEX('[2]AEO 2020 7'!18:18,MATCH($B$1,'[2]AEO 2020 7'!1:1,0))</f>
        <v>1.0536522089696632</v>
      </c>
      <c r="N2">
        <f>INDEX('[2]AEO 2022 7'!18:18,MATCH(N$1,'[2]AEO 2022 7'!1:1,0))/INDEX('[2]AEO 2020 7'!18:18,MATCH($B$1,'[2]AEO 2020 7'!1:1,0))</f>
        <v>1.0591346438864642</v>
      </c>
      <c r="O2">
        <f>INDEX('[2]AEO 2022 7'!18:18,MATCH(O$1,'[2]AEO 2022 7'!1:1,0))/INDEX('[2]AEO 2020 7'!18:18,MATCH($B$1,'[2]AEO 2020 7'!1:1,0))</f>
        <v>1.0624408427721999</v>
      </c>
      <c r="P2">
        <f>INDEX('[2]AEO 2022 7'!18:18,MATCH(P$1,'[2]AEO 2022 7'!1:1,0))/INDEX('[2]AEO 2020 7'!18:18,MATCH($B$1,'[2]AEO 2020 7'!1:1,0))</f>
        <v>1.0660230461335944</v>
      </c>
      <c r="Q2">
        <f>INDEX('[2]AEO 2022 7'!18:18,MATCH(Q$1,'[2]AEO 2022 7'!1:1,0))/INDEX('[2]AEO 2020 7'!18:18,MATCH($B$1,'[2]AEO 2020 7'!1:1,0))</f>
        <v>1.0682665680572014</v>
      </c>
      <c r="R2">
        <f>INDEX('[2]AEO 2022 7'!18:18,MATCH(R$1,'[2]AEO 2022 7'!1:1,0))/INDEX('[2]AEO 2020 7'!18:18,MATCH($B$1,'[2]AEO 2020 7'!1:1,0))</f>
        <v>1.0695916082392265</v>
      </c>
      <c r="S2">
        <f>INDEX('[2]AEO 2022 7'!18:18,MATCH(S$1,'[2]AEO 2022 7'!1:1,0))/INDEX('[2]AEO 2020 7'!18:18,MATCH($B$1,'[2]AEO 2020 7'!1:1,0))</f>
        <v>1.0709939769792054</v>
      </c>
      <c r="T2">
        <f>INDEX('[2]AEO 2022 7'!18:18,MATCH(T$1,'[2]AEO 2022 7'!1:1,0))/INDEX('[2]AEO 2020 7'!18:18,MATCH($B$1,'[2]AEO 2020 7'!1:1,0))</f>
        <v>1.0729401534632121</v>
      </c>
      <c r="U2">
        <f>INDEX('[2]AEO 2022 7'!18:18,MATCH(U$1,'[2]AEO 2022 7'!1:1,0))/INDEX('[2]AEO 2020 7'!18:18,MATCH($B$1,'[2]AEO 2020 7'!1:1,0))</f>
        <v>1.0754913144127818</v>
      </c>
      <c r="V2">
        <f>INDEX('[2]AEO 2022 7'!18:18,MATCH(V$1,'[2]AEO 2022 7'!1:1,0))/INDEX('[2]AEO 2020 7'!18:18,MATCH($B$1,'[2]AEO 2020 7'!1:1,0))</f>
        <v>1.0795574884128905</v>
      </c>
      <c r="W2">
        <f>INDEX('[2]AEO 2022 7'!18:18,MATCH(W$1,'[2]AEO 2022 7'!1:1,0))/INDEX('[2]AEO 2020 7'!18:18,MATCH($B$1,'[2]AEO 2020 7'!1:1,0))</f>
        <v>1.0841878070943785</v>
      </c>
      <c r="X2">
        <f>INDEX('[2]AEO 2022 7'!18:18,MATCH(X$1,'[2]AEO 2022 7'!1:1,0))/INDEX('[2]AEO 2020 7'!18:18,MATCH($B$1,'[2]AEO 2020 7'!1:1,0))</f>
        <v>1.0887597945390428</v>
      </c>
      <c r="Y2">
        <f>INDEX('[2]AEO 2022 7'!18:18,MATCH(Y$1,'[2]AEO 2022 7'!1:1,0))/INDEX('[2]AEO 2020 7'!18:18,MATCH($B$1,'[2]AEO 2020 7'!1:1,0))</f>
        <v>1.0938518228518193</v>
      </c>
      <c r="Z2">
        <f>INDEX('[2]AEO 2022 7'!18:18,MATCH(Z$1,'[2]AEO 2022 7'!1:1,0))/INDEX('[2]AEO 2020 7'!18:18,MATCH($B$1,'[2]AEO 2020 7'!1:1,0))</f>
        <v>1.0989686227526771</v>
      </c>
      <c r="AA2">
        <f>INDEX('[2]AEO 2022 7'!18:18,MATCH(AA$1,'[2]AEO 2022 7'!1:1,0))/INDEX('[2]AEO 2020 7'!18:18,MATCH($B$1,'[2]AEO 2020 7'!1:1,0))</f>
        <v>1.1043068624489312</v>
      </c>
      <c r="AB2">
        <f>INDEX('[2]AEO 2022 7'!18:18,MATCH(AB$1,'[2]AEO 2022 7'!1:1,0))/INDEX('[2]AEO 2020 7'!18:18,MATCH($B$1,'[2]AEO 2020 7'!1:1,0))</f>
        <v>1.1103839042618273</v>
      </c>
      <c r="AC2">
        <f>INDEX('[2]AEO 2022 7'!18:18,MATCH(AC$1,'[2]AEO 2022 7'!1:1,0))/INDEX('[2]AEO 2020 7'!18:18,MATCH($B$1,'[2]AEO 2020 7'!1:1,0))</f>
        <v>1.1178023060593771</v>
      </c>
      <c r="AD2">
        <f>INDEX('[2]AEO 2022 7'!18:18,MATCH(AD$1,'[2]AEO 2022 7'!1:1,0))/INDEX('[2]AEO 2020 7'!18:18,MATCH($B$1,'[2]AEO 2020 7'!1:1,0))</f>
        <v>1.1261511566767834</v>
      </c>
      <c r="AE2">
        <f>INDEX('[2]AEO 2022 7'!18:18,MATCH(AE$1,'[2]AEO 2022 7'!1:1,0))/INDEX('[2]AEO 2020 7'!18:18,MATCH($B$1,'[2]AEO 2020 7'!1:1,0))</f>
        <v>1.1346569230414387</v>
      </c>
      <c r="AF2">
        <f>INDEX('[2]AEO 2022 7'!18:18,MATCH(AF$1,'[2]AEO 2022 7'!1:1,0))/INDEX('[2]AEO 2020 7'!18:18,MATCH($B$1,'[2]AEO 2020 7'!1:1,0))</f>
        <v>1.1436476647569738</v>
      </c>
      <c r="AG2">
        <f>INDEX('[2]AEO 2022 7'!18:18,MATCH(AG$1,'[2]AEO 2022 7'!1:1,0))/INDEX('[2]AEO 2020 7'!18:18,MATCH($B$1,'[2]AEO 2020 7'!1:1,0))</f>
        <v>1.1542612102957182</v>
      </c>
    </row>
    <row r="3" spans="1:33">
      <c r="A3" t="s">
        <v>13</v>
      </c>
      <c r="B3">
        <f>INDEX('[2]AEO 2020 7'!22:22,MATCH(B$1,'[2]AEO 2020 7'!1:1,0))/INDEX('[2]AEO 2020 7'!22:22,MATCH(B$1,'[2]AEO 2020 7'!1:1,0))</f>
        <v>1</v>
      </c>
      <c r="C3">
        <f>INDEX('[2]AEO 2021 7'!22:22,MATCH(C$1,'[2]AEO 2021 7'!1:1,0))/INDEX('[2]AEO 2020 7'!22:22,MATCH($B$1,'[2]AEO 2020 7'!1:1,0))</f>
        <v>0.51548149405308408</v>
      </c>
      <c r="D3">
        <f>INDEX('[2]AEO 2022 7'!22:22,MATCH(D$1,'[2]AEO 2022 7'!1:1,0))/INDEX('[2]AEO 2020 7'!22:22,MATCH($B$1,'[2]AEO 2020 7'!1:1,0))</f>
        <v>0.71916904386071012</v>
      </c>
      <c r="E3">
        <f>INDEX('[2]AEO 2022 7'!22:22,MATCH(E$1,'[2]AEO 2022 7'!1:1,0))/INDEX('[2]AEO 2020 7'!22:22,MATCH($B$1,'[2]AEO 2020 7'!1:1,0))</f>
        <v>0.82125000756643807</v>
      </c>
      <c r="F3">
        <f>INDEX('[2]AEO 2022 7'!22:22,MATCH(F$1,'[2]AEO 2022 7'!1:1,0))/INDEX('[2]AEO 2020 7'!22:22,MATCH($B$1,'[2]AEO 2020 7'!1:1,0))</f>
        <v>0.87553890647284693</v>
      </c>
      <c r="G3">
        <f>INDEX('[2]AEO 2022 7'!22:22,MATCH(G$1,'[2]AEO 2022 7'!1:1,0))/INDEX('[2]AEO 2020 7'!22:22,MATCH($B$1,'[2]AEO 2020 7'!1:1,0))</f>
        <v>0.90696356627722052</v>
      </c>
      <c r="H3">
        <f>INDEX('[2]AEO 2022 7'!22:22,MATCH(H$1,'[2]AEO 2022 7'!1:1,0))/INDEX('[2]AEO 2020 7'!22:22,MATCH($B$1,'[2]AEO 2020 7'!1:1,0))</f>
        <v>0.92712914240600097</v>
      </c>
      <c r="I3">
        <f>INDEX('[2]AEO 2022 7'!22:22,MATCH(I$1,'[2]AEO 2022 7'!1:1,0))/INDEX('[2]AEO 2020 7'!22:22,MATCH($B$1,'[2]AEO 2020 7'!1:1,0))</f>
        <v>0.94056356754114889</v>
      </c>
      <c r="J3">
        <f>INDEX('[2]AEO 2022 7'!22:22,MATCH(J$1,'[2]AEO 2022 7'!1:1,0))/INDEX('[2]AEO 2020 7'!22:22,MATCH($B$1,'[2]AEO 2020 7'!1:1,0))</f>
        <v>0.94992265672548992</v>
      </c>
      <c r="K3">
        <f>INDEX('[2]AEO 2022 7'!22:22,MATCH(K$1,'[2]AEO 2022 7'!1:1,0))/INDEX('[2]AEO 2020 7'!22:22,MATCH($B$1,'[2]AEO 2020 7'!1:1,0))</f>
        <v>0.95660247014987787</v>
      </c>
      <c r="L3">
        <f>INDEX('[2]AEO 2022 7'!22:22,MATCH(L$1,'[2]AEO 2022 7'!1:1,0))/INDEX('[2]AEO 2020 7'!22:22,MATCH($B$1,'[2]AEO 2020 7'!1:1,0))</f>
        <v>0.96129327160338018</v>
      </c>
      <c r="M3">
        <f>INDEX('[2]AEO 2022 7'!22:22,MATCH(M$1,'[2]AEO 2022 7'!1:1,0))/INDEX('[2]AEO 2020 7'!22:22,MATCH($B$1,'[2]AEO 2020 7'!1:1,0))</f>
        <v>0.96472917690515192</v>
      </c>
      <c r="N3">
        <f>INDEX('[2]AEO 2022 7'!22:22,MATCH(N$1,'[2]AEO 2022 7'!1:1,0))/INDEX('[2]AEO 2020 7'!22:22,MATCH($B$1,'[2]AEO 2020 7'!1:1,0))</f>
        <v>0.96692121687513288</v>
      </c>
      <c r="O3">
        <f>INDEX('[2]AEO 2022 7'!22:22,MATCH(O$1,'[2]AEO 2022 7'!1:1,0))/INDEX('[2]AEO 2020 7'!22:22,MATCH($B$1,'[2]AEO 2020 7'!1:1,0))</f>
        <v>0.96897304455922084</v>
      </c>
      <c r="P3">
        <f>INDEX('[2]AEO 2022 7'!22:22,MATCH(P$1,'[2]AEO 2022 7'!1:1,0))/INDEX('[2]AEO 2020 7'!22:22,MATCH($B$1,'[2]AEO 2020 7'!1:1,0))</f>
        <v>0.97008983179969721</v>
      </c>
      <c r="Q3">
        <f>INDEX('[2]AEO 2022 7'!22:22,MATCH(Q$1,'[2]AEO 2022 7'!1:1,0))/INDEX('[2]AEO 2020 7'!22:22,MATCH($B$1,'[2]AEO 2020 7'!1:1,0))</f>
        <v>0.9707696310619971</v>
      </c>
      <c r="R3">
        <f>INDEX('[2]AEO 2022 7'!22:22,MATCH(R$1,'[2]AEO 2022 7'!1:1,0))/INDEX('[2]AEO 2020 7'!22:22,MATCH($B$1,'[2]AEO 2020 7'!1:1,0))</f>
        <v>0.97099400688604875</v>
      </c>
      <c r="S3">
        <f>INDEX('[2]AEO 2022 7'!22:22,MATCH(S$1,'[2]AEO 2022 7'!1:1,0))/INDEX('[2]AEO 2020 7'!22:22,MATCH($B$1,'[2]AEO 2020 7'!1:1,0))</f>
        <v>0.97116138220913562</v>
      </c>
      <c r="T3">
        <f>INDEX('[2]AEO 2022 7'!22:22,MATCH(T$1,'[2]AEO 2022 7'!1:1,0))/INDEX('[2]AEO 2020 7'!22:22,MATCH($B$1,'[2]AEO 2020 7'!1:1,0))</f>
        <v>0.97167490066456352</v>
      </c>
      <c r="U3">
        <f>INDEX('[2]AEO 2022 7'!22:22,MATCH(U$1,'[2]AEO 2022 7'!1:1,0))/INDEX('[2]AEO 2020 7'!22:22,MATCH($B$1,'[2]AEO 2020 7'!1:1,0))</f>
        <v>0.97183043617746512</v>
      </c>
      <c r="V3">
        <f>INDEX('[2]AEO 2022 7'!22:22,MATCH(V$1,'[2]AEO 2022 7'!1:1,0))/INDEX('[2]AEO 2020 7'!22:22,MATCH($B$1,'[2]AEO 2020 7'!1:1,0))</f>
        <v>0.97074080721541633</v>
      </c>
      <c r="W3">
        <f>INDEX('[2]AEO 2022 7'!22:22,MATCH(W$1,'[2]AEO 2022 7'!1:1,0))/INDEX('[2]AEO 2020 7'!22:22,MATCH($B$1,'[2]AEO 2020 7'!1:1,0))</f>
        <v>0.96979901408263569</v>
      </c>
      <c r="X3">
        <f>INDEX('[2]AEO 2022 7'!22:22,MATCH(X$1,'[2]AEO 2022 7'!1:1,0))/INDEX('[2]AEO 2020 7'!22:22,MATCH($B$1,'[2]AEO 2020 7'!1:1,0))</f>
        <v>0.96833695456402413</v>
      </c>
      <c r="Y3">
        <f>INDEX('[2]AEO 2022 7'!22:22,MATCH(Y$1,'[2]AEO 2022 7'!1:1,0))/INDEX('[2]AEO 2020 7'!22:22,MATCH($B$1,'[2]AEO 2020 7'!1:1,0))</f>
        <v>0.96675391769230445</v>
      </c>
      <c r="Z3">
        <f>INDEX('[2]AEO 2022 7'!22:22,MATCH(Z$1,'[2]AEO 2022 7'!1:1,0))/INDEX('[2]AEO 2020 7'!22:22,MATCH($B$1,'[2]AEO 2020 7'!1:1,0))</f>
        <v>0.96504344582180901</v>
      </c>
      <c r="AA3">
        <f>INDEX('[2]AEO 2022 7'!22:22,MATCH(AA$1,'[2]AEO 2022 7'!1:1,0))/INDEX('[2]AEO 2020 7'!22:22,MATCH($B$1,'[2]AEO 2020 7'!1:1,0))</f>
        <v>0.9631263863951367</v>
      </c>
      <c r="AB3">
        <f>INDEX('[2]AEO 2022 7'!22:22,MATCH(AB$1,'[2]AEO 2022 7'!1:1,0))/INDEX('[2]AEO 2020 7'!22:22,MATCH($B$1,'[2]AEO 2020 7'!1:1,0))</f>
        <v>0.96119756805730372</v>
      </c>
      <c r="AC3">
        <f>INDEX('[2]AEO 2022 7'!22:22,MATCH(AC$1,'[2]AEO 2022 7'!1:1,0))/INDEX('[2]AEO 2020 7'!22:22,MATCH($B$1,'[2]AEO 2020 7'!1:1,0))</f>
        <v>0.95931311569630284</v>
      </c>
      <c r="AD3">
        <f>INDEX('[2]AEO 2022 7'!22:22,MATCH(AD$1,'[2]AEO 2022 7'!1:1,0))/INDEX('[2]AEO 2020 7'!22:22,MATCH($B$1,'[2]AEO 2020 7'!1:1,0))</f>
        <v>0.95731807436870298</v>
      </c>
      <c r="AE3">
        <f>INDEX('[2]AEO 2022 7'!22:22,MATCH(AE$1,'[2]AEO 2022 7'!1:1,0))/INDEX('[2]AEO 2020 7'!22:22,MATCH($B$1,'[2]AEO 2020 7'!1:1,0))</f>
        <v>0.95517954672409766</v>
      </c>
      <c r="AF3">
        <f>INDEX('[2]AEO 2022 7'!22:22,MATCH(AF$1,'[2]AEO 2022 7'!1:1,0))/INDEX('[2]AEO 2020 7'!22:22,MATCH($B$1,'[2]AEO 2020 7'!1:1,0))</f>
        <v>0.95295156379337309</v>
      </c>
      <c r="AG3">
        <f>INDEX('[2]AEO 2022 7'!22:22,MATCH(AG$1,'[2]AEO 2022 7'!1:1,0))/INDEX('[2]AEO 2020 7'!22:22,MATCH($B$1,'[2]AEO 2020 7'!1:1,0))</f>
        <v>0.95056949201465712</v>
      </c>
    </row>
    <row r="4" spans="1:33">
      <c r="A4" t="s">
        <v>14</v>
      </c>
      <c r="B4">
        <f>SUM(INDEX('[2]AEO 2020 47'!41:41,MATCH(B$1,'[2]AEO 2020 47'!1:1,0)),INDEX('[2]AEO 2020 47'!55:55,MATCH(B1,'[2]AEO 2020 47'!1:1,0)))/SUM(INDEX('[2]AEO 2020 47'!41:41,MATCH(B$1,'[2]AEO 2020 47'!1:1,0)),INDEX('[2]AEO 2020 47'!55:55,MATCH(B1,'[2]AEO 2020 47'!1:1,0)))</f>
        <v>1</v>
      </c>
      <c r="C4">
        <f>SUM(INDEX('[2]AEO 2021 47'!41:41,MATCH(C$1,'[2]AEO 2021 47'!1:1,0)),INDEX('[2]AEO 2021 47'!55:55,MATCH(C1,'[2]AEO 2021 47'!1:1,0)))/SUM(INDEX('[2]AEO 2020 47'!41:41,MATCH($B$1,'[2]AEO 2020 47'!1:1,0)),INDEX('[2]AEO 2020 47'!55:55,MATCH($B$1,'[2]AEO 2020 47'!1:1,0)))/'[2]aircraft calibration'!N9</f>
        <v>0.58434443483058296</v>
      </c>
      <c r="D4">
        <f>SUM(INDEX('[2]AEO 2022 47'!45:45,MATCH(D1,'[2]AEO 2022 47'!13:13,0)),INDEX('[2]AEO 2022 47'!59:59,MATCH(D1,'[2]AEO 2022 47'!13:13,0)))/SUM(INDEX('[2]AEO 2020 47'!41:41,MATCH($B$1,'[2]AEO 2020 47'!1:1,0)),INDEX('[2]AEO 2020 47'!55:55,MATCH($B$1,'[2]AEO 2020 47'!1:1,0)))/'[2]aircraft calibration'!O9</f>
        <v>0.78468134571861559</v>
      </c>
      <c r="E4">
        <f>SUM(INDEX('[2]AEO 2022 47'!45:45,MATCH(E1,'[2]AEO 2022 47'!13:13,0)),INDEX('[2]AEO 2022 47'!59:59,MATCH(E1,'[2]AEO 2022 47'!13:13,0)))/SUM(INDEX('[2]AEO 2020 47'!41:41,MATCH($B$1,'[2]AEO 2020 47'!1:1,0)),INDEX('[2]AEO 2020 47'!55:55,MATCH($B$1,'[2]AEO 2020 47'!1:1,0)))/'[2]aircraft calibration'!P9</f>
        <v>0.97160268705936637</v>
      </c>
      <c r="F4">
        <f>SUM(INDEX('[2]AEO 2022 47'!45:45,MATCH(F1,'[2]AEO 2022 47'!13:13,0)),INDEX('[2]AEO 2022 47'!59:59,MATCH(F1,'[2]AEO 2022 47'!13:13,0)))/SUM(INDEX('[2]AEO 2020 47'!41:41,MATCH($B$1,'[2]AEO 2020 47'!1:1,0)),INDEX('[2]AEO 2020 47'!55:55,MATCH($B$1,'[2]AEO 2020 47'!1:1,0)))/'[2]aircraft calibration'!Q9</f>
        <v>1.1070327384542122</v>
      </c>
      <c r="G4">
        <f>SUM(INDEX('[2]AEO 2022 47'!45:45,MATCH(G1,'[2]AEO 2022 47'!13:13,0)),INDEX('[2]AEO 2022 47'!59:59,MATCH(G1,'[2]AEO 2022 47'!13:13,0)))/SUM(INDEX('[2]AEO 2020 47'!41:41,MATCH($B$1,'[2]AEO 2020 47'!1:1,0)),INDEX('[2]AEO 2020 47'!55:55,MATCH($B$1,'[2]AEO 2020 47'!1:1,0)))/'[2]aircraft calibration'!R9</f>
        <v>1.1486272758100493</v>
      </c>
      <c r="H4">
        <f>SUM(INDEX('[2]AEO 2022 47'!45:45,MATCH(H1,'[2]AEO 2022 47'!13:13,0)),INDEX('[2]AEO 2022 47'!59:59,MATCH(H1,'[2]AEO 2022 47'!13:13,0)))/SUM(INDEX('[2]AEO 2020 47'!41:41,MATCH($B$1,'[2]AEO 2020 47'!1:1,0)),INDEX('[2]AEO 2020 47'!55:55,MATCH($B$1,'[2]AEO 2020 47'!1:1,0)))/'[2]aircraft calibration'!S9</f>
        <v>1.179638978160392</v>
      </c>
      <c r="I4">
        <f>SUM(INDEX('[2]AEO 2022 47'!45:45,MATCH(I1,'[2]AEO 2022 47'!13:13,0)),INDEX('[2]AEO 2022 47'!59:59,MATCH(I1,'[2]AEO 2022 47'!13:13,0)))/SUM(INDEX('[2]AEO 2020 47'!41:41,MATCH($B$1,'[2]AEO 2020 47'!1:1,0)),INDEX('[2]AEO 2020 47'!55:55,MATCH($B$1,'[2]AEO 2020 47'!1:1,0)))/'[2]aircraft calibration'!T9</f>
        <v>1.1981255214920665</v>
      </c>
      <c r="J4">
        <f>SUM(INDEX('[2]AEO 2022 47'!45:45,MATCH(J1,'[2]AEO 2022 47'!13:13,0)),INDEX('[2]AEO 2022 47'!59:59,MATCH(J1,'[2]AEO 2022 47'!13:13,0)))/SUM(INDEX('[2]AEO 2020 47'!41:41,MATCH($B$1,'[2]AEO 2020 47'!1:1,0)),INDEX('[2]AEO 2020 47'!55:55,MATCH($B$1,'[2]AEO 2020 47'!1:1,0)))/'[2]aircraft calibration'!U9</f>
        <v>1.2136879738727104</v>
      </c>
      <c r="K4">
        <f>SUM(INDEX('[2]AEO 2022 47'!45:45,MATCH(K1,'[2]AEO 2022 47'!13:13,0)),INDEX('[2]AEO 2022 47'!59:59,MATCH(K1,'[2]AEO 2022 47'!13:13,0)))/SUM(INDEX('[2]AEO 2020 47'!41:41,MATCH($B$1,'[2]AEO 2020 47'!1:1,0)),INDEX('[2]AEO 2020 47'!55:55,MATCH($B$1,'[2]AEO 2020 47'!1:1,0)))/'[2]aircraft calibration'!V9</f>
        <v>1.2355953368628565</v>
      </c>
      <c r="L4">
        <f>SUM(INDEX('[2]AEO 2022 47'!45:45,MATCH(L1,'[2]AEO 2022 47'!13:13,0)),INDEX('[2]AEO 2022 47'!59:59,MATCH(L1,'[2]AEO 2022 47'!13:13,0)))/SUM(INDEX('[2]AEO 2020 47'!41:41,MATCH($B$1,'[2]AEO 2020 47'!1:1,0)),INDEX('[2]AEO 2020 47'!55:55,MATCH($B$1,'[2]AEO 2020 47'!1:1,0)))/'[2]aircraft calibration'!W9</f>
        <v>1.2548520968730004</v>
      </c>
      <c r="M4">
        <f>SUM(INDEX('[2]AEO 2022 47'!45:45,MATCH(M1,'[2]AEO 2022 47'!13:13,0)),INDEX('[2]AEO 2022 47'!59:59,MATCH(M1,'[2]AEO 2022 47'!13:13,0)))/SUM(INDEX('[2]AEO 2020 47'!41:41,MATCH($B$1,'[2]AEO 2020 47'!1:1,0)),INDEX('[2]AEO 2020 47'!55:55,MATCH($B$1,'[2]AEO 2020 47'!1:1,0)))/'[2]aircraft calibration'!X9</f>
        <v>1.2743471697460291</v>
      </c>
      <c r="N4">
        <f>SUM(INDEX('[2]AEO 2022 47'!45:45,MATCH(N1,'[2]AEO 2022 47'!13:13,0)),INDEX('[2]AEO 2022 47'!59:59,MATCH(N1,'[2]AEO 2022 47'!13:13,0)))/SUM(INDEX('[2]AEO 2020 47'!41:41,MATCH($B$1,'[2]AEO 2020 47'!1:1,0)),INDEX('[2]AEO 2020 47'!55:55,MATCH($B$1,'[2]AEO 2020 47'!1:1,0)))/'[2]aircraft calibration'!Y9</f>
        <v>1.2904985697468578</v>
      </c>
      <c r="O4">
        <f>SUM(INDEX('[2]AEO 2022 47'!45:45,MATCH(O1,'[2]AEO 2022 47'!13:13,0)),INDEX('[2]AEO 2022 47'!59:59,MATCH(O1,'[2]AEO 2022 47'!13:13,0)))/SUM(INDEX('[2]AEO 2020 47'!41:41,MATCH($B$1,'[2]AEO 2020 47'!1:1,0)),INDEX('[2]AEO 2020 47'!55:55,MATCH($B$1,'[2]AEO 2020 47'!1:1,0)))/'[2]aircraft calibration'!Z9</f>
        <v>1.3116628224577005</v>
      </c>
      <c r="P4">
        <f>SUM(INDEX('[2]AEO 2022 47'!45:45,MATCH(P1,'[2]AEO 2022 47'!13:13,0)),INDEX('[2]AEO 2022 47'!59:59,MATCH(P1,'[2]AEO 2022 47'!13:13,0)))/SUM(INDEX('[2]AEO 2020 47'!41:41,MATCH($B$1,'[2]AEO 2020 47'!1:1,0)),INDEX('[2]AEO 2020 47'!55:55,MATCH($B$1,'[2]AEO 2020 47'!1:1,0)))/'[2]aircraft calibration'!AA9</f>
        <v>1.324692661231186</v>
      </c>
      <c r="Q4">
        <f>SUM(INDEX('[2]AEO 2022 47'!45:45,MATCH(Q1,'[2]AEO 2022 47'!13:13,0)),INDEX('[2]AEO 2022 47'!59:59,MATCH(Q1,'[2]AEO 2022 47'!13:13,0)))/SUM(INDEX('[2]AEO 2020 47'!41:41,MATCH($B$1,'[2]AEO 2020 47'!1:1,0)),INDEX('[2]AEO 2020 47'!55:55,MATCH($B$1,'[2]AEO 2020 47'!1:1,0)))/'[2]aircraft calibration'!AB9</f>
        <v>1.3250780526742871</v>
      </c>
      <c r="R4">
        <f>SUM(INDEX('[2]AEO 2022 47'!45:45,MATCH(R1,'[2]AEO 2022 47'!13:13,0)),INDEX('[2]AEO 2022 47'!59:59,MATCH(R1,'[2]AEO 2022 47'!13:13,0)))/SUM(INDEX('[2]AEO 2020 47'!41:41,MATCH($B$1,'[2]AEO 2020 47'!1:1,0)),INDEX('[2]AEO 2020 47'!55:55,MATCH($B$1,'[2]AEO 2020 47'!1:1,0)))/'[2]aircraft calibration'!AC9</f>
        <v>1.3301064477473827</v>
      </c>
      <c r="S4">
        <f>SUM(INDEX('[2]AEO 2022 47'!45:45,MATCH(S1,'[2]AEO 2022 47'!13:13,0)),INDEX('[2]AEO 2022 47'!59:59,MATCH(S1,'[2]AEO 2022 47'!13:13,0)))/SUM(INDEX('[2]AEO 2020 47'!41:41,MATCH($B$1,'[2]AEO 2020 47'!1:1,0)),INDEX('[2]AEO 2020 47'!55:55,MATCH($B$1,'[2]AEO 2020 47'!1:1,0)))/'[2]aircraft calibration'!AD9</f>
        <v>1.3364656846011096</v>
      </c>
      <c r="T4">
        <f>SUM(INDEX('[2]AEO 2022 47'!45:45,MATCH(T1,'[2]AEO 2022 47'!13:13,0)),INDEX('[2]AEO 2022 47'!59:59,MATCH(T1,'[2]AEO 2022 47'!13:13,0)))/SUM(INDEX('[2]AEO 2020 47'!41:41,MATCH($B$1,'[2]AEO 2020 47'!1:1,0)),INDEX('[2]AEO 2020 47'!55:55,MATCH($B$1,'[2]AEO 2020 47'!1:1,0)))/'[2]aircraft calibration'!AE9</f>
        <v>1.3467590106415401</v>
      </c>
      <c r="U4">
        <f>SUM(INDEX('[2]AEO 2022 47'!45:45,MATCH(U1,'[2]AEO 2022 47'!13:13,0)),INDEX('[2]AEO 2022 47'!59:59,MATCH(U1,'[2]AEO 2022 47'!13:13,0)))/SUM(INDEX('[2]AEO 2020 47'!41:41,MATCH($B$1,'[2]AEO 2020 47'!1:1,0)),INDEX('[2]AEO 2020 47'!55:55,MATCH($B$1,'[2]AEO 2020 47'!1:1,0)))/'[2]aircraft calibration'!AF9</f>
        <v>1.3585969609882078</v>
      </c>
      <c r="V4">
        <f>SUM(INDEX('[2]AEO 2022 47'!45:45,MATCH(V1,'[2]AEO 2022 47'!13:13,0)),INDEX('[2]AEO 2022 47'!59:59,MATCH(V1,'[2]AEO 2022 47'!13:13,0)))/SUM(INDEX('[2]AEO 2020 47'!41:41,MATCH($B$1,'[2]AEO 2020 47'!1:1,0)),INDEX('[2]AEO 2020 47'!55:55,MATCH($B$1,'[2]AEO 2020 47'!1:1,0)))/'[2]aircraft calibration'!AG9</f>
        <v>1.3752922233447593</v>
      </c>
      <c r="W4">
        <f>SUM(INDEX('[2]AEO 2022 47'!45:45,MATCH(W1,'[2]AEO 2022 47'!13:13,0)),INDEX('[2]AEO 2022 47'!59:59,MATCH(W1,'[2]AEO 2022 47'!13:13,0)))/SUM(INDEX('[2]AEO 2020 47'!41:41,MATCH($B$1,'[2]AEO 2020 47'!1:1,0)),INDEX('[2]AEO 2020 47'!55:55,MATCH($B$1,'[2]AEO 2020 47'!1:1,0)))/'[2]aircraft calibration'!AH9</f>
        <v>1.3931995213453749</v>
      </c>
      <c r="X4">
        <f>SUM(INDEX('[2]AEO 2022 47'!45:45,MATCH(X1,'[2]AEO 2022 47'!13:13,0)),INDEX('[2]AEO 2022 47'!59:59,MATCH(X1,'[2]AEO 2022 47'!13:13,0)))/SUM(INDEX('[2]AEO 2020 47'!41:41,MATCH($B$1,'[2]AEO 2020 47'!1:1,0)),INDEX('[2]AEO 2020 47'!55:55,MATCH($B$1,'[2]AEO 2020 47'!1:1,0)))/'[2]aircraft calibration'!AI9</f>
        <v>1.4083703896802926</v>
      </c>
      <c r="Y4">
        <f>SUM(INDEX('[2]AEO 2022 47'!45:45,MATCH(Y1,'[2]AEO 2022 47'!13:13,0)),INDEX('[2]AEO 2022 47'!59:59,MATCH(Y1,'[2]AEO 2022 47'!13:13,0)))/SUM(INDEX('[2]AEO 2020 47'!41:41,MATCH($B$1,'[2]AEO 2020 47'!1:1,0)),INDEX('[2]AEO 2020 47'!55:55,MATCH($B$1,'[2]AEO 2020 47'!1:1,0)))/'[2]aircraft calibration'!AJ9</f>
        <v>1.4259959489413661</v>
      </c>
      <c r="Z4">
        <f>SUM(INDEX('[2]AEO 2022 47'!45:45,MATCH(Z1,'[2]AEO 2022 47'!13:13,0)),INDEX('[2]AEO 2022 47'!59:59,MATCH(Z1,'[2]AEO 2022 47'!13:13,0)))/SUM(INDEX('[2]AEO 2020 47'!41:41,MATCH($B$1,'[2]AEO 2020 47'!1:1,0)),INDEX('[2]AEO 2020 47'!55:55,MATCH($B$1,'[2]AEO 2020 47'!1:1,0)))/'[2]aircraft calibration'!AK9</f>
        <v>1.4442706074958402</v>
      </c>
      <c r="AA4">
        <f>SUM(INDEX('[2]AEO 2022 47'!45:45,MATCH(AA1,'[2]AEO 2022 47'!13:13,0)),INDEX('[2]AEO 2022 47'!59:59,MATCH(AA1,'[2]AEO 2022 47'!13:13,0)))/SUM(INDEX('[2]AEO 2020 47'!41:41,MATCH($B$1,'[2]AEO 2020 47'!1:1,0)),INDEX('[2]AEO 2020 47'!55:55,MATCH($B$1,'[2]AEO 2020 47'!1:1,0)))/'[2]aircraft calibration'!AL9</f>
        <v>1.4562527043974669</v>
      </c>
      <c r="AB4">
        <f>SUM(INDEX('[2]AEO 2022 47'!45:45,MATCH(AB1,'[2]AEO 2022 47'!13:13,0)),INDEX('[2]AEO 2022 47'!59:59,MATCH(AB1,'[2]AEO 2022 47'!13:13,0)))/SUM(INDEX('[2]AEO 2020 47'!41:41,MATCH($B$1,'[2]AEO 2020 47'!1:1,0)),INDEX('[2]AEO 2020 47'!55:55,MATCH($B$1,'[2]AEO 2020 47'!1:1,0)))/'[2]aircraft calibration'!AM9</f>
        <v>1.4740556752394678</v>
      </c>
      <c r="AC4">
        <f>SUM(INDEX('[2]AEO 2022 47'!45:45,MATCH(AC1,'[2]AEO 2022 47'!13:13,0)),INDEX('[2]AEO 2022 47'!59:59,MATCH(AC1,'[2]AEO 2022 47'!13:13,0)))/SUM(INDEX('[2]AEO 2020 47'!41:41,MATCH($B$1,'[2]AEO 2020 47'!1:1,0)),INDEX('[2]AEO 2020 47'!55:55,MATCH($B$1,'[2]AEO 2020 47'!1:1,0)))/'[2]aircraft calibration'!AN9</f>
        <v>1.4948442976459269</v>
      </c>
      <c r="AD4">
        <f>SUM(INDEX('[2]AEO 2022 47'!45:45,MATCH(AD1,'[2]AEO 2022 47'!13:13,0)),INDEX('[2]AEO 2022 47'!59:59,MATCH(AD1,'[2]AEO 2022 47'!13:13,0)))/SUM(INDEX('[2]AEO 2020 47'!41:41,MATCH($B$1,'[2]AEO 2020 47'!1:1,0)),INDEX('[2]AEO 2020 47'!55:55,MATCH($B$1,'[2]AEO 2020 47'!1:1,0)))/'[2]aircraft calibration'!AO9</f>
        <v>1.5170390829667917</v>
      </c>
      <c r="AE4">
        <f>SUM(INDEX('[2]AEO 2022 47'!45:45,MATCH(AE1,'[2]AEO 2022 47'!13:13,0)),INDEX('[2]AEO 2022 47'!59:59,MATCH(AE1,'[2]AEO 2022 47'!13:13,0)))/SUM(INDEX('[2]AEO 2020 47'!41:41,MATCH($B$1,'[2]AEO 2020 47'!1:1,0)),INDEX('[2]AEO 2020 47'!55:55,MATCH($B$1,'[2]AEO 2020 47'!1:1,0)))/'[2]aircraft calibration'!AP9</f>
        <v>1.538536684782621</v>
      </c>
      <c r="AF4">
        <f>SUM(INDEX('[2]AEO 2022 47'!45:45,MATCH(AF1,'[2]AEO 2022 47'!13:13,0)),INDEX('[2]AEO 2022 47'!59:59,MATCH(AF1,'[2]AEO 2022 47'!13:13,0)))/SUM(INDEX('[2]AEO 2020 47'!41:41,MATCH($B$1,'[2]AEO 2020 47'!1:1,0)),INDEX('[2]AEO 2020 47'!55:55,MATCH($B$1,'[2]AEO 2020 47'!1:1,0)))/'[2]aircraft calibration'!AQ9</f>
        <v>1.5598142325578639</v>
      </c>
      <c r="AG4">
        <f>SUM(INDEX('[2]AEO 2022 47'!45:45,MATCH(AG1,'[2]AEO 2022 47'!13:13,0)),INDEX('[2]AEO 2022 47'!59:59,MATCH(AG1,'[2]AEO 2022 47'!13:13,0)))/SUM(INDEX('[2]AEO 2020 47'!41:41,MATCH($B$1,'[2]AEO 2020 47'!1:1,0)),INDEX('[2]AEO 2020 47'!55:55,MATCH($B$1,'[2]AEO 2020 47'!1:1,0)))/'[2]aircraft calibration'!AR9</f>
        <v>1.5901567391853617</v>
      </c>
    </row>
    <row r="5" spans="1:33">
      <c r="A5" t="s">
        <v>15</v>
      </c>
      <c r="B5">
        <f>INDEX('[2]AEO 2020 7'!23:23,MATCH(B$1,'[2]AEO 2020 7'!1:1,0))/INDEX('[2]AEO 2020 7'!23:23,MATCH($B$1,'[2]AEO 2020 7'!1:1,0))</f>
        <v>1</v>
      </c>
      <c r="C5">
        <f>INDEX('[2]AEO 2021 7'!23:23,MATCH(C$1,'[2]AEO 2021 7'!1:1,0))/INDEX('[2]AEO 2020 7'!23:23,MATCH($B$1,'[2]AEO 2020 7'!1:1,0))</f>
        <v>0.60504622187576185</v>
      </c>
      <c r="D5">
        <f>INDEX('[2]AEO 2022 7'!23:23,MATCH(D$1,'[2]AEO 2022 7'!1:1,0))/INDEX('[2]AEO 2020 7'!23:23,MATCH($B$1,'[2]AEO 2020 7'!1:1,0))</f>
        <v>0.71001253237222572</v>
      </c>
      <c r="E5">
        <f>INDEX('[2]AEO 2022 7'!23:23,MATCH(E$1,'[2]AEO 2022 7'!1:1,0))/INDEX('[2]AEO 2020 7'!23:23,MATCH($B$1,'[2]AEO 2020 7'!1:1,0))</f>
        <v>0.77981824789188303</v>
      </c>
      <c r="F5">
        <f>INDEX('[2]AEO 2022 7'!23:23,MATCH(F$1,'[2]AEO 2022 7'!1:1,0))/INDEX('[2]AEO 2020 7'!23:23,MATCH($B$1,'[2]AEO 2020 7'!1:1,0))</f>
        <v>0.83650676976349181</v>
      </c>
      <c r="G5">
        <f>INDEX('[2]AEO 2022 7'!23:23,MATCH(G$1,'[2]AEO 2022 7'!1:1,0))/INDEX('[2]AEO 2020 7'!23:23,MATCH($B$1,'[2]AEO 2020 7'!1:1,0))</f>
        <v>0.88217522651289959</v>
      </c>
      <c r="H5">
        <f>INDEX('[2]AEO 2022 7'!23:23,MATCH(H$1,'[2]AEO 2022 7'!1:1,0))/INDEX('[2]AEO 2020 7'!23:23,MATCH($B$1,'[2]AEO 2020 7'!1:1,0))</f>
        <v>0.91548220702145289</v>
      </c>
      <c r="I5">
        <f>INDEX('[2]AEO 2022 7'!23:23,MATCH(I$1,'[2]AEO 2022 7'!1:1,0))/INDEX('[2]AEO 2020 7'!23:23,MATCH($B$1,'[2]AEO 2020 7'!1:1,0))</f>
        <v>0.94139665803730388</v>
      </c>
      <c r="J5">
        <f>INDEX('[2]AEO 2022 7'!23:23,MATCH(J$1,'[2]AEO 2022 7'!1:1,0))/INDEX('[2]AEO 2020 7'!23:23,MATCH($B$1,'[2]AEO 2020 7'!1:1,0))</f>
        <v>0.96151123418788109</v>
      </c>
      <c r="K5">
        <f>INDEX('[2]AEO 2022 7'!23:23,MATCH(K$1,'[2]AEO 2022 7'!1:1,0))/INDEX('[2]AEO 2020 7'!23:23,MATCH($B$1,'[2]AEO 2020 7'!1:1,0))</f>
        <v>0.9797649752543679</v>
      </c>
      <c r="L5">
        <f>INDEX('[2]AEO 2022 7'!23:23,MATCH(L$1,'[2]AEO 2022 7'!1:1,0))/INDEX('[2]AEO 2020 7'!23:23,MATCH($B$1,'[2]AEO 2020 7'!1:1,0))</f>
        <v>0.99559750814124437</v>
      </c>
      <c r="M5">
        <f>INDEX('[2]AEO 2022 7'!23:23,MATCH(M$1,'[2]AEO 2022 7'!1:1,0))/INDEX('[2]AEO 2020 7'!23:23,MATCH($B$1,'[2]AEO 2020 7'!1:1,0))</f>
        <v>1.0128118682112581</v>
      </c>
      <c r="N5">
        <f>INDEX('[2]AEO 2022 7'!23:23,MATCH(N$1,'[2]AEO 2022 7'!1:1,0))/INDEX('[2]AEO 2020 7'!23:23,MATCH($B$1,'[2]AEO 2020 7'!1:1,0))</f>
        <v>1.0271768472746221</v>
      </c>
      <c r="O5">
        <f>INDEX('[2]AEO 2022 7'!23:23,MATCH(O$1,'[2]AEO 2022 7'!1:1,0))/INDEX('[2]AEO 2020 7'!23:23,MATCH($B$1,'[2]AEO 2020 7'!1:1,0))</f>
        <v>1.0474001203468279</v>
      </c>
      <c r="P5">
        <f>INDEX('[2]AEO 2022 7'!23:23,MATCH(P$1,'[2]AEO 2022 7'!1:1,0))/INDEX('[2]AEO 2020 7'!23:23,MATCH($B$1,'[2]AEO 2020 7'!1:1,0))</f>
        <v>1.0626195551044204</v>
      </c>
      <c r="Q5">
        <f>INDEX('[2]AEO 2022 7'!23:23,MATCH(Q$1,'[2]AEO 2022 7'!1:1,0))/INDEX('[2]AEO 2020 7'!23:23,MATCH($B$1,'[2]AEO 2020 7'!1:1,0))</f>
        <v>1.0730756368231829</v>
      </c>
      <c r="R5">
        <f>INDEX('[2]AEO 2022 7'!23:23,MATCH(R$1,'[2]AEO 2022 7'!1:1,0))/INDEX('[2]AEO 2020 7'!23:23,MATCH($B$1,'[2]AEO 2020 7'!1:1,0))</f>
        <v>1.0816640505260897</v>
      </c>
      <c r="S5">
        <f>INDEX('[2]AEO 2022 7'!23:23,MATCH(S$1,'[2]AEO 2022 7'!1:1,0))/INDEX('[2]AEO 2020 7'!23:23,MATCH($B$1,'[2]AEO 2020 7'!1:1,0))</f>
        <v>1.0899774023800604</v>
      </c>
      <c r="T5">
        <f>INDEX('[2]AEO 2022 7'!23:23,MATCH(T$1,'[2]AEO 2022 7'!1:1,0))/INDEX('[2]AEO 2020 7'!23:23,MATCH($B$1,'[2]AEO 2020 7'!1:1,0))</f>
        <v>1.0996858111361183</v>
      </c>
      <c r="U5">
        <f>INDEX('[2]AEO 2022 7'!23:23,MATCH(U$1,'[2]AEO 2022 7'!1:1,0))/INDEX('[2]AEO 2020 7'!23:23,MATCH($B$1,'[2]AEO 2020 7'!1:1,0))</f>
        <v>1.1099791140052373</v>
      </c>
      <c r="V5">
        <f>INDEX('[2]AEO 2022 7'!23:23,MATCH(V$1,'[2]AEO 2022 7'!1:1,0))/INDEX('[2]AEO 2020 7'!23:23,MATCH($B$1,'[2]AEO 2020 7'!1:1,0))</f>
        <v>1.1198497443150854</v>
      </c>
      <c r="W5">
        <f>INDEX('[2]AEO 2022 7'!23:23,MATCH(W$1,'[2]AEO 2022 7'!1:1,0))/INDEX('[2]AEO 2020 7'!23:23,MATCH($B$1,'[2]AEO 2020 7'!1:1,0))</f>
        <v>1.1333730612585902</v>
      </c>
      <c r="X5">
        <f>INDEX('[2]AEO 2022 7'!23:23,MATCH(X$1,'[2]AEO 2022 7'!1:1,0))/INDEX('[2]AEO 2020 7'!23:23,MATCH($B$1,'[2]AEO 2020 7'!1:1,0))</f>
        <v>1.1436613726952847</v>
      </c>
      <c r="Y5">
        <f>INDEX('[2]AEO 2022 7'!23:23,MATCH(Y$1,'[2]AEO 2022 7'!1:1,0))/INDEX('[2]AEO 2020 7'!23:23,MATCH($B$1,'[2]AEO 2020 7'!1:1,0))</f>
        <v>1.1547459872154393</v>
      </c>
      <c r="Z5">
        <f>INDEX('[2]AEO 2022 7'!23:23,MATCH(Z$1,'[2]AEO 2022 7'!1:1,0))/INDEX('[2]AEO 2020 7'!23:23,MATCH($B$1,'[2]AEO 2020 7'!1:1,0))</f>
        <v>1.1660146305184222</v>
      </c>
      <c r="AA5">
        <f>INDEX('[2]AEO 2022 7'!23:23,MATCH(AA$1,'[2]AEO 2022 7'!1:1,0))/INDEX('[2]AEO 2020 7'!23:23,MATCH($B$1,'[2]AEO 2020 7'!1:1,0))</f>
        <v>1.1765766469098018</v>
      </c>
      <c r="AB5">
        <f>INDEX('[2]AEO 2022 7'!23:23,MATCH(AB$1,'[2]AEO 2022 7'!1:1,0))/INDEX('[2]AEO 2020 7'!23:23,MATCH($B$1,'[2]AEO 2020 7'!1:1,0))</f>
        <v>1.1888391910215859</v>
      </c>
      <c r="AC5">
        <f>INDEX('[2]AEO 2022 7'!23:23,MATCH(AC$1,'[2]AEO 2022 7'!1:1,0))/INDEX('[2]AEO 2020 7'!23:23,MATCH($B$1,'[2]AEO 2020 7'!1:1,0))</f>
        <v>1.2035072663383273</v>
      </c>
      <c r="AD5">
        <f>INDEX('[2]AEO 2022 7'!23:23,MATCH(AD$1,'[2]AEO 2022 7'!1:1,0))/INDEX('[2]AEO 2020 7'!23:23,MATCH($B$1,'[2]AEO 2020 7'!1:1,0))</f>
        <v>1.2175765636061868</v>
      </c>
      <c r="AE5">
        <f>INDEX('[2]AEO 2022 7'!23:23,MATCH(AE$1,'[2]AEO 2022 7'!1:1,0))/INDEX('[2]AEO 2020 7'!23:23,MATCH($B$1,'[2]AEO 2020 7'!1:1,0))</f>
        <v>1.2300139047738399</v>
      </c>
      <c r="AF5">
        <f>INDEX('[2]AEO 2022 7'!23:23,MATCH(AF$1,'[2]AEO 2022 7'!1:1,0))/INDEX('[2]AEO 2020 7'!23:23,MATCH($B$1,'[2]AEO 2020 7'!1:1,0))</f>
        <v>1.2433165083292226</v>
      </c>
      <c r="AG5">
        <f>INDEX('[2]AEO 2022 7'!23:23,MATCH(AG$1,'[2]AEO 2022 7'!1:1,0))/INDEX('[2]AEO 2020 7'!23:23,MATCH($B$1,'[2]AEO 2020 7'!1:1,0))</f>
        <v>1.2576898226001303</v>
      </c>
    </row>
    <row r="6" spans="1:33">
      <c r="A6" t="s">
        <v>16</v>
      </c>
      <c r="B6">
        <f>INDEX('[2]AEO 2020 7'!64:64,MATCH(B$1,'[2]AEO 2020 7'!1:1,0))/INDEX('[2]AEO 2020 7'!64:64,MATCH($B$1,'[2]AEO 2020 7'!1:1,0))</f>
        <v>1</v>
      </c>
      <c r="C6">
        <f>INDEX('[2]AEO 2021 7'!64:64,MATCH(C$1,'[2]AEO 2021 7'!1:1,0))/INDEX('[2]AEO 2020 7'!64:64,MATCH($B$1,'[2]AEO 2020 7'!1:1,0))</f>
        <v>0.79791597925755742</v>
      </c>
      <c r="D6">
        <f>INDEX('[2]AEO 2022 7'!64:64,MATCH(D$1,'[2]AEO 2022 7'!1:1,0))/INDEX('[2]AEO 2020 7'!64:64,MATCH($B$1,'[2]AEO 2020 7'!1:1,0))</f>
        <v>0.82533087291791418</v>
      </c>
      <c r="E6">
        <f>INDEX('[2]AEO 2022 7'!64:64,MATCH(E$1,'[2]AEO 2022 7'!1:1,0))/INDEX('[2]AEO 2020 7'!64:64,MATCH($B$1,'[2]AEO 2020 7'!1:1,0))</f>
        <v>0.82558343211656826</v>
      </c>
      <c r="F6">
        <f>INDEX('[2]AEO 2022 7'!64:64,MATCH(F$1,'[2]AEO 2022 7'!1:1,0))/INDEX('[2]AEO 2020 7'!64:64,MATCH($B$1,'[2]AEO 2020 7'!1:1,0))</f>
        <v>0.82408437106649235</v>
      </c>
      <c r="G6">
        <f>INDEX('[2]AEO 2022 7'!64:64,MATCH(G$1,'[2]AEO 2022 7'!1:1,0))/INDEX('[2]AEO 2020 7'!64:64,MATCH($B$1,'[2]AEO 2020 7'!1:1,0))</f>
        <v>0.82390513550615707</v>
      </c>
      <c r="H6">
        <f>INDEX('[2]AEO 2022 7'!64:64,MATCH(H$1,'[2]AEO 2022 7'!1:1,0))/INDEX('[2]AEO 2020 7'!64:64,MATCH($B$1,'[2]AEO 2020 7'!1:1,0))</f>
        <v>0.82098033704432405</v>
      </c>
      <c r="I6">
        <f>INDEX('[2]AEO 2022 7'!64:64,MATCH(I$1,'[2]AEO 2022 7'!1:1,0))/INDEX('[2]AEO 2020 7'!64:64,MATCH($B$1,'[2]AEO 2020 7'!1:1,0))</f>
        <v>0.81660535995796113</v>
      </c>
      <c r="J6">
        <f>INDEX('[2]AEO 2022 7'!64:64,MATCH(J$1,'[2]AEO 2022 7'!1:1,0))/INDEX('[2]AEO 2020 7'!64:64,MATCH($B$1,'[2]AEO 2020 7'!1:1,0))</f>
        <v>0.80992068826455166</v>
      </c>
      <c r="K6">
        <f>INDEX('[2]AEO 2022 7'!64:64,MATCH(K$1,'[2]AEO 2022 7'!1:1,0))/INDEX('[2]AEO 2020 7'!64:64,MATCH($B$1,'[2]AEO 2020 7'!1:1,0))</f>
        <v>0.80481247479499929</v>
      </c>
      <c r="L6">
        <f>INDEX('[2]AEO 2022 7'!64:64,MATCH(L$1,'[2]AEO 2022 7'!1:1,0))/INDEX('[2]AEO 2020 7'!64:64,MATCH($B$1,'[2]AEO 2020 7'!1:1,0))</f>
        <v>0.79998940880779834</v>
      </c>
      <c r="M6">
        <f>INDEX('[2]AEO 2022 7'!64:64,MATCH(M$1,'[2]AEO 2022 7'!1:1,0))/INDEX('[2]AEO 2020 7'!64:64,MATCH($B$1,'[2]AEO 2020 7'!1:1,0))</f>
        <v>0.79587513799101373</v>
      </c>
      <c r="N6">
        <f>INDEX('[2]AEO 2022 7'!64:64,MATCH(N$1,'[2]AEO 2022 7'!1:1,0))/INDEX('[2]AEO 2020 7'!64:64,MATCH($B$1,'[2]AEO 2020 7'!1:1,0))</f>
        <v>0.79114168978398036</v>
      </c>
      <c r="O6">
        <f>INDEX('[2]AEO 2022 7'!64:64,MATCH(O$1,'[2]AEO 2022 7'!1:1,0))/INDEX('[2]AEO 2020 7'!64:64,MATCH($B$1,'[2]AEO 2020 7'!1:1,0))</f>
        <v>0.78804580283273651</v>
      </c>
      <c r="P6">
        <f>INDEX('[2]AEO 2022 7'!64:64,MATCH(P$1,'[2]AEO 2022 7'!1:1,0))/INDEX('[2]AEO 2020 7'!64:64,MATCH($B$1,'[2]AEO 2020 7'!1:1,0))</f>
        <v>0.78478290092754399</v>
      </c>
      <c r="Q6">
        <f>INDEX('[2]AEO 2022 7'!64:64,MATCH(Q$1,'[2]AEO 2022 7'!1:1,0))/INDEX('[2]AEO 2020 7'!64:64,MATCH($B$1,'[2]AEO 2020 7'!1:1,0))</f>
        <v>0.77950767250404296</v>
      </c>
      <c r="R6">
        <f>INDEX('[2]AEO 2022 7'!64:64,MATCH(R$1,'[2]AEO 2022 7'!1:1,0))/INDEX('[2]AEO 2020 7'!64:64,MATCH($B$1,'[2]AEO 2020 7'!1:1,0))</f>
        <v>0.77403284084289592</v>
      </c>
      <c r="S6">
        <f>INDEX('[2]AEO 2022 7'!64:64,MATCH(S$1,'[2]AEO 2022 7'!1:1,0))/INDEX('[2]AEO 2020 7'!64:64,MATCH($B$1,'[2]AEO 2020 7'!1:1,0))</f>
        <v>0.76870872999384887</v>
      </c>
      <c r="T6">
        <f>INDEX('[2]AEO 2022 7'!64:64,MATCH(T$1,'[2]AEO 2022 7'!1:1,0))/INDEX('[2]AEO 2020 7'!64:64,MATCH($B$1,'[2]AEO 2020 7'!1:1,0))</f>
        <v>0.76456187089336702</v>
      </c>
      <c r="U6">
        <f>INDEX('[2]AEO 2022 7'!64:64,MATCH(U$1,'[2]AEO 2022 7'!1:1,0))/INDEX('[2]AEO 2020 7'!64:64,MATCH($B$1,'[2]AEO 2020 7'!1:1,0))</f>
        <v>0.76070423281069866</v>
      </c>
      <c r="V6">
        <f>INDEX('[2]AEO 2022 7'!64:64,MATCH(V$1,'[2]AEO 2022 7'!1:1,0))/INDEX('[2]AEO 2020 7'!64:64,MATCH($B$1,'[2]AEO 2020 7'!1:1,0))</f>
        <v>0.7572580218097088</v>
      </c>
      <c r="W6">
        <f>INDEX('[2]AEO 2022 7'!64:64,MATCH(W$1,'[2]AEO 2022 7'!1:1,0))/INDEX('[2]AEO 2020 7'!64:64,MATCH($B$1,'[2]AEO 2020 7'!1:1,0))</f>
        <v>0.75426397324501904</v>
      </c>
      <c r="X6">
        <f>INDEX('[2]AEO 2022 7'!64:64,MATCH(X$1,'[2]AEO 2022 7'!1:1,0))/INDEX('[2]AEO 2020 7'!64:64,MATCH($B$1,'[2]AEO 2020 7'!1:1,0))</f>
        <v>0.75023117313747778</v>
      </c>
      <c r="Y6">
        <f>INDEX('[2]AEO 2022 7'!64:64,MATCH(Y$1,'[2]AEO 2022 7'!1:1,0))/INDEX('[2]AEO 2020 7'!64:64,MATCH($B$1,'[2]AEO 2020 7'!1:1,0))</f>
        <v>0.74647129990590133</v>
      </c>
      <c r="Z6">
        <f>INDEX('[2]AEO 2022 7'!64:64,MATCH(Z$1,'[2]AEO 2022 7'!1:1,0))/INDEX('[2]AEO 2020 7'!64:64,MATCH($B$1,'[2]AEO 2020 7'!1:1,0))</f>
        <v>0.74291102991197089</v>
      </c>
      <c r="AA6">
        <f>INDEX('[2]AEO 2022 7'!64:64,MATCH(AA$1,'[2]AEO 2022 7'!1:1,0))/INDEX('[2]AEO 2020 7'!64:64,MATCH($B$1,'[2]AEO 2020 7'!1:1,0))</f>
        <v>0.7394933336592161</v>
      </c>
      <c r="AB6">
        <f>INDEX('[2]AEO 2022 7'!64:64,MATCH(AB$1,'[2]AEO 2022 7'!1:1,0))/INDEX('[2]AEO 2020 7'!64:64,MATCH($B$1,'[2]AEO 2020 7'!1:1,0))</f>
        <v>0.73676813843502909</v>
      </c>
      <c r="AC6">
        <f>INDEX('[2]AEO 2022 7'!64:64,MATCH(AC$1,'[2]AEO 2022 7'!1:1,0))/INDEX('[2]AEO 2020 7'!64:64,MATCH($B$1,'[2]AEO 2020 7'!1:1,0))</f>
        <v>0.73493504747705574</v>
      </c>
      <c r="AD6">
        <f>INDEX('[2]AEO 2022 7'!64:64,MATCH(AD$1,'[2]AEO 2022 7'!1:1,0))/INDEX('[2]AEO 2020 7'!64:64,MATCH($B$1,'[2]AEO 2020 7'!1:1,0))</f>
        <v>0.73264164701185808</v>
      </c>
      <c r="AE6">
        <f>INDEX('[2]AEO 2022 7'!64:64,MATCH(AE$1,'[2]AEO 2022 7'!1:1,0))/INDEX('[2]AEO 2020 7'!64:64,MATCH($B$1,'[2]AEO 2020 7'!1:1,0))</f>
        <v>0.72965574551809254</v>
      </c>
      <c r="AF6">
        <f>INDEX('[2]AEO 2022 7'!64:64,MATCH(AF$1,'[2]AEO 2022 7'!1:1,0))/INDEX('[2]AEO 2020 7'!64:64,MATCH($B$1,'[2]AEO 2020 7'!1:1,0))</f>
        <v>0.72738271273020561</v>
      </c>
      <c r="AG6">
        <f>INDEX('[2]AEO 2022 7'!64:64,MATCH(AG$1,'[2]AEO 2022 7'!1:1,0))/INDEX('[2]AEO 2020 7'!64:64,MATCH($B$1,'[2]AEO 2020 7'!1:1,0))</f>
        <v>0.72657615270869735</v>
      </c>
    </row>
    <row r="7" spans="1:33">
      <c r="A7" t="s">
        <v>17</v>
      </c>
      <c r="B7">
        <f>INDEX('[2]AEO 2020 36'!12:12,MATCH(B$1,'[2]AEO 2020 36'!1:1,0))/INDEX('[2]AEO 2020 36'!12:12,MATCH(B$1,'[2]AEO 2020 36'!1:1,0))</f>
        <v>1</v>
      </c>
      <c r="C7">
        <f>INDEX('[2]AEO 2021 35'!20:20,MATCH(C$1,'[2]AEO 2021 35'!1:1,0))/INDEX('[2]AEO 2020 36'!12:12,MATCH($B$1,'[2]AEO 2020 36'!1:1,0))</f>
        <v>0.85917058299349081</v>
      </c>
      <c r="D7">
        <f>INDEX('[2]AEO 2022 35'!20:20,MATCH(D1,'[2]AEO 2022 35'!13:13,0))/INDEX('[2]AEO 2020 36'!12:12,MATCH($B$1,'[2]AEO 2020 36'!1:1,0))</f>
        <v>0.85377318135586844</v>
      </c>
      <c r="E7">
        <f>INDEX('[2]AEO 2022 35'!20:20,MATCH(E1,'[2]AEO 2022 35'!13:13,0))/INDEX('[2]AEO 2020 36'!12:12,MATCH($B$1,'[2]AEO 2020 36'!1:1,0))</f>
        <v>0.84698928010133467</v>
      </c>
      <c r="F7">
        <f>INDEX('[2]AEO 2022 35'!20:20,MATCH(F1,'[2]AEO 2022 35'!13:13,0))/INDEX('[2]AEO 2020 36'!12:12,MATCH($B$1,'[2]AEO 2020 36'!1:1,0))</f>
        <v>0.83274854849256452</v>
      </c>
      <c r="G7">
        <f>INDEX('[2]AEO 2022 35'!20:20,MATCH(G1,'[2]AEO 2022 35'!13:13,0))/INDEX('[2]AEO 2020 36'!12:12,MATCH($B$1,'[2]AEO 2020 36'!1:1,0))</f>
        <v>0.80217144299962129</v>
      </c>
      <c r="H7">
        <f>INDEX('[2]AEO 2022 35'!20:20,MATCH(H1,'[2]AEO 2022 35'!13:13,0))/INDEX('[2]AEO 2020 36'!12:12,MATCH($B$1,'[2]AEO 2020 36'!1:1,0))</f>
        <v>0.76868033205777631</v>
      </c>
      <c r="I7">
        <f>INDEX('[2]AEO 2022 35'!20:20,MATCH(I1,'[2]AEO 2022 35'!13:13,0))/INDEX('[2]AEO 2020 36'!12:12,MATCH($B$1,'[2]AEO 2020 36'!1:1,0))</f>
        <v>0.73282411201006603</v>
      </c>
      <c r="J7">
        <f>INDEX('[2]AEO 2022 35'!20:20,MATCH(J1,'[2]AEO 2022 35'!13:13,0))/INDEX('[2]AEO 2020 36'!12:12,MATCH($B$1,'[2]AEO 2020 36'!1:1,0))</f>
        <v>0.69610124404380525</v>
      </c>
      <c r="K7">
        <f>INDEX('[2]AEO 2022 35'!20:20,MATCH(K1,'[2]AEO 2022 35'!13:13,0))/INDEX('[2]AEO 2020 36'!12:12,MATCH($B$1,'[2]AEO 2020 36'!1:1,0))</f>
        <v>0.66011803933361779</v>
      </c>
      <c r="L7">
        <f>INDEX('[2]AEO 2022 35'!20:20,MATCH(L1,'[2]AEO 2022 35'!13:13,0))/INDEX('[2]AEO 2020 36'!12:12,MATCH($B$1,'[2]AEO 2020 36'!1:1,0))</f>
        <v>0.6250234636977523</v>
      </c>
      <c r="M7">
        <f>INDEX('[2]AEO 2022 35'!20:20,MATCH(M1,'[2]AEO 2022 35'!13:13,0))/INDEX('[2]AEO 2020 36'!12:12,MATCH($B$1,'[2]AEO 2020 36'!1:1,0))</f>
        <v>0.59229700178616662</v>
      </c>
      <c r="N7">
        <f>INDEX('[2]AEO 2022 35'!20:20,MATCH(N1,'[2]AEO 2022 35'!13:13,0))/INDEX('[2]AEO 2020 36'!12:12,MATCH($B$1,'[2]AEO 2020 36'!1:1,0))</f>
        <v>0.56206895915537547</v>
      </c>
      <c r="O7">
        <f>INDEX('[2]AEO 2022 35'!20:20,MATCH(O1,'[2]AEO 2022 35'!13:13,0))/INDEX('[2]AEO 2020 36'!12:12,MATCH($B$1,'[2]AEO 2020 36'!1:1,0))</f>
        <v>0.53337132154978217</v>
      </c>
      <c r="P7">
        <f>INDEX('[2]AEO 2022 35'!20:20,MATCH(P1,'[2]AEO 2022 35'!13:13,0))/INDEX('[2]AEO 2020 36'!12:12,MATCH($B$1,'[2]AEO 2020 36'!1:1,0))</f>
        <v>0.50764461900516034</v>
      </c>
      <c r="Q7">
        <f>INDEX('[2]AEO 2022 35'!20:20,MATCH(Q1,'[2]AEO 2022 35'!13:13,0))/INDEX('[2]AEO 2020 36'!12:12,MATCH($B$1,'[2]AEO 2020 36'!1:1,0))</f>
        <v>0.48433895363900148</v>
      </c>
      <c r="R7">
        <f>INDEX('[2]AEO 2022 35'!20:20,MATCH(R1,'[2]AEO 2022 35'!13:13,0))/INDEX('[2]AEO 2020 36'!12:12,MATCH($B$1,'[2]AEO 2020 36'!1:1,0))</f>
        <v>0.46281165338616542</v>
      </c>
      <c r="S7">
        <f>INDEX('[2]AEO 2022 35'!20:20,MATCH(S1,'[2]AEO 2022 35'!13:13,0))/INDEX('[2]AEO 2020 36'!12:12,MATCH($B$1,'[2]AEO 2020 36'!1:1,0))</f>
        <v>0.44399610032157327</v>
      </c>
      <c r="T7">
        <f>INDEX('[2]AEO 2022 35'!20:20,MATCH(T1,'[2]AEO 2022 35'!13:13,0))/INDEX('[2]AEO 2020 36'!12:12,MATCH($B$1,'[2]AEO 2020 36'!1:1,0))</f>
        <v>0.42812992286301127</v>
      </c>
      <c r="U7">
        <f>INDEX('[2]AEO 2022 35'!20:20,MATCH(U1,'[2]AEO 2022 35'!13:13,0))/INDEX('[2]AEO 2020 36'!12:12,MATCH($B$1,'[2]AEO 2020 36'!1:1,0))</f>
        <v>0.41533293675884436</v>
      </c>
      <c r="V7">
        <f>INDEX('[2]AEO 2022 35'!20:20,MATCH(V1,'[2]AEO 2022 35'!13:13,0))/INDEX('[2]AEO 2020 36'!12:12,MATCH($B$1,'[2]AEO 2020 36'!1:1,0))</f>
        <v>0.40495851649864967</v>
      </c>
      <c r="W7">
        <f>INDEX('[2]AEO 2022 35'!20:20,MATCH(W1,'[2]AEO 2022 35'!13:13,0))/INDEX('[2]AEO 2020 36'!12:12,MATCH($B$1,'[2]AEO 2020 36'!1:1,0))</f>
        <v>0.39691372976198414</v>
      </c>
      <c r="X7">
        <f>INDEX('[2]AEO 2022 35'!20:20,MATCH(X1,'[2]AEO 2022 35'!13:13,0))/INDEX('[2]AEO 2020 36'!12:12,MATCH($B$1,'[2]AEO 2020 36'!1:1,0))</f>
        <v>0.39037947539889606</v>
      </c>
      <c r="Y7">
        <f>INDEX('[2]AEO 2022 35'!20:20,MATCH(Y1,'[2]AEO 2022 35'!13:13,0))/INDEX('[2]AEO 2020 36'!12:12,MATCH($B$1,'[2]AEO 2020 36'!1:1,0))</f>
        <v>0.38556417904468426</v>
      </c>
      <c r="Z7">
        <f>INDEX('[2]AEO 2022 35'!20:20,MATCH(Z1,'[2]AEO 2022 35'!13:13,0))/INDEX('[2]AEO 2020 36'!12:12,MATCH($B$1,'[2]AEO 2020 36'!1:1,0))</f>
        <v>0.38205921259493869</v>
      </c>
      <c r="AA7">
        <f>INDEX('[2]AEO 2022 35'!20:20,MATCH(AA1,'[2]AEO 2022 35'!13:13,0))/INDEX('[2]AEO 2020 36'!12:12,MATCH($B$1,'[2]AEO 2020 36'!1:1,0))</f>
        <v>0.37953470057527905</v>
      </c>
      <c r="AB7">
        <f>INDEX('[2]AEO 2022 35'!20:20,MATCH(AB1,'[2]AEO 2022 35'!13:13,0))/INDEX('[2]AEO 2020 36'!12:12,MATCH($B$1,'[2]AEO 2020 36'!1:1,0))</f>
        <v>0.37788637745545195</v>
      </c>
      <c r="AC7">
        <f>INDEX('[2]AEO 2022 35'!20:20,MATCH(AC1,'[2]AEO 2022 35'!13:13,0))/INDEX('[2]AEO 2020 36'!12:12,MATCH($B$1,'[2]AEO 2020 36'!1:1,0))</f>
        <v>0.37716985503243278</v>
      </c>
      <c r="AD7">
        <f>INDEX('[2]AEO 2022 35'!20:20,MATCH(AD1,'[2]AEO 2022 35'!13:13,0))/INDEX('[2]AEO 2020 36'!12:12,MATCH($B$1,'[2]AEO 2020 36'!1:1,0))</f>
        <v>0.37701176993373237</v>
      </c>
      <c r="AE7">
        <f>INDEX('[2]AEO 2022 35'!20:20,MATCH(AE1,'[2]AEO 2022 35'!13:13,0))/INDEX('[2]AEO 2020 36'!12:12,MATCH($B$1,'[2]AEO 2020 36'!1:1,0))</f>
        <v>0.3770317480105605</v>
      </c>
      <c r="AF7">
        <f>INDEX('[2]AEO 2022 35'!20:20,MATCH(AF1,'[2]AEO 2022 35'!13:13,0))/INDEX('[2]AEO 2020 36'!12:12,MATCH($B$1,'[2]AEO 2020 36'!1:1,0))</f>
        <v>0.3772834506935529</v>
      </c>
      <c r="AG7">
        <f>INDEX('[2]AEO 2022 35'!20:20,MATCH(AG1,'[2]AEO 2022 35'!13:13,0))/INDEX('[2]AEO 2020 36'!12:12,MATCH($B$1,'[2]AEO 2020 36'!1:1,0))</f>
        <v>0.37801715742540049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topLeftCell="J1" workbookViewId="0">
      <selection activeCell="G3" sqref="G3:AK3"/>
    </sheetView>
  </sheetViews>
  <sheetFormatPr defaultRowHeight="14.5"/>
  <cols>
    <col min="1" max="1" width="13.08984375" customWidth="1"/>
    <col min="2" max="2" width="8.7265625" customWidth="1"/>
  </cols>
  <sheetData>
    <row r="1" spans="1:37" ht="43.5">
      <c r="A1" s="16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7">
        <v>1.67</v>
      </c>
      <c r="C2" s="7">
        <f>$B2</f>
        <v>1.67</v>
      </c>
      <c r="D2" s="7">
        <f t="shared" ref="D2:AK7" si="0">$B2</f>
        <v>1.67</v>
      </c>
      <c r="E2" s="7">
        <f t="shared" si="0"/>
        <v>1.67</v>
      </c>
      <c r="F2" s="7">
        <f t="shared" si="0"/>
        <v>1.67</v>
      </c>
      <c r="G2" s="7">
        <f t="shared" si="0"/>
        <v>1.67</v>
      </c>
      <c r="H2" s="7">
        <f t="shared" si="0"/>
        <v>1.67</v>
      </c>
      <c r="I2" s="7">
        <f t="shared" si="0"/>
        <v>1.67</v>
      </c>
      <c r="J2" s="7">
        <f t="shared" si="0"/>
        <v>1.67</v>
      </c>
      <c r="K2" s="7">
        <f t="shared" si="0"/>
        <v>1.67</v>
      </c>
      <c r="L2" s="7">
        <f t="shared" si="0"/>
        <v>1.67</v>
      </c>
      <c r="M2" s="7">
        <f t="shared" si="0"/>
        <v>1.67</v>
      </c>
      <c r="N2" s="7">
        <f t="shared" si="0"/>
        <v>1.67</v>
      </c>
      <c r="O2" s="7">
        <f t="shared" si="0"/>
        <v>1.67</v>
      </c>
      <c r="P2" s="7">
        <f t="shared" si="0"/>
        <v>1.67</v>
      </c>
      <c r="Q2" s="7">
        <f t="shared" si="0"/>
        <v>1.67</v>
      </c>
      <c r="R2" s="7">
        <f t="shared" si="0"/>
        <v>1.67</v>
      </c>
      <c r="S2" s="7">
        <f t="shared" si="0"/>
        <v>1.67</v>
      </c>
      <c r="T2" s="7">
        <f t="shared" si="0"/>
        <v>1.67</v>
      </c>
      <c r="U2" s="7">
        <f t="shared" si="0"/>
        <v>1.67</v>
      </c>
      <c r="V2" s="7">
        <f t="shared" si="0"/>
        <v>1.67</v>
      </c>
      <c r="W2" s="7">
        <f t="shared" si="0"/>
        <v>1.67</v>
      </c>
      <c r="X2" s="7">
        <f t="shared" si="0"/>
        <v>1.67</v>
      </c>
      <c r="Y2" s="7">
        <f t="shared" si="0"/>
        <v>1.67</v>
      </c>
      <c r="Z2" s="7">
        <f t="shared" si="0"/>
        <v>1.67</v>
      </c>
      <c r="AA2" s="7">
        <f t="shared" si="0"/>
        <v>1.67</v>
      </c>
      <c r="AB2" s="7">
        <f t="shared" si="0"/>
        <v>1.67</v>
      </c>
      <c r="AC2" s="7">
        <f t="shared" si="0"/>
        <v>1.67</v>
      </c>
      <c r="AD2" s="7">
        <f t="shared" si="0"/>
        <v>1.67</v>
      </c>
      <c r="AE2" s="7">
        <f t="shared" si="0"/>
        <v>1.67</v>
      </c>
      <c r="AF2" s="7">
        <f t="shared" si="0"/>
        <v>1.67</v>
      </c>
      <c r="AG2" s="7">
        <f t="shared" si="0"/>
        <v>1.67</v>
      </c>
      <c r="AH2" s="7">
        <f t="shared" si="0"/>
        <v>1.67</v>
      </c>
      <c r="AI2" s="7">
        <f t="shared" si="0"/>
        <v>1.67</v>
      </c>
      <c r="AJ2" s="7">
        <f t="shared" si="0"/>
        <v>1.67</v>
      </c>
      <c r="AK2" s="7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7">
        <f t="shared" ref="C3:R7" si="1">$B3</f>
        <v>21.196137258578663</v>
      </c>
      <c r="D3" s="7">
        <f t="shared" si="1"/>
        <v>21.196137258578663</v>
      </c>
      <c r="E3" s="7">
        <f t="shared" si="1"/>
        <v>21.196137258578663</v>
      </c>
      <c r="F3" s="7">
        <f t="shared" si="1"/>
        <v>21.196137258578663</v>
      </c>
      <c r="G3" s="7">
        <f>$B3*BCDTRtSY!C3</f>
        <v>10.926216502206371</v>
      </c>
      <c r="H3" s="7">
        <f>$B3*BCDTRtSY!D3</f>
        <v>15.24360576579239</v>
      </c>
      <c r="I3" s="7">
        <f>$B3*BCDTRtSY!E3</f>
        <v>17.407327883986987</v>
      </c>
      <c r="J3" s="7">
        <f>$B3*BCDTRtSY!F3</f>
        <v>18.558042836824331</v>
      </c>
      <c r="K3" s="7">
        <f>$B3*BCDTRtSY!G3</f>
        <v>19.224124239341972</v>
      </c>
      <c r="L3" s="7">
        <f>$B3*BCDTRtSY!H3</f>
        <v>19.65155655886592</v>
      </c>
      <c r="M3" s="7">
        <f>$B3*BCDTRtSY!I3</f>
        <v>19.936314478020616</v>
      </c>
      <c r="N3" s="7">
        <f>$B3*BCDTRtSY!J3</f>
        <v>20.134691016987187</v>
      </c>
      <c r="O3" s="7">
        <f>$B3*BCDTRtSY!K3</f>
        <v>20.276277259192209</v>
      </c>
      <c r="P3" s="7">
        <f>$B3*BCDTRtSY!L3</f>
        <v>20.375704130653386</v>
      </c>
      <c r="Q3" s="7">
        <f>$B3*BCDTRtSY!M3</f>
        <v>20.448532051037215</v>
      </c>
      <c r="R3" s="7">
        <f>$B3*BCDTRtSY!N3</f>
        <v>20.494994831117225</v>
      </c>
      <c r="S3" s="7">
        <f>$B3*BCDTRtSY!O3</f>
        <v>20.538485652340103</v>
      </c>
      <c r="T3" s="7">
        <f>$B3*BCDTRtSY!P3</f>
        <v>20.56215722797787</v>
      </c>
      <c r="U3" s="7">
        <f>$B3*BCDTRtSY!Q3</f>
        <v>20.576566346449859</v>
      </c>
      <c r="V3" s="7">
        <f>$B3*BCDTRtSY!R3</f>
        <v>20.581322247213965</v>
      </c>
      <c r="W3" s="7">
        <f>$B3*BCDTRtSY!S3</f>
        <v>20.584869957535812</v>
      </c>
      <c r="X3" s="7">
        <f>$B3*BCDTRtSY!T3</f>
        <v>20.595754565201876</v>
      </c>
      <c r="Y3" s="7">
        <f>$B3*BCDTRtSY!U3</f>
        <v>20.599051317281923</v>
      </c>
      <c r="Z3" s="7">
        <f>$B3*BCDTRtSY!V3</f>
        <v>20.575955392241411</v>
      </c>
      <c r="AA3" s="7">
        <f>$B3*BCDTRtSY!W3</f>
        <v>20.555993015729808</v>
      </c>
      <c r="AB3" s="7">
        <f>$B3*BCDTRtSY!X3</f>
        <v>20.525003001493104</v>
      </c>
      <c r="AC3" s="7">
        <f>$B3*BCDTRtSY!Y3</f>
        <v>20.491448734674744</v>
      </c>
      <c r="AD3" s="7">
        <f>$B3*BCDTRtSY!Z3</f>
        <v>20.455193338130783</v>
      </c>
      <c r="AE3" s="7">
        <f>$B3*BCDTRtSY!AA3</f>
        <v>20.414559083390188</v>
      </c>
      <c r="AF3" s="7">
        <f>$B3*BCDTRtSY!AB3</f>
        <v>20.373675585154615</v>
      </c>
      <c r="AG3" s="7">
        <f>$B3*BCDTRtSY!AC3</f>
        <v>20.333732474253587</v>
      </c>
      <c r="AH3" s="7">
        <f>$B3*BCDTRtSY!AD3</f>
        <v>20.291445304437243</v>
      </c>
      <c r="AI3" s="7">
        <f>$B3*BCDTRtSY!AE3</f>
        <v>20.246116778950924</v>
      </c>
      <c r="AJ3" s="7">
        <f>$B3*BCDTRtSY!AF3</f>
        <v>20.198892146941517</v>
      </c>
      <c r="AK3" s="7">
        <f>$B3*BCDTRtSY!AG3</f>
        <v>20.148401426560067</v>
      </c>
    </row>
    <row r="4" spans="1:37">
      <c r="A4" s="1" t="s">
        <v>14</v>
      </c>
      <c r="B4" s="9">
        <f>'BTS NTS Modal Profile Data'!B8</f>
        <v>111.39416306433705</v>
      </c>
      <c r="C4" s="7">
        <f t="shared" si="1"/>
        <v>111.39416306433705</v>
      </c>
      <c r="D4" s="7">
        <f t="shared" si="0"/>
        <v>111.39416306433705</v>
      </c>
      <c r="E4" s="7">
        <f t="shared" si="0"/>
        <v>111.39416306433705</v>
      </c>
      <c r="F4" s="7">
        <f t="shared" si="0"/>
        <v>111.39416306433705</v>
      </c>
      <c r="G4" s="7">
        <f t="shared" si="0"/>
        <v>111.39416306433705</v>
      </c>
      <c r="H4" s="7">
        <f t="shared" si="0"/>
        <v>111.39416306433705</v>
      </c>
      <c r="I4" s="7">
        <f t="shared" si="0"/>
        <v>111.39416306433705</v>
      </c>
      <c r="J4" s="7">
        <f t="shared" si="0"/>
        <v>111.39416306433705</v>
      </c>
      <c r="K4" s="7">
        <f t="shared" si="0"/>
        <v>111.39416306433705</v>
      </c>
      <c r="L4" s="7">
        <f t="shared" si="0"/>
        <v>111.39416306433705</v>
      </c>
      <c r="M4" s="7">
        <f t="shared" si="0"/>
        <v>111.39416306433705</v>
      </c>
      <c r="N4" s="7">
        <f t="shared" si="0"/>
        <v>111.39416306433705</v>
      </c>
      <c r="O4" s="7">
        <f t="shared" si="0"/>
        <v>111.39416306433705</v>
      </c>
      <c r="P4" s="7">
        <f t="shared" si="0"/>
        <v>111.39416306433705</v>
      </c>
      <c r="Q4" s="7">
        <f t="shared" si="0"/>
        <v>111.39416306433705</v>
      </c>
      <c r="R4" s="7">
        <f t="shared" si="0"/>
        <v>111.39416306433705</v>
      </c>
      <c r="S4" s="7">
        <f t="shared" si="0"/>
        <v>111.39416306433705</v>
      </c>
      <c r="T4" s="7">
        <f t="shared" si="0"/>
        <v>111.39416306433705</v>
      </c>
      <c r="U4" s="7">
        <f t="shared" si="0"/>
        <v>111.39416306433705</v>
      </c>
      <c r="V4" s="7">
        <f t="shared" si="0"/>
        <v>111.39416306433705</v>
      </c>
      <c r="W4" s="7">
        <f t="shared" si="0"/>
        <v>111.39416306433705</v>
      </c>
      <c r="X4" s="7">
        <f t="shared" si="0"/>
        <v>111.39416306433705</v>
      </c>
      <c r="Y4" s="7">
        <f t="shared" si="0"/>
        <v>111.39416306433705</v>
      </c>
      <c r="Z4" s="7">
        <f t="shared" si="0"/>
        <v>111.39416306433705</v>
      </c>
      <c r="AA4" s="7">
        <f t="shared" si="0"/>
        <v>111.39416306433705</v>
      </c>
      <c r="AB4" s="7">
        <f t="shared" si="0"/>
        <v>111.39416306433705</v>
      </c>
      <c r="AC4" s="7">
        <f t="shared" si="0"/>
        <v>111.39416306433705</v>
      </c>
      <c r="AD4" s="7">
        <f t="shared" si="0"/>
        <v>111.39416306433705</v>
      </c>
      <c r="AE4" s="7">
        <f t="shared" si="0"/>
        <v>111.39416306433705</v>
      </c>
      <c r="AF4" s="7">
        <f t="shared" si="0"/>
        <v>111.39416306433705</v>
      </c>
      <c r="AG4" s="7">
        <f t="shared" si="0"/>
        <v>111.39416306433705</v>
      </c>
      <c r="AH4" s="7">
        <f t="shared" si="0"/>
        <v>111.39416306433705</v>
      </c>
      <c r="AI4" s="7">
        <f t="shared" si="0"/>
        <v>111.39416306433705</v>
      </c>
      <c r="AJ4" s="7">
        <f t="shared" si="0"/>
        <v>111.39416306433705</v>
      </c>
      <c r="AK4" s="7">
        <f t="shared" si="0"/>
        <v>111.39416306433705</v>
      </c>
    </row>
    <row r="5" spans="1:37">
      <c r="A5" s="1" t="s">
        <v>15</v>
      </c>
      <c r="B5" s="9">
        <f>'BTS NTS Modal Profile Data'!B37</f>
        <v>486.56731685074101</v>
      </c>
      <c r="C5" s="7">
        <f t="shared" si="1"/>
        <v>486.56731685074101</v>
      </c>
      <c r="D5" s="7">
        <f t="shared" si="0"/>
        <v>486.56731685074101</v>
      </c>
      <c r="E5" s="7">
        <f t="shared" si="0"/>
        <v>486.56731685074101</v>
      </c>
      <c r="F5" s="7">
        <f t="shared" si="0"/>
        <v>486.56731685074101</v>
      </c>
      <c r="G5" s="7">
        <f t="shared" si="0"/>
        <v>486.56731685074101</v>
      </c>
      <c r="H5" s="7">
        <f t="shared" si="0"/>
        <v>486.56731685074101</v>
      </c>
      <c r="I5" s="7">
        <f t="shared" si="0"/>
        <v>486.56731685074101</v>
      </c>
      <c r="J5" s="7">
        <f t="shared" si="0"/>
        <v>486.56731685074101</v>
      </c>
      <c r="K5" s="7">
        <f t="shared" si="0"/>
        <v>486.56731685074101</v>
      </c>
      <c r="L5" s="7">
        <f t="shared" si="0"/>
        <v>486.56731685074101</v>
      </c>
      <c r="M5" s="7">
        <f t="shared" si="0"/>
        <v>486.56731685074101</v>
      </c>
      <c r="N5" s="7">
        <f t="shared" si="0"/>
        <v>486.56731685074101</v>
      </c>
      <c r="O5" s="7">
        <f t="shared" si="0"/>
        <v>486.56731685074101</v>
      </c>
      <c r="P5" s="7">
        <f t="shared" si="0"/>
        <v>486.56731685074101</v>
      </c>
      <c r="Q5" s="7">
        <f t="shared" si="0"/>
        <v>486.56731685074101</v>
      </c>
      <c r="R5" s="7">
        <f t="shared" si="0"/>
        <v>486.56731685074101</v>
      </c>
      <c r="S5" s="7">
        <f t="shared" si="0"/>
        <v>486.56731685074101</v>
      </c>
      <c r="T5" s="7">
        <f t="shared" si="0"/>
        <v>486.56731685074101</v>
      </c>
      <c r="U5" s="7">
        <f t="shared" si="0"/>
        <v>486.56731685074101</v>
      </c>
      <c r="V5" s="7">
        <f t="shared" si="0"/>
        <v>486.56731685074101</v>
      </c>
      <c r="W5" s="7">
        <f t="shared" si="0"/>
        <v>486.56731685074101</v>
      </c>
      <c r="X5" s="7">
        <f t="shared" si="0"/>
        <v>486.56731685074101</v>
      </c>
      <c r="Y5" s="7">
        <f t="shared" si="0"/>
        <v>486.56731685074101</v>
      </c>
      <c r="Z5" s="7">
        <f t="shared" si="0"/>
        <v>486.56731685074101</v>
      </c>
      <c r="AA5" s="7">
        <f t="shared" si="0"/>
        <v>486.56731685074101</v>
      </c>
      <c r="AB5" s="7">
        <f t="shared" si="0"/>
        <v>486.56731685074101</v>
      </c>
      <c r="AC5" s="7">
        <f t="shared" si="0"/>
        <v>486.56731685074101</v>
      </c>
      <c r="AD5" s="7">
        <f t="shared" si="0"/>
        <v>486.56731685074101</v>
      </c>
      <c r="AE5" s="7">
        <f t="shared" si="0"/>
        <v>486.56731685074101</v>
      </c>
      <c r="AF5" s="7">
        <f t="shared" si="0"/>
        <v>486.56731685074101</v>
      </c>
      <c r="AG5" s="7">
        <f t="shared" si="0"/>
        <v>486.56731685074101</v>
      </c>
      <c r="AH5" s="7">
        <f t="shared" si="0"/>
        <v>486.56731685074101</v>
      </c>
      <c r="AI5" s="7">
        <f t="shared" si="0"/>
        <v>486.56731685074101</v>
      </c>
      <c r="AJ5" s="7">
        <f t="shared" si="0"/>
        <v>486.56731685074101</v>
      </c>
      <c r="AK5" s="7">
        <f t="shared" si="0"/>
        <v>486.56731685074101</v>
      </c>
    </row>
    <row r="6" spans="1:37">
      <c r="A6" s="1" t="s">
        <v>16</v>
      </c>
      <c r="B6" s="7">
        <v>1</v>
      </c>
      <c r="C6" s="7">
        <f t="shared" si="1"/>
        <v>1</v>
      </c>
      <c r="D6" s="7">
        <f t="shared" si="0"/>
        <v>1</v>
      </c>
      <c r="E6" s="7">
        <f t="shared" si="0"/>
        <v>1</v>
      </c>
      <c r="F6" s="7">
        <f t="shared" si="0"/>
        <v>1</v>
      </c>
      <c r="G6" s="7">
        <f t="shared" si="0"/>
        <v>1</v>
      </c>
      <c r="H6" s="7">
        <f t="shared" si="0"/>
        <v>1</v>
      </c>
      <c r="I6" s="7">
        <f t="shared" si="0"/>
        <v>1</v>
      </c>
      <c r="J6" s="7">
        <f t="shared" si="0"/>
        <v>1</v>
      </c>
      <c r="K6" s="7">
        <f t="shared" si="0"/>
        <v>1</v>
      </c>
      <c r="L6" s="7">
        <f t="shared" si="0"/>
        <v>1</v>
      </c>
      <c r="M6" s="7">
        <f t="shared" si="0"/>
        <v>1</v>
      </c>
      <c r="N6" s="7">
        <f t="shared" si="0"/>
        <v>1</v>
      </c>
      <c r="O6" s="7">
        <f t="shared" si="0"/>
        <v>1</v>
      </c>
      <c r="P6" s="7">
        <f t="shared" si="0"/>
        <v>1</v>
      </c>
      <c r="Q6" s="7">
        <f t="shared" si="0"/>
        <v>1</v>
      </c>
      <c r="R6" s="7">
        <f t="shared" si="0"/>
        <v>1</v>
      </c>
      <c r="S6" s="7">
        <f t="shared" si="0"/>
        <v>1</v>
      </c>
      <c r="T6" s="7">
        <f t="shared" si="0"/>
        <v>1</v>
      </c>
      <c r="U6" s="7">
        <f t="shared" si="0"/>
        <v>1</v>
      </c>
      <c r="V6" s="7">
        <f t="shared" si="0"/>
        <v>1</v>
      </c>
      <c r="W6" s="7">
        <f t="shared" si="0"/>
        <v>1</v>
      </c>
      <c r="X6" s="7">
        <f t="shared" si="0"/>
        <v>1</v>
      </c>
      <c r="Y6" s="7">
        <f t="shared" si="0"/>
        <v>1</v>
      </c>
      <c r="Z6" s="7">
        <f t="shared" si="0"/>
        <v>1</v>
      </c>
      <c r="AA6" s="7">
        <f t="shared" si="0"/>
        <v>1</v>
      </c>
      <c r="AB6" s="7">
        <f t="shared" si="0"/>
        <v>1</v>
      </c>
      <c r="AC6" s="7">
        <f t="shared" si="0"/>
        <v>1</v>
      </c>
      <c r="AD6" s="7">
        <f t="shared" si="0"/>
        <v>1</v>
      </c>
      <c r="AE6" s="7">
        <f t="shared" si="0"/>
        <v>1</v>
      </c>
      <c r="AF6" s="7">
        <f t="shared" si="0"/>
        <v>1</v>
      </c>
      <c r="AG6" s="7">
        <f t="shared" si="0"/>
        <v>1</v>
      </c>
      <c r="AH6" s="7">
        <f t="shared" si="0"/>
        <v>1</v>
      </c>
      <c r="AI6" s="7">
        <f t="shared" si="0"/>
        <v>1</v>
      </c>
      <c r="AJ6" s="7">
        <f t="shared" si="0"/>
        <v>1</v>
      </c>
      <c r="AK6" s="7">
        <f t="shared" si="0"/>
        <v>1</v>
      </c>
    </row>
    <row r="7" spans="1:37">
      <c r="A7" s="1" t="s">
        <v>17</v>
      </c>
      <c r="B7" s="7">
        <f>'BTS NTS Modal Profile Data'!B60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  <c r="AF7" s="7">
        <f t="shared" si="0"/>
        <v>1.2700756740871355</v>
      </c>
      <c r="AG7" s="7">
        <f t="shared" si="0"/>
        <v>1.2700756740871355</v>
      </c>
      <c r="AH7" s="7">
        <f t="shared" si="0"/>
        <v>1.2700756740871355</v>
      </c>
      <c r="AI7" s="7">
        <f t="shared" si="0"/>
        <v>1.2700756740871355</v>
      </c>
      <c r="AJ7" s="7">
        <f t="shared" si="0"/>
        <v>1.2700756740871355</v>
      </c>
      <c r="AK7" s="7">
        <f t="shared" si="0"/>
        <v>1.2700756740871355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defaultRowHeight="14.5"/>
  <cols>
    <col min="1" max="1" width="11.81640625" customWidth="1"/>
  </cols>
  <sheetData>
    <row r="1" spans="1:36" s="1" customFormat="1" ht="43.5">
      <c r="A1" s="16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4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BTS NTS Modal Profile Data</vt:lpstr>
      <vt:lpstr>BCDTRtSY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2015-06-16T22:55:39Z</dcterms:created>
  <dcterms:modified xsi:type="dcterms:W3CDTF">2022-07-18T22:00:08Z</dcterms:modified>
</cp:coreProperties>
</file>