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FB0C06D1-8A03-4C83-A86C-24CADCF84BDD}" xr6:coauthVersionLast="47" xr6:coauthVersionMax="47" xr10:uidLastSave="{00000000-0000-0000-0000-000000000000}"/>
  <bookViews>
    <workbookView xWindow="3828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29" i="1" l="1"/>
  <c r="C2030" i="1"/>
  <c r="O2030" i="1" s="1"/>
  <c r="C2031" i="1"/>
  <c r="A2031" i="1" s="1"/>
  <c r="C2032" i="1"/>
  <c r="B2032" i="1" s="1"/>
  <c r="C2033" i="1"/>
  <c r="A2033" i="1" s="1"/>
  <c r="C2034" i="1"/>
  <c r="B2034" i="1" s="1"/>
  <c r="C2035" i="1"/>
  <c r="B2035" i="1" s="1"/>
  <c r="C2036" i="1"/>
  <c r="P2036" i="1" s="1"/>
  <c r="C2037" i="1"/>
  <c r="C2038" i="1"/>
  <c r="O2038" i="1" s="1"/>
  <c r="C2039" i="1"/>
  <c r="R2039" i="1" s="1"/>
  <c r="C2040" i="1"/>
  <c r="B2040" i="1" s="1"/>
  <c r="C2041" i="1"/>
  <c r="R2041" i="1" s="1"/>
  <c r="C2042" i="1"/>
  <c r="B2042" i="1" s="1"/>
  <c r="C2043" i="1"/>
  <c r="R2043" i="1" s="1"/>
  <c r="C2044" i="1"/>
  <c r="C2028" i="1"/>
  <c r="A2028" i="1" s="1"/>
  <c r="R2044" i="1"/>
  <c r="B2044" i="1"/>
  <c r="A2044" i="1"/>
  <c r="P2038" i="1"/>
  <c r="N2038" i="1"/>
  <c r="M2038" i="1"/>
  <c r="L2038" i="1"/>
  <c r="K2038" i="1"/>
  <c r="J2038" i="1"/>
  <c r="B2038" i="1"/>
  <c r="A2038" i="1"/>
  <c r="B2037" i="1"/>
  <c r="A2037" i="1"/>
  <c r="R2036" i="1"/>
  <c r="R2033" i="1"/>
  <c r="Q2033" i="1"/>
  <c r="P2033" i="1"/>
  <c r="O2033" i="1"/>
  <c r="N2033" i="1"/>
  <c r="M2033" i="1"/>
  <c r="L2033" i="1"/>
  <c r="K2033" i="1"/>
  <c r="J2033" i="1"/>
  <c r="B2033" i="1"/>
  <c r="R2031" i="1"/>
  <c r="Q2031" i="1"/>
  <c r="P2031" i="1"/>
  <c r="O2031" i="1"/>
  <c r="N2031" i="1"/>
  <c r="B2031" i="1"/>
  <c r="N2030" i="1"/>
  <c r="M2030" i="1"/>
  <c r="L2030" i="1"/>
  <c r="B2030" i="1"/>
  <c r="A2030" i="1"/>
  <c r="R2029" i="1"/>
  <c r="B2029" i="1"/>
  <c r="A2029" i="1"/>
  <c r="L2028" i="1"/>
  <c r="K2028" i="1"/>
  <c r="J2028" i="1"/>
  <c r="B2028" i="1"/>
  <c r="R2027" i="1"/>
  <c r="Q2027" i="1"/>
  <c r="P2027" i="1"/>
  <c r="O2027" i="1"/>
  <c r="N2027" i="1"/>
  <c r="M2027" i="1"/>
  <c r="L2027" i="1"/>
  <c r="K2027" i="1"/>
  <c r="J2027" i="1"/>
  <c r="B2027" i="1"/>
  <c r="A2027" i="1"/>
  <c r="M2028" i="1" l="1"/>
  <c r="N2028" i="1"/>
  <c r="O2028" i="1"/>
  <c r="Q2028" i="1"/>
  <c r="R2028" i="1"/>
  <c r="R2038" i="1"/>
  <c r="N2041" i="1"/>
  <c r="R2034" i="1"/>
  <c r="P2041" i="1"/>
  <c r="P2028" i="1"/>
  <c r="Q2038" i="1"/>
  <c r="A2041" i="1"/>
  <c r="B2041" i="1"/>
  <c r="A2034" i="1"/>
  <c r="O2041" i="1"/>
  <c r="A2035" i="1"/>
  <c r="Q2041" i="1"/>
  <c r="Q2036" i="1"/>
  <c r="A2042" i="1"/>
  <c r="A2043" i="1"/>
  <c r="B2043" i="1"/>
  <c r="J2043" i="1"/>
  <c r="K2043" i="1"/>
  <c r="L2043" i="1"/>
  <c r="M2043" i="1"/>
  <c r="A2036" i="1"/>
  <c r="A2039" i="1"/>
  <c r="N2043" i="1"/>
  <c r="B2036" i="1"/>
  <c r="B2039" i="1"/>
  <c r="O2043" i="1"/>
  <c r="A2032" i="1"/>
  <c r="N2036" i="1"/>
  <c r="P2043" i="1"/>
  <c r="O2036" i="1"/>
  <c r="A2040" i="1"/>
  <c r="Q2043" i="1"/>
  <c r="R2042" i="1"/>
  <c r="Q2042" i="1"/>
  <c r="P2042" i="1"/>
  <c r="O2042" i="1"/>
  <c r="N2042" i="1"/>
  <c r="M2042" i="1"/>
  <c r="L2042" i="1"/>
  <c r="J2042" i="1"/>
  <c r="K2042" i="1"/>
  <c r="R2040" i="1"/>
  <c r="Q2040" i="1"/>
  <c r="P2040" i="1"/>
  <c r="R2037" i="1"/>
  <c r="Q2037" i="1"/>
  <c r="P2037" i="1"/>
  <c r="O2037" i="1"/>
  <c r="N2037" i="1"/>
  <c r="M2037" i="1"/>
  <c r="L2037" i="1"/>
  <c r="J2040" i="1"/>
  <c r="J2037" i="1"/>
  <c r="K2040" i="1"/>
  <c r="K2037" i="1"/>
  <c r="L2040" i="1"/>
  <c r="M2040" i="1"/>
  <c r="R2035" i="1"/>
  <c r="Q2035" i="1"/>
  <c r="P2035" i="1"/>
  <c r="N2040" i="1"/>
  <c r="R2032" i="1"/>
  <c r="Q2032" i="1"/>
  <c r="P2032" i="1"/>
  <c r="O2032" i="1"/>
  <c r="N2032" i="1"/>
  <c r="M2032" i="1"/>
  <c r="L2032" i="1"/>
  <c r="J2035" i="1"/>
  <c r="O2040" i="1"/>
  <c r="J2032" i="1"/>
  <c r="K2035" i="1"/>
  <c r="K2032" i="1"/>
  <c r="L2035" i="1"/>
  <c r="M2035" i="1"/>
  <c r="R2030" i="1"/>
  <c r="Q2030" i="1"/>
  <c r="P2030" i="1"/>
  <c r="N2035" i="1"/>
  <c r="J2030" i="1"/>
  <c r="O2035" i="1"/>
  <c r="K2030" i="1"/>
  <c r="J2029" i="1"/>
  <c r="J2034" i="1"/>
  <c r="J2039" i="1"/>
  <c r="J2044" i="1"/>
  <c r="K2029" i="1"/>
  <c r="K2034" i="1"/>
  <c r="K2039" i="1"/>
  <c r="K2044" i="1"/>
  <c r="L2029" i="1"/>
  <c r="L2034" i="1"/>
  <c r="L2039" i="1"/>
  <c r="L2044" i="1"/>
  <c r="M2029" i="1"/>
  <c r="M2034" i="1"/>
  <c r="M2039" i="1"/>
  <c r="M2044" i="1"/>
  <c r="N2029" i="1"/>
  <c r="J2031" i="1"/>
  <c r="N2034" i="1"/>
  <c r="J2036" i="1"/>
  <c r="N2039" i="1"/>
  <c r="J2041" i="1"/>
  <c r="N2044" i="1"/>
  <c r="O2029" i="1"/>
  <c r="K2031" i="1"/>
  <c r="O2034" i="1"/>
  <c r="K2036" i="1"/>
  <c r="O2039" i="1"/>
  <c r="K2041" i="1"/>
  <c r="O2044" i="1"/>
  <c r="P2029" i="1"/>
  <c r="L2031" i="1"/>
  <c r="P2034" i="1"/>
  <c r="L2036" i="1"/>
  <c r="P2039" i="1"/>
  <c r="L2041" i="1"/>
  <c r="P2044" i="1"/>
  <c r="Q2029" i="1"/>
  <c r="M2031" i="1"/>
  <c r="Q2034" i="1"/>
  <c r="M2036" i="1"/>
  <c r="Q2039" i="1"/>
  <c r="M2041" i="1"/>
  <c r="Q2044" i="1"/>
  <c r="C2014" i="1" l="1"/>
  <c r="K2014" i="1" s="1"/>
  <c r="C2013" i="1"/>
  <c r="C2012" i="1"/>
  <c r="M2012" i="1" s="1"/>
  <c r="C2011" i="1"/>
  <c r="A2011" i="1" s="1"/>
  <c r="C2010" i="1"/>
  <c r="C2009" i="1"/>
  <c r="C2008" i="1"/>
  <c r="Q2008" i="1" s="1"/>
  <c r="C2007" i="1"/>
  <c r="K2007" i="1" s="1"/>
  <c r="C2006" i="1"/>
  <c r="P2006" i="1" s="1"/>
  <c r="C2005" i="1"/>
  <c r="C2004" i="1"/>
  <c r="C2003" i="1"/>
  <c r="C2002" i="1"/>
  <c r="C2001" i="1"/>
  <c r="C2000" i="1"/>
  <c r="B2000" i="1" s="1"/>
  <c r="C1999" i="1"/>
  <c r="C1998" i="1"/>
  <c r="C1997" i="1"/>
  <c r="C1996" i="1"/>
  <c r="P1996" i="1" s="1"/>
  <c r="C1995" i="1"/>
  <c r="C1994" i="1"/>
  <c r="N1994" i="1" s="1"/>
  <c r="C1993" i="1"/>
  <c r="C1992" i="1"/>
  <c r="Q1992" i="1" s="1"/>
  <c r="C1991" i="1"/>
  <c r="C1990" i="1"/>
  <c r="O1990" i="1" s="1"/>
  <c r="C1989" i="1"/>
  <c r="O1989" i="1" s="1"/>
  <c r="C1988" i="1"/>
  <c r="P1988" i="1" s="1"/>
  <c r="C1987" i="1"/>
  <c r="C1986" i="1"/>
  <c r="B1986" i="1" s="1"/>
  <c r="C1985" i="1"/>
  <c r="B1985" i="1" s="1"/>
  <c r="C1984" i="1"/>
  <c r="C1983" i="1"/>
  <c r="C1982" i="1"/>
  <c r="C1981" i="1"/>
  <c r="N1981" i="1" s="1"/>
  <c r="C1980" i="1"/>
  <c r="C1979" i="1"/>
  <c r="Q1979" i="1" s="1"/>
  <c r="C1978" i="1"/>
  <c r="C1977" i="1"/>
  <c r="C1976" i="1"/>
  <c r="J1976" i="1" s="1"/>
  <c r="C1975" i="1"/>
  <c r="K1975" i="1" s="1"/>
  <c r="C1974" i="1"/>
  <c r="Q1974" i="1" s="1"/>
  <c r="C1973" i="1"/>
  <c r="C1972" i="1"/>
  <c r="C1971" i="1"/>
  <c r="C1970" i="1"/>
  <c r="C1969" i="1"/>
  <c r="C1968" i="1"/>
  <c r="Q1968" i="1" s="1"/>
  <c r="C1967" i="1"/>
  <c r="K1967" i="1" s="1"/>
  <c r="C1966" i="1"/>
  <c r="C1965" i="1"/>
  <c r="R1965" i="1" s="1"/>
  <c r="C1964" i="1"/>
  <c r="O1964" i="1" s="1"/>
  <c r="C1963" i="1"/>
  <c r="C1962" i="1"/>
  <c r="C1961" i="1"/>
  <c r="C1960" i="1"/>
  <c r="C1959" i="1"/>
  <c r="C1958" i="1"/>
  <c r="C1957" i="1"/>
  <c r="C1956" i="1"/>
  <c r="C1955" i="1"/>
  <c r="K1955" i="1" s="1"/>
  <c r="C1954" i="1"/>
  <c r="R1954" i="1" s="1"/>
  <c r="C1953" i="1"/>
  <c r="C1952" i="1"/>
  <c r="L1952" i="1" s="1"/>
  <c r="C1951" i="1"/>
  <c r="K1951" i="1" s="1"/>
  <c r="C1950" i="1"/>
  <c r="C1949" i="1"/>
  <c r="C1948" i="1"/>
  <c r="C1947" i="1"/>
  <c r="J1947" i="1" s="1"/>
  <c r="C1946" i="1"/>
  <c r="L1946" i="1" s="1"/>
  <c r="C1945" i="1"/>
  <c r="C1944" i="1"/>
  <c r="B1944" i="1" s="1"/>
  <c r="C1943" i="1"/>
  <c r="C1942" i="1"/>
  <c r="C1941" i="1"/>
  <c r="C1940" i="1"/>
  <c r="R1940" i="1" s="1"/>
  <c r="C1939" i="1"/>
  <c r="C1938" i="1"/>
  <c r="C1937" i="1"/>
  <c r="C1936" i="1"/>
  <c r="Q1936" i="1" s="1"/>
  <c r="C1935" i="1"/>
  <c r="K1935" i="1" s="1"/>
  <c r="C1934" i="1"/>
  <c r="B1934" i="1" s="1"/>
  <c r="C1933" i="1"/>
  <c r="C1932" i="1"/>
  <c r="C1931" i="1"/>
  <c r="B1931" i="1" s="1"/>
  <c r="C1930" i="1"/>
  <c r="J1930" i="1" s="1"/>
  <c r="C1929" i="1"/>
  <c r="J1929" i="1" s="1"/>
  <c r="C1928" i="1"/>
  <c r="C1927" i="1"/>
  <c r="C1926" i="1"/>
  <c r="K1926" i="1" s="1"/>
  <c r="C1925" i="1"/>
  <c r="C1924" i="1"/>
  <c r="O1924" i="1" s="1"/>
  <c r="C1923" i="1"/>
  <c r="C1922" i="1"/>
  <c r="B1922" i="1" s="1"/>
  <c r="C1921" i="1"/>
  <c r="N1921" i="1" s="1"/>
  <c r="C1920" i="1"/>
  <c r="C1919" i="1"/>
  <c r="K1919" i="1" s="1"/>
  <c r="C1918" i="1"/>
  <c r="C1917" i="1"/>
  <c r="C1916" i="1"/>
  <c r="C1915" i="1"/>
  <c r="L1915" i="1" s="1"/>
  <c r="C1914" i="1"/>
  <c r="A1914" i="1" s="1"/>
  <c r="C1913" i="1"/>
  <c r="A1913" i="1" s="1"/>
  <c r="C1912" i="1"/>
  <c r="O1912" i="1" s="1"/>
  <c r="C1911" i="1"/>
  <c r="C1910" i="1"/>
  <c r="Q1910" i="1" s="1"/>
  <c r="C1909" i="1"/>
  <c r="C1908" i="1"/>
  <c r="C1907" i="1"/>
  <c r="C1906" i="1"/>
  <c r="L1906" i="1" s="1"/>
  <c r="C1905" i="1"/>
  <c r="C1904" i="1"/>
  <c r="K1904" i="1" s="1"/>
  <c r="C1903" i="1"/>
  <c r="C1902" i="1"/>
  <c r="C1901" i="1"/>
  <c r="C1900" i="1"/>
  <c r="C1899" i="1"/>
  <c r="C1898" i="1"/>
  <c r="C1897" i="1"/>
  <c r="C1896" i="1"/>
  <c r="L1896" i="1" s="1"/>
  <c r="C1895" i="1"/>
  <c r="K1895" i="1" s="1"/>
  <c r="C1894" i="1"/>
  <c r="C1893" i="1"/>
  <c r="B1893" i="1" s="1"/>
  <c r="C1892" i="1"/>
  <c r="C1891" i="1"/>
  <c r="J1891" i="1" s="1"/>
  <c r="C1890" i="1"/>
  <c r="C1889" i="1"/>
  <c r="C1888" i="1"/>
  <c r="C1887" i="1"/>
  <c r="K1887" i="1" s="1"/>
  <c r="C1886" i="1"/>
  <c r="K1886" i="1" s="1"/>
  <c r="C1885" i="1"/>
  <c r="A1885" i="1" s="1"/>
  <c r="C1884" i="1"/>
  <c r="Q1884" i="1" s="1"/>
  <c r="C1883" i="1"/>
  <c r="A1883" i="1" s="1"/>
  <c r="C1882" i="1"/>
  <c r="B1882" i="1" s="1"/>
  <c r="C1881" i="1"/>
  <c r="A1881" i="1" s="1"/>
  <c r="C1880" i="1"/>
  <c r="K1880" i="1" s="1"/>
  <c r="C1879" i="1"/>
  <c r="K1879" i="1" s="1"/>
  <c r="C1878" i="1"/>
  <c r="C1877" i="1"/>
  <c r="C1876" i="1"/>
  <c r="C1875" i="1"/>
  <c r="Q1875" i="1" s="1"/>
  <c r="C1874" i="1"/>
  <c r="C1873" i="1"/>
  <c r="P1873" i="1" s="1"/>
  <c r="C1872" i="1"/>
  <c r="C1871" i="1"/>
  <c r="K1871" i="1" s="1"/>
  <c r="C1870" i="1"/>
  <c r="C1869" i="1"/>
  <c r="A1869" i="1" s="1"/>
  <c r="C1868" i="1"/>
  <c r="C1867" i="1"/>
  <c r="Q1867" i="1" s="1"/>
  <c r="C1866" i="1"/>
  <c r="C1865" i="1"/>
  <c r="A1865" i="1" s="1"/>
  <c r="C1864" i="1"/>
  <c r="C1863" i="1"/>
  <c r="C1862" i="1"/>
  <c r="J1862" i="1" s="1"/>
  <c r="C1861" i="1"/>
  <c r="C1860" i="1"/>
  <c r="C1859" i="1"/>
  <c r="C1858" i="1"/>
  <c r="C1857" i="1"/>
  <c r="C1856" i="1"/>
  <c r="C1855" i="1"/>
  <c r="K1855" i="1" s="1"/>
  <c r="C1854" i="1"/>
  <c r="Q1854" i="1" s="1"/>
  <c r="C1853" i="1"/>
  <c r="J1853" i="1" s="1"/>
  <c r="C1852" i="1"/>
  <c r="C1851" i="1"/>
  <c r="C1850" i="1"/>
  <c r="C1849" i="1"/>
  <c r="K1849" i="1" s="1"/>
  <c r="C1848" i="1"/>
  <c r="P1848" i="1" s="1"/>
  <c r="C1847" i="1"/>
  <c r="K1847" i="1" s="1"/>
  <c r="C1846" i="1"/>
  <c r="Q1846" i="1" s="1"/>
  <c r="C1845" i="1"/>
  <c r="A1845" i="1" s="1"/>
  <c r="C1844" i="1"/>
  <c r="C1843" i="1"/>
  <c r="C1842" i="1"/>
  <c r="N1842" i="1" s="1"/>
  <c r="C1841" i="1"/>
  <c r="B1841" i="1" s="1"/>
  <c r="C1840" i="1"/>
  <c r="A1840" i="1" s="1"/>
  <c r="C1839" i="1"/>
  <c r="C1838" i="1"/>
  <c r="C1837" i="1"/>
  <c r="C1836" i="1"/>
  <c r="B1836" i="1" s="1"/>
  <c r="C1835" i="1"/>
  <c r="J1835" i="1" s="1"/>
  <c r="C1834" i="1"/>
  <c r="P1834" i="1" s="1"/>
  <c r="C1833" i="1"/>
  <c r="C1832" i="1"/>
  <c r="C1831" i="1"/>
  <c r="C1830" i="1"/>
  <c r="C1829" i="1"/>
  <c r="C1828" i="1"/>
  <c r="L1828" i="1" s="1"/>
  <c r="C1827" i="1"/>
  <c r="M1827" i="1" s="1"/>
  <c r="C1826" i="1"/>
  <c r="B1826" i="1" s="1"/>
  <c r="C1825" i="1"/>
  <c r="L1825" i="1" s="1"/>
  <c r="C1824" i="1"/>
  <c r="C1823" i="1"/>
  <c r="C1822" i="1"/>
  <c r="C1821" i="1"/>
  <c r="C1820" i="1"/>
  <c r="C1819" i="1"/>
  <c r="C1818" i="1"/>
  <c r="C1817" i="1"/>
  <c r="C1816" i="1"/>
  <c r="C1815" i="1"/>
  <c r="K1815" i="1" s="1"/>
  <c r="C1814" i="1"/>
  <c r="Q1814" i="1" s="1"/>
  <c r="C1813" i="1"/>
  <c r="J1813" i="1" s="1"/>
  <c r="C1812" i="1"/>
  <c r="P1812" i="1" s="1"/>
  <c r="C1811" i="1"/>
  <c r="Q1811" i="1" s="1"/>
  <c r="C1810" i="1"/>
  <c r="C1809" i="1"/>
  <c r="C1808" i="1"/>
  <c r="C1807" i="1"/>
  <c r="K1807" i="1" s="1"/>
  <c r="C1806" i="1"/>
  <c r="K1806" i="1" s="1"/>
  <c r="C1805" i="1"/>
  <c r="R1805" i="1" s="1"/>
  <c r="C1804" i="1"/>
  <c r="M1804" i="1" s="1"/>
  <c r="C1803" i="1"/>
  <c r="C1802" i="1"/>
  <c r="C1801" i="1"/>
  <c r="N1801" i="1" s="1"/>
  <c r="C1800" i="1"/>
  <c r="K1800" i="1" s="1"/>
  <c r="C1799" i="1"/>
  <c r="C1798" i="1"/>
  <c r="C1797" i="1"/>
  <c r="C1796" i="1"/>
  <c r="J1796" i="1" s="1"/>
  <c r="C1795" i="1"/>
  <c r="R1795" i="1" s="1"/>
  <c r="C1794" i="1"/>
  <c r="C1793" i="1"/>
  <c r="C1792" i="1"/>
  <c r="C1791" i="1"/>
  <c r="K1791" i="1" s="1"/>
  <c r="C1790" i="1"/>
  <c r="A1790" i="1" s="1"/>
  <c r="C1789" i="1"/>
  <c r="J1789" i="1" s="1"/>
  <c r="C1788" i="1"/>
  <c r="C1787" i="1"/>
  <c r="J1787" i="1" s="1"/>
  <c r="C1786" i="1"/>
  <c r="P1786" i="1" s="1"/>
  <c r="C1785" i="1"/>
  <c r="C1784" i="1"/>
  <c r="C1783" i="1"/>
  <c r="K1783" i="1" s="1"/>
  <c r="C1782" i="1"/>
  <c r="R1782" i="1" s="1"/>
  <c r="C1781" i="1"/>
  <c r="C1780" i="1"/>
  <c r="C1779" i="1"/>
  <c r="M1779" i="1" s="1"/>
  <c r="C1778" i="1"/>
  <c r="C1777" i="1"/>
  <c r="C1776" i="1"/>
  <c r="C1775" i="1"/>
  <c r="K1775" i="1" s="1"/>
  <c r="C1774" i="1"/>
  <c r="R1774" i="1" s="1"/>
  <c r="C1773" i="1"/>
  <c r="J1773" i="1" s="1"/>
  <c r="C1772" i="1"/>
  <c r="O1772" i="1" s="1"/>
  <c r="C1771" i="1"/>
  <c r="J1771" i="1" s="1"/>
  <c r="C1770" i="1"/>
  <c r="K1770" i="1" s="1"/>
  <c r="C1769" i="1"/>
  <c r="C1768" i="1"/>
  <c r="C1767" i="1"/>
  <c r="C1766" i="1"/>
  <c r="R2015" i="1"/>
  <c r="Q2015" i="1"/>
  <c r="P2015" i="1"/>
  <c r="O2015" i="1"/>
  <c r="N2015" i="1"/>
  <c r="M2015" i="1"/>
  <c r="L2015" i="1"/>
  <c r="K2015" i="1"/>
  <c r="J2015" i="1"/>
  <c r="L2014" i="1"/>
  <c r="J2014" i="1"/>
  <c r="Q2013" i="1"/>
  <c r="P2013" i="1"/>
  <c r="M2013" i="1"/>
  <c r="L2013" i="1"/>
  <c r="K2013" i="1"/>
  <c r="J2013" i="1"/>
  <c r="O2012" i="1"/>
  <c r="N2012" i="1"/>
  <c r="L2012" i="1"/>
  <c r="R2011" i="1"/>
  <c r="Q2011" i="1"/>
  <c r="K2011" i="1"/>
  <c r="L2010" i="1"/>
  <c r="M2009" i="1"/>
  <c r="L2009" i="1"/>
  <c r="R1998" i="1"/>
  <c r="Q1998" i="1"/>
  <c r="P1998" i="1"/>
  <c r="O1998" i="1"/>
  <c r="N1998" i="1"/>
  <c r="M1998" i="1"/>
  <c r="L1998" i="1"/>
  <c r="K1998" i="1"/>
  <c r="J1998" i="1"/>
  <c r="R1997" i="1"/>
  <c r="Q1997" i="1"/>
  <c r="P1997" i="1"/>
  <c r="O1997" i="1"/>
  <c r="N1997" i="1"/>
  <c r="M1997" i="1"/>
  <c r="L1997" i="1"/>
  <c r="K1997" i="1"/>
  <c r="J1997" i="1"/>
  <c r="R1996" i="1"/>
  <c r="Q1996" i="1"/>
  <c r="N1996" i="1"/>
  <c r="M1996" i="1"/>
  <c r="L1996" i="1"/>
  <c r="K1996" i="1"/>
  <c r="J1996" i="1"/>
  <c r="R1995" i="1"/>
  <c r="Q1995" i="1"/>
  <c r="P1995" i="1"/>
  <c r="O1995" i="1"/>
  <c r="N1995" i="1"/>
  <c r="M1995" i="1"/>
  <c r="L1995" i="1"/>
  <c r="K1995" i="1"/>
  <c r="J1995" i="1"/>
  <c r="R1994" i="1"/>
  <c r="Q1994" i="1"/>
  <c r="P1994" i="1"/>
  <c r="O1994" i="1"/>
  <c r="J1994" i="1"/>
  <c r="R1993" i="1"/>
  <c r="Q1993" i="1"/>
  <c r="P1993" i="1"/>
  <c r="O1993" i="1"/>
  <c r="R1992" i="1"/>
  <c r="P1992" i="1"/>
  <c r="O1992" i="1"/>
  <c r="M1992" i="1"/>
  <c r="K1986" i="1"/>
  <c r="J1986" i="1"/>
  <c r="R1978" i="1"/>
  <c r="Q1978" i="1"/>
  <c r="P1978" i="1"/>
  <c r="O1978" i="1"/>
  <c r="N1978" i="1"/>
  <c r="M1978" i="1"/>
  <c r="L1978" i="1"/>
  <c r="K1978" i="1"/>
  <c r="J1978" i="1"/>
  <c r="R1977" i="1"/>
  <c r="Q1977" i="1"/>
  <c r="P1977" i="1"/>
  <c r="O1977" i="1"/>
  <c r="N1977" i="1"/>
  <c r="M1977" i="1"/>
  <c r="L1977" i="1"/>
  <c r="K1977" i="1"/>
  <c r="J1977" i="1"/>
  <c r="R1976" i="1"/>
  <c r="Q1976" i="1"/>
  <c r="P1976" i="1"/>
  <c r="O1976" i="1"/>
  <c r="N1976" i="1"/>
  <c r="M1976" i="1"/>
  <c r="L1976" i="1"/>
  <c r="K1976" i="1"/>
  <c r="P1974" i="1"/>
  <c r="O1974" i="1"/>
  <c r="N1974" i="1"/>
  <c r="M1974" i="1"/>
  <c r="L1974" i="1"/>
  <c r="K1974" i="1"/>
  <c r="J1974" i="1"/>
  <c r="R1973" i="1"/>
  <c r="Q1973" i="1"/>
  <c r="P1973" i="1"/>
  <c r="O1973" i="1"/>
  <c r="N1973" i="1"/>
  <c r="M1973" i="1"/>
  <c r="L1973" i="1"/>
  <c r="K1973" i="1"/>
  <c r="P1971" i="1"/>
  <c r="K1970" i="1"/>
  <c r="J1970" i="1"/>
  <c r="P1968" i="1"/>
  <c r="M1966" i="1"/>
  <c r="N1962" i="1"/>
  <c r="R1958" i="1"/>
  <c r="Q1958" i="1"/>
  <c r="P1958" i="1"/>
  <c r="O1958" i="1"/>
  <c r="N1958" i="1"/>
  <c r="M1958" i="1"/>
  <c r="L1958" i="1"/>
  <c r="K1958" i="1"/>
  <c r="J1958" i="1"/>
  <c r="R1957" i="1"/>
  <c r="Q1957" i="1"/>
  <c r="P1957" i="1"/>
  <c r="O1957" i="1"/>
  <c r="N1957" i="1"/>
  <c r="M1957" i="1"/>
  <c r="L1957" i="1"/>
  <c r="K1957" i="1"/>
  <c r="J1957" i="1"/>
  <c r="R1956" i="1"/>
  <c r="Q1956" i="1"/>
  <c r="P1956" i="1"/>
  <c r="O1956" i="1"/>
  <c r="N1956" i="1"/>
  <c r="M1956" i="1"/>
  <c r="L1956" i="1"/>
  <c r="K1956" i="1"/>
  <c r="J1956" i="1"/>
  <c r="R1955" i="1"/>
  <c r="Q1955" i="1"/>
  <c r="P1955" i="1"/>
  <c r="O1955" i="1"/>
  <c r="N1955" i="1"/>
  <c r="M1955" i="1"/>
  <c r="L1955" i="1"/>
  <c r="P1954" i="1"/>
  <c r="O1954" i="1"/>
  <c r="N1954" i="1"/>
  <c r="M1954" i="1"/>
  <c r="L1954" i="1"/>
  <c r="K1954" i="1"/>
  <c r="J1954" i="1"/>
  <c r="Q1952" i="1"/>
  <c r="P1952" i="1"/>
  <c r="O1952" i="1"/>
  <c r="K1952" i="1"/>
  <c r="J1952" i="1"/>
  <c r="J1949" i="1"/>
  <c r="R1948" i="1"/>
  <c r="P1948" i="1"/>
  <c r="N1948" i="1"/>
  <c r="M1948" i="1"/>
  <c r="L1948" i="1"/>
  <c r="O1947" i="1"/>
  <c r="N1947" i="1"/>
  <c r="M1947" i="1"/>
  <c r="L1947" i="1"/>
  <c r="R1938" i="1"/>
  <c r="Q1938" i="1"/>
  <c r="P1938" i="1"/>
  <c r="O1938" i="1"/>
  <c r="N1938" i="1"/>
  <c r="M1938" i="1"/>
  <c r="L1938" i="1"/>
  <c r="K1938" i="1"/>
  <c r="J1938" i="1"/>
  <c r="R1937" i="1"/>
  <c r="Q1937" i="1"/>
  <c r="P1937" i="1"/>
  <c r="O1937" i="1"/>
  <c r="N1937" i="1"/>
  <c r="M1937" i="1"/>
  <c r="L1937" i="1"/>
  <c r="K1937" i="1"/>
  <c r="J1937" i="1"/>
  <c r="R1936" i="1"/>
  <c r="O1936" i="1"/>
  <c r="N1936" i="1"/>
  <c r="M1936" i="1"/>
  <c r="L1936" i="1"/>
  <c r="K1936" i="1"/>
  <c r="J1936" i="1"/>
  <c r="L1935" i="1"/>
  <c r="R1934" i="1"/>
  <c r="Q1934" i="1"/>
  <c r="P1934" i="1"/>
  <c r="O1934" i="1"/>
  <c r="N1934" i="1"/>
  <c r="M1934" i="1"/>
  <c r="L1934" i="1"/>
  <c r="K1934" i="1"/>
  <c r="J1934" i="1"/>
  <c r="P1933" i="1"/>
  <c r="O1933" i="1"/>
  <c r="L1932" i="1"/>
  <c r="Q1931" i="1"/>
  <c r="P1931" i="1"/>
  <c r="O1931" i="1"/>
  <c r="L1929" i="1"/>
  <c r="K1929" i="1"/>
  <c r="R1918" i="1"/>
  <c r="Q1918" i="1"/>
  <c r="P1918" i="1"/>
  <c r="O1918" i="1"/>
  <c r="N1918" i="1"/>
  <c r="M1918" i="1"/>
  <c r="L1918" i="1"/>
  <c r="K1918" i="1"/>
  <c r="J1918" i="1"/>
  <c r="R1917" i="1"/>
  <c r="Q1917" i="1"/>
  <c r="P1917" i="1"/>
  <c r="O1917" i="1"/>
  <c r="N1917" i="1"/>
  <c r="M1917" i="1"/>
  <c r="L1917" i="1"/>
  <c r="K1917" i="1"/>
  <c r="J1917" i="1"/>
  <c r="R1916" i="1"/>
  <c r="Q1916" i="1"/>
  <c r="P1916" i="1"/>
  <c r="O1916" i="1"/>
  <c r="N1916" i="1"/>
  <c r="M1916" i="1"/>
  <c r="L1916" i="1"/>
  <c r="K1916" i="1"/>
  <c r="J1916" i="1"/>
  <c r="R1915" i="1"/>
  <c r="Q1915" i="1"/>
  <c r="P1915" i="1"/>
  <c r="O1915" i="1"/>
  <c r="N1915" i="1"/>
  <c r="M1915" i="1"/>
  <c r="Q1914" i="1"/>
  <c r="P1914" i="1"/>
  <c r="O1914" i="1"/>
  <c r="N1914" i="1"/>
  <c r="M1914" i="1"/>
  <c r="L1914" i="1"/>
  <c r="K1914" i="1"/>
  <c r="J1914" i="1"/>
  <c r="R1913" i="1"/>
  <c r="Q1913" i="1"/>
  <c r="P1913" i="1"/>
  <c r="O1913" i="1"/>
  <c r="Q1912" i="1"/>
  <c r="P1912" i="1"/>
  <c r="R1898" i="1"/>
  <c r="Q1898" i="1"/>
  <c r="P1898" i="1"/>
  <c r="O1898" i="1"/>
  <c r="N1898" i="1"/>
  <c r="M1898" i="1"/>
  <c r="L1898" i="1"/>
  <c r="K1898" i="1"/>
  <c r="J1898" i="1"/>
  <c r="R1897" i="1"/>
  <c r="Q1897" i="1"/>
  <c r="P1897" i="1"/>
  <c r="O1897" i="1"/>
  <c r="N1897" i="1"/>
  <c r="M1897" i="1"/>
  <c r="L1897" i="1"/>
  <c r="K1897" i="1"/>
  <c r="J1897" i="1"/>
  <c r="R1896" i="1"/>
  <c r="Q1896" i="1"/>
  <c r="P1896" i="1"/>
  <c r="O1896" i="1"/>
  <c r="N1896" i="1"/>
  <c r="M1896" i="1"/>
  <c r="J1896" i="1"/>
  <c r="L1895" i="1"/>
  <c r="R1894" i="1"/>
  <c r="Q1894" i="1"/>
  <c r="P1894" i="1"/>
  <c r="O1894" i="1"/>
  <c r="N1894" i="1"/>
  <c r="M1894" i="1"/>
  <c r="L1894" i="1"/>
  <c r="K1894" i="1"/>
  <c r="J1894" i="1"/>
  <c r="R1893" i="1"/>
  <c r="Q1893" i="1"/>
  <c r="P1893" i="1"/>
  <c r="O1893" i="1"/>
  <c r="N1893" i="1"/>
  <c r="M1893" i="1"/>
  <c r="K1891" i="1"/>
  <c r="P1889" i="1"/>
  <c r="O1889" i="1"/>
  <c r="N1889" i="1"/>
  <c r="M1889" i="1"/>
  <c r="L1889" i="1"/>
  <c r="R1878" i="1"/>
  <c r="Q1878" i="1"/>
  <c r="P1878" i="1"/>
  <c r="O1878" i="1"/>
  <c r="N1878" i="1"/>
  <c r="M1878" i="1"/>
  <c r="L1878" i="1"/>
  <c r="K1878" i="1"/>
  <c r="J1878" i="1"/>
  <c r="R1877" i="1"/>
  <c r="Q1877" i="1"/>
  <c r="P1877" i="1"/>
  <c r="O1877" i="1"/>
  <c r="N1877" i="1"/>
  <c r="M1877" i="1"/>
  <c r="L1877" i="1"/>
  <c r="K1877" i="1"/>
  <c r="J1877" i="1"/>
  <c r="R1876" i="1"/>
  <c r="Q1876" i="1"/>
  <c r="P1876" i="1"/>
  <c r="O1876" i="1"/>
  <c r="N1876" i="1"/>
  <c r="M1876" i="1"/>
  <c r="L1876" i="1"/>
  <c r="K1876" i="1"/>
  <c r="J1876" i="1"/>
  <c r="R1875" i="1"/>
  <c r="N1875" i="1"/>
  <c r="M1875" i="1"/>
  <c r="L1875" i="1"/>
  <c r="K1875" i="1"/>
  <c r="J1875" i="1"/>
  <c r="R1874" i="1"/>
  <c r="Q1874" i="1"/>
  <c r="P1874" i="1"/>
  <c r="O1874" i="1"/>
  <c r="N1874" i="1"/>
  <c r="M1874" i="1"/>
  <c r="L1874" i="1"/>
  <c r="K1874" i="1"/>
  <c r="J1874" i="1"/>
  <c r="O1873" i="1"/>
  <c r="K1873" i="1"/>
  <c r="L1871" i="1"/>
  <c r="R1870" i="1"/>
  <c r="Q1870" i="1"/>
  <c r="P1870" i="1"/>
  <c r="R1869" i="1"/>
  <c r="Q1869" i="1"/>
  <c r="P1869" i="1"/>
  <c r="O1869" i="1"/>
  <c r="N1869" i="1"/>
  <c r="M1869" i="1"/>
  <c r="L1869" i="1"/>
  <c r="K1869" i="1"/>
  <c r="J1869" i="1"/>
  <c r="R1858" i="1"/>
  <c r="Q1858" i="1"/>
  <c r="P1858" i="1"/>
  <c r="O1858" i="1"/>
  <c r="N1858" i="1"/>
  <c r="M1858" i="1"/>
  <c r="L1858" i="1"/>
  <c r="K1858" i="1"/>
  <c r="J1858" i="1"/>
  <c r="R1857" i="1"/>
  <c r="Q1857" i="1"/>
  <c r="P1857" i="1"/>
  <c r="O1857" i="1"/>
  <c r="N1857" i="1"/>
  <c r="M1857" i="1"/>
  <c r="L1857" i="1"/>
  <c r="K1857" i="1"/>
  <c r="J1857" i="1"/>
  <c r="R1856" i="1"/>
  <c r="Q1856" i="1"/>
  <c r="P1856" i="1"/>
  <c r="O1856" i="1"/>
  <c r="N1856" i="1"/>
  <c r="M1856" i="1"/>
  <c r="L1856" i="1"/>
  <c r="K1856" i="1"/>
  <c r="J1856" i="1"/>
  <c r="L1855" i="1"/>
  <c r="R1854" i="1"/>
  <c r="M1854" i="1"/>
  <c r="L1854" i="1"/>
  <c r="K1854" i="1"/>
  <c r="J1854" i="1"/>
  <c r="N1853" i="1"/>
  <c r="M1853" i="1"/>
  <c r="L1853" i="1"/>
  <c r="K1853" i="1"/>
  <c r="P1852" i="1"/>
  <c r="Q1851" i="1"/>
  <c r="P1851" i="1"/>
  <c r="O1851" i="1"/>
  <c r="R1849" i="1"/>
  <c r="Q1849" i="1"/>
  <c r="P1849" i="1"/>
  <c r="O1849" i="1"/>
  <c r="N1849" i="1"/>
  <c r="M1849" i="1"/>
  <c r="L1849" i="1"/>
  <c r="R1838" i="1"/>
  <c r="Q1838" i="1"/>
  <c r="P1838" i="1"/>
  <c r="O1838" i="1"/>
  <c r="N1838" i="1"/>
  <c r="M1838" i="1"/>
  <c r="L1838" i="1"/>
  <c r="K1838" i="1"/>
  <c r="J1838" i="1"/>
  <c r="R1837" i="1"/>
  <c r="Q1837" i="1"/>
  <c r="P1837" i="1"/>
  <c r="O1837" i="1"/>
  <c r="N1837" i="1"/>
  <c r="M1837" i="1"/>
  <c r="L1837" i="1"/>
  <c r="K1837" i="1"/>
  <c r="J1837" i="1"/>
  <c r="R1836" i="1"/>
  <c r="Q1836" i="1"/>
  <c r="P1836" i="1"/>
  <c r="O1836" i="1"/>
  <c r="N1836" i="1"/>
  <c r="M1836" i="1"/>
  <c r="L1836" i="1"/>
  <c r="K1836" i="1"/>
  <c r="J1836" i="1"/>
  <c r="R1835" i="1"/>
  <c r="Q1835" i="1"/>
  <c r="P1835" i="1"/>
  <c r="O1835" i="1"/>
  <c r="N1835" i="1"/>
  <c r="M1835" i="1"/>
  <c r="L1835" i="1"/>
  <c r="K1835" i="1"/>
  <c r="O1834" i="1"/>
  <c r="N1834" i="1"/>
  <c r="M1834" i="1"/>
  <c r="L1834" i="1"/>
  <c r="K1834" i="1"/>
  <c r="J1834" i="1"/>
  <c r="R1833" i="1"/>
  <c r="Q1833" i="1"/>
  <c r="P1833" i="1"/>
  <c r="O1833" i="1"/>
  <c r="K1833" i="1"/>
  <c r="J1830" i="1"/>
  <c r="R1829" i="1"/>
  <c r="Q1829" i="1"/>
  <c r="P1829" i="1"/>
  <c r="O1829" i="1"/>
  <c r="M1828" i="1"/>
  <c r="R1818" i="1"/>
  <c r="Q1818" i="1"/>
  <c r="P1818" i="1"/>
  <c r="O1818" i="1"/>
  <c r="N1818" i="1"/>
  <c r="M1818" i="1"/>
  <c r="L1818" i="1"/>
  <c r="K1818" i="1"/>
  <c r="J1818" i="1"/>
  <c r="R1817" i="1"/>
  <c r="Q1817" i="1"/>
  <c r="P1817" i="1"/>
  <c r="O1817" i="1"/>
  <c r="N1817" i="1"/>
  <c r="M1817" i="1"/>
  <c r="L1817" i="1"/>
  <c r="K1817" i="1"/>
  <c r="J1817" i="1"/>
  <c r="R1816" i="1"/>
  <c r="Q1816" i="1"/>
  <c r="P1816" i="1"/>
  <c r="O1816" i="1"/>
  <c r="N1816" i="1"/>
  <c r="M1816" i="1"/>
  <c r="L1816" i="1"/>
  <c r="K1816" i="1"/>
  <c r="J1816" i="1"/>
  <c r="L1815" i="1"/>
  <c r="R1814" i="1"/>
  <c r="M1814" i="1"/>
  <c r="L1814" i="1"/>
  <c r="K1814" i="1"/>
  <c r="J1814" i="1"/>
  <c r="Q1813" i="1"/>
  <c r="P1813" i="1"/>
  <c r="J1812" i="1"/>
  <c r="R1811" i="1"/>
  <c r="J1811" i="1"/>
  <c r="R1810" i="1"/>
  <c r="P1809" i="1"/>
  <c r="O1809" i="1"/>
  <c r="N1809" i="1"/>
  <c r="M1809" i="1"/>
  <c r="L1809" i="1"/>
  <c r="K1809" i="1"/>
  <c r="J1809" i="1"/>
  <c r="R1798" i="1"/>
  <c r="Q1798" i="1"/>
  <c r="P1798" i="1"/>
  <c r="O1798" i="1"/>
  <c r="N1798" i="1"/>
  <c r="M1798" i="1"/>
  <c r="L1798" i="1"/>
  <c r="K1798" i="1"/>
  <c r="J1798" i="1"/>
  <c r="R1797" i="1"/>
  <c r="Q1797" i="1"/>
  <c r="P1797" i="1"/>
  <c r="O1797" i="1"/>
  <c r="N1797" i="1"/>
  <c r="M1797" i="1"/>
  <c r="L1797" i="1"/>
  <c r="K1797" i="1"/>
  <c r="J1797" i="1"/>
  <c r="R1796" i="1"/>
  <c r="Q1796" i="1"/>
  <c r="P1796" i="1"/>
  <c r="O1796" i="1"/>
  <c r="N1796" i="1"/>
  <c r="M1796" i="1"/>
  <c r="L1796" i="1"/>
  <c r="K1796" i="1"/>
  <c r="P1795" i="1"/>
  <c r="O1795" i="1"/>
  <c r="N1795" i="1"/>
  <c r="M1795" i="1"/>
  <c r="L1795" i="1"/>
  <c r="K1795" i="1"/>
  <c r="J1795" i="1"/>
  <c r="R1794" i="1"/>
  <c r="Q1794" i="1"/>
  <c r="P1794" i="1"/>
  <c r="O1794" i="1"/>
  <c r="N1794" i="1"/>
  <c r="M1794" i="1"/>
  <c r="L1794" i="1"/>
  <c r="K1794" i="1"/>
  <c r="J1794" i="1"/>
  <c r="K1792" i="1"/>
  <c r="J1792" i="1"/>
  <c r="L1791" i="1"/>
  <c r="R1789" i="1"/>
  <c r="Q1789" i="1"/>
  <c r="P1789" i="1"/>
  <c r="O1789" i="1"/>
  <c r="N1789" i="1"/>
  <c r="M1789" i="1"/>
  <c r="L1789" i="1"/>
  <c r="K1789" i="1"/>
  <c r="N1788" i="1"/>
  <c r="M1788" i="1"/>
  <c r="K1787" i="1"/>
  <c r="R1778" i="1"/>
  <c r="Q1778" i="1"/>
  <c r="P1778" i="1"/>
  <c r="O1778" i="1"/>
  <c r="N1778" i="1"/>
  <c r="M1778" i="1"/>
  <c r="L1778" i="1"/>
  <c r="K1778" i="1"/>
  <c r="J1778" i="1"/>
  <c r="R1777" i="1"/>
  <c r="Q1777" i="1"/>
  <c r="P1777" i="1"/>
  <c r="O1777" i="1"/>
  <c r="N1777" i="1"/>
  <c r="M1777" i="1"/>
  <c r="L1777" i="1"/>
  <c r="K1777" i="1"/>
  <c r="J1777" i="1"/>
  <c r="R1776" i="1"/>
  <c r="Q1776" i="1"/>
  <c r="P1776" i="1"/>
  <c r="O1776" i="1"/>
  <c r="N1776" i="1"/>
  <c r="M1776" i="1"/>
  <c r="L1776" i="1"/>
  <c r="K1776" i="1"/>
  <c r="J1776" i="1"/>
  <c r="L1775" i="1"/>
  <c r="N1774" i="1"/>
  <c r="M1774" i="1"/>
  <c r="L1774" i="1"/>
  <c r="K1774" i="1"/>
  <c r="J1774" i="1"/>
  <c r="R1773" i="1"/>
  <c r="Q1773" i="1"/>
  <c r="P1773" i="1"/>
  <c r="K1769" i="1"/>
  <c r="J1769" i="1"/>
  <c r="R1765" i="1"/>
  <c r="Q1765" i="1"/>
  <c r="P1765" i="1"/>
  <c r="O1765" i="1"/>
  <c r="N1765" i="1"/>
  <c r="M1765" i="1"/>
  <c r="L1765" i="1"/>
  <c r="K1765" i="1"/>
  <c r="J1765" i="1"/>
  <c r="B2015" i="1"/>
  <c r="A2015" i="1"/>
  <c r="B2014" i="1"/>
  <c r="B1998" i="1"/>
  <c r="A1998" i="1"/>
  <c r="B1997" i="1"/>
  <c r="A1997" i="1"/>
  <c r="B1996" i="1"/>
  <c r="A1996" i="1"/>
  <c r="B1995" i="1"/>
  <c r="A1995" i="1"/>
  <c r="B1994" i="1"/>
  <c r="A1994" i="1"/>
  <c r="B1993" i="1"/>
  <c r="A1993" i="1"/>
  <c r="B1989" i="1"/>
  <c r="A1987" i="1"/>
  <c r="B1978" i="1"/>
  <c r="A1978" i="1"/>
  <c r="B1977" i="1"/>
  <c r="A1977" i="1"/>
  <c r="B1976" i="1"/>
  <c r="A1976" i="1"/>
  <c r="B1974" i="1"/>
  <c r="A1974" i="1"/>
  <c r="B1973" i="1"/>
  <c r="B1971" i="1"/>
  <c r="A1971" i="1"/>
  <c r="B1970" i="1"/>
  <c r="B1958" i="1"/>
  <c r="A1958" i="1"/>
  <c r="B1957" i="1"/>
  <c r="A1957" i="1"/>
  <c r="B1956" i="1"/>
  <c r="A1956" i="1"/>
  <c r="B1955" i="1"/>
  <c r="A1955" i="1"/>
  <c r="B1954" i="1"/>
  <c r="A1954" i="1"/>
  <c r="B1953" i="1"/>
  <c r="B1938" i="1"/>
  <c r="A1938" i="1"/>
  <c r="B1937" i="1"/>
  <c r="A1937" i="1"/>
  <c r="B1933" i="1"/>
  <c r="A1933" i="1"/>
  <c r="B1932" i="1"/>
  <c r="A1932" i="1"/>
  <c r="A1931" i="1"/>
  <c r="B1930" i="1"/>
  <c r="A1930" i="1"/>
  <c r="B1929" i="1"/>
  <c r="B1918" i="1"/>
  <c r="A1918" i="1"/>
  <c r="B1917" i="1"/>
  <c r="A1917" i="1"/>
  <c r="B1916" i="1"/>
  <c r="A1916" i="1"/>
  <c r="B1915" i="1"/>
  <c r="B1912" i="1"/>
  <c r="A1912" i="1"/>
  <c r="B1910" i="1"/>
  <c r="A1910" i="1"/>
  <c r="B1909" i="1"/>
  <c r="A1909" i="1"/>
  <c r="B1898" i="1"/>
  <c r="A1898" i="1"/>
  <c r="B1897" i="1"/>
  <c r="A1897" i="1"/>
  <c r="B1896" i="1"/>
  <c r="A1896" i="1"/>
  <c r="B1894" i="1"/>
  <c r="A1894" i="1"/>
  <c r="B1878" i="1"/>
  <c r="A1878" i="1"/>
  <c r="B1877" i="1"/>
  <c r="A1877" i="1"/>
  <c r="B1876" i="1"/>
  <c r="A1876" i="1"/>
  <c r="B1875" i="1"/>
  <c r="A1875" i="1"/>
  <c r="B1874" i="1"/>
  <c r="A1874" i="1"/>
  <c r="B1873" i="1"/>
  <c r="A1873" i="1"/>
  <c r="B1872" i="1"/>
  <c r="A1872" i="1"/>
  <c r="B1870" i="1"/>
  <c r="B1869" i="1"/>
  <c r="B1858" i="1"/>
  <c r="A1858" i="1"/>
  <c r="B1857" i="1"/>
  <c r="A1857" i="1"/>
  <c r="B1856" i="1"/>
  <c r="A1856" i="1"/>
  <c r="B1854" i="1"/>
  <c r="A1854" i="1"/>
  <c r="B1853" i="1"/>
  <c r="B1852" i="1"/>
  <c r="A1852" i="1"/>
  <c r="B1849" i="1"/>
  <c r="A1849" i="1"/>
  <c r="B1848" i="1"/>
  <c r="A1848" i="1"/>
  <c r="B1838" i="1"/>
  <c r="A1838" i="1"/>
  <c r="B1837" i="1"/>
  <c r="A1837" i="1"/>
  <c r="A1836" i="1"/>
  <c r="B1835" i="1"/>
  <c r="A1835" i="1"/>
  <c r="B1834" i="1"/>
  <c r="A1834" i="1"/>
  <c r="B1833" i="1"/>
  <c r="A1827" i="1"/>
  <c r="A1826" i="1"/>
  <c r="B1825" i="1"/>
  <c r="A1825" i="1"/>
  <c r="B1824" i="1"/>
  <c r="A1824" i="1"/>
  <c r="B1818" i="1"/>
  <c r="A1818" i="1"/>
  <c r="B1817" i="1"/>
  <c r="A1817" i="1"/>
  <c r="B1816" i="1"/>
  <c r="A1816" i="1"/>
  <c r="B1814" i="1"/>
  <c r="A1814" i="1"/>
  <c r="B1813" i="1"/>
  <c r="A1813" i="1"/>
  <c r="B1812" i="1"/>
  <c r="A1812" i="1"/>
  <c r="B1811" i="1"/>
  <c r="A1811" i="1"/>
  <c r="B1810" i="1"/>
  <c r="B1809" i="1"/>
  <c r="A1809" i="1"/>
  <c r="B1798" i="1"/>
  <c r="A1798" i="1"/>
  <c r="B1797" i="1"/>
  <c r="A1797" i="1"/>
  <c r="A1795" i="1"/>
  <c r="B1794" i="1"/>
  <c r="A1794" i="1"/>
  <c r="B1778" i="1"/>
  <c r="A1778" i="1"/>
  <c r="B1777" i="1"/>
  <c r="A1777" i="1"/>
  <c r="B1776" i="1"/>
  <c r="A1776" i="1"/>
  <c r="B1774" i="1"/>
  <c r="A1774" i="1"/>
  <c r="A1769" i="1"/>
  <c r="B1765" i="1"/>
  <c r="A1765" i="1"/>
  <c r="G13" i="19"/>
  <c r="G10" i="19"/>
  <c r="P1820" i="1" l="1"/>
  <c r="L1820" i="1"/>
  <c r="J1820" i="1"/>
  <c r="P1861" i="1"/>
  <c r="R1861" i="1"/>
  <c r="M2001" i="1"/>
  <c r="P2001" i="1"/>
  <c r="Q2001" i="1"/>
  <c r="P1843" i="1"/>
  <c r="R1843" i="1"/>
  <c r="N1800" i="1"/>
  <c r="L1784" i="1"/>
  <c r="B1784" i="1"/>
  <c r="M1800" i="1"/>
  <c r="N1824" i="1"/>
  <c r="L1824" i="1"/>
  <c r="M1824" i="1"/>
  <c r="B1844" i="1"/>
  <c r="L1844" i="1"/>
  <c r="K1844" i="1"/>
  <c r="J1844" i="1"/>
  <c r="N1904" i="1"/>
  <c r="M1904" i="1"/>
  <c r="O1904" i="1"/>
  <c r="R1925" i="1"/>
  <c r="Q1925" i="1"/>
  <c r="P1925" i="1"/>
  <c r="B2005" i="1"/>
  <c r="L2005" i="1"/>
  <c r="M2005" i="1"/>
  <c r="M1985" i="1"/>
  <c r="B1782" i="1"/>
  <c r="A1784" i="1"/>
  <c r="Q1866" i="1"/>
  <c r="O1866" i="1"/>
  <c r="M1866" i="1"/>
  <c r="B1827" i="1"/>
  <c r="M1986" i="1"/>
  <c r="Q1788" i="1"/>
  <c r="P1788" i="1"/>
  <c r="R1788" i="1"/>
  <c r="O1788" i="1"/>
  <c r="M1868" i="1"/>
  <c r="B1868" i="1"/>
  <c r="L1868" i="1"/>
  <c r="A1868" i="1"/>
  <c r="A1888" i="1"/>
  <c r="B1888" i="1"/>
  <c r="Q1928" i="1"/>
  <c r="P1928" i="1"/>
  <c r="A1828" i="1"/>
  <c r="Q1769" i="1"/>
  <c r="O1769" i="1"/>
  <c r="P1769" i="1"/>
  <c r="N1769" i="1"/>
  <c r="M1769" i="1"/>
  <c r="R1809" i="1"/>
  <c r="Q1809" i="1"/>
  <c r="N1829" i="1"/>
  <c r="M1829" i="1"/>
  <c r="L1829" i="1"/>
  <c r="K1829" i="1"/>
  <c r="J1829" i="1"/>
  <c r="A1889" i="1"/>
  <c r="R1889" i="1"/>
  <c r="Q1889" i="1"/>
  <c r="R1909" i="1"/>
  <c r="O1909" i="1"/>
  <c r="N1909" i="1"/>
  <c r="Q1909" i="1"/>
  <c r="P1909" i="1"/>
  <c r="R1949" i="1"/>
  <c r="P1949" i="1"/>
  <c r="Q1949" i="1"/>
  <c r="A1969" i="1"/>
  <c r="B1969" i="1"/>
  <c r="R2009" i="1"/>
  <c r="P2009" i="1"/>
  <c r="N2009" i="1"/>
  <c r="Q2009" i="1"/>
  <c r="O2009" i="1"/>
  <c r="B1769" i="1"/>
  <c r="B1788" i="1"/>
  <c r="J1906" i="1"/>
  <c r="O1950" i="1"/>
  <c r="N1950" i="1"/>
  <c r="A1970" i="1"/>
  <c r="R1970" i="1"/>
  <c r="L1970" i="1"/>
  <c r="B2010" i="1"/>
  <c r="A2010" i="1"/>
  <c r="A1789" i="1"/>
  <c r="A1949" i="1"/>
  <c r="K1906" i="1"/>
  <c r="L2006" i="1"/>
  <c r="M1851" i="1"/>
  <c r="L1851" i="1"/>
  <c r="K1851" i="1"/>
  <c r="J1851" i="1"/>
  <c r="N1971" i="1"/>
  <c r="O1971" i="1"/>
  <c r="K1971" i="1"/>
  <c r="J1971" i="1"/>
  <c r="B1770" i="1"/>
  <c r="B1789" i="1"/>
  <c r="B1949" i="1"/>
  <c r="J1770" i="1"/>
  <c r="L1847" i="1"/>
  <c r="R1792" i="1"/>
  <c r="Q1792" i="1"/>
  <c r="P1792" i="1"/>
  <c r="B1790" i="1"/>
  <c r="B2008" i="1"/>
  <c r="K1771" i="1"/>
  <c r="L1792" i="1"/>
  <c r="K1812" i="1"/>
  <c r="J1909" i="1"/>
  <c r="P1929" i="1"/>
  <c r="N1949" i="1"/>
  <c r="M1969" i="1"/>
  <c r="R2006" i="1"/>
  <c r="P1793" i="1"/>
  <c r="O1793" i="1"/>
  <c r="K1793" i="1"/>
  <c r="J1933" i="1"/>
  <c r="N1933" i="1"/>
  <c r="K1933" i="1"/>
  <c r="M1933" i="1"/>
  <c r="B1771" i="1"/>
  <c r="L1848" i="1"/>
  <c r="O1853" i="1"/>
  <c r="J1866" i="1"/>
  <c r="K1909" i="1"/>
  <c r="Q1929" i="1"/>
  <c r="O1949" i="1"/>
  <c r="N1969" i="1"/>
  <c r="A1772" i="1"/>
  <c r="B1889" i="1"/>
  <c r="N1792" i="1"/>
  <c r="L1813" i="1"/>
  <c r="K1866" i="1"/>
  <c r="P1950" i="1"/>
  <c r="O1969" i="1"/>
  <c r="B1772" i="1"/>
  <c r="M1772" i="1"/>
  <c r="R1848" i="1"/>
  <c r="L1866" i="1"/>
  <c r="Q1950" i="1"/>
  <c r="P1969" i="1"/>
  <c r="N1990" i="1"/>
  <c r="R2008" i="1"/>
  <c r="B1793" i="1"/>
  <c r="A1986" i="1"/>
  <c r="N1772" i="1"/>
  <c r="R1786" i="1"/>
  <c r="Q1793" i="1"/>
  <c r="N1813" i="1"/>
  <c r="J1849" i="1"/>
  <c r="R1853" i="1"/>
  <c r="O1868" i="1"/>
  <c r="J1889" i="1"/>
  <c r="O1910" i="1"/>
  <c r="K1930" i="1"/>
  <c r="R1950" i="1"/>
  <c r="Q1969" i="1"/>
  <c r="J2009" i="1"/>
  <c r="O1966" i="1"/>
  <c r="L1966" i="1"/>
  <c r="K1966" i="1"/>
  <c r="J1966" i="1"/>
  <c r="N1966" i="1"/>
  <c r="L1986" i="1"/>
  <c r="M1987" i="1"/>
  <c r="B1987" i="1"/>
  <c r="B1787" i="1"/>
  <c r="A1988" i="1"/>
  <c r="B1988" i="1"/>
  <c r="A1788" i="1"/>
  <c r="N1986" i="1"/>
  <c r="N1989" i="1"/>
  <c r="A1989" i="1"/>
  <c r="L1989" i="1"/>
  <c r="J1989" i="1"/>
  <c r="M1989" i="1"/>
  <c r="K1989" i="1"/>
  <c r="B1828" i="1"/>
  <c r="L1769" i="1"/>
  <c r="M1929" i="1"/>
  <c r="K1949" i="1"/>
  <c r="J1969" i="1"/>
  <c r="O1986" i="1"/>
  <c r="J2006" i="1"/>
  <c r="N1810" i="1"/>
  <c r="J1810" i="1"/>
  <c r="K1810" i="1"/>
  <c r="K1850" i="1"/>
  <c r="R1850" i="1"/>
  <c r="R1890" i="1"/>
  <c r="K1890" i="1"/>
  <c r="J1890" i="1"/>
  <c r="A1770" i="1"/>
  <c r="A1829" i="1"/>
  <c r="R1769" i="1"/>
  <c r="R1846" i="1"/>
  <c r="N1929" i="1"/>
  <c r="L1949" i="1"/>
  <c r="K1969" i="1"/>
  <c r="B1829" i="1"/>
  <c r="O1929" i="1"/>
  <c r="M1949" i="1"/>
  <c r="L1969" i="1"/>
  <c r="L1872" i="1"/>
  <c r="P1872" i="1"/>
  <c r="M1872" i="1"/>
  <c r="O1872" i="1"/>
  <c r="K1872" i="1"/>
  <c r="J1872" i="1"/>
  <c r="K1932" i="1"/>
  <c r="M1932" i="1"/>
  <c r="N1932" i="1"/>
  <c r="A1771" i="1"/>
  <c r="J1848" i="1"/>
  <c r="P1989" i="1"/>
  <c r="O2013" i="1"/>
  <c r="A2013" i="1"/>
  <c r="B2013" i="1"/>
  <c r="A1792" i="1"/>
  <c r="A2009" i="1"/>
  <c r="L1771" i="1"/>
  <c r="M1792" i="1"/>
  <c r="K1813" i="1"/>
  <c r="Q1989" i="1"/>
  <c r="L2007" i="1"/>
  <c r="R2013" i="1"/>
  <c r="B1792" i="1"/>
  <c r="B2009" i="1"/>
  <c r="K1772" i="1"/>
  <c r="P1853" i="1"/>
  <c r="L1909" i="1"/>
  <c r="R1929" i="1"/>
  <c r="R1989" i="1"/>
  <c r="A1793" i="1"/>
  <c r="O1792" i="1"/>
  <c r="M1813" i="1"/>
  <c r="Q1853" i="1"/>
  <c r="M1909" i="1"/>
  <c r="A1929" i="1"/>
  <c r="O1813" i="1"/>
  <c r="P1868" i="1"/>
  <c r="K1889" i="1"/>
  <c r="N1931" i="1"/>
  <c r="L1951" i="1"/>
  <c r="R1969" i="1"/>
  <c r="L1992" i="1"/>
  <c r="K2009" i="1"/>
  <c r="O1774" i="1"/>
  <c r="N1854" i="1"/>
  <c r="Q1954" i="1"/>
  <c r="K1994" i="1"/>
  <c r="M2014" i="1"/>
  <c r="B1795" i="1"/>
  <c r="Q1795" i="1"/>
  <c r="Q1834" i="1"/>
  <c r="O1854" i="1"/>
  <c r="J1915" i="1"/>
  <c r="R1974" i="1"/>
  <c r="R2014" i="1"/>
  <c r="A1796" i="1"/>
  <c r="B1914" i="1"/>
  <c r="A1936" i="1"/>
  <c r="Q1774" i="1"/>
  <c r="P1814" i="1"/>
  <c r="R1834" i="1"/>
  <c r="P1854" i="1"/>
  <c r="P1875" i="1"/>
  <c r="K1896" i="1"/>
  <c r="K1915" i="1"/>
  <c r="P1936" i="1"/>
  <c r="J1955" i="1"/>
  <c r="L1975" i="1"/>
  <c r="M1994" i="1"/>
  <c r="O1996" i="1"/>
  <c r="A1934" i="1"/>
  <c r="N1814" i="1"/>
  <c r="R1914" i="1"/>
  <c r="P1774" i="1"/>
  <c r="O1814" i="1"/>
  <c r="O1875" i="1"/>
  <c r="L1994" i="1"/>
  <c r="B1796" i="1"/>
  <c r="A1915" i="1"/>
  <c r="B1936" i="1"/>
  <c r="A2014" i="1"/>
  <c r="O1899" i="1"/>
  <c r="R1899" i="1"/>
  <c r="L1879" i="1"/>
  <c r="R1960" i="1"/>
  <c r="Q1960" i="1"/>
  <c r="P1960" i="1"/>
  <c r="O1960" i="1"/>
  <c r="J1960" i="1"/>
  <c r="B1960" i="1"/>
  <c r="A1960" i="1"/>
  <c r="Q1941" i="1"/>
  <c r="N1941" i="1"/>
  <c r="A1962" i="1"/>
  <c r="R1962" i="1"/>
  <c r="Q1962" i="1"/>
  <c r="L1962" i="1"/>
  <c r="M1962" i="1"/>
  <c r="K1962" i="1"/>
  <c r="J1962" i="1"/>
  <c r="B1962" i="1"/>
  <c r="P1962" i="1"/>
  <c r="O1962" i="1"/>
  <c r="L1923" i="1"/>
  <c r="K1923" i="1"/>
  <c r="J1923" i="1"/>
  <c r="O1923" i="1"/>
  <c r="R1923" i="1"/>
  <c r="Q1923" i="1"/>
  <c r="P1923" i="1"/>
  <c r="N1923" i="1"/>
  <c r="M1923" i="1"/>
  <c r="N1880" i="1"/>
  <c r="R1904" i="1"/>
  <c r="A1904" i="1"/>
  <c r="P1904" i="1"/>
  <c r="Q1904" i="1"/>
  <c r="L1904" i="1"/>
  <c r="B1904" i="1"/>
  <c r="Q1940" i="1"/>
  <c r="N1925" i="1"/>
  <c r="M1925" i="1"/>
  <c r="L1925" i="1"/>
  <c r="K1925" i="1"/>
  <c r="J1925" i="1"/>
  <c r="A1925" i="1"/>
  <c r="B1925" i="1"/>
  <c r="P1906" i="1"/>
  <c r="R1906" i="1"/>
  <c r="Q1906" i="1"/>
  <c r="B1906" i="1"/>
  <c r="A1906" i="1"/>
  <c r="O1906" i="1"/>
  <c r="N1906" i="1"/>
  <c r="K1779" i="1"/>
  <c r="L1804" i="1"/>
  <c r="P1824" i="1"/>
  <c r="K1884" i="1"/>
  <c r="K1941" i="1"/>
  <c r="B1899" i="1"/>
  <c r="A1923" i="1"/>
  <c r="A1941" i="1"/>
  <c r="A2005" i="1"/>
  <c r="O1805" i="1"/>
  <c r="J1825" i="1"/>
  <c r="L1884" i="1"/>
  <c r="L1919" i="1"/>
  <c r="L1941" i="1"/>
  <c r="P1819" i="1"/>
  <c r="O1819" i="1"/>
  <c r="K1819" i="1"/>
  <c r="N1819" i="1"/>
  <c r="B1819" i="1"/>
  <c r="M1819" i="1"/>
  <c r="L1819" i="1"/>
  <c r="A1819" i="1"/>
  <c r="A1859" i="1"/>
  <c r="O1859" i="1"/>
  <c r="N1859" i="1"/>
  <c r="Q1859" i="1"/>
  <c r="P1859" i="1"/>
  <c r="L1859" i="1"/>
  <c r="J1859" i="1"/>
  <c r="B1859" i="1"/>
  <c r="M1859" i="1"/>
  <c r="K1859" i="1"/>
  <c r="K1999" i="1"/>
  <c r="L1999" i="1"/>
  <c r="O1980" i="1"/>
  <c r="N1980" i="1"/>
  <c r="M1980" i="1"/>
  <c r="L1980" i="1"/>
  <c r="K1980" i="1"/>
  <c r="R1980" i="1"/>
  <c r="Q1980" i="1"/>
  <c r="P1980" i="1"/>
  <c r="A1980" i="1"/>
  <c r="B1980" i="1"/>
  <c r="P1800" i="1"/>
  <c r="O1781" i="1"/>
  <c r="L1781" i="1"/>
  <c r="N1781" i="1"/>
  <c r="M1781" i="1"/>
  <c r="K1781" i="1"/>
  <c r="Q1781" i="1"/>
  <c r="A1781" i="1"/>
  <c r="P1781" i="1"/>
  <c r="J1781" i="1"/>
  <c r="Q1861" i="1"/>
  <c r="J1861" i="1"/>
  <c r="A1861" i="1"/>
  <c r="B1861" i="1"/>
  <c r="Q1981" i="1"/>
  <c r="L1981" i="1"/>
  <c r="K1981" i="1"/>
  <c r="J1981" i="1"/>
  <c r="O1981" i="1"/>
  <c r="B1981" i="1"/>
  <c r="A1981" i="1"/>
  <c r="R1981" i="1"/>
  <c r="P1981" i="1"/>
  <c r="Q1820" i="1"/>
  <c r="L1880" i="1"/>
  <c r="Q1942" i="1"/>
  <c r="P1942" i="1"/>
  <c r="O1942" i="1"/>
  <c r="N1942" i="1"/>
  <c r="M1942" i="1"/>
  <c r="J1942" i="1"/>
  <c r="R1942" i="1"/>
  <c r="L1942" i="1"/>
  <c r="K1942" i="1"/>
  <c r="M1880" i="1"/>
  <c r="L1803" i="1"/>
  <c r="K1803" i="1"/>
  <c r="J1803" i="1"/>
  <c r="R1803" i="1"/>
  <c r="M1803" i="1"/>
  <c r="Q1803" i="1"/>
  <c r="B1803" i="1"/>
  <c r="A1803" i="1"/>
  <c r="P1803" i="1"/>
  <c r="O1803" i="1"/>
  <c r="N1803" i="1"/>
  <c r="L2003" i="1"/>
  <c r="K2003" i="1"/>
  <c r="J2003" i="1"/>
  <c r="R2003" i="1"/>
  <c r="B2003" i="1"/>
  <c r="Q2003" i="1"/>
  <c r="A2003" i="1"/>
  <c r="P2003" i="1"/>
  <c r="O2003" i="1"/>
  <c r="N2003" i="1"/>
  <c r="M2003" i="1"/>
  <c r="A1801" i="1"/>
  <c r="B1984" i="1"/>
  <c r="A1984" i="1"/>
  <c r="R1984" i="1"/>
  <c r="Q1984" i="1"/>
  <c r="P1984" i="1"/>
  <c r="O1984" i="1"/>
  <c r="N1984" i="1"/>
  <c r="J1984" i="1"/>
  <c r="M1984" i="1"/>
  <c r="L1984" i="1"/>
  <c r="K1984" i="1"/>
  <c r="N1965" i="1"/>
  <c r="M1965" i="1"/>
  <c r="L1965" i="1"/>
  <c r="K1965" i="1"/>
  <c r="J1965" i="1"/>
  <c r="Q1965" i="1"/>
  <c r="B1965" i="1"/>
  <c r="P1965" i="1"/>
  <c r="A1965" i="1"/>
  <c r="O1965" i="1"/>
  <c r="B1840" i="1"/>
  <c r="B1880" i="1"/>
  <c r="A2001" i="1"/>
  <c r="K1804" i="1"/>
  <c r="O1824" i="1"/>
  <c r="R1766" i="1"/>
  <c r="Q1766" i="1"/>
  <c r="P1766" i="1"/>
  <c r="L1766" i="1"/>
  <c r="B1766" i="1"/>
  <c r="K1766" i="1"/>
  <c r="J1766" i="1"/>
  <c r="A1766" i="1"/>
  <c r="N1766" i="1"/>
  <c r="O1766" i="1"/>
  <c r="M1766" i="1"/>
  <c r="B1866" i="1"/>
  <c r="A1866" i="1"/>
  <c r="R1866" i="1"/>
  <c r="N1866" i="1"/>
  <c r="K2006" i="1"/>
  <c r="B2006" i="1"/>
  <c r="A2006" i="1"/>
  <c r="M2006" i="1"/>
  <c r="B1881" i="1"/>
  <c r="P1805" i="1"/>
  <c r="O1884" i="1"/>
  <c r="M1921" i="1"/>
  <c r="B1883" i="1"/>
  <c r="K1899" i="1"/>
  <c r="O1921" i="1"/>
  <c r="B1884" i="1"/>
  <c r="R1859" i="1"/>
  <c r="L1782" i="1"/>
  <c r="L1842" i="1"/>
  <c r="K1861" i="1"/>
  <c r="L1886" i="1"/>
  <c r="M1899" i="1"/>
  <c r="K1946" i="1"/>
  <c r="N1960" i="1"/>
  <c r="N1979" i="1"/>
  <c r="K2001" i="1"/>
  <c r="K1799" i="1"/>
  <c r="L1799" i="1"/>
  <c r="K1959" i="1"/>
  <c r="L1959" i="1"/>
  <c r="O1900" i="1"/>
  <c r="N1900" i="1"/>
  <c r="M1900" i="1"/>
  <c r="L1900" i="1"/>
  <c r="K1900" i="1"/>
  <c r="R1900" i="1"/>
  <c r="Q1900" i="1"/>
  <c r="A1900" i="1"/>
  <c r="P1900" i="1"/>
  <c r="B1900" i="1"/>
  <c r="J1900" i="1"/>
  <c r="J1801" i="1"/>
  <c r="R1801" i="1"/>
  <c r="Q1801" i="1"/>
  <c r="M1801" i="1"/>
  <c r="B1801" i="1"/>
  <c r="P1801" i="1"/>
  <c r="J1961" i="1"/>
  <c r="B1961" i="1"/>
  <c r="A1961" i="1"/>
  <c r="R1961" i="1"/>
  <c r="Q1961" i="1"/>
  <c r="P1961" i="1"/>
  <c r="L1961" i="1"/>
  <c r="A1800" i="1"/>
  <c r="K1903" i="1"/>
  <c r="L1903" i="1"/>
  <c r="N1924" i="1"/>
  <c r="K1924" i="1"/>
  <c r="J1924" i="1"/>
  <c r="B1924" i="1"/>
  <c r="M1924" i="1"/>
  <c r="L1924" i="1"/>
  <c r="R1905" i="1"/>
  <c r="A1905" i="1"/>
  <c r="Q1905" i="1"/>
  <c r="P1905" i="1"/>
  <c r="O1905" i="1"/>
  <c r="N1905" i="1"/>
  <c r="M1905" i="1"/>
  <c r="L1905" i="1"/>
  <c r="K1905" i="1"/>
  <c r="J1905" i="1"/>
  <c r="B1905" i="1"/>
  <c r="B1926" i="1"/>
  <c r="A1926" i="1"/>
  <c r="P1926" i="1"/>
  <c r="R1926" i="1"/>
  <c r="N1926" i="1"/>
  <c r="Q1926" i="1"/>
  <c r="O1926" i="1"/>
  <c r="J1926" i="1"/>
  <c r="M1926" i="1"/>
  <c r="L1926" i="1"/>
  <c r="K1782" i="1"/>
  <c r="R1941" i="1"/>
  <c r="K1961" i="1"/>
  <c r="L2001" i="1"/>
  <c r="A1779" i="1"/>
  <c r="R1779" i="1"/>
  <c r="B1779" i="1"/>
  <c r="Q1779" i="1"/>
  <c r="P1779" i="1"/>
  <c r="O1779" i="1"/>
  <c r="K1839" i="1"/>
  <c r="L1839" i="1"/>
  <c r="O1979" i="1"/>
  <c r="A1979" i="1"/>
  <c r="P1979" i="1"/>
  <c r="K1979" i="1"/>
  <c r="J1979" i="1"/>
  <c r="B1979" i="1"/>
  <c r="R1920" i="1"/>
  <c r="Q1920" i="1"/>
  <c r="P1920" i="1"/>
  <c r="O1920" i="1"/>
  <c r="J1920" i="1"/>
  <c r="N1920" i="1"/>
  <c r="K1920" i="1"/>
  <c r="M1920" i="1"/>
  <c r="L1920" i="1"/>
  <c r="B1920" i="1"/>
  <c r="A1920" i="1"/>
  <c r="Q1901" i="1"/>
  <c r="N1901" i="1"/>
  <c r="M1901" i="1"/>
  <c r="L1901" i="1"/>
  <c r="B1901" i="1"/>
  <c r="K1901" i="1"/>
  <c r="J1901" i="1"/>
  <c r="A1901" i="1"/>
  <c r="R1901" i="1"/>
  <c r="P1901" i="1"/>
  <c r="O1901" i="1"/>
  <c r="Q1982" i="1"/>
  <c r="P1982" i="1"/>
  <c r="O1982" i="1"/>
  <c r="N1982" i="1"/>
  <c r="M1982" i="1"/>
  <c r="B1982" i="1"/>
  <c r="A1982" i="1"/>
  <c r="L1982" i="1"/>
  <c r="R1982" i="1"/>
  <c r="K1982" i="1"/>
  <c r="J1982" i="1"/>
  <c r="L1801" i="1"/>
  <c r="K1943" i="1"/>
  <c r="L1943" i="1"/>
  <c r="A2000" i="1"/>
  <c r="A1844" i="1"/>
  <c r="Q1844" i="1"/>
  <c r="O1844" i="1"/>
  <c r="P1844" i="1"/>
  <c r="R1844" i="1"/>
  <c r="N1844" i="1"/>
  <c r="M1844" i="1"/>
  <c r="M2004" i="1"/>
  <c r="R2004" i="1"/>
  <c r="J2004" i="1"/>
  <c r="O2004" i="1"/>
  <c r="N2004" i="1"/>
  <c r="L2004" i="1"/>
  <c r="K1881" i="1"/>
  <c r="R1985" i="1"/>
  <c r="A1985" i="1"/>
  <c r="Q1985" i="1"/>
  <c r="P1985" i="1"/>
  <c r="O1985" i="1"/>
  <c r="N1985" i="1"/>
  <c r="K1985" i="1"/>
  <c r="J1985" i="1"/>
  <c r="L1985" i="1"/>
  <c r="R1986" i="1"/>
  <c r="Q1986" i="1"/>
  <c r="A1922" i="1"/>
  <c r="A2004" i="1"/>
  <c r="P1866" i="1"/>
  <c r="J1941" i="1"/>
  <c r="P1986" i="1"/>
  <c r="Q1824" i="1"/>
  <c r="B1941" i="1"/>
  <c r="J1819" i="1"/>
  <c r="M1861" i="1"/>
  <c r="P1899" i="1"/>
  <c r="Q1924" i="1"/>
  <c r="M1961" i="1"/>
  <c r="R1979" i="1"/>
  <c r="O1780" i="1"/>
  <c r="N1780" i="1"/>
  <c r="M1780" i="1"/>
  <c r="K1780" i="1"/>
  <c r="L1780" i="1"/>
  <c r="B1780" i="1"/>
  <c r="R1780" i="1"/>
  <c r="A1780" i="1"/>
  <c r="P1780" i="1"/>
  <c r="J1780" i="1"/>
  <c r="Q1780" i="1"/>
  <c r="R2000" i="1"/>
  <c r="Q2000" i="1"/>
  <c r="P2000" i="1"/>
  <c r="O2000" i="1"/>
  <c r="J2000" i="1"/>
  <c r="N2000" i="1"/>
  <c r="M2000" i="1"/>
  <c r="L2000" i="1"/>
  <c r="K2000" i="1"/>
  <c r="A1821" i="1"/>
  <c r="R1821" i="1"/>
  <c r="Q1821" i="1"/>
  <c r="M1821" i="1"/>
  <c r="K1821" i="1"/>
  <c r="O1821" i="1"/>
  <c r="N1821" i="1"/>
  <c r="B1821" i="1"/>
  <c r="L1821" i="1"/>
  <c r="P1821" i="1"/>
  <c r="J1821" i="1"/>
  <c r="J1881" i="1"/>
  <c r="R1881" i="1"/>
  <c r="N1881" i="1"/>
  <c r="O1881" i="1"/>
  <c r="Q1881" i="1"/>
  <c r="P1881" i="1"/>
  <c r="M1881" i="1"/>
  <c r="L1881" i="1"/>
  <c r="J2001" i="1"/>
  <c r="B2001" i="1"/>
  <c r="R2001" i="1"/>
  <c r="R2002" i="1"/>
  <c r="Q2002" i="1"/>
  <c r="L2002" i="1"/>
  <c r="A2002" i="1"/>
  <c r="B2002" i="1"/>
  <c r="M2002" i="1"/>
  <c r="N2002" i="1"/>
  <c r="P2002" i="1"/>
  <c r="O2002" i="1"/>
  <c r="K2002" i="1"/>
  <c r="J2002" i="1"/>
  <c r="B1800" i="1"/>
  <c r="K1823" i="1"/>
  <c r="L1823" i="1"/>
  <c r="K1983" i="1"/>
  <c r="L1983" i="1"/>
  <c r="R1944" i="1"/>
  <c r="J1944" i="1"/>
  <c r="P1944" i="1"/>
  <c r="M1944" i="1"/>
  <c r="Q1944" i="1"/>
  <c r="O1944" i="1"/>
  <c r="N1944" i="1"/>
  <c r="L1944" i="1"/>
  <c r="K1944" i="1"/>
  <c r="O1801" i="1"/>
  <c r="R1945" i="1"/>
  <c r="Q1945" i="1"/>
  <c r="P1945" i="1"/>
  <c r="O1945" i="1"/>
  <c r="N1945" i="1"/>
  <c r="M1945" i="1"/>
  <c r="A1945" i="1"/>
  <c r="L1945" i="1"/>
  <c r="K1945" i="1"/>
  <c r="J1945" i="1"/>
  <c r="B1945" i="1"/>
  <c r="P1806" i="1"/>
  <c r="B1806" i="1"/>
  <c r="N1806" i="1"/>
  <c r="A1806" i="1"/>
  <c r="R1806" i="1"/>
  <c r="Q1806" i="1"/>
  <c r="O1806" i="1"/>
  <c r="M1806" i="1"/>
  <c r="L1806" i="1"/>
  <c r="P1966" i="1"/>
  <c r="A1966" i="1"/>
  <c r="Q1966" i="1"/>
  <c r="B1966" i="1"/>
  <c r="R1966" i="1"/>
  <c r="A1899" i="1"/>
  <c r="L1779" i="1"/>
  <c r="B1923" i="1"/>
  <c r="O1941" i="1"/>
  <c r="K1960" i="1"/>
  <c r="B1942" i="1"/>
  <c r="P1941" i="1"/>
  <c r="L1960" i="1"/>
  <c r="L1979" i="1"/>
  <c r="A1944" i="1"/>
  <c r="J1806" i="1"/>
  <c r="L1861" i="1"/>
  <c r="N1899" i="1"/>
  <c r="P1924" i="1"/>
  <c r="B1781" i="1"/>
  <c r="L1783" i="1"/>
  <c r="Q1819" i="1"/>
  <c r="N1861" i="1"/>
  <c r="Q1899" i="1"/>
  <c r="R1924" i="1"/>
  <c r="N1961" i="1"/>
  <c r="J1980" i="1"/>
  <c r="N2001" i="1"/>
  <c r="A1939" i="1"/>
  <c r="O1939" i="1"/>
  <c r="P1939" i="1"/>
  <c r="N1939" i="1"/>
  <c r="M1939" i="1"/>
  <c r="B1939" i="1"/>
  <c r="J1939" i="1"/>
  <c r="L1939" i="1"/>
  <c r="K1939" i="1"/>
  <c r="R1939" i="1"/>
  <c r="Q1939" i="1"/>
  <c r="R1800" i="1"/>
  <c r="Q1800" i="1"/>
  <c r="O1800" i="1"/>
  <c r="J1800" i="1"/>
  <c r="O1820" i="1"/>
  <c r="N1820" i="1"/>
  <c r="M1820" i="1"/>
  <c r="K1820" i="1"/>
  <c r="B1820" i="1"/>
  <c r="A1820" i="1"/>
  <c r="R1820" i="1"/>
  <c r="R1840" i="1"/>
  <c r="Q1840" i="1"/>
  <c r="O1840" i="1"/>
  <c r="N1840" i="1"/>
  <c r="M1840" i="1"/>
  <c r="L1840" i="1"/>
  <c r="K1840" i="1"/>
  <c r="J1840" i="1"/>
  <c r="P1840" i="1"/>
  <c r="O1860" i="1"/>
  <c r="N1860" i="1"/>
  <c r="M1860" i="1"/>
  <c r="K1860" i="1"/>
  <c r="J1860" i="1"/>
  <c r="R1860" i="1"/>
  <c r="Q1860" i="1"/>
  <c r="P1860" i="1"/>
  <c r="L1860" i="1"/>
  <c r="B1860" i="1"/>
  <c r="A1860" i="1"/>
  <c r="R1880" i="1"/>
  <c r="Q1880" i="1"/>
  <c r="P1880" i="1"/>
  <c r="O1880" i="1"/>
  <c r="J1880" i="1"/>
  <c r="A1880" i="1"/>
  <c r="O1940" i="1"/>
  <c r="N1940" i="1"/>
  <c r="M1940" i="1"/>
  <c r="L1940" i="1"/>
  <c r="K1940" i="1"/>
  <c r="B1940" i="1"/>
  <c r="A1940" i="1"/>
  <c r="P1940" i="1"/>
  <c r="J1940" i="1"/>
  <c r="J1841" i="1"/>
  <c r="R1841" i="1"/>
  <c r="Q1841" i="1"/>
  <c r="P1841" i="1"/>
  <c r="N1841" i="1"/>
  <c r="L1841" i="1"/>
  <c r="M1841" i="1"/>
  <c r="K1841" i="1"/>
  <c r="O1841" i="1"/>
  <c r="J1921" i="1"/>
  <c r="L1921" i="1"/>
  <c r="K1921" i="1"/>
  <c r="B1921" i="1"/>
  <c r="A1921" i="1"/>
  <c r="R1921" i="1"/>
  <c r="Q1921" i="1"/>
  <c r="K1801" i="1"/>
  <c r="Q1782" i="1"/>
  <c r="P1782" i="1"/>
  <c r="O1782" i="1"/>
  <c r="M1782" i="1"/>
  <c r="Q1802" i="1"/>
  <c r="M1802" i="1"/>
  <c r="L1802" i="1"/>
  <c r="K1802" i="1"/>
  <c r="J1802" i="1"/>
  <c r="P1802" i="1"/>
  <c r="O1802" i="1"/>
  <c r="R1802" i="1"/>
  <c r="B1802" i="1"/>
  <c r="N1802" i="1"/>
  <c r="A1802" i="1"/>
  <c r="Q1822" i="1"/>
  <c r="P1822" i="1"/>
  <c r="O1822" i="1"/>
  <c r="M1822" i="1"/>
  <c r="N1822" i="1"/>
  <c r="L1822" i="1"/>
  <c r="K1822" i="1"/>
  <c r="J1822" i="1"/>
  <c r="B1822" i="1"/>
  <c r="A1822" i="1"/>
  <c r="R1822" i="1"/>
  <c r="Q1842" i="1"/>
  <c r="O1842" i="1"/>
  <c r="B1842" i="1"/>
  <c r="R1842" i="1"/>
  <c r="P1842" i="1"/>
  <c r="A1842" i="1"/>
  <c r="K1842" i="1"/>
  <c r="J1842" i="1"/>
  <c r="Q1862" i="1"/>
  <c r="P1862" i="1"/>
  <c r="O1862" i="1"/>
  <c r="M1862" i="1"/>
  <c r="N1862" i="1"/>
  <c r="B1862" i="1"/>
  <c r="A1862" i="1"/>
  <c r="R1862" i="1"/>
  <c r="L1862" i="1"/>
  <c r="K1862" i="1"/>
  <c r="A1882" i="1"/>
  <c r="R1882" i="1"/>
  <c r="Q1882" i="1"/>
  <c r="L1882" i="1"/>
  <c r="O1882" i="1"/>
  <c r="N1882" i="1"/>
  <c r="M1882" i="1"/>
  <c r="K1882" i="1"/>
  <c r="J1882" i="1"/>
  <c r="P1882" i="1"/>
  <c r="Q1902" i="1"/>
  <c r="P1902" i="1"/>
  <c r="O1902" i="1"/>
  <c r="N1902" i="1"/>
  <c r="M1902" i="1"/>
  <c r="B1902" i="1"/>
  <c r="A1902" i="1"/>
  <c r="R1902" i="1"/>
  <c r="L1902" i="1"/>
  <c r="K1902" i="1"/>
  <c r="J1902" i="1"/>
  <c r="R1922" i="1"/>
  <c r="Q1922" i="1"/>
  <c r="L1922" i="1"/>
  <c r="O1922" i="1"/>
  <c r="K1922" i="1"/>
  <c r="J1922" i="1"/>
  <c r="M1922" i="1"/>
  <c r="P1922" i="1"/>
  <c r="N1922" i="1"/>
  <c r="L1843" i="1"/>
  <c r="K1843" i="1"/>
  <c r="J1843" i="1"/>
  <c r="O1843" i="1"/>
  <c r="N1843" i="1"/>
  <c r="B1843" i="1"/>
  <c r="M1843" i="1"/>
  <c r="A1843" i="1"/>
  <c r="K1863" i="1"/>
  <c r="L1863" i="1"/>
  <c r="L1883" i="1"/>
  <c r="K1883" i="1"/>
  <c r="J1883" i="1"/>
  <c r="Q1883" i="1"/>
  <c r="P1883" i="1"/>
  <c r="O1883" i="1"/>
  <c r="N1883" i="1"/>
  <c r="M1883" i="1"/>
  <c r="L1963" i="1"/>
  <c r="K1963" i="1"/>
  <c r="J1963" i="1"/>
  <c r="B1963" i="1"/>
  <c r="P1963" i="1"/>
  <c r="A1963" i="1"/>
  <c r="M1963" i="1"/>
  <c r="O1963" i="1"/>
  <c r="N1963" i="1"/>
  <c r="R1963" i="1"/>
  <c r="Q1963" i="1"/>
  <c r="Q1784" i="1"/>
  <c r="R1784" i="1"/>
  <c r="P1784" i="1"/>
  <c r="O1784" i="1"/>
  <c r="K1784" i="1"/>
  <c r="N1784" i="1"/>
  <c r="M1784" i="1"/>
  <c r="R1804" i="1"/>
  <c r="P1804" i="1"/>
  <c r="Q1804" i="1"/>
  <c r="O1804" i="1"/>
  <c r="N1804" i="1"/>
  <c r="J1804" i="1"/>
  <c r="A1804" i="1"/>
  <c r="B1804" i="1"/>
  <c r="R1824" i="1"/>
  <c r="K1824" i="1"/>
  <c r="J1824" i="1"/>
  <c r="R1864" i="1"/>
  <c r="P1864" i="1"/>
  <c r="O1864" i="1"/>
  <c r="N1864" i="1"/>
  <c r="K1864" i="1"/>
  <c r="M1864" i="1"/>
  <c r="L1864" i="1"/>
  <c r="B1864" i="1"/>
  <c r="J1864" i="1"/>
  <c r="A1864" i="1"/>
  <c r="Q1864" i="1"/>
  <c r="N1884" i="1"/>
  <c r="R1884" i="1"/>
  <c r="M1884" i="1"/>
  <c r="N1964" i="1"/>
  <c r="A1964" i="1"/>
  <c r="B1964" i="1"/>
  <c r="R1964" i="1"/>
  <c r="Q1964" i="1"/>
  <c r="P1964" i="1"/>
  <c r="K1964" i="1"/>
  <c r="M1964" i="1"/>
  <c r="L1964" i="1"/>
  <c r="J1964" i="1"/>
  <c r="R1785" i="1"/>
  <c r="Q1785" i="1"/>
  <c r="P1785" i="1"/>
  <c r="N1785" i="1"/>
  <c r="K1785" i="1"/>
  <c r="B1785" i="1"/>
  <c r="J1785" i="1"/>
  <c r="A1785" i="1"/>
  <c r="M1785" i="1"/>
  <c r="O1785" i="1"/>
  <c r="L1785" i="1"/>
  <c r="N1805" i="1"/>
  <c r="M1805" i="1"/>
  <c r="L1805" i="1"/>
  <c r="J1805" i="1"/>
  <c r="K1805" i="1"/>
  <c r="B1805" i="1"/>
  <c r="A1805" i="1"/>
  <c r="R1825" i="1"/>
  <c r="Q1825" i="1"/>
  <c r="P1825" i="1"/>
  <c r="N1825" i="1"/>
  <c r="M1825" i="1"/>
  <c r="O1825" i="1"/>
  <c r="N1845" i="1"/>
  <c r="M1845" i="1"/>
  <c r="L1845" i="1"/>
  <c r="J1845" i="1"/>
  <c r="P1845" i="1"/>
  <c r="R1845" i="1"/>
  <c r="Q1845" i="1"/>
  <c r="K1845" i="1"/>
  <c r="B1845" i="1"/>
  <c r="O1845" i="1"/>
  <c r="R1865" i="1"/>
  <c r="Q1865" i="1"/>
  <c r="P1865" i="1"/>
  <c r="N1865" i="1"/>
  <c r="B1865" i="1"/>
  <c r="O1865" i="1"/>
  <c r="M1865" i="1"/>
  <c r="L1865" i="1"/>
  <c r="K1865" i="1"/>
  <c r="J1865" i="1"/>
  <c r="N1885" i="1"/>
  <c r="M1885" i="1"/>
  <c r="L1885" i="1"/>
  <c r="K1885" i="1"/>
  <c r="J1885" i="1"/>
  <c r="R1885" i="1"/>
  <c r="Q1885" i="1"/>
  <c r="P1885" i="1"/>
  <c r="O1885" i="1"/>
  <c r="B1885" i="1"/>
  <c r="R2005" i="1"/>
  <c r="Q2005" i="1"/>
  <c r="P2005" i="1"/>
  <c r="O2005" i="1"/>
  <c r="N2005" i="1"/>
  <c r="K2005" i="1"/>
  <c r="J2005" i="1"/>
  <c r="J1779" i="1"/>
  <c r="R1883" i="1"/>
  <c r="M1906" i="1"/>
  <c r="B1786" i="1"/>
  <c r="A1786" i="1"/>
  <c r="Q1786" i="1"/>
  <c r="O1786" i="1"/>
  <c r="N1786" i="1"/>
  <c r="L1786" i="1"/>
  <c r="J1786" i="1"/>
  <c r="M1786" i="1"/>
  <c r="K1786" i="1"/>
  <c r="M1826" i="1"/>
  <c r="L1826" i="1"/>
  <c r="K1826" i="1"/>
  <c r="J1826" i="1"/>
  <c r="R1826" i="1"/>
  <c r="P1826" i="1"/>
  <c r="Q1826" i="1"/>
  <c r="O1826" i="1"/>
  <c r="N1826" i="1"/>
  <c r="L1846" i="1"/>
  <c r="K1846" i="1"/>
  <c r="J1846" i="1"/>
  <c r="P1846" i="1"/>
  <c r="O1846" i="1"/>
  <c r="N1846" i="1"/>
  <c r="M1846" i="1"/>
  <c r="B1846" i="1"/>
  <c r="A1846" i="1"/>
  <c r="P1886" i="1"/>
  <c r="J1886" i="1"/>
  <c r="R1886" i="1"/>
  <c r="O1886" i="1"/>
  <c r="Q1886" i="1"/>
  <c r="B1886" i="1"/>
  <c r="N1886" i="1"/>
  <c r="A1886" i="1"/>
  <c r="M1886" i="1"/>
  <c r="R1946" i="1"/>
  <c r="M1946" i="1"/>
  <c r="Q1946" i="1"/>
  <c r="P1946" i="1"/>
  <c r="O1946" i="1"/>
  <c r="N1946" i="1"/>
  <c r="J1946" i="1"/>
  <c r="A1946" i="1"/>
  <c r="B1946" i="1"/>
  <c r="A1841" i="1"/>
  <c r="J1884" i="1"/>
  <c r="R1907" i="1"/>
  <c r="Q1907" i="1"/>
  <c r="P1907" i="1"/>
  <c r="K1907" i="1"/>
  <c r="L1907" i="1"/>
  <c r="O1907" i="1"/>
  <c r="B1907" i="1"/>
  <c r="A1907" i="1"/>
  <c r="N1907" i="1"/>
  <c r="M1907" i="1"/>
  <c r="J1907" i="1"/>
  <c r="B2004" i="1"/>
  <c r="N1779" i="1"/>
  <c r="K1825" i="1"/>
  <c r="M1941" i="1"/>
  <c r="A1924" i="1"/>
  <c r="A1942" i="1"/>
  <c r="R1781" i="1"/>
  <c r="Q1805" i="1"/>
  <c r="P1884" i="1"/>
  <c r="J1899" i="1"/>
  <c r="A1884" i="1"/>
  <c r="J1782" i="1"/>
  <c r="L1899" i="1"/>
  <c r="P1921" i="1"/>
  <c r="M1960" i="1"/>
  <c r="M1979" i="1"/>
  <c r="N1782" i="1"/>
  <c r="M1842" i="1"/>
  <c r="A1782" i="1"/>
  <c r="J1784" i="1"/>
  <c r="L1800" i="1"/>
  <c r="R1819" i="1"/>
  <c r="Q1843" i="1"/>
  <c r="O1861" i="1"/>
  <c r="J1904" i="1"/>
  <c r="O1925" i="1"/>
  <c r="O1961" i="1"/>
  <c r="M1981" i="1"/>
  <c r="O2001" i="1"/>
  <c r="L1890" i="1"/>
  <c r="P1910" i="1"/>
  <c r="R1931" i="1"/>
  <c r="L1971" i="1"/>
  <c r="J1987" i="1"/>
  <c r="O1768" i="1"/>
  <c r="N1768" i="1"/>
  <c r="M1768" i="1"/>
  <c r="K1768" i="1"/>
  <c r="J1768" i="1"/>
  <c r="K1788" i="1"/>
  <c r="J1788" i="1"/>
  <c r="L1788" i="1"/>
  <c r="O1808" i="1"/>
  <c r="N1808" i="1"/>
  <c r="M1808" i="1"/>
  <c r="K1808" i="1"/>
  <c r="R1808" i="1"/>
  <c r="Q1808" i="1"/>
  <c r="B1808" i="1"/>
  <c r="J1808" i="1"/>
  <c r="P1808" i="1"/>
  <c r="L1808" i="1"/>
  <c r="A1808" i="1"/>
  <c r="K1828" i="1"/>
  <c r="J1828" i="1"/>
  <c r="R1828" i="1"/>
  <c r="N1828" i="1"/>
  <c r="Q1828" i="1"/>
  <c r="P1828" i="1"/>
  <c r="O1828" i="1"/>
  <c r="O1848" i="1"/>
  <c r="N1848" i="1"/>
  <c r="M1848" i="1"/>
  <c r="K1848" i="1"/>
  <c r="Q1848" i="1"/>
  <c r="K1868" i="1"/>
  <c r="J1868" i="1"/>
  <c r="O1888" i="1"/>
  <c r="N1888" i="1"/>
  <c r="M1888" i="1"/>
  <c r="L1888" i="1"/>
  <c r="K1888" i="1"/>
  <c r="Q1888" i="1"/>
  <c r="K1908" i="1"/>
  <c r="J1908" i="1"/>
  <c r="Q1908" i="1"/>
  <c r="P1908" i="1"/>
  <c r="O1908" i="1"/>
  <c r="L1908" i="1"/>
  <c r="N1908" i="1"/>
  <c r="M1908" i="1"/>
  <c r="O1928" i="1"/>
  <c r="A1928" i="1"/>
  <c r="N1928" i="1"/>
  <c r="M1928" i="1"/>
  <c r="L1928" i="1"/>
  <c r="K1928" i="1"/>
  <c r="J1928" i="1"/>
  <c r="B1928" i="1"/>
  <c r="K1948" i="1"/>
  <c r="J1948" i="1"/>
  <c r="Q1948" i="1"/>
  <c r="O1968" i="1"/>
  <c r="N1968" i="1"/>
  <c r="M1968" i="1"/>
  <c r="L1968" i="1"/>
  <c r="K1968" i="1"/>
  <c r="J1968" i="1"/>
  <c r="K1988" i="1"/>
  <c r="J1988" i="1"/>
  <c r="O1988" i="1"/>
  <c r="N1988" i="1"/>
  <c r="M1988" i="1"/>
  <c r="L1988" i="1"/>
  <c r="A2008" i="1"/>
  <c r="N2008" i="1"/>
  <c r="P2008" i="1"/>
  <c r="O2008" i="1"/>
  <c r="M2008" i="1"/>
  <c r="J2008" i="1"/>
  <c r="L2008" i="1"/>
  <c r="K2008" i="1"/>
  <c r="N1868" i="1"/>
  <c r="O1948" i="1"/>
  <c r="L1967" i="1"/>
  <c r="L1987" i="1"/>
  <c r="R1947" i="1"/>
  <c r="Q1947" i="1"/>
  <c r="P1947" i="1"/>
  <c r="K1947" i="1"/>
  <c r="Q1770" i="1"/>
  <c r="P1770" i="1"/>
  <c r="O1770" i="1"/>
  <c r="R1770" i="1"/>
  <c r="N1770" i="1"/>
  <c r="M1770" i="1"/>
  <c r="L1770" i="1"/>
  <c r="M1790" i="1"/>
  <c r="L1790" i="1"/>
  <c r="K1790" i="1"/>
  <c r="Q1790" i="1"/>
  <c r="N1790" i="1"/>
  <c r="P1790" i="1"/>
  <c r="O1790" i="1"/>
  <c r="J1790" i="1"/>
  <c r="M1830" i="1"/>
  <c r="L1830" i="1"/>
  <c r="K1830" i="1"/>
  <c r="B1830" i="1"/>
  <c r="A1830" i="1"/>
  <c r="O1830" i="1"/>
  <c r="M1870" i="1"/>
  <c r="A1870" i="1"/>
  <c r="L1870" i="1"/>
  <c r="K1870" i="1"/>
  <c r="O1870" i="1"/>
  <c r="N1870" i="1"/>
  <c r="J1870" i="1"/>
  <c r="M1950" i="1"/>
  <c r="A1950" i="1"/>
  <c r="L1950" i="1"/>
  <c r="K1950" i="1"/>
  <c r="J1950" i="1"/>
  <c r="B1950" i="1"/>
  <c r="B1891" i="1"/>
  <c r="A1891" i="1"/>
  <c r="O1891" i="1"/>
  <c r="K1911" i="1"/>
  <c r="L1911" i="1"/>
  <c r="Q1971" i="1"/>
  <c r="R1971" i="1"/>
  <c r="M1971" i="1"/>
  <c r="A1947" i="1"/>
  <c r="R1928" i="1"/>
  <c r="Q1988" i="1"/>
  <c r="R1772" i="1"/>
  <c r="Q1772" i="1"/>
  <c r="P1772" i="1"/>
  <c r="L1772" i="1"/>
  <c r="N1832" i="1"/>
  <c r="M1832" i="1"/>
  <c r="B1832" i="1"/>
  <c r="L1832" i="1"/>
  <c r="A1832" i="1"/>
  <c r="K1832" i="1"/>
  <c r="J1832" i="1"/>
  <c r="N1872" i="1"/>
  <c r="Q1872" i="1"/>
  <c r="N1912" i="1"/>
  <c r="M1912" i="1"/>
  <c r="L1912" i="1"/>
  <c r="K1912" i="1"/>
  <c r="J1912" i="1"/>
  <c r="N1952" i="1"/>
  <c r="B1952" i="1"/>
  <c r="A1952" i="1"/>
  <c r="R1952" i="1"/>
  <c r="M1952" i="1"/>
  <c r="B1947" i="1"/>
  <c r="N1771" i="1"/>
  <c r="L1887" i="1"/>
  <c r="M1891" i="1"/>
  <c r="R1912" i="1"/>
  <c r="R1988" i="1"/>
  <c r="A1948" i="1"/>
  <c r="B2012" i="1"/>
  <c r="O1771" i="1"/>
  <c r="L1807" i="1"/>
  <c r="M1812" i="1"/>
  <c r="K1827" i="1"/>
  <c r="R1830" i="1"/>
  <c r="J1888" i="1"/>
  <c r="N1891" i="1"/>
  <c r="Q1930" i="1"/>
  <c r="P1930" i="1"/>
  <c r="O1930" i="1"/>
  <c r="N1930" i="1"/>
  <c r="M1930" i="1"/>
  <c r="L1930" i="1"/>
  <c r="R1930" i="1"/>
  <c r="M1931" i="1"/>
  <c r="L1931" i="1"/>
  <c r="K1931" i="1"/>
  <c r="J1931" i="1"/>
  <c r="P1830" i="1"/>
  <c r="R1932" i="1"/>
  <c r="Q1932" i="1"/>
  <c r="P1932" i="1"/>
  <c r="O1932" i="1"/>
  <c r="J1932" i="1"/>
  <c r="L1812" i="1"/>
  <c r="P1888" i="1"/>
  <c r="Q1970" i="1"/>
  <c r="P1970" i="1"/>
  <c r="O1970" i="1"/>
  <c r="N1970" i="1"/>
  <c r="M1970" i="1"/>
  <c r="N1830" i="1"/>
  <c r="R1851" i="1"/>
  <c r="N1851" i="1"/>
  <c r="P2011" i="1"/>
  <c r="O2011" i="1"/>
  <c r="N2011" i="1"/>
  <c r="M2011" i="1"/>
  <c r="L2011" i="1"/>
  <c r="J2011" i="1"/>
  <c r="B2011" i="1"/>
  <c r="R1968" i="1"/>
  <c r="A2012" i="1"/>
  <c r="J1827" i="1"/>
  <c r="Q1830" i="1"/>
  <c r="R1872" i="1"/>
  <c r="A1850" i="1"/>
  <c r="B1948" i="1"/>
  <c r="A1968" i="1"/>
  <c r="N1812" i="1"/>
  <c r="L1827" i="1"/>
  <c r="O1832" i="1"/>
  <c r="J1850" i="1"/>
  <c r="A1768" i="1"/>
  <c r="P1768" i="1"/>
  <c r="Q1771" i="1"/>
  <c r="P1832" i="1"/>
  <c r="R1888" i="1"/>
  <c r="Q1891" i="1"/>
  <c r="K1767" i="1"/>
  <c r="L1767" i="1"/>
  <c r="R1787" i="1"/>
  <c r="P1787" i="1"/>
  <c r="A1787" i="1"/>
  <c r="N1787" i="1"/>
  <c r="Q1787" i="1"/>
  <c r="O1787" i="1"/>
  <c r="M1787" i="1"/>
  <c r="L1787" i="1"/>
  <c r="R1827" i="1"/>
  <c r="P1827" i="1"/>
  <c r="O1827" i="1"/>
  <c r="R1987" i="1"/>
  <c r="Q1987" i="1"/>
  <c r="P1987" i="1"/>
  <c r="K1987" i="1"/>
  <c r="O1987" i="1"/>
  <c r="N1987" i="1"/>
  <c r="Q1810" i="1"/>
  <c r="P1810" i="1"/>
  <c r="O1810" i="1"/>
  <c r="M1810" i="1"/>
  <c r="A1810" i="1"/>
  <c r="L1810" i="1"/>
  <c r="Q1850" i="1"/>
  <c r="P1850" i="1"/>
  <c r="O1850" i="1"/>
  <c r="M1850" i="1"/>
  <c r="Q1890" i="1"/>
  <c r="P1890" i="1"/>
  <c r="O1890" i="1"/>
  <c r="N1890" i="1"/>
  <c r="M1890" i="1"/>
  <c r="A1890" i="1"/>
  <c r="B1890" i="1"/>
  <c r="M1910" i="1"/>
  <c r="L1910" i="1"/>
  <c r="K1910" i="1"/>
  <c r="J1910" i="1"/>
  <c r="R1910" i="1"/>
  <c r="N1910" i="1"/>
  <c r="P2010" i="1"/>
  <c r="R2010" i="1"/>
  <c r="M2010" i="1"/>
  <c r="Q2010" i="1"/>
  <c r="O2010" i="1"/>
  <c r="N2010" i="1"/>
  <c r="P1811" i="1"/>
  <c r="M1811" i="1"/>
  <c r="O1811" i="1"/>
  <c r="N1811" i="1"/>
  <c r="L1811" i="1"/>
  <c r="K1811" i="1"/>
  <c r="K1831" i="1"/>
  <c r="L1831" i="1"/>
  <c r="K1991" i="1"/>
  <c r="L1991" i="1"/>
  <c r="Q1868" i="1"/>
  <c r="L1891" i="1"/>
  <c r="R1812" i="1"/>
  <c r="Q1812" i="1"/>
  <c r="O1812" i="1"/>
  <c r="R1892" i="1"/>
  <c r="Q1892" i="1"/>
  <c r="P1892" i="1"/>
  <c r="O1892" i="1"/>
  <c r="J1892" i="1"/>
  <c r="N1892" i="1"/>
  <c r="K1892" i="1"/>
  <c r="M1892" i="1"/>
  <c r="L1892" i="1"/>
  <c r="N1992" i="1"/>
  <c r="K1992" i="1"/>
  <c r="B1992" i="1"/>
  <c r="J1992" i="1"/>
  <c r="A1992" i="1"/>
  <c r="R1868" i="1"/>
  <c r="L1768" i="1"/>
  <c r="P1771" i="1"/>
  <c r="P1891" i="1"/>
  <c r="B1850" i="1"/>
  <c r="B1892" i="1"/>
  <c r="A1908" i="1"/>
  <c r="B1968" i="1"/>
  <c r="B1768" i="1"/>
  <c r="A1851" i="1"/>
  <c r="B1908" i="1"/>
  <c r="Q1768" i="1"/>
  <c r="R1771" i="1"/>
  <c r="N1827" i="1"/>
  <c r="Q1832" i="1"/>
  <c r="L1850" i="1"/>
  <c r="R1891" i="1"/>
  <c r="R1908" i="1"/>
  <c r="J2010" i="1"/>
  <c r="R1867" i="1"/>
  <c r="P1867" i="1"/>
  <c r="K1867" i="1"/>
  <c r="O1867" i="1"/>
  <c r="B1867" i="1"/>
  <c r="N1867" i="1"/>
  <c r="A1867" i="1"/>
  <c r="M1867" i="1"/>
  <c r="L1867" i="1"/>
  <c r="J1867" i="1"/>
  <c r="K1927" i="1"/>
  <c r="L1927" i="1"/>
  <c r="M1990" i="1"/>
  <c r="L1990" i="1"/>
  <c r="K1990" i="1"/>
  <c r="J1990" i="1"/>
  <c r="A1990" i="1"/>
  <c r="B1990" i="1"/>
  <c r="R1990" i="1"/>
  <c r="Q1990" i="1"/>
  <c r="P1990" i="1"/>
  <c r="M1771" i="1"/>
  <c r="R1852" i="1"/>
  <c r="Q1852" i="1"/>
  <c r="O1852" i="1"/>
  <c r="N1852" i="1"/>
  <c r="M1852" i="1"/>
  <c r="L1852" i="1"/>
  <c r="K1852" i="1"/>
  <c r="J1852" i="1"/>
  <c r="R1972" i="1"/>
  <c r="B1972" i="1"/>
  <c r="Q1972" i="1"/>
  <c r="A1972" i="1"/>
  <c r="P1972" i="1"/>
  <c r="O1972" i="1"/>
  <c r="J1972" i="1"/>
  <c r="N1972" i="1"/>
  <c r="M1972" i="1"/>
  <c r="L1972" i="1"/>
  <c r="K1972" i="1"/>
  <c r="A1892" i="1"/>
  <c r="B1851" i="1"/>
  <c r="R1768" i="1"/>
  <c r="J1772" i="1"/>
  <c r="R1790" i="1"/>
  <c r="Q1827" i="1"/>
  <c r="R1832" i="1"/>
  <c r="N1850" i="1"/>
  <c r="K2010" i="1"/>
  <c r="L1933" i="1"/>
  <c r="N2013" i="1"/>
  <c r="N1793" i="1"/>
  <c r="M1793" i="1"/>
  <c r="L1793" i="1"/>
  <c r="J1793" i="1"/>
  <c r="N1833" i="1"/>
  <c r="M1833" i="1"/>
  <c r="L1833" i="1"/>
  <c r="J1833" i="1"/>
  <c r="N1873" i="1"/>
  <c r="M1873" i="1"/>
  <c r="L1873" i="1"/>
  <c r="J1873" i="1"/>
  <c r="J1893" i="1"/>
  <c r="A1893" i="1"/>
  <c r="N1913" i="1"/>
  <c r="M1913" i="1"/>
  <c r="L1913" i="1"/>
  <c r="K1913" i="1"/>
  <c r="J1913" i="1"/>
  <c r="N1953" i="1"/>
  <c r="M1953" i="1"/>
  <c r="L1953" i="1"/>
  <c r="K1953" i="1"/>
  <c r="J1953" i="1"/>
  <c r="J1973" i="1"/>
  <c r="A1973" i="1"/>
  <c r="N1993" i="1"/>
  <c r="M1993" i="1"/>
  <c r="L1993" i="1"/>
  <c r="K1993" i="1"/>
  <c r="J1993" i="1"/>
  <c r="A1773" i="1"/>
  <c r="A1853" i="1"/>
  <c r="B1913" i="1"/>
  <c r="K1773" i="1"/>
  <c r="R1793" i="1"/>
  <c r="R1813" i="1"/>
  <c r="Q1873" i="1"/>
  <c r="Q1933" i="1"/>
  <c r="O1953" i="1"/>
  <c r="R1873" i="1"/>
  <c r="R1933" i="1"/>
  <c r="P1953" i="1"/>
  <c r="M1773" i="1"/>
  <c r="Q1953" i="1"/>
  <c r="L1773" i="1"/>
  <c r="N1773" i="1"/>
  <c r="K1893" i="1"/>
  <c r="R1953" i="1"/>
  <c r="B1773" i="1"/>
  <c r="A1833" i="1"/>
  <c r="A1953" i="1"/>
  <c r="O1773" i="1"/>
  <c r="L1893" i="1"/>
  <c r="M1767" i="1"/>
  <c r="M1775" i="1"/>
  <c r="M1783" i="1"/>
  <c r="M1791" i="1"/>
  <c r="M1799" i="1"/>
  <c r="M1807" i="1"/>
  <c r="M1815" i="1"/>
  <c r="M1823" i="1"/>
  <c r="M1831" i="1"/>
  <c r="M1839" i="1"/>
  <c r="M1847" i="1"/>
  <c r="M1855" i="1"/>
  <c r="M1863" i="1"/>
  <c r="M1871" i="1"/>
  <c r="M1879" i="1"/>
  <c r="M1887" i="1"/>
  <c r="M1895" i="1"/>
  <c r="M1903" i="1"/>
  <c r="M1911" i="1"/>
  <c r="M1919" i="1"/>
  <c r="M1927" i="1"/>
  <c r="M1935" i="1"/>
  <c r="M1943" i="1"/>
  <c r="M1951" i="1"/>
  <c r="M1959" i="1"/>
  <c r="M1967" i="1"/>
  <c r="M1975" i="1"/>
  <c r="M1983" i="1"/>
  <c r="M1991" i="1"/>
  <c r="M1999" i="1"/>
  <c r="P2004" i="1"/>
  <c r="N2006" i="1"/>
  <c r="M2007" i="1"/>
  <c r="P2012" i="1"/>
  <c r="N2014" i="1"/>
  <c r="A1775" i="1"/>
  <c r="A1791" i="1"/>
  <c r="A1807" i="1"/>
  <c r="A1823" i="1"/>
  <c r="A1831" i="1"/>
  <c r="A1847" i="1"/>
  <c r="A1863" i="1"/>
  <c r="A1879" i="1"/>
  <c r="A1895" i="1"/>
  <c r="A1911" i="1"/>
  <c r="A1919" i="1"/>
  <c r="A1927" i="1"/>
  <c r="A1935" i="1"/>
  <c r="A1951" i="1"/>
  <c r="A1967" i="1"/>
  <c r="A1983" i="1"/>
  <c r="N1767" i="1"/>
  <c r="N1775" i="1"/>
  <c r="N1783" i="1"/>
  <c r="N1791" i="1"/>
  <c r="N1799" i="1"/>
  <c r="N1807" i="1"/>
  <c r="N1815" i="1"/>
  <c r="N1823" i="1"/>
  <c r="N1831" i="1"/>
  <c r="N1839" i="1"/>
  <c r="N1847" i="1"/>
  <c r="N1855" i="1"/>
  <c r="N1863" i="1"/>
  <c r="N1871" i="1"/>
  <c r="N1879" i="1"/>
  <c r="N1887" i="1"/>
  <c r="N1895" i="1"/>
  <c r="N1903" i="1"/>
  <c r="N1911" i="1"/>
  <c r="N1919" i="1"/>
  <c r="N1927" i="1"/>
  <c r="N1935" i="1"/>
  <c r="N1943" i="1"/>
  <c r="N1951" i="1"/>
  <c r="N1959" i="1"/>
  <c r="N1967" i="1"/>
  <c r="N1975" i="1"/>
  <c r="N1983" i="1"/>
  <c r="N1991" i="1"/>
  <c r="N1999" i="1"/>
  <c r="Q2004" i="1"/>
  <c r="O2006" i="1"/>
  <c r="N2007" i="1"/>
  <c r="Q2012" i="1"/>
  <c r="O2014" i="1"/>
  <c r="A1767" i="1"/>
  <c r="A1783" i="1"/>
  <c r="A1799" i="1"/>
  <c r="A1815" i="1"/>
  <c r="A1839" i="1"/>
  <c r="A1855" i="1"/>
  <c r="A1871" i="1"/>
  <c r="A1887" i="1"/>
  <c r="A1903" i="1"/>
  <c r="A1943" i="1"/>
  <c r="A1959" i="1"/>
  <c r="A1975" i="1"/>
  <c r="A1991" i="1"/>
  <c r="A1999" i="1"/>
  <c r="A2007" i="1"/>
  <c r="B1767" i="1"/>
  <c r="B1775" i="1"/>
  <c r="B1783" i="1"/>
  <c r="B1791" i="1"/>
  <c r="B1799" i="1"/>
  <c r="B1807" i="1"/>
  <c r="B1815" i="1"/>
  <c r="B1823" i="1"/>
  <c r="B1831" i="1"/>
  <c r="B1839" i="1"/>
  <c r="B1847" i="1"/>
  <c r="B1855" i="1"/>
  <c r="B1863" i="1"/>
  <c r="B1871" i="1"/>
  <c r="B1879" i="1"/>
  <c r="B1887" i="1"/>
  <c r="B1895" i="1"/>
  <c r="B1903" i="1"/>
  <c r="B1911" i="1"/>
  <c r="B1919" i="1"/>
  <c r="B1927" i="1"/>
  <c r="B1935" i="1"/>
  <c r="B1943" i="1"/>
  <c r="B1951" i="1"/>
  <c r="B1959" i="1"/>
  <c r="B1967" i="1"/>
  <c r="B1975" i="1"/>
  <c r="B1983" i="1"/>
  <c r="B1991" i="1"/>
  <c r="B1999" i="1"/>
  <c r="B2007" i="1"/>
  <c r="O1767" i="1"/>
  <c r="O1775" i="1"/>
  <c r="O1783" i="1"/>
  <c r="O1791" i="1"/>
  <c r="O1799" i="1"/>
  <c r="O1807" i="1"/>
  <c r="O1815" i="1"/>
  <c r="O1823" i="1"/>
  <c r="O1831" i="1"/>
  <c r="O1839" i="1"/>
  <c r="O1847" i="1"/>
  <c r="O1855" i="1"/>
  <c r="O1863" i="1"/>
  <c r="O1871" i="1"/>
  <c r="O1879" i="1"/>
  <c r="O1887" i="1"/>
  <c r="O1895" i="1"/>
  <c r="O1903" i="1"/>
  <c r="O1911" i="1"/>
  <c r="O1919" i="1"/>
  <c r="O1927" i="1"/>
  <c r="O1935" i="1"/>
  <c r="O1943" i="1"/>
  <c r="O1951" i="1"/>
  <c r="O1959" i="1"/>
  <c r="O1967" i="1"/>
  <c r="O1975" i="1"/>
  <c r="O1983" i="1"/>
  <c r="O1991" i="1"/>
  <c r="O1999" i="1"/>
  <c r="O2007" i="1"/>
  <c r="J2012" i="1"/>
  <c r="R2012" i="1"/>
  <c r="P2014" i="1"/>
  <c r="P1767" i="1"/>
  <c r="P1775" i="1"/>
  <c r="P1783" i="1"/>
  <c r="P1791" i="1"/>
  <c r="P1799" i="1"/>
  <c r="P1807" i="1"/>
  <c r="P1815" i="1"/>
  <c r="P1823" i="1"/>
  <c r="P1831" i="1"/>
  <c r="P1839" i="1"/>
  <c r="P1847" i="1"/>
  <c r="P1855" i="1"/>
  <c r="P1863" i="1"/>
  <c r="P1871" i="1"/>
  <c r="P1879" i="1"/>
  <c r="P1887" i="1"/>
  <c r="P1895" i="1"/>
  <c r="P1903" i="1"/>
  <c r="P1911" i="1"/>
  <c r="P1919" i="1"/>
  <c r="P1927" i="1"/>
  <c r="P1935" i="1"/>
  <c r="P1943" i="1"/>
  <c r="P1951" i="1"/>
  <c r="P1959" i="1"/>
  <c r="P1967" i="1"/>
  <c r="P1975" i="1"/>
  <c r="P1983" i="1"/>
  <c r="P1991" i="1"/>
  <c r="P1999" i="1"/>
  <c r="K2004" i="1"/>
  <c r="Q2006" i="1"/>
  <c r="P2007" i="1"/>
  <c r="K2012" i="1"/>
  <c r="Q2014" i="1"/>
  <c r="Q1767" i="1"/>
  <c r="Q1775" i="1"/>
  <c r="Q1783" i="1"/>
  <c r="Q1791" i="1"/>
  <c r="Q1799"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J1767" i="1"/>
  <c r="R1767" i="1"/>
  <c r="J1775" i="1"/>
  <c r="R1775" i="1"/>
  <c r="J1783" i="1"/>
  <c r="R1783" i="1"/>
  <c r="J1791" i="1"/>
  <c r="R1791" i="1"/>
  <c r="J1799" i="1"/>
  <c r="R1799" i="1"/>
  <c r="J1807" i="1"/>
  <c r="R1807" i="1"/>
  <c r="J1815" i="1"/>
  <c r="R1815" i="1"/>
  <c r="J1823" i="1"/>
  <c r="R1823" i="1"/>
  <c r="J1831" i="1"/>
  <c r="R1831" i="1"/>
  <c r="J1839" i="1"/>
  <c r="R1839" i="1"/>
  <c r="J1847" i="1"/>
  <c r="R1847" i="1"/>
  <c r="J1855" i="1"/>
  <c r="R1855" i="1"/>
  <c r="J1863" i="1"/>
  <c r="R1863" i="1"/>
  <c r="J1871" i="1"/>
  <c r="R1871" i="1"/>
  <c r="J1879" i="1"/>
  <c r="R1879" i="1"/>
  <c r="J1887" i="1"/>
  <c r="R1887" i="1"/>
  <c r="J1895" i="1"/>
  <c r="R1895" i="1"/>
  <c r="J1903" i="1"/>
  <c r="R1903" i="1"/>
  <c r="J1911" i="1"/>
  <c r="R1911" i="1"/>
  <c r="J1919" i="1"/>
  <c r="R1919" i="1"/>
  <c r="J1927" i="1"/>
  <c r="R1927" i="1"/>
  <c r="J1935" i="1"/>
  <c r="R1935" i="1"/>
  <c r="J1943" i="1"/>
  <c r="R1943" i="1"/>
  <c r="J1951" i="1"/>
  <c r="R1951" i="1"/>
  <c r="J1959" i="1"/>
  <c r="R1959" i="1"/>
  <c r="J1967" i="1"/>
  <c r="R1967" i="1"/>
  <c r="J1975" i="1"/>
  <c r="R1975" i="1"/>
  <c r="J1983" i="1"/>
  <c r="R1983" i="1"/>
  <c r="J1991" i="1"/>
  <c r="R1991" i="1"/>
  <c r="J1999" i="1"/>
  <c r="R1999" i="1"/>
  <c r="J2007" i="1"/>
  <c r="R2007" i="1"/>
  <c r="J241" i="1"/>
  <c r="K241" i="1"/>
  <c r="L241" i="1"/>
  <c r="M241" i="1"/>
  <c r="N241" i="1"/>
  <c r="O241" i="1"/>
  <c r="P241" i="1"/>
  <c r="A241" i="1"/>
  <c r="B241" i="1"/>
  <c r="C243" i="1"/>
  <c r="L243" i="1" s="1"/>
  <c r="C242" i="1"/>
  <c r="K242" i="1" s="1"/>
  <c r="J2067" i="1"/>
  <c r="K2067" i="1"/>
  <c r="L2067" i="1"/>
  <c r="M2067" i="1"/>
  <c r="N2067" i="1"/>
  <c r="O2067" i="1"/>
  <c r="P2067" i="1"/>
  <c r="Q2067" i="1"/>
  <c r="R2067" i="1"/>
  <c r="B17" i="10"/>
  <c r="A2067" i="1"/>
  <c r="B2067" i="1"/>
  <c r="M632" i="1"/>
  <c r="P634" i="1"/>
  <c r="J635" i="1"/>
  <c r="M637" i="1"/>
  <c r="N637" i="1"/>
  <c r="O637" i="1"/>
  <c r="J653" i="1"/>
  <c r="C632" i="1"/>
  <c r="J632" i="1" s="1"/>
  <c r="C633" i="1"/>
  <c r="M633" i="1" s="1"/>
  <c r="C634" i="1"/>
  <c r="O634" i="1" s="1"/>
  <c r="C635" i="1"/>
  <c r="A635" i="1" s="1"/>
  <c r="C636" i="1"/>
  <c r="A636" i="1" s="1"/>
  <c r="C637" i="1"/>
  <c r="B637" i="1" s="1"/>
  <c r="C638" i="1"/>
  <c r="B638" i="1" s="1"/>
  <c r="C639" i="1"/>
  <c r="A639" i="1" s="1"/>
  <c r="C640" i="1"/>
  <c r="A640" i="1" s="1"/>
  <c r="C641" i="1"/>
  <c r="K641" i="1" s="1"/>
  <c r="C642" i="1"/>
  <c r="L642" i="1" s="1"/>
  <c r="C643" i="1"/>
  <c r="R643" i="1" s="1"/>
  <c r="C644" i="1"/>
  <c r="N644" i="1" s="1"/>
  <c r="C645" i="1"/>
  <c r="K645" i="1" s="1"/>
  <c r="C646" i="1"/>
  <c r="P646" i="1" s="1"/>
  <c r="C647" i="1"/>
  <c r="J647" i="1" s="1"/>
  <c r="C648" i="1"/>
  <c r="R648" i="1" s="1"/>
  <c r="C649" i="1"/>
  <c r="O649" i="1" s="1"/>
  <c r="C650" i="1"/>
  <c r="A650" i="1" s="1"/>
  <c r="C651" i="1"/>
  <c r="A651" i="1" s="1"/>
  <c r="C652" i="1"/>
  <c r="K652" i="1" s="1"/>
  <c r="C653" i="1"/>
  <c r="M653" i="1" s="1"/>
  <c r="C654" i="1"/>
  <c r="N654" i="1" s="1"/>
  <c r="C631" i="1"/>
  <c r="K631" i="1" s="1"/>
  <c r="J630" i="1"/>
  <c r="K630" i="1"/>
  <c r="L630" i="1"/>
  <c r="M630" i="1"/>
  <c r="N630" i="1"/>
  <c r="O630" i="1"/>
  <c r="P630" i="1"/>
  <c r="Q630" i="1"/>
  <c r="R630" i="1"/>
  <c r="A630" i="1"/>
  <c r="B630" i="1"/>
  <c r="R666" i="1"/>
  <c r="P666" i="1"/>
  <c r="R660" i="1"/>
  <c r="Q660" i="1"/>
  <c r="P660" i="1"/>
  <c r="O660" i="1"/>
  <c r="N660" i="1"/>
  <c r="M660" i="1"/>
  <c r="L660" i="1"/>
  <c r="K660" i="1"/>
  <c r="J660" i="1"/>
  <c r="C859" i="1"/>
  <c r="C858" i="1"/>
  <c r="B858" i="1" s="1"/>
  <c r="C857" i="1"/>
  <c r="B857" i="1" s="1"/>
  <c r="C856" i="1"/>
  <c r="C855" i="1"/>
  <c r="C854" i="1"/>
  <c r="A854" i="1" s="1"/>
  <c r="C853" i="1"/>
  <c r="C852" i="1"/>
  <c r="M852" i="1" s="1"/>
  <c r="C851" i="1"/>
  <c r="C850" i="1"/>
  <c r="K850" i="1" s="1"/>
  <c r="C849" i="1"/>
  <c r="J849" i="1" s="1"/>
  <c r="C848" i="1"/>
  <c r="R848" i="1" s="1"/>
  <c r="C847" i="1"/>
  <c r="Q847" i="1" s="1"/>
  <c r="C846" i="1"/>
  <c r="Q846" i="1" s="1"/>
  <c r="C845" i="1"/>
  <c r="P845" i="1" s="1"/>
  <c r="C844" i="1"/>
  <c r="Q844" i="1" s="1"/>
  <c r="C843" i="1"/>
  <c r="N843" i="1" s="1"/>
  <c r="C842" i="1"/>
  <c r="C841" i="1"/>
  <c r="L841" i="1" s="1"/>
  <c r="C840" i="1"/>
  <c r="J840" i="1" s="1"/>
  <c r="C839" i="1"/>
  <c r="B839" i="1" s="1"/>
  <c r="C838" i="1"/>
  <c r="J838" i="1" s="1"/>
  <c r="C837" i="1"/>
  <c r="Q837" i="1" s="1"/>
  <c r="C836" i="1"/>
  <c r="C835" i="1"/>
  <c r="C834" i="1"/>
  <c r="J834" i="1" s="1"/>
  <c r="C833" i="1"/>
  <c r="C832" i="1"/>
  <c r="M832" i="1" s="1"/>
  <c r="C831" i="1"/>
  <c r="R831" i="1" s="1"/>
  <c r="C830" i="1"/>
  <c r="Q830" i="1" s="1"/>
  <c r="C829" i="1"/>
  <c r="P829" i="1" s="1"/>
  <c r="C828" i="1"/>
  <c r="C827" i="1"/>
  <c r="A827" i="1" s="1"/>
  <c r="C826" i="1"/>
  <c r="A826" i="1" s="1"/>
  <c r="C825" i="1"/>
  <c r="B825" i="1" s="1"/>
  <c r="C824" i="1"/>
  <c r="B824" i="1" s="1"/>
  <c r="C823" i="1"/>
  <c r="C822" i="1"/>
  <c r="Q822" i="1" s="1"/>
  <c r="C821" i="1"/>
  <c r="L821" i="1" s="1"/>
  <c r="C820" i="1"/>
  <c r="C819" i="1"/>
  <c r="C818" i="1"/>
  <c r="R818" i="1" s="1"/>
  <c r="C817" i="1"/>
  <c r="B817" i="1" s="1"/>
  <c r="C816" i="1"/>
  <c r="C815" i="1"/>
  <c r="C814" i="1"/>
  <c r="O814" i="1" s="1"/>
  <c r="C813" i="1"/>
  <c r="R813" i="1" s="1"/>
  <c r="C812" i="1"/>
  <c r="J812" i="1" s="1"/>
  <c r="C811" i="1"/>
  <c r="R811" i="1" s="1"/>
  <c r="C810" i="1"/>
  <c r="Q810" i="1" s="1"/>
  <c r="C809" i="1"/>
  <c r="R809" i="1" s="1"/>
  <c r="C808" i="1"/>
  <c r="B808" i="1" s="1"/>
  <c r="C807" i="1"/>
  <c r="J807" i="1" s="1"/>
  <c r="C806" i="1"/>
  <c r="R806" i="1" s="1"/>
  <c r="C805" i="1"/>
  <c r="M805" i="1" s="1"/>
  <c r="C804" i="1"/>
  <c r="Q804" i="1" s="1"/>
  <c r="C803" i="1"/>
  <c r="N803" i="1" s="1"/>
  <c r="C802" i="1"/>
  <c r="R802" i="1" s="1"/>
  <c r="C801" i="1"/>
  <c r="C800" i="1"/>
  <c r="K800" i="1" s="1"/>
  <c r="C799" i="1"/>
  <c r="C798" i="1"/>
  <c r="Q798" i="1" s="1"/>
  <c r="C797" i="1"/>
  <c r="B797" i="1" s="1"/>
  <c r="C796" i="1"/>
  <c r="C795" i="1"/>
  <c r="P795" i="1" s="1"/>
  <c r="C794" i="1"/>
  <c r="C793" i="1"/>
  <c r="C792" i="1"/>
  <c r="C791" i="1"/>
  <c r="R791" i="1" s="1"/>
  <c r="C790" i="1"/>
  <c r="Q790" i="1" s="1"/>
  <c r="C789" i="1"/>
  <c r="K789" i="1" s="1"/>
  <c r="C788" i="1"/>
  <c r="R788" i="1" s="1"/>
  <c r="C787" i="1"/>
  <c r="Q787" i="1" s="1"/>
  <c r="C786" i="1"/>
  <c r="R786" i="1" s="1"/>
  <c r="C785" i="1"/>
  <c r="L785" i="1" s="1"/>
  <c r="C784" i="1"/>
  <c r="O784" i="1" s="1"/>
  <c r="C783" i="1"/>
  <c r="C782" i="1"/>
  <c r="C781" i="1"/>
  <c r="R781" i="1" s="1"/>
  <c r="C780" i="1"/>
  <c r="C779" i="1"/>
  <c r="C778" i="1"/>
  <c r="M778" i="1" s="1"/>
  <c r="C777" i="1"/>
  <c r="Q777" i="1" s="1"/>
  <c r="C776" i="1"/>
  <c r="B776" i="1" s="1"/>
  <c r="C775" i="1"/>
  <c r="A775" i="1" s="1"/>
  <c r="C774" i="1"/>
  <c r="L774" i="1" s="1"/>
  <c r="C773" i="1"/>
  <c r="R773" i="1" s="1"/>
  <c r="C772" i="1"/>
  <c r="M772" i="1" s="1"/>
  <c r="C771" i="1"/>
  <c r="C770" i="1"/>
  <c r="A770" i="1" s="1"/>
  <c r="C769" i="1"/>
  <c r="Q769" i="1" s="1"/>
  <c r="C768" i="1"/>
  <c r="O768" i="1" s="1"/>
  <c r="C767" i="1"/>
  <c r="C766" i="1"/>
  <c r="R766" i="1" s="1"/>
  <c r="C765" i="1"/>
  <c r="K765" i="1" s="1"/>
  <c r="C764" i="1"/>
  <c r="K764" i="1" s="1"/>
  <c r="C763" i="1"/>
  <c r="K763" i="1" s="1"/>
  <c r="C762" i="1"/>
  <c r="A762" i="1" s="1"/>
  <c r="C761" i="1"/>
  <c r="B761" i="1" s="1"/>
  <c r="C760" i="1"/>
  <c r="B760" i="1" s="1"/>
  <c r="C759" i="1"/>
  <c r="C758" i="1"/>
  <c r="O758" i="1" s="1"/>
  <c r="C757" i="1"/>
  <c r="C756" i="1"/>
  <c r="K756" i="1" s="1"/>
  <c r="C755" i="1"/>
  <c r="C754" i="1"/>
  <c r="O754" i="1" s="1"/>
  <c r="C753" i="1"/>
  <c r="J753" i="1" s="1"/>
  <c r="C752" i="1"/>
  <c r="C751" i="1"/>
  <c r="C750" i="1"/>
  <c r="C749" i="1"/>
  <c r="K749" i="1" s="1"/>
  <c r="C748" i="1"/>
  <c r="A748" i="1" s="1"/>
  <c r="C747" i="1"/>
  <c r="Q747" i="1" s="1"/>
  <c r="C746" i="1"/>
  <c r="Q746" i="1" s="1"/>
  <c r="C745" i="1"/>
  <c r="C744" i="1"/>
  <c r="A744" i="1" s="1"/>
  <c r="C743" i="1"/>
  <c r="C742" i="1"/>
  <c r="C741" i="1"/>
  <c r="R741" i="1" s="1"/>
  <c r="C740" i="1"/>
  <c r="M740" i="1" s="1"/>
  <c r="C739" i="1"/>
  <c r="C738" i="1"/>
  <c r="K738" i="1" s="1"/>
  <c r="C737" i="1"/>
  <c r="R737" i="1" s="1"/>
  <c r="C736" i="1"/>
  <c r="K736" i="1" s="1"/>
  <c r="C735" i="1"/>
  <c r="C734" i="1"/>
  <c r="K734" i="1" s="1"/>
  <c r="C733" i="1"/>
  <c r="C732" i="1"/>
  <c r="C731" i="1"/>
  <c r="C730" i="1"/>
  <c r="C729" i="1"/>
  <c r="Q729" i="1" s="1"/>
  <c r="C728" i="1"/>
  <c r="C727" i="1"/>
  <c r="C726" i="1"/>
  <c r="C725" i="1"/>
  <c r="L725" i="1" s="1"/>
  <c r="C724" i="1"/>
  <c r="C723" i="1"/>
  <c r="J723" i="1" s="1"/>
  <c r="C722" i="1"/>
  <c r="R722" i="1" s="1"/>
  <c r="C721" i="1"/>
  <c r="R721" i="1" s="1"/>
  <c r="C720" i="1"/>
  <c r="C719" i="1"/>
  <c r="J719" i="1" s="1"/>
  <c r="C718" i="1"/>
  <c r="J718" i="1" s="1"/>
  <c r="C717" i="1"/>
  <c r="R717" i="1" s="1"/>
  <c r="C716" i="1"/>
  <c r="C715" i="1"/>
  <c r="C714" i="1"/>
  <c r="C713" i="1"/>
  <c r="R713" i="1" s="1"/>
  <c r="C712" i="1"/>
  <c r="C711" i="1"/>
  <c r="K711" i="1" s="1"/>
  <c r="C710" i="1"/>
  <c r="Q710" i="1" s="1"/>
  <c r="C709" i="1"/>
  <c r="C708" i="1"/>
  <c r="R708" i="1" s="1"/>
  <c r="C707" i="1"/>
  <c r="N707" i="1" s="1"/>
  <c r="C706" i="1"/>
  <c r="C705" i="1"/>
  <c r="C704" i="1"/>
  <c r="C703" i="1"/>
  <c r="K703" i="1" s="1"/>
  <c r="C702" i="1"/>
  <c r="C701" i="1"/>
  <c r="C700" i="1"/>
  <c r="J700" i="1" s="1"/>
  <c r="C699" i="1"/>
  <c r="C698" i="1"/>
  <c r="Q698" i="1" s="1"/>
  <c r="C697" i="1"/>
  <c r="N697" i="1" s="1"/>
  <c r="C696" i="1"/>
  <c r="C695" i="1"/>
  <c r="C694" i="1"/>
  <c r="C693" i="1"/>
  <c r="C692" i="1"/>
  <c r="C691" i="1"/>
  <c r="R691" i="1" s="1"/>
  <c r="C690" i="1"/>
  <c r="C689" i="1"/>
  <c r="M689" i="1" s="1"/>
  <c r="C688" i="1"/>
  <c r="R688" i="1" s="1"/>
  <c r="C687" i="1"/>
  <c r="K687" i="1" s="1"/>
  <c r="C686" i="1"/>
  <c r="R686" i="1" s="1"/>
  <c r="C685" i="1"/>
  <c r="L685" i="1" s="1"/>
  <c r="C684" i="1"/>
  <c r="Q684" i="1" s="1"/>
  <c r="C683" i="1"/>
  <c r="C682" i="1"/>
  <c r="C681" i="1"/>
  <c r="R681" i="1" s="1"/>
  <c r="C680" i="1"/>
  <c r="O680" i="1" s="1"/>
  <c r="C679" i="1"/>
  <c r="C678" i="1"/>
  <c r="O678" i="1" s="1"/>
  <c r="C677" i="1"/>
  <c r="R677" i="1" s="1"/>
  <c r="C676" i="1"/>
  <c r="Q676" i="1" s="1"/>
  <c r="C675" i="1"/>
  <c r="L675" i="1" s="1"/>
  <c r="C674" i="1"/>
  <c r="C673" i="1"/>
  <c r="B673" i="1" s="1"/>
  <c r="C672" i="1"/>
  <c r="C671" i="1"/>
  <c r="C670" i="1"/>
  <c r="Q670" i="1" s="1"/>
  <c r="C669" i="1"/>
  <c r="C668" i="1"/>
  <c r="B860" i="1"/>
  <c r="A860" i="1"/>
  <c r="B660" i="1"/>
  <c r="A660" i="1"/>
  <c r="C667" i="1"/>
  <c r="C666" i="1"/>
  <c r="B666" i="1" s="1"/>
  <c r="C665" i="1"/>
  <c r="B665" i="1" s="1"/>
  <c r="C664" i="1"/>
  <c r="B664" i="1" s="1"/>
  <c r="C663" i="1"/>
  <c r="B663" i="1" s="1"/>
  <c r="C662" i="1"/>
  <c r="O662" i="1" s="1"/>
  <c r="C661" i="1"/>
  <c r="P661" i="1" s="1"/>
  <c r="C658" i="1"/>
  <c r="C657" i="1"/>
  <c r="C659" i="1"/>
  <c r="A645" i="1" l="1"/>
  <c r="A678" i="1"/>
  <c r="A849" i="1"/>
  <c r="A644" i="1"/>
  <c r="N649" i="1"/>
  <c r="K648" i="1"/>
  <c r="A243" i="1"/>
  <c r="L637" i="1"/>
  <c r="L635" i="1"/>
  <c r="J651" i="1"/>
  <c r="L650" i="1"/>
  <c r="B677" i="1"/>
  <c r="J631" i="1"/>
  <c r="N650" i="1"/>
  <c r="J649" i="1"/>
  <c r="M243" i="1"/>
  <c r="Q654" i="1"/>
  <c r="M652" i="1"/>
  <c r="J650" i="1"/>
  <c r="L648" i="1"/>
  <c r="Q634" i="1"/>
  <c r="A242" i="1"/>
  <c r="K243" i="1"/>
  <c r="J242" i="1"/>
  <c r="P654" i="1"/>
  <c r="R649" i="1"/>
  <c r="J243" i="1"/>
  <c r="Q652" i="1"/>
  <c r="L653" i="1"/>
  <c r="P650" i="1"/>
  <c r="Q649" i="1"/>
  <c r="J648" i="1"/>
  <c r="N635" i="1"/>
  <c r="P632" i="1"/>
  <c r="P242" i="1"/>
  <c r="O666" i="1"/>
  <c r="A649" i="1"/>
  <c r="K653" i="1"/>
  <c r="O650" i="1"/>
  <c r="P649" i="1"/>
  <c r="J645" i="1"/>
  <c r="M635" i="1"/>
  <c r="N632" i="1"/>
  <c r="P243" i="1"/>
  <c r="O242" i="1"/>
  <c r="N242" i="1"/>
  <c r="R644" i="1"/>
  <c r="O243" i="1"/>
  <c r="Q666" i="1"/>
  <c r="B644" i="1"/>
  <c r="R652" i="1"/>
  <c r="M650" i="1"/>
  <c r="M649" i="1"/>
  <c r="Q644" i="1"/>
  <c r="K635" i="1"/>
  <c r="L632" i="1"/>
  <c r="B243" i="1"/>
  <c r="N243" i="1"/>
  <c r="M242" i="1"/>
  <c r="L242" i="1"/>
  <c r="O788" i="1"/>
  <c r="R654" i="1"/>
  <c r="P652" i="1"/>
  <c r="K650" i="1"/>
  <c r="O648" i="1"/>
  <c r="R634" i="1"/>
  <c r="B242" i="1"/>
  <c r="L644" i="1"/>
  <c r="K644" i="1"/>
  <c r="M646" i="1"/>
  <c r="P643" i="1"/>
  <c r="L646" i="1"/>
  <c r="O643" i="1"/>
  <c r="P647" i="1"/>
  <c r="L647" i="1"/>
  <c r="O646" i="1"/>
  <c r="N685" i="1"/>
  <c r="K646" i="1"/>
  <c r="N643" i="1"/>
  <c r="P685" i="1"/>
  <c r="O652" i="1"/>
  <c r="L649" i="1"/>
  <c r="J646" i="1"/>
  <c r="M643" i="1"/>
  <c r="L633" i="1"/>
  <c r="M644" i="1"/>
  <c r="Q647" i="1"/>
  <c r="J644" i="1"/>
  <c r="Q643" i="1"/>
  <c r="O708" i="1"/>
  <c r="N652" i="1"/>
  <c r="K649" i="1"/>
  <c r="R645" i="1"/>
  <c r="L643" i="1"/>
  <c r="K633" i="1"/>
  <c r="N646" i="1"/>
  <c r="Q645" i="1"/>
  <c r="K643" i="1"/>
  <c r="J633" i="1"/>
  <c r="L652" i="1"/>
  <c r="Q648" i="1"/>
  <c r="P645" i="1"/>
  <c r="J643" i="1"/>
  <c r="R632" i="1"/>
  <c r="J725" i="1"/>
  <c r="B650" i="1"/>
  <c r="P651" i="1"/>
  <c r="P648" i="1"/>
  <c r="O645" i="1"/>
  <c r="R639" i="1"/>
  <c r="Q632" i="1"/>
  <c r="A825" i="1"/>
  <c r="M725" i="1"/>
  <c r="N645" i="1"/>
  <c r="Q639" i="1"/>
  <c r="N725" i="1"/>
  <c r="A646" i="1"/>
  <c r="R650" i="1"/>
  <c r="N648" i="1"/>
  <c r="M645" i="1"/>
  <c r="P639" i="1"/>
  <c r="O632" i="1"/>
  <c r="R647" i="1"/>
  <c r="P725" i="1"/>
  <c r="B645" i="1"/>
  <c r="Q650" i="1"/>
  <c r="M648" i="1"/>
  <c r="L645" i="1"/>
  <c r="P637" i="1"/>
  <c r="J642" i="1"/>
  <c r="O639" i="1"/>
  <c r="P641" i="1"/>
  <c r="K637" i="1"/>
  <c r="N641" i="1"/>
  <c r="A810" i="1"/>
  <c r="Q641" i="1"/>
  <c r="L789" i="1"/>
  <c r="M789" i="1"/>
  <c r="M639" i="1"/>
  <c r="N670" i="1"/>
  <c r="J637" i="1"/>
  <c r="O670" i="1"/>
  <c r="R636" i="1"/>
  <c r="P729" i="1"/>
  <c r="R638" i="1"/>
  <c r="K812" i="1"/>
  <c r="J641" i="1"/>
  <c r="K632" i="1"/>
  <c r="R748" i="1"/>
  <c r="M829" i="1"/>
  <c r="L654" i="1"/>
  <c r="J652" i="1"/>
  <c r="O647" i="1"/>
  <c r="R640" i="1"/>
  <c r="P638" i="1"/>
  <c r="N636" i="1"/>
  <c r="L634" i="1"/>
  <c r="B849" i="1"/>
  <c r="J749" i="1"/>
  <c r="N829" i="1"/>
  <c r="K654" i="1"/>
  <c r="R651" i="1"/>
  <c r="N647" i="1"/>
  <c r="Q640" i="1"/>
  <c r="O638" i="1"/>
  <c r="M636" i="1"/>
  <c r="K634" i="1"/>
  <c r="R631" i="1"/>
  <c r="A850" i="1"/>
  <c r="J689" i="1"/>
  <c r="O829" i="1"/>
  <c r="B649" i="1"/>
  <c r="J654" i="1"/>
  <c r="Q651" i="1"/>
  <c r="M647" i="1"/>
  <c r="R642" i="1"/>
  <c r="P640" i="1"/>
  <c r="N638" i="1"/>
  <c r="L636" i="1"/>
  <c r="J634" i="1"/>
  <c r="Q631" i="1"/>
  <c r="J789" i="1"/>
  <c r="B809" i="1"/>
  <c r="L639" i="1"/>
  <c r="M641" i="1"/>
  <c r="Q636" i="1"/>
  <c r="P636" i="1"/>
  <c r="N634" i="1"/>
  <c r="R729" i="1"/>
  <c r="Q638" i="1"/>
  <c r="Q642" i="1"/>
  <c r="O640" i="1"/>
  <c r="M638" i="1"/>
  <c r="R633" i="1"/>
  <c r="P631" i="1"/>
  <c r="J636" i="1"/>
  <c r="Q633" i="1"/>
  <c r="R769" i="1"/>
  <c r="M640" i="1"/>
  <c r="R635" i="1"/>
  <c r="N631" i="1"/>
  <c r="N689" i="1"/>
  <c r="K770" i="1"/>
  <c r="B647" i="1"/>
  <c r="O653" i="1"/>
  <c r="M651" i="1"/>
  <c r="R646" i="1"/>
  <c r="P644" i="1"/>
  <c r="N642" i="1"/>
  <c r="L640" i="1"/>
  <c r="J638" i="1"/>
  <c r="Q635" i="1"/>
  <c r="O633" i="1"/>
  <c r="M631" i="1"/>
  <c r="K642" i="1"/>
  <c r="R641" i="1"/>
  <c r="B810" i="1"/>
  <c r="P670" i="1"/>
  <c r="K810" i="1"/>
  <c r="O654" i="1"/>
  <c r="J639" i="1"/>
  <c r="R670" i="1"/>
  <c r="M654" i="1"/>
  <c r="O636" i="1"/>
  <c r="M634" i="1"/>
  <c r="B850" i="1"/>
  <c r="K689" i="1"/>
  <c r="P769" i="1"/>
  <c r="L689" i="1"/>
  <c r="K831" i="1"/>
  <c r="B648" i="1"/>
  <c r="Q653" i="1"/>
  <c r="O651" i="1"/>
  <c r="K647" i="1"/>
  <c r="P642" i="1"/>
  <c r="L638" i="1"/>
  <c r="O631" i="1"/>
  <c r="A648" i="1"/>
  <c r="P653" i="1"/>
  <c r="N651" i="1"/>
  <c r="P707" i="1"/>
  <c r="M785" i="1"/>
  <c r="A647" i="1"/>
  <c r="N653" i="1"/>
  <c r="L651" i="1"/>
  <c r="Q646" i="1"/>
  <c r="O644" i="1"/>
  <c r="M642" i="1"/>
  <c r="K640" i="1"/>
  <c r="R637" i="1"/>
  <c r="P635" i="1"/>
  <c r="N633" i="1"/>
  <c r="L631" i="1"/>
  <c r="N639" i="1"/>
  <c r="O641" i="1"/>
  <c r="J809" i="1"/>
  <c r="K639" i="1"/>
  <c r="L641" i="1"/>
  <c r="R653" i="1"/>
  <c r="K636" i="1"/>
  <c r="N640" i="1"/>
  <c r="O642" i="1"/>
  <c r="K638" i="1"/>
  <c r="P633" i="1"/>
  <c r="B848" i="1"/>
  <c r="R707" i="1"/>
  <c r="P785" i="1"/>
  <c r="B646" i="1"/>
  <c r="K651" i="1"/>
  <c r="J640" i="1"/>
  <c r="Q637" i="1"/>
  <c r="O635" i="1"/>
  <c r="A643" i="1"/>
  <c r="B643" i="1"/>
  <c r="A642" i="1"/>
  <c r="B642" i="1"/>
  <c r="B640" i="1"/>
  <c r="A631" i="1"/>
  <c r="B631" i="1"/>
  <c r="B639" i="1"/>
  <c r="Q704" i="1"/>
  <c r="N704" i="1"/>
  <c r="K704" i="1"/>
  <c r="P745" i="1"/>
  <c r="A745" i="1"/>
  <c r="A633" i="1"/>
  <c r="B633" i="1"/>
  <c r="Q706" i="1"/>
  <c r="B706" i="1"/>
  <c r="A706" i="1"/>
  <c r="P726" i="1"/>
  <c r="M726" i="1"/>
  <c r="J845" i="1"/>
  <c r="A652" i="1"/>
  <c r="B652" i="1"/>
  <c r="A638" i="1"/>
  <c r="R767" i="1"/>
  <c r="P767" i="1"/>
  <c r="O767" i="1"/>
  <c r="N767" i="1"/>
  <c r="P744" i="1"/>
  <c r="N747" i="1"/>
  <c r="P847" i="1"/>
  <c r="A637" i="1"/>
  <c r="R669" i="1"/>
  <c r="O669" i="1"/>
  <c r="N669" i="1"/>
  <c r="B709" i="1"/>
  <c r="A709" i="1"/>
  <c r="B789" i="1"/>
  <c r="Q789" i="1"/>
  <c r="P789" i="1"/>
  <c r="O789" i="1"/>
  <c r="N789" i="1"/>
  <c r="L670" i="1"/>
  <c r="M670" i="1"/>
  <c r="A795" i="1"/>
  <c r="L664" i="1"/>
  <c r="R747" i="1"/>
  <c r="O808" i="1"/>
  <c r="B635" i="1"/>
  <c r="B793" i="1"/>
  <c r="M793" i="1"/>
  <c r="A641" i="1"/>
  <c r="B641" i="1"/>
  <c r="J814" i="1"/>
  <c r="A654" i="1"/>
  <c r="B654" i="1"/>
  <c r="A634" i="1"/>
  <c r="B634" i="1"/>
  <c r="B667" i="1"/>
  <c r="K667" i="1"/>
  <c r="J667" i="1"/>
  <c r="M705" i="1"/>
  <c r="A705" i="1"/>
  <c r="L825" i="1"/>
  <c r="P825" i="1"/>
  <c r="N825" i="1"/>
  <c r="R844" i="1"/>
  <c r="A653" i="1"/>
  <c r="B653" i="1"/>
  <c r="Q826" i="1"/>
  <c r="R826" i="1"/>
  <c r="O744" i="1"/>
  <c r="A632" i="1"/>
  <c r="B632" i="1"/>
  <c r="Q707" i="1"/>
  <c r="L707" i="1"/>
  <c r="B707" i="1"/>
  <c r="A707" i="1"/>
  <c r="O727" i="1"/>
  <c r="L727" i="1"/>
  <c r="Q827" i="1"/>
  <c r="L827" i="1"/>
  <c r="J827" i="1"/>
  <c r="L845" i="1"/>
  <c r="B668" i="1"/>
  <c r="L668" i="1"/>
  <c r="K668" i="1"/>
  <c r="O807" i="1"/>
  <c r="A689" i="1"/>
  <c r="P689" i="1"/>
  <c r="A729" i="1"/>
  <c r="N729" i="1"/>
  <c r="M729" i="1"/>
  <c r="L729" i="1"/>
  <c r="K729" i="1"/>
  <c r="J729" i="1"/>
  <c r="B749" i="1"/>
  <c r="N749" i="1"/>
  <c r="M749" i="1"/>
  <c r="B769" i="1"/>
  <c r="O769" i="1"/>
  <c r="N769" i="1"/>
  <c r="A769" i="1"/>
  <c r="Q809" i="1"/>
  <c r="A809" i="1"/>
  <c r="A829" i="1"/>
  <c r="L829" i="1"/>
  <c r="K829" i="1"/>
  <c r="J829" i="1"/>
  <c r="R849" i="1"/>
  <c r="O849" i="1"/>
  <c r="N849" i="1"/>
  <c r="M849" i="1"/>
  <c r="L849" i="1"/>
  <c r="K849" i="1"/>
  <c r="O689" i="1"/>
  <c r="O747" i="1"/>
  <c r="P807" i="1"/>
  <c r="R847" i="1"/>
  <c r="B636" i="1"/>
  <c r="B689" i="1"/>
  <c r="Q690" i="1"/>
  <c r="B690" i="1"/>
  <c r="A690" i="1"/>
  <c r="K710" i="1"/>
  <c r="B710" i="1"/>
  <c r="Q730" i="1"/>
  <c r="A730" i="1"/>
  <c r="K664" i="1"/>
  <c r="M707" i="1"/>
  <c r="P747" i="1"/>
  <c r="R807" i="1"/>
  <c r="M692" i="1"/>
  <c r="K692" i="1"/>
  <c r="J692" i="1"/>
  <c r="M792" i="1"/>
  <c r="K792" i="1"/>
  <c r="J792" i="1"/>
  <c r="M664" i="1"/>
  <c r="O707" i="1"/>
  <c r="O748" i="1"/>
  <c r="R808" i="1"/>
  <c r="B651" i="1"/>
  <c r="B795" i="1"/>
  <c r="N677" i="1"/>
  <c r="B827" i="1"/>
  <c r="L667" i="1"/>
  <c r="Q677" i="1"/>
  <c r="Q770" i="1"/>
  <c r="B730" i="1"/>
  <c r="B847" i="1"/>
  <c r="M667" i="1"/>
  <c r="M685" i="1"/>
  <c r="L718" i="1"/>
  <c r="O729" i="1"/>
  <c r="L749" i="1"/>
  <c r="O776" i="1"/>
  <c r="Q829" i="1"/>
  <c r="N718" i="1"/>
  <c r="N777" i="1"/>
  <c r="M668" i="1"/>
  <c r="M686" i="1"/>
  <c r="O704" i="1"/>
  <c r="O718" i="1"/>
  <c r="L756" i="1"/>
  <c r="A858" i="1"/>
  <c r="Q661" i="1"/>
  <c r="N668" i="1"/>
  <c r="P686" i="1"/>
  <c r="P704" i="1"/>
  <c r="P718" i="1"/>
  <c r="K730" i="1"/>
  <c r="M758" i="1"/>
  <c r="N785" i="1"/>
  <c r="M825" i="1"/>
  <c r="K845" i="1"/>
  <c r="B738" i="1"/>
  <c r="L847" i="1"/>
  <c r="B737" i="1"/>
  <c r="M718" i="1"/>
  <c r="A738" i="1"/>
  <c r="K804" i="1"/>
  <c r="P663" i="1"/>
  <c r="P687" i="1"/>
  <c r="J767" i="1"/>
  <c r="M786" i="1"/>
  <c r="Q663" i="1"/>
  <c r="Q668" i="1"/>
  <c r="R687" i="1"/>
  <c r="R706" i="1"/>
  <c r="Q737" i="1"/>
  <c r="M847" i="1"/>
  <c r="B669" i="1"/>
  <c r="B770" i="1"/>
  <c r="A669" i="1"/>
  <c r="R663" i="1"/>
  <c r="R668" i="1"/>
  <c r="O688" i="1"/>
  <c r="J707" i="1"/>
  <c r="K725" i="1"/>
  <c r="K744" i="1"/>
  <c r="L767" i="1"/>
  <c r="P787" i="1"/>
  <c r="M807" i="1"/>
  <c r="P826" i="1"/>
  <c r="N847" i="1"/>
  <c r="B758" i="1"/>
  <c r="Q776" i="1"/>
  <c r="O668" i="1"/>
  <c r="Q686" i="1"/>
  <c r="Q718" i="1"/>
  <c r="L763" i="1"/>
  <c r="P668" i="1"/>
  <c r="N737" i="1"/>
  <c r="K807" i="1"/>
  <c r="K767" i="1"/>
  <c r="Q786" i="1"/>
  <c r="L807" i="1"/>
  <c r="M826" i="1"/>
  <c r="A670" i="1"/>
  <c r="A790" i="1"/>
  <c r="B670" i="1"/>
  <c r="J664" i="1"/>
  <c r="J669" i="1"/>
  <c r="K707" i="1"/>
  <c r="N744" i="1"/>
  <c r="M767" i="1"/>
  <c r="R787" i="1"/>
  <c r="N807" i="1"/>
  <c r="O847" i="1"/>
  <c r="B671" i="1"/>
  <c r="Q671" i="1"/>
  <c r="P671" i="1"/>
  <c r="L671" i="1"/>
  <c r="N671" i="1"/>
  <c r="K671" i="1"/>
  <c r="J671" i="1"/>
  <c r="O671" i="1"/>
  <c r="M671" i="1"/>
  <c r="J691" i="1"/>
  <c r="B691" i="1"/>
  <c r="J711" i="1"/>
  <c r="P711" i="1"/>
  <c r="A711" i="1"/>
  <c r="R711" i="1"/>
  <c r="Q711" i="1"/>
  <c r="N751" i="1"/>
  <c r="M751" i="1"/>
  <c r="L751" i="1"/>
  <c r="P751" i="1"/>
  <c r="R751" i="1"/>
  <c r="Q751" i="1"/>
  <c r="O751" i="1"/>
  <c r="J771" i="1"/>
  <c r="P771" i="1"/>
  <c r="A771" i="1"/>
  <c r="O771" i="1"/>
  <c r="L771" i="1"/>
  <c r="N771" i="1"/>
  <c r="M771" i="1"/>
  <c r="B771" i="1"/>
  <c r="K771" i="1"/>
  <c r="M791" i="1"/>
  <c r="Q791" i="1"/>
  <c r="P791" i="1"/>
  <c r="J811" i="1"/>
  <c r="Q811" i="1"/>
  <c r="L811" i="1"/>
  <c r="K811" i="1"/>
  <c r="P811" i="1"/>
  <c r="B811" i="1"/>
  <c r="A811" i="1"/>
  <c r="O811" i="1"/>
  <c r="N811" i="1"/>
  <c r="M811" i="1"/>
  <c r="J851" i="1"/>
  <c r="P851" i="1"/>
  <c r="O851" i="1"/>
  <c r="N851" i="1"/>
  <c r="L831" i="1"/>
  <c r="M672" i="1"/>
  <c r="B672" i="1"/>
  <c r="A712" i="1"/>
  <c r="M712" i="1"/>
  <c r="K712" i="1"/>
  <c r="J712" i="1"/>
  <c r="M732" i="1"/>
  <c r="K732" i="1"/>
  <c r="K752" i="1"/>
  <c r="J752" i="1"/>
  <c r="M711" i="1"/>
  <c r="Q851" i="1"/>
  <c r="P693" i="1"/>
  <c r="M693" i="1"/>
  <c r="O693" i="1"/>
  <c r="N693" i="1"/>
  <c r="J693" i="1"/>
  <c r="P733" i="1"/>
  <c r="O733" i="1"/>
  <c r="N733" i="1"/>
  <c r="M733" i="1"/>
  <c r="J733" i="1"/>
  <c r="R851" i="1"/>
  <c r="M674" i="1"/>
  <c r="B674" i="1"/>
  <c r="A674" i="1"/>
  <c r="L674" i="1"/>
  <c r="J674" i="1"/>
  <c r="K674" i="1"/>
  <c r="O714" i="1"/>
  <c r="A714" i="1"/>
  <c r="L714" i="1"/>
  <c r="M714" i="1"/>
  <c r="K714" i="1"/>
  <c r="J714" i="1"/>
  <c r="J731" i="1"/>
  <c r="L731" i="1"/>
  <c r="K731" i="1"/>
  <c r="L711" i="1"/>
  <c r="M812" i="1"/>
  <c r="A812" i="1"/>
  <c r="K832" i="1"/>
  <c r="R833" i="1"/>
  <c r="A833" i="1"/>
  <c r="M833" i="1"/>
  <c r="P833" i="1"/>
  <c r="O833" i="1"/>
  <c r="N853" i="1"/>
  <c r="M853" i="1"/>
  <c r="N711" i="1"/>
  <c r="N793" i="1"/>
  <c r="O711" i="1"/>
  <c r="J833" i="1"/>
  <c r="J852" i="1"/>
  <c r="P695" i="1"/>
  <c r="Q695" i="1"/>
  <c r="B695" i="1"/>
  <c r="R695" i="1"/>
  <c r="P715" i="1"/>
  <c r="O715" i="1"/>
  <c r="L715" i="1"/>
  <c r="L755" i="1"/>
  <c r="A755" i="1"/>
  <c r="B755" i="1"/>
  <c r="P815" i="1"/>
  <c r="Q815" i="1"/>
  <c r="Q855" i="1"/>
  <c r="R855" i="1"/>
  <c r="Q715" i="1"/>
  <c r="K852" i="1"/>
  <c r="A731" i="1"/>
  <c r="L696" i="1"/>
  <c r="Q696" i="1"/>
  <c r="K696" i="1"/>
  <c r="O696" i="1"/>
  <c r="B696" i="1"/>
  <c r="N696" i="1"/>
  <c r="M696" i="1"/>
  <c r="J696" i="1"/>
  <c r="Q796" i="1"/>
  <c r="M796" i="1"/>
  <c r="L796" i="1"/>
  <c r="O796" i="1"/>
  <c r="N796" i="1"/>
  <c r="O836" i="1"/>
  <c r="N836" i="1"/>
  <c r="Q836" i="1"/>
  <c r="M856" i="1"/>
  <c r="J856" i="1"/>
  <c r="B731" i="1"/>
  <c r="B733" i="1"/>
  <c r="B774" i="1"/>
  <c r="A734" i="1"/>
  <c r="A675" i="1"/>
  <c r="A851" i="1"/>
  <c r="Q733" i="1"/>
  <c r="B675" i="1"/>
  <c r="B851" i="1"/>
  <c r="O674" i="1"/>
  <c r="R733" i="1"/>
  <c r="M752" i="1"/>
  <c r="B676" i="1"/>
  <c r="O736" i="1"/>
  <c r="O676" i="1"/>
  <c r="Q736" i="1"/>
  <c r="M754" i="1"/>
  <c r="N773" i="1"/>
  <c r="P691" i="1"/>
  <c r="J756" i="1"/>
  <c r="P773" i="1"/>
  <c r="Q691" i="1"/>
  <c r="Q773" i="1"/>
  <c r="N758" i="1"/>
  <c r="R777" i="1"/>
  <c r="N664" i="1"/>
  <c r="O664" i="1"/>
  <c r="A818" i="1"/>
  <c r="P664" i="1"/>
  <c r="N678" i="1"/>
  <c r="M818" i="1"/>
  <c r="B838" i="1"/>
  <c r="Q664" i="1"/>
  <c r="N778" i="1"/>
  <c r="J665" i="1"/>
  <c r="N804" i="1"/>
  <c r="O818" i="1"/>
  <c r="R665" i="1"/>
  <c r="N765" i="1"/>
  <c r="P784" i="1"/>
  <c r="P804" i="1"/>
  <c r="Q818" i="1"/>
  <c r="Q726" i="1"/>
  <c r="K745" i="1"/>
  <c r="M766" i="1"/>
  <c r="R822" i="1"/>
  <c r="N844" i="1"/>
  <c r="B729" i="1"/>
  <c r="B786" i="1"/>
  <c r="L666" i="1"/>
  <c r="K669" i="1"/>
  <c r="J685" i="1"/>
  <c r="Q689" i="1"/>
  <c r="J709" i="1"/>
  <c r="R726" i="1"/>
  <c r="L745" i="1"/>
  <c r="P766" i="1"/>
  <c r="J785" i="1"/>
  <c r="R789" i="1"/>
  <c r="Q806" i="1"/>
  <c r="J825" i="1"/>
  <c r="R829" i="1"/>
  <c r="O844" i="1"/>
  <c r="J678" i="1"/>
  <c r="R817" i="1"/>
  <c r="K678" i="1"/>
  <c r="J778" i="1"/>
  <c r="J818" i="1"/>
  <c r="B697" i="1"/>
  <c r="P758" i="1"/>
  <c r="K778" i="1"/>
  <c r="A698" i="1"/>
  <c r="Q758" i="1"/>
  <c r="L778" i="1"/>
  <c r="L818" i="1"/>
  <c r="A837" i="1"/>
  <c r="B818" i="1"/>
  <c r="J681" i="1"/>
  <c r="N763" i="1"/>
  <c r="N818" i="1"/>
  <c r="A697" i="1"/>
  <c r="R837" i="1"/>
  <c r="O804" i="1"/>
  <c r="J666" i="1"/>
  <c r="J745" i="1"/>
  <c r="P765" i="1"/>
  <c r="Q784" i="1"/>
  <c r="R684" i="1"/>
  <c r="R784" i="1"/>
  <c r="A787" i="1"/>
  <c r="N661" i="1"/>
  <c r="M666" i="1"/>
  <c r="L669" i="1"/>
  <c r="K685" i="1"/>
  <c r="R689" i="1"/>
  <c r="R709" i="1"/>
  <c r="J727" i="1"/>
  <c r="L747" i="1"/>
  <c r="Q766" i="1"/>
  <c r="K785" i="1"/>
  <c r="K825" i="1"/>
  <c r="K830" i="1"/>
  <c r="P844" i="1"/>
  <c r="J738" i="1"/>
  <c r="L678" i="1"/>
  <c r="K818" i="1"/>
  <c r="M678" i="1"/>
  <c r="B698" i="1"/>
  <c r="N837" i="1"/>
  <c r="O684" i="1"/>
  <c r="Q744" i="1"/>
  <c r="P684" i="1"/>
  <c r="R744" i="1"/>
  <c r="P818" i="1"/>
  <c r="K844" i="1"/>
  <c r="A786" i="1"/>
  <c r="K666" i="1"/>
  <c r="B787" i="1"/>
  <c r="N666" i="1"/>
  <c r="M669" i="1"/>
  <c r="K690" i="1"/>
  <c r="K727" i="1"/>
  <c r="M747" i="1"/>
  <c r="K842" i="1"/>
  <c r="J842" i="1"/>
  <c r="B842" i="1"/>
  <c r="A842" i="1"/>
  <c r="R842" i="1"/>
  <c r="Q842" i="1"/>
  <c r="P842" i="1"/>
  <c r="O842" i="1"/>
  <c r="M842" i="1"/>
  <c r="N842" i="1"/>
  <c r="L842" i="1"/>
  <c r="A679" i="1"/>
  <c r="R679" i="1"/>
  <c r="Q679" i="1"/>
  <c r="O679" i="1"/>
  <c r="N679" i="1"/>
  <c r="M679" i="1"/>
  <c r="L679" i="1"/>
  <c r="K679" i="1"/>
  <c r="P679" i="1"/>
  <c r="J679" i="1"/>
  <c r="R699" i="1"/>
  <c r="Q699" i="1"/>
  <c r="O699" i="1"/>
  <c r="N699" i="1"/>
  <c r="M699" i="1"/>
  <c r="L699" i="1"/>
  <c r="K699" i="1"/>
  <c r="R719" i="1"/>
  <c r="Q719" i="1"/>
  <c r="O719" i="1"/>
  <c r="N719" i="1"/>
  <c r="M719" i="1"/>
  <c r="L719" i="1"/>
  <c r="K719" i="1"/>
  <c r="B719" i="1"/>
  <c r="R739" i="1"/>
  <c r="Q739" i="1"/>
  <c r="O739" i="1"/>
  <c r="N739" i="1"/>
  <c r="M739" i="1"/>
  <c r="L739" i="1"/>
  <c r="K739" i="1"/>
  <c r="P739" i="1"/>
  <c r="J739" i="1"/>
  <c r="B739" i="1"/>
  <c r="R759" i="1"/>
  <c r="Q759" i="1"/>
  <c r="O759" i="1"/>
  <c r="N759" i="1"/>
  <c r="M759" i="1"/>
  <c r="L759" i="1"/>
  <c r="K759" i="1"/>
  <c r="R779" i="1"/>
  <c r="Q779" i="1"/>
  <c r="O779" i="1"/>
  <c r="N779" i="1"/>
  <c r="M779" i="1"/>
  <c r="L779" i="1"/>
  <c r="K779" i="1"/>
  <c r="B779" i="1"/>
  <c r="A779" i="1"/>
  <c r="P779" i="1"/>
  <c r="J779" i="1"/>
  <c r="R799" i="1"/>
  <c r="Q799" i="1"/>
  <c r="O799" i="1"/>
  <c r="N799" i="1"/>
  <c r="M799" i="1"/>
  <c r="L799" i="1"/>
  <c r="K799" i="1"/>
  <c r="A799" i="1"/>
  <c r="R819" i="1"/>
  <c r="Q819" i="1"/>
  <c r="O819" i="1"/>
  <c r="N819" i="1"/>
  <c r="M819" i="1"/>
  <c r="L819" i="1"/>
  <c r="K819" i="1"/>
  <c r="P819" i="1"/>
  <c r="R839" i="1"/>
  <c r="Q839" i="1"/>
  <c r="O839" i="1"/>
  <c r="N839" i="1"/>
  <c r="M839" i="1"/>
  <c r="L839" i="1"/>
  <c r="K839" i="1"/>
  <c r="P839" i="1"/>
  <c r="J839" i="1"/>
  <c r="R859" i="1"/>
  <c r="Q859" i="1"/>
  <c r="P859" i="1"/>
  <c r="O859" i="1"/>
  <c r="N859" i="1"/>
  <c r="M859" i="1"/>
  <c r="L859" i="1"/>
  <c r="K859" i="1"/>
  <c r="J859" i="1"/>
  <c r="B859" i="1"/>
  <c r="A859" i="1"/>
  <c r="R680" i="1"/>
  <c r="B700" i="1"/>
  <c r="R700" i="1"/>
  <c r="B780" i="1"/>
  <c r="N780" i="1"/>
  <c r="M780" i="1"/>
  <c r="L780" i="1"/>
  <c r="K780" i="1"/>
  <c r="J780" i="1"/>
  <c r="Q761" i="1"/>
  <c r="P761" i="1"/>
  <c r="O761" i="1"/>
  <c r="N761" i="1"/>
  <c r="M761" i="1"/>
  <c r="K761" i="1"/>
  <c r="R761" i="1"/>
  <c r="L761" i="1"/>
  <c r="J761" i="1"/>
  <c r="K682" i="1"/>
  <c r="J682" i="1"/>
  <c r="A682" i="1"/>
  <c r="B682" i="1"/>
  <c r="Q682" i="1"/>
  <c r="R682" i="1"/>
  <c r="P682" i="1"/>
  <c r="K762" i="1"/>
  <c r="J762" i="1"/>
  <c r="L762" i="1"/>
  <c r="A822" i="1"/>
  <c r="K822" i="1"/>
  <c r="J822" i="1"/>
  <c r="R763" i="1"/>
  <c r="Q763" i="1"/>
  <c r="P763" i="1"/>
  <c r="O763" i="1"/>
  <c r="M763" i="1"/>
  <c r="L682" i="1"/>
  <c r="N700" i="1"/>
  <c r="M682" i="1"/>
  <c r="L740" i="1"/>
  <c r="A761" i="1"/>
  <c r="L721" i="1"/>
  <c r="J703" i="1"/>
  <c r="N740" i="1"/>
  <c r="J760" i="1"/>
  <c r="O780" i="1"/>
  <c r="L800" i="1"/>
  <c r="N840" i="1"/>
  <c r="B661" i="1"/>
  <c r="M661" i="1"/>
  <c r="L661" i="1"/>
  <c r="K661" i="1"/>
  <c r="J661" i="1"/>
  <c r="A819" i="1"/>
  <c r="A773" i="1"/>
  <c r="O661" i="1"/>
  <c r="L722" i="1"/>
  <c r="O740" i="1"/>
  <c r="K760" i="1"/>
  <c r="O773" i="1"/>
  <c r="P780" i="1"/>
  <c r="J793" i="1"/>
  <c r="M800" i="1"/>
  <c r="J819" i="1"/>
  <c r="N833" i="1"/>
  <c r="O840" i="1"/>
  <c r="A701" i="1"/>
  <c r="Q701" i="1"/>
  <c r="P701" i="1"/>
  <c r="O701" i="1"/>
  <c r="N701" i="1"/>
  <c r="M701" i="1"/>
  <c r="K701" i="1"/>
  <c r="J701" i="1"/>
  <c r="R701" i="1"/>
  <c r="L701" i="1"/>
  <c r="O682" i="1"/>
  <c r="K840" i="1"/>
  <c r="B662" i="1"/>
  <c r="R662" i="1"/>
  <c r="Q662" i="1"/>
  <c r="P662" i="1"/>
  <c r="M722" i="1"/>
  <c r="O722" i="1"/>
  <c r="J734" i="1"/>
  <c r="R740" i="1"/>
  <c r="N762" i="1"/>
  <c r="J781" i="1"/>
  <c r="O793" i="1"/>
  <c r="P800" i="1"/>
  <c r="K814" i="1"/>
  <c r="R821" i="1"/>
  <c r="Q833" i="1"/>
  <c r="R840" i="1"/>
  <c r="K856" i="1"/>
  <c r="O760" i="1"/>
  <c r="M760" i="1"/>
  <c r="R760" i="1"/>
  <c r="Q760" i="1"/>
  <c r="P760" i="1"/>
  <c r="N760" i="1"/>
  <c r="P759" i="1"/>
  <c r="B819" i="1"/>
  <c r="J821" i="1"/>
  <c r="R754" i="1"/>
  <c r="Q754" i="1"/>
  <c r="P754" i="1"/>
  <c r="N754" i="1"/>
  <c r="L754" i="1"/>
  <c r="K754" i="1"/>
  <c r="J754" i="1"/>
  <c r="P722" i="1"/>
  <c r="J741" i="1"/>
  <c r="O762" i="1"/>
  <c r="J774" i="1"/>
  <c r="L781" i="1"/>
  <c r="Q802" i="1"/>
  <c r="L814" i="1"/>
  <c r="L822" i="1"/>
  <c r="J841" i="1"/>
  <c r="L856" i="1"/>
  <c r="R720" i="1"/>
  <c r="B720" i="1"/>
  <c r="Q720" i="1"/>
  <c r="P720" i="1"/>
  <c r="O720" i="1"/>
  <c r="K720" i="1"/>
  <c r="N720" i="1"/>
  <c r="M720" i="1"/>
  <c r="L720" i="1"/>
  <c r="J720" i="1"/>
  <c r="B820" i="1"/>
  <c r="R820" i="1"/>
  <c r="Q820" i="1"/>
  <c r="P820" i="1"/>
  <c r="K820" i="1"/>
  <c r="O820" i="1"/>
  <c r="N820" i="1"/>
  <c r="M820" i="1"/>
  <c r="L820" i="1"/>
  <c r="J820" i="1"/>
  <c r="B702" i="1"/>
  <c r="K702" i="1"/>
  <c r="J702" i="1"/>
  <c r="P702" i="1"/>
  <c r="O702" i="1"/>
  <c r="N702" i="1"/>
  <c r="M702" i="1"/>
  <c r="L702" i="1"/>
  <c r="B782" i="1"/>
  <c r="K782" i="1"/>
  <c r="J782" i="1"/>
  <c r="Q782" i="1"/>
  <c r="O782" i="1"/>
  <c r="R782" i="1"/>
  <c r="P782" i="1"/>
  <c r="M700" i="1"/>
  <c r="B703" i="1"/>
  <c r="R703" i="1"/>
  <c r="Q703" i="1"/>
  <c r="P703" i="1"/>
  <c r="O703" i="1"/>
  <c r="M703" i="1"/>
  <c r="B743" i="1"/>
  <c r="R743" i="1"/>
  <c r="Q743" i="1"/>
  <c r="P743" i="1"/>
  <c r="O743" i="1"/>
  <c r="M743" i="1"/>
  <c r="K743" i="1"/>
  <c r="J743" i="1"/>
  <c r="R803" i="1"/>
  <c r="Q803" i="1"/>
  <c r="P803" i="1"/>
  <c r="O803" i="1"/>
  <c r="M803" i="1"/>
  <c r="B803" i="1"/>
  <c r="A803" i="1"/>
  <c r="R823" i="1"/>
  <c r="Q823" i="1"/>
  <c r="P823" i="1"/>
  <c r="O823" i="1"/>
  <c r="M823" i="1"/>
  <c r="L823" i="1"/>
  <c r="J823" i="1"/>
  <c r="N823" i="1"/>
  <c r="K823" i="1"/>
  <c r="N682" i="1"/>
  <c r="P700" i="1"/>
  <c r="B759" i="1"/>
  <c r="Q700" i="1"/>
  <c r="K740" i="1"/>
  <c r="R702" i="1"/>
  <c r="L760" i="1"/>
  <c r="Q840" i="1"/>
  <c r="L673" i="1"/>
  <c r="K673" i="1"/>
  <c r="M673" i="1"/>
  <c r="A673" i="1"/>
  <c r="J673" i="1"/>
  <c r="B773" i="1"/>
  <c r="L773" i="1"/>
  <c r="K773" i="1"/>
  <c r="M773" i="1"/>
  <c r="J773" i="1"/>
  <c r="R714" i="1"/>
  <c r="Q714" i="1"/>
  <c r="P714" i="1"/>
  <c r="N714" i="1"/>
  <c r="B714" i="1"/>
  <c r="R794" i="1"/>
  <c r="Q794" i="1"/>
  <c r="P794" i="1"/>
  <c r="N794" i="1"/>
  <c r="O794" i="1"/>
  <c r="M794" i="1"/>
  <c r="L794" i="1"/>
  <c r="K794" i="1"/>
  <c r="J794" i="1"/>
  <c r="B854" i="1"/>
  <c r="R854" i="1"/>
  <c r="Q854" i="1"/>
  <c r="P854" i="1"/>
  <c r="N854" i="1"/>
  <c r="O854" i="1"/>
  <c r="M854" i="1"/>
  <c r="L854" i="1"/>
  <c r="K854" i="1"/>
  <c r="J854" i="1"/>
  <c r="N675" i="1"/>
  <c r="M675" i="1"/>
  <c r="K675" i="1"/>
  <c r="J675" i="1"/>
  <c r="R675" i="1"/>
  <c r="Q675" i="1"/>
  <c r="P675" i="1"/>
  <c r="O675" i="1"/>
  <c r="N695" i="1"/>
  <c r="M695" i="1"/>
  <c r="K695" i="1"/>
  <c r="J695" i="1"/>
  <c r="O695" i="1"/>
  <c r="L695" i="1"/>
  <c r="N715" i="1"/>
  <c r="M715" i="1"/>
  <c r="K715" i="1"/>
  <c r="J715" i="1"/>
  <c r="B715" i="1"/>
  <c r="A715" i="1"/>
  <c r="N735" i="1"/>
  <c r="M735" i="1"/>
  <c r="K735" i="1"/>
  <c r="J735" i="1"/>
  <c r="R735" i="1"/>
  <c r="Q735" i="1"/>
  <c r="B735" i="1"/>
  <c r="P735" i="1"/>
  <c r="O735" i="1"/>
  <c r="L735" i="1"/>
  <c r="N755" i="1"/>
  <c r="M755" i="1"/>
  <c r="K755" i="1"/>
  <c r="J755" i="1"/>
  <c r="N775" i="1"/>
  <c r="M775" i="1"/>
  <c r="K775" i="1"/>
  <c r="J775" i="1"/>
  <c r="P775" i="1"/>
  <c r="L775" i="1"/>
  <c r="R775" i="1"/>
  <c r="Q775" i="1"/>
  <c r="O775" i="1"/>
  <c r="N795" i="1"/>
  <c r="M795" i="1"/>
  <c r="K795" i="1"/>
  <c r="J795" i="1"/>
  <c r="O795" i="1"/>
  <c r="L795" i="1"/>
  <c r="A815" i="1"/>
  <c r="N815" i="1"/>
  <c r="M815" i="1"/>
  <c r="K815" i="1"/>
  <c r="J815" i="1"/>
  <c r="R815" i="1"/>
  <c r="N835" i="1"/>
  <c r="M835" i="1"/>
  <c r="K835" i="1"/>
  <c r="J835" i="1"/>
  <c r="R835" i="1"/>
  <c r="A835" i="1"/>
  <c r="Q835" i="1"/>
  <c r="B835" i="1"/>
  <c r="P835" i="1"/>
  <c r="O835" i="1"/>
  <c r="L835" i="1"/>
  <c r="A855" i="1"/>
  <c r="N855" i="1"/>
  <c r="M855" i="1"/>
  <c r="L855" i="1"/>
  <c r="K855" i="1"/>
  <c r="J855" i="1"/>
  <c r="O855" i="1"/>
  <c r="P855" i="1"/>
  <c r="K662" i="1"/>
  <c r="O673" i="1"/>
  <c r="R715" i="1"/>
  <c r="Q722" i="1"/>
  <c r="L741" i="1"/>
  <c r="O755" i="1"/>
  <c r="P762" i="1"/>
  <c r="K774" i="1"/>
  <c r="Q795" i="1"/>
  <c r="M814" i="1"/>
  <c r="M822" i="1"/>
  <c r="K700" i="1"/>
  <c r="Q681" i="1"/>
  <c r="P681" i="1"/>
  <c r="O681" i="1"/>
  <c r="N681" i="1"/>
  <c r="M681" i="1"/>
  <c r="K681" i="1"/>
  <c r="Q721" i="1"/>
  <c r="P721" i="1"/>
  <c r="O721" i="1"/>
  <c r="N721" i="1"/>
  <c r="M721" i="1"/>
  <c r="K721" i="1"/>
  <c r="A721" i="1"/>
  <c r="B721" i="1"/>
  <c r="Q801" i="1"/>
  <c r="P801" i="1"/>
  <c r="O801" i="1"/>
  <c r="N801" i="1"/>
  <c r="M801" i="1"/>
  <c r="K801" i="1"/>
  <c r="A801" i="1"/>
  <c r="J801" i="1"/>
  <c r="B801" i="1"/>
  <c r="R801" i="1"/>
  <c r="L801" i="1"/>
  <c r="L681" i="1"/>
  <c r="L700" i="1"/>
  <c r="B762" i="1"/>
  <c r="A763" i="1"/>
  <c r="B763" i="1"/>
  <c r="P799" i="1"/>
  <c r="J759" i="1"/>
  <c r="J800" i="1"/>
  <c r="L703" i="1"/>
  <c r="Q780" i="1"/>
  <c r="N722" i="1"/>
  <c r="R780" i="1"/>
  <c r="A693" i="1"/>
  <c r="L693" i="1"/>
  <c r="K693" i="1"/>
  <c r="R693" i="1"/>
  <c r="Q693" i="1"/>
  <c r="A753" i="1"/>
  <c r="L753" i="1"/>
  <c r="K753" i="1"/>
  <c r="N753" i="1"/>
  <c r="R753" i="1"/>
  <c r="Q753" i="1"/>
  <c r="P753" i="1"/>
  <c r="O753" i="1"/>
  <c r="M753" i="1"/>
  <c r="A793" i="1"/>
  <c r="L793" i="1"/>
  <c r="K793" i="1"/>
  <c r="R793" i="1"/>
  <c r="P793" i="1"/>
  <c r="Q793" i="1"/>
  <c r="B833" i="1"/>
  <c r="L833" i="1"/>
  <c r="K833" i="1"/>
  <c r="B853" i="1"/>
  <c r="L853" i="1"/>
  <c r="K853" i="1"/>
  <c r="J853" i="1"/>
  <c r="Q853" i="1"/>
  <c r="O853" i="1"/>
  <c r="R853" i="1"/>
  <c r="P853" i="1"/>
  <c r="R661" i="1"/>
  <c r="A739" i="1"/>
  <c r="A694" i="1"/>
  <c r="R694" i="1"/>
  <c r="Q694" i="1"/>
  <c r="P694" i="1"/>
  <c r="N694" i="1"/>
  <c r="O694" i="1"/>
  <c r="M694" i="1"/>
  <c r="L694" i="1"/>
  <c r="K694" i="1"/>
  <c r="J694" i="1"/>
  <c r="N673" i="1"/>
  <c r="B753" i="1"/>
  <c r="A794" i="1"/>
  <c r="A843" i="1"/>
  <c r="B822" i="1"/>
  <c r="A716" i="1"/>
  <c r="R716" i="1"/>
  <c r="P716" i="1"/>
  <c r="K716" i="1"/>
  <c r="Q716" i="1"/>
  <c r="O716" i="1"/>
  <c r="N716" i="1"/>
  <c r="M716" i="1"/>
  <c r="L716" i="1"/>
  <c r="J716" i="1"/>
  <c r="R736" i="1"/>
  <c r="P736" i="1"/>
  <c r="J736" i="1"/>
  <c r="B736" i="1"/>
  <c r="B756" i="1"/>
  <c r="R756" i="1"/>
  <c r="P756" i="1"/>
  <c r="O756" i="1"/>
  <c r="M756" i="1"/>
  <c r="Q756" i="1"/>
  <c r="N756" i="1"/>
  <c r="B796" i="1"/>
  <c r="R796" i="1"/>
  <c r="P796" i="1"/>
  <c r="B816" i="1"/>
  <c r="R816" i="1"/>
  <c r="P816" i="1"/>
  <c r="Q816" i="1"/>
  <c r="O816" i="1"/>
  <c r="N816" i="1"/>
  <c r="M816" i="1"/>
  <c r="L816" i="1"/>
  <c r="K816" i="1"/>
  <c r="J816" i="1"/>
  <c r="A836" i="1"/>
  <c r="R836" i="1"/>
  <c r="P836" i="1"/>
  <c r="J836" i="1"/>
  <c r="B856" i="1"/>
  <c r="R856" i="1"/>
  <c r="P856" i="1"/>
  <c r="L662" i="1"/>
  <c r="P673" i="1"/>
  <c r="L736" i="1"/>
  <c r="P755" i="1"/>
  <c r="Q762" i="1"/>
  <c r="L782" i="1"/>
  <c r="R795" i="1"/>
  <c r="J803" i="1"/>
  <c r="N822" i="1"/>
  <c r="K836" i="1"/>
  <c r="L843" i="1"/>
  <c r="N856" i="1"/>
  <c r="N680" i="1"/>
  <c r="M680" i="1"/>
  <c r="L680" i="1"/>
  <c r="K680" i="1"/>
  <c r="J680" i="1"/>
  <c r="A740" i="1"/>
  <c r="J740" i="1"/>
  <c r="B740" i="1"/>
  <c r="Q800" i="1"/>
  <c r="B800" i="1"/>
  <c r="R800" i="1"/>
  <c r="A781" i="1"/>
  <c r="Q781" i="1"/>
  <c r="P781" i="1"/>
  <c r="O781" i="1"/>
  <c r="N781" i="1"/>
  <c r="M781" i="1"/>
  <c r="K781" i="1"/>
  <c r="B841" i="1"/>
  <c r="Q841" i="1"/>
  <c r="P841" i="1"/>
  <c r="O841" i="1"/>
  <c r="N841" i="1"/>
  <c r="M841" i="1"/>
  <c r="K841" i="1"/>
  <c r="R841" i="1"/>
  <c r="A841" i="1"/>
  <c r="K722" i="1"/>
  <c r="J722" i="1"/>
  <c r="A722" i="1"/>
  <c r="B722" i="1"/>
  <c r="B840" i="1"/>
  <c r="O700" i="1"/>
  <c r="J799" i="1"/>
  <c r="P740" i="1"/>
  <c r="B680" i="1"/>
  <c r="N703" i="1"/>
  <c r="Q740" i="1"/>
  <c r="M762" i="1"/>
  <c r="L733" i="1"/>
  <c r="K733" i="1"/>
  <c r="A733" i="1"/>
  <c r="B694" i="1"/>
  <c r="R674" i="1"/>
  <c r="Q674" i="1"/>
  <c r="P674" i="1"/>
  <c r="N674" i="1"/>
  <c r="A774" i="1"/>
  <c r="R774" i="1"/>
  <c r="Q774" i="1"/>
  <c r="P774" i="1"/>
  <c r="N774" i="1"/>
  <c r="A814" i="1"/>
  <c r="R814" i="1"/>
  <c r="Q814" i="1"/>
  <c r="P814" i="1"/>
  <c r="N814" i="1"/>
  <c r="A834" i="1"/>
  <c r="R834" i="1"/>
  <c r="Q834" i="1"/>
  <c r="P834" i="1"/>
  <c r="N834" i="1"/>
  <c r="M834" i="1"/>
  <c r="B834" i="1"/>
  <c r="K834" i="1"/>
  <c r="O834" i="1"/>
  <c r="L834" i="1"/>
  <c r="J662" i="1"/>
  <c r="A676" i="1"/>
  <c r="R676" i="1"/>
  <c r="P676" i="1"/>
  <c r="N676" i="1"/>
  <c r="M676" i="1"/>
  <c r="L676" i="1"/>
  <c r="K676" i="1"/>
  <c r="J676" i="1"/>
  <c r="R696" i="1"/>
  <c r="P696" i="1"/>
  <c r="R776" i="1"/>
  <c r="P776" i="1"/>
  <c r="N776" i="1"/>
  <c r="M776" i="1"/>
  <c r="L776" i="1"/>
  <c r="K776" i="1"/>
  <c r="J776" i="1"/>
  <c r="A699" i="1"/>
  <c r="A754" i="1"/>
  <c r="B794" i="1"/>
  <c r="B843" i="1"/>
  <c r="B823" i="1"/>
  <c r="A677" i="1"/>
  <c r="P677" i="1"/>
  <c r="O677" i="1"/>
  <c r="M677" i="1"/>
  <c r="L677" i="1"/>
  <c r="K677" i="1"/>
  <c r="J677" i="1"/>
  <c r="P697" i="1"/>
  <c r="O697" i="1"/>
  <c r="M697" i="1"/>
  <c r="L697" i="1"/>
  <c r="K697" i="1"/>
  <c r="J697" i="1"/>
  <c r="R697" i="1"/>
  <c r="Q697" i="1"/>
  <c r="A717" i="1"/>
  <c r="P717" i="1"/>
  <c r="O717" i="1"/>
  <c r="M717" i="1"/>
  <c r="L717" i="1"/>
  <c r="K717" i="1"/>
  <c r="J717" i="1"/>
  <c r="Q717" i="1"/>
  <c r="N717" i="1"/>
  <c r="P737" i="1"/>
  <c r="O737" i="1"/>
  <c r="M737" i="1"/>
  <c r="L737" i="1"/>
  <c r="K737" i="1"/>
  <c r="J737" i="1"/>
  <c r="A737" i="1"/>
  <c r="A757" i="1"/>
  <c r="P757" i="1"/>
  <c r="O757" i="1"/>
  <c r="M757" i="1"/>
  <c r="L757" i="1"/>
  <c r="K757" i="1"/>
  <c r="J757" i="1"/>
  <c r="R757" i="1"/>
  <c r="Q757" i="1"/>
  <c r="N757" i="1"/>
  <c r="B777" i="1"/>
  <c r="P777" i="1"/>
  <c r="O777" i="1"/>
  <c r="M777" i="1"/>
  <c r="L777" i="1"/>
  <c r="K777" i="1"/>
  <c r="J777" i="1"/>
  <c r="A777" i="1"/>
  <c r="P797" i="1"/>
  <c r="O797" i="1"/>
  <c r="M797" i="1"/>
  <c r="L797" i="1"/>
  <c r="K797" i="1"/>
  <c r="J797" i="1"/>
  <c r="R797" i="1"/>
  <c r="A797" i="1"/>
  <c r="N797" i="1"/>
  <c r="Q797" i="1"/>
  <c r="A817" i="1"/>
  <c r="P817" i="1"/>
  <c r="O817" i="1"/>
  <c r="M817" i="1"/>
  <c r="L817" i="1"/>
  <c r="K817" i="1"/>
  <c r="J817" i="1"/>
  <c r="Q817" i="1"/>
  <c r="N817" i="1"/>
  <c r="B837" i="1"/>
  <c r="P837" i="1"/>
  <c r="O837" i="1"/>
  <c r="M837" i="1"/>
  <c r="L837" i="1"/>
  <c r="K837" i="1"/>
  <c r="J837" i="1"/>
  <c r="A857" i="1"/>
  <c r="P857" i="1"/>
  <c r="O857" i="1"/>
  <c r="N857" i="1"/>
  <c r="M857" i="1"/>
  <c r="L857" i="1"/>
  <c r="K857" i="1"/>
  <c r="J857" i="1"/>
  <c r="Q857" i="1"/>
  <c r="R857" i="1"/>
  <c r="M662" i="1"/>
  <c r="Q673" i="1"/>
  <c r="P680" i="1"/>
  <c r="J699" i="1"/>
  <c r="M736" i="1"/>
  <c r="L743" i="1"/>
  <c r="Q755" i="1"/>
  <c r="R762" i="1"/>
  <c r="M774" i="1"/>
  <c r="M782" i="1"/>
  <c r="J796" i="1"/>
  <c r="K803" i="1"/>
  <c r="L815" i="1"/>
  <c r="O822" i="1"/>
  <c r="L836" i="1"/>
  <c r="O856" i="1"/>
  <c r="A741" i="1"/>
  <c r="Q741" i="1"/>
  <c r="P741" i="1"/>
  <c r="O741" i="1"/>
  <c r="N741" i="1"/>
  <c r="M741" i="1"/>
  <c r="K741" i="1"/>
  <c r="B741" i="1"/>
  <c r="A821" i="1"/>
  <c r="Q821" i="1"/>
  <c r="P821" i="1"/>
  <c r="O821" i="1"/>
  <c r="N821" i="1"/>
  <c r="M821" i="1"/>
  <c r="K821" i="1"/>
  <c r="B742" i="1"/>
  <c r="K742" i="1"/>
  <c r="J742" i="1"/>
  <c r="A742" i="1"/>
  <c r="M742" i="1"/>
  <c r="R742" i="1"/>
  <c r="Q742" i="1"/>
  <c r="P742" i="1"/>
  <c r="O742" i="1"/>
  <c r="N742" i="1"/>
  <c r="L742" i="1"/>
  <c r="K802" i="1"/>
  <c r="J802" i="1"/>
  <c r="P802" i="1"/>
  <c r="A802" i="1"/>
  <c r="O802" i="1"/>
  <c r="N802" i="1"/>
  <c r="M802" i="1"/>
  <c r="L802" i="1"/>
  <c r="B802" i="1"/>
  <c r="R683" i="1"/>
  <c r="Q683" i="1"/>
  <c r="P683" i="1"/>
  <c r="O683" i="1"/>
  <c r="M683" i="1"/>
  <c r="B683" i="1"/>
  <c r="A683" i="1"/>
  <c r="N683" i="1"/>
  <c r="L683" i="1"/>
  <c r="K683" i="1"/>
  <c r="J683" i="1"/>
  <c r="R723" i="1"/>
  <c r="Q723" i="1"/>
  <c r="P723" i="1"/>
  <c r="O723" i="1"/>
  <c r="M723" i="1"/>
  <c r="B723" i="1"/>
  <c r="A723" i="1"/>
  <c r="N723" i="1"/>
  <c r="L723" i="1"/>
  <c r="K723" i="1"/>
  <c r="R783" i="1"/>
  <c r="Q783" i="1"/>
  <c r="P783" i="1"/>
  <c r="O783" i="1"/>
  <c r="M783" i="1"/>
  <c r="B783" i="1"/>
  <c r="N783" i="1"/>
  <c r="L783" i="1"/>
  <c r="K783" i="1"/>
  <c r="J783" i="1"/>
  <c r="R843" i="1"/>
  <c r="Q843" i="1"/>
  <c r="P843" i="1"/>
  <c r="O843" i="1"/>
  <c r="M843" i="1"/>
  <c r="K843" i="1"/>
  <c r="J843" i="1"/>
  <c r="P719" i="1"/>
  <c r="Q702" i="1"/>
  <c r="J721" i="1"/>
  <c r="L840" i="1"/>
  <c r="M840" i="1"/>
  <c r="B681" i="1"/>
  <c r="N800" i="1"/>
  <c r="P840" i="1"/>
  <c r="O800" i="1"/>
  <c r="A681" i="1"/>
  <c r="B713" i="1"/>
  <c r="L713" i="1"/>
  <c r="K713" i="1"/>
  <c r="Q713" i="1"/>
  <c r="P713" i="1"/>
  <c r="O713" i="1"/>
  <c r="N713" i="1"/>
  <c r="M713" i="1"/>
  <c r="J713" i="1"/>
  <c r="A713" i="1"/>
  <c r="A813" i="1"/>
  <c r="L813" i="1"/>
  <c r="K813" i="1"/>
  <c r="Q813" i="1"/>
  <c r="P813" i="1"/>
  <c r="O813" i="1"/>
  <c r="N813" i="1"/>
  <c r="M813" i="1"/>
  <c r="J813" i="1"/>
  <c r="R734" i="1"/>
  <c r="Q734" i="1"/>
  <c r="P734" i="1"/>
  <c r="N734" i="1"/>
  <c r="B734" i="1"/>
  <c r="M734" i="1"/>
  <c r="O734" i="1"/>
  <c r="L734" i="1"/>
  <c r="B699" i="1"/>
  <c r="B754" i="1"/>
  <c r="B678" i="1"/>
  <c r="R678" i="1"/>
  <c r="Q678" i="1"/>
  <c r="P678" i="1"/>
  <c r="R698" i="1"/>
  <c r="P698" i="1"/>
  <c r="O698" i="1"/>
  <c r="N698" i="1"/>
  <c r="M698" i="1"/>
  <c r="L698" i="1"/>
  <c r="K698" i="1"/>
  <c r="J698" i="1"/>
  <c r="B718" i="1"/>
  <c r="R718" i="1"/>
  <c r="R738" i="1"/>
  <c r="M738" i="1"/>
  <c r="Q738" i="1"/>
  <c r="P738" i="1"/>
  <c r="O738" i="1"/>
  <c r="N738" i="1"/>
  <c r="L738" i="1"/>
  <c r="A758" i="1"/>
  <c r="R758" i="1"/>
  <c r="L758" i="1"/>
  <c r="K758" i="1"/>
  <c r="J758" i="1"/>
  <c r="R778" i="1"/>
  <c r="B778" i="1"/>
  <c r="Q778" i="1"/>
  <c r="O778" i="1"/>
  <c r="A778" i="1"/>
  <c r="P778" i="1"/>
  <c r="R798" i="1"/>
  <c r="P798" i="1"/>
  <c r="O798" i="1"/>
  <c r="B798" i="1"/>
  <c r="N798" i="1"/>
  <c r="M798" i="1"/>
  <c r="L798" i="1"/>
  <c r="K798" i="1"/>
  <c r="J798" i="1"/>
  <c r="A798" i="1"/>
  <c r="A838" i="1"/>
  <c r="R838" i="1"/>
  <c r="K838" i="1"/>
  <c r="Q838" i="1"/>
  <c r="P838" i="1"/>
  <c r="M838" i="1"/>
  <c r="O838" i="1"/>
  <c r="N838" i="1"/>
  <c r="L838" i="1"/>
  <c r="R858" i="1"/>
  <c r="O858" i="1"/>
  <c r="J858" i="1"/>
  <c r="Q858" i="1"/>
  <c r="P858" i="1"/>
  <c r="N858" i="1"/>
  <c r="M858" i="1"/>
  <c r="L858" i="1"/>
  <c r="K858" i="1"/>
  <c r="N662" i="1"/>
  <c r="R673" i="1"/>
  <c r="Q680" i="1"/>
  <c r="P699" i="1"/>
  <c r="K718" i="1"/>
  <c r="N736" i="1"/>
  <c r="N743" i="1"/>
  <c r="R755" i="1"/>
  <c r="J763" i="1"/>
  <c r="O774" i="1"/>
  <c r="N782" i="1"/>
  <c r="K796" i="1"/>
  <c r="L803" i="1"/>
  <c r="O815" i="1"/>
  <c r="P822" i="1"/>
  <c r="M836" i="1"/>
  <c r="Q856" i="1"/>
  <c r="B684" i="1"/>
  <c r="M684" i="1"/>
  <c r="L684" i="1"/>
  <c r="J684" i="1"/>
  <c r="B704" i="1"/>
  <c r="M704" i="1"/>
  <c r="L704" i="1"/>
  <c r="J704" i="1"/>
  <c r="B724" i="1"/>
  <c r="M724" i="1"/>
  <c r="L724" i="1"/>
  <c r="J724" i="1"/>
  <c r="M744" i="1"/>
  <c r="L744" i="1"/>
  <c r="J744" i="1"/>
  <c r="B764" i="1"/>
  <c r="M764" i="1"/>
  <c r="L764" i="1"/>
  <c r="J764" i="1"/>
  <c r="M784" i="1"/>
  <c r="L784" i="1"/>
  <c r="J784" i="1"/>
  <c r="A804" i="1"/>
  <c r="M804" i="1"/>
  <c r="L804" i="1"/>
  <c r="J804" i="1"/>
  <c r="M824" i="1"/>
  <c r="L824" i="1"/>
  <c r="J824" i="1"/>
  <c r="B844" i="1"/>
  <c r="M844" i="1"/>
  <c r="L844" i="1"/>
  <c r="J844" i="1"/>
  <c r="R664" i="1"/>
  <c r="R704" i="1"/>
  <c r="M745" i="1"/>
  <c r="N764" i="1"/>
  <c r="P786" i="1"/>
  <c r="R804" i="1"/>
  <c r="K827" i="1"/>
  <c r="M845" i="1"/>
  <c r="B806" i="1"/>
  <c r="O806" i="1"/>
  <c r="N806" i="1"/>
  <c r="L806" i="1"/>
  <c r="K806" i="1"/>
  <c r="J806" i="1"/>
  <c r="K705" i="1"/>
  <c r="K709" i="1"/>
  <c r="M727" i="1"/>
  <c r="M731" i="1"/>
  <c r="O749" i="1"/>
  <c r="P764" i="1"/>
  <c r="Q771" i="1"/>
  <c r="K790" i="1"/>
  <c r="K805" i="1"/>
  <c r="K809" i="1"/>
  <c r="M827" i="1"/>
  <c r="M831" i="1"/>
  <c r="P849" i="1"/>
  <c r="A845" i="1"/>
  <c r="R845" i="1"/>
  <c r="Q845" i="1"/>
  <c r="O845" i="1"/>
  <c r="B767" i="1"/>
  <c r="Q767" i="1"/>
  <c r="B807" i="1"/>
  <c r="Q807" i="1"/>
  <c r="J663" i="1"/>
  <c r="L665" i="1"/>
  <c r="N667" i="1"/>
  <c r="P669" i="1"/>
  <c r="R671" i="1"/>
  <c r="J687" i="1"/>
  <c r="L705" i="1"/>
  <c r="L709" i="1"/>
  <c r="K724" i="1"/>
  <c r="N727" i="1"/>
  <c r="N731" i="1"/>
  <c r="M746" i="1"/>
  <c r="P749" i="1"/>
  <c r="Q764" i="1"/>
  <c r="R771" i="1"/>
  <c r="J787" i="1"/>
  <c r="L805" i="1"/>
  <c r="L809" i="1"/>
  <c r="K824" i="1"/>
  <c r="N827" i="1"/>
  <c r="N831" i="1"/>
  <c r="M846" i="1"/>
  <c r="Q849" i="1"/>
  <c r="B688" i="1"/>
  <c r="Q688" i="1"/>
  <c r="P688" i="1"/>
  <c r="N688" i="1"/>
  <c r="M688" i="1"/>
  <c r="L688" i="1"/>
  <c r="K688" i="1"/>
  <c r="J688" i="1"/>
  <c r="B708" i="1"/>
  <c r="Q708" i="1"/>
  <c r="P708" i="1"/>
  <c r="N708" i="1"/>
  <c r="M708" i="1"/>
  <c r="L708" i="1"/>
  <c r="K708" i="1"/>
  <c r="J708" i="1"/>
  <c r="B728" i="1"/>
  <c r="Q728" i="1"/>
  <c r="P728" i="1"/>
  <c r="N728" i="1"/>
  <c r="M728" i="1"/>
  <c r="L728" i="1"/>
  <c r="K728" i="1"/>
  <c r="J728" i="1"/>
  <c r="B748" i="1"/>
  <c r="Q748" i="1"/>
  <c r="P748" i="1"/>
  <c r="N748" i="1"/>
  <c r="M748" i="1"/>
  <c r="L748" i="1"/>
  <c r="K748" i="1"/>
  <c r="J748" i="1"/>
  <c r="B768" i="1"/>
  <c r="Q768" i="1"/>
  <c r="P768" i="1"/>
  <c r="N768" i="1"/>
  <c r="M768" i="1"/>
  <c r="L768" i="1"/>
  <c r="K768" i="1"/>
  <c r="J768" i="1"/>
  <c r="B788" i="1"/>
  <c r="Q788" i="1"/>
  <c r="P788" i="1"/>
  <c r="N788" i="1"/>
  <c r="M788" i="1"/>
  <c r="L788" i="1"/>
  <c r="K788" i="1"/>
  <c r="J788" i="1"/>
  <c r="Q808" i="1"/>
  <c r="P808" i="1"/>
  <c r="N808" i="1"/>
  <c r="M808" i="1"/>
  <c r="L808" i="1"/>
  <c r="K808" i="1"/>
  <c r="J808" i="1"/>
  <c r="B828" i="1"/>
  <c r="Q828" i="1"/>
  <c r="P828" i="1"/>
  <c r="N828" i="1"/>
  <c r="M828" i="1"/>
  <c r="L828" i="1"/>
  <c r="K828" i="1"/>
  <c r="J828" i="1"/>
  <c r="Q848" i="1"/>
  <c r="P848" i="1"/>
  <c r="O848" i="1"/>
  <c r="N848" i="1"/>
  <c r="M848" i="1"/>
  <c r="L848" i="1"/>
  <c r="K848" i="1"/>
  <c r="J848" i="1"/>
  <c r="K663" i="1"/>
  <c r="M665" i="1"/>
  <c r="O667" i="1"/>
  <c r="Q669" i="1"/>
  <c r="J672" i="1"/>
  <c r="K691" i="1"/>
  <c r="M709" i="1"/>
  <c r="N724" i="1"/>
  <c r="O731" i="1"/>
  <c r="P746" i="1"/>
  <c r="Q749" i="1"/>
  <c r="R764" i="1"/>
  <c r="R768" i="1"/>
  <c r="J772" i="1"/>
  <c r="K787" i="1"/>
  <c r="K791" i="1"/>
  <c r="M809" i="1"/>
  <c r="N824" i="1"/>
  <c r="O827" i="1"/>
  <c r="O831" i="1"/>
  <c r="P846" i="1"/>
  <c r="A685" i="1"/>
  <c r="R685" i="1"/>
  <c r="Q685" i="1"/>
  <c r="O685" i="1"/>
  <c r="B705" i="1"/>
  <c r="R705" i="1"/>
  <c r="Q705" i="1"/>
  <c r="O705" i="1"/>
  <c r="R745" i="1"/>
  <c r="Q745" i="1"/>
  <c r="O745" i="1"/>
  <c r="R785" i="1"/>
  <c r="Q785" i="1"/>
  <c r="O785" i="1"/>
  <c r="A805" i="1"/>
  <c r="R805" i="1"/>
  <c r="Q805" i="1"/>
  <c r="O805" i="1"/>
  <c r="R825" i="1"/>
  <c r="Q825" i="1"/>
  <c r="O825" i="1"/>
  <c r="O764" i="1"/>
  <c r="J805" i="1"/>
  <c r="B784" i="1"/>
  <c r="O706" i="1"/>
  <c r="N706" i="1"/>
  <c r="L706" i="1"/>
  <c r="K706" i="1"/>
  <c r="J706" i="1"/>
  <c r="B766" i="1"/>
  <c r="O766" i="1"/>
  <c r="N766" i="1"/>
  <c r="L766" i="1"/>
  <c r="K766" i="1"/>
  <c r="J766" i="1"/>
  <c r="B826" i="1"/>
  <c r="O826" i="1"/>
  <c r="N826" i="1"/>
  <c r="L826" i="1"/>
  <c r="K826" i="1"/>
  <c r="J826" i="1"/>
  <c r="K665" i="1"/>
  <c r="A687" i="1"/>
  <c r="Q687" i="1"/>
  <c r="B727" i="1"/>
  <c r="Q727" i="1"/>
  <c r="A684" i="1"/>
  <c r="L663" i="1"/>
  <c r="N665" i="1"/>
  <c r="P667" i="1"/>
  <c r="K672" i="1"/>
  <c r="L687" i="1"/>
  <c r="L691" i="1"/>
  <c r="N705" i="1"/>
  <c r="N709" i="1"/>
  <c r="O724" i="1"/>
  <c r="P727" i="1"/>
  <c r="P731" i="1"/>
  <c r="R749" i="1"/>
  <c r="J765" i="1"/>
  <c r="J769" i="1"/>
  <c r="K772" i="1"/>
  <c r="L787" i="1"/>
  <c r="L791" i="1"/>
  <c r="N805" i="1"/>
  <c r="N809" i="1"/>
  <c r="O824" i="1"/>
  <c r="P827" i="1"/>
  <c r="P831" i="1"/>
  <c r="J705" i="1"/>
  <c r="A686" i="1"/>
  <c r="O686" i="1"/>
  <c r="N686" i="1"/>
  <c r="L686" i="1"/>
  <c r="K686" i="1"/>
  <c r="J686" i="1"/>
  <c r="O746" i="1"/>
  <c r="N746" i="1"/>
  <c r="L746" i="1"/>
  <c r="K746" i="1"/>
  <c r="J746" i="1"/>
  <c r="O786" i="1"/>
  <c r="N786" i="1"/>
  <c r="L786" i="1"/>
  <c r="K786" i="1"/>
  <c r="J786" i="1"/>
  <c r="B846" i="1"/>
  <c r="O846" i="1"/>
  <c r="N846" i="1"/>
  <c r="L846" i="1"/>
  <c r="K846" i="1"/>
  <c r="J846" i="1"/>
  <c r="A785" i="1"/>
  <c r="B746" i="1"/>
  <c r="B804" i="1"/>
  <c r="R690" i="1"/>
  <c r="P690" i="1"/>
  <c r="O690" i="1"/>
  <c r="N690" i="1"/>
  <c r="M690" i="1"/>
  <c r="L690" i="1"/>
  <c r="J690" i="1"/>
  <c r="A710" i="1"/>
  <c r="R710" i="1"/>
  <c r="P710" i="1"/>
  <c r="O710" i="1"/>
  <c r="N710" i="1"/>
  <c r="M710" i="1"/>
  <c r="L710" i="1"/>
  <c r="J710" i="1"/>
  <c r="R730" i="1"/>
  <c r="P730" i="1"/>
  <c r="O730" i="1"/>
  <c r="N730" i="1"/>
  <c r="M730" i="1"/>
  <c r="L730" i="1"/>
  <c r="J730" i="1"/>
  <c r="B750" i="1"/>
  <c r="R750" i="1"/>
  <c r="P750" i="1"/>
  <c r="O750" i="1"/>
  <c r="N750" i="1"/>
  <c r="M750" i="1"/>
  <c r="L750" i="1"/>
  <c r="J750" i="1"/>
  <c r="R770" i="1"/>
  <c r="P770" i="1"/>
  <c r="O770" i="1"/>
  <c r="N770" i="1"/>
  <c r="M770" i="1"/>
  <c r="L770" i="1"/>
  <c r="J770" i="1"/>
  <c r="B790" i="1"/>
  <c r="R790" i="1"/>
  <c r="P790" i="1"/>
  <c r="O790" i="1"/>
  <c r="N790" i="1"/>
  <c r="M790" i="1"/>
  <c r="L790" i="1"/>
  <c r="J790" i="1"/>
  <c r="R810" i="1"/>
  <c r="P810" i="1"/>
  <c r="O810" i="1"/>
  <c r="N810" i="1"/>
  <c r="M810" i="1"/>
  <c r="L810" i="1"/>
  <c r="J810" i="1"/>
  <c r="B830" i="1"/>
  <c r="R830" i="1"/>
  <c r="P830" i="1"/>
  <c r="O830" i="1"/>
  <c r="N830" i="1"/>
  <c r="M830" i="1"/>
  <c r="L830" i="1"/>
  <c r="J830" i="1"/>
  <c r="R850" i="1"/>
  <c r="Q850" i="1"/>
  <c r="P850" i="1"/>
  <c r="O850" i="1"/>
  <c r="N850" i="1"/>
  <c r="M850" i="1"/>
  <c r="L850" i="1"/>
  <c r="J850" i="1"/>
  <c r="M663" i="1"/>
  <c r="O665" i="1"/>
  <c r="Q667" i="1"/>
  <c r="J670" i="1"/>
  <c r="M687" i="1"/>
  <c r="M691" i="1"/>
  <c r="P705" i="1"/>
  <c r="O709" i="1"/>
  <c r="P724" i="1"/>
  <c r="R727" i="1"/>
  <c r="Q731" i="1"/>
  <c r="R746" i="1"/>
  <c r="K750" i="1"/>
  <c r="K769" i="1"/>
  <c r="M787" i="1"/>
  <c r="P805" i="1"/>
  <c r="O809" i="1"/>
  <c r="P824" i="1"/>
  <c r="R827" i="1"/>
  <c r="Q831" i="1"/>
  <c r="R846" i="1"/>
  <c r="K851" i="1"/>
  <c r="B765" i="1"/>
  <c r="R765" i="1"/>
  <c r="Q765" i="1"/>
  <c r="O765" i="1"/>
  <c r="N745" i="1"/>
  <c r="N845" i="1"/>
  <c r="B745" i="1"/>
  <c r="A664" i="1"/>
  <c r="B751" i="1"/>
  <c r="J751" i="1"/>
  <c r="B791" i="1"/>
  <c r="J791" i="1"/>
  <c r="N663" i="1"/>
  <c r="P665" i="1"/>
  <c r="R667" i="1"/>
  <c r="K670" i="1"/>
  <c r="K684" i="1"/>
  <c r="N687" i="1"/>
  <c r="N691" i="1"/>
  <c r="M706" i="1"/>
  <c r="P709" i="1"/>
  <c r="Q724" i="1"/>
  <c r="O728" i="1"/>
  <c r="R731" i="1"/>
  <c r="J747" i="1"/>
  <c r="Q750" i="1"/>
  <c r="L765" i="1"/>
  <c r="L769" i="1"/>
  <c r="K784" i="1"/>
  <c r="N787" i="1"/>
  <c r="N791" i="1"/>
  <c r="M806" i="1"/>
  <c r="P809" i="1"/>
  <c r="Q824" i="1"/>
  <c r="O828" i="1"/>
  <c r="J847" i="1"/>
  <c r="L851" i="1"/>
  <c r="B725" i="1"/>
  <c r="R725" i="1"/>
  <c r="Q725" i="1"/>
  <c r="O725" i="1"/>
  <c r="B726" i="1"/>
  <c r="O726" i="1"/>
  <c r="N726" i="1"/>
  <c r="L726" i="1"/>
  <c r="K726" i="1"/>
  <c r="J726" i="1"/>
  <c r="A746" i="1"/>
  <c r="A747" i="1"/>
  <c r="B805" i="1"/>
  <c r="A831" i="1"/>
  <c r="J831" i="1"/>
  <c r="A691" i="1"/>
  <c r="A726" i="1"/>
  <c r="B747" i="1"/>
  <c r="B785" i="1"/>
  <c r="A806" i="1"/>
  <c r="R672" i="1"/>
  <c r="Q672" i="1"/>
  <c r="P672" i="1"/>
  <c r="O672" i="1"/>
  <c r="N672" i="1"/>
  <c r="L672" i="1"/>
  <c r="A692" i="1"/>
  <c r="R692" i="1"/>
  <c r="Q692" i="1"/>
  <c r="P692" i="1"/>
  <c r="O692" i="1"/>
  <c r="N692" i="1"/>
  <c r="L692" i="1"/>
  <c r="R712" i="1"/>
  <c r="Q712" i="1"/>
  <c r="P712" i="1"/>
  <c r="O712" i="1"/>
  <c r="N712" i="1"/>
  <c r="L712" i="1"/>
  <c r="B732" i="1"/>
  <c r="R732" i="1"/>
  <c r="Q732" i="1"/>
  <c r="P732" i="1"/>
  <c r="O732" i="1"/>
  <c r="N732" i="1"/>
  <c r="L732" i="1"/>
  <c r="B752" i="1"/>
  <c r="R752" i="1"/>
  <c r="Q752" i="1"/>
  <c r="P752" i="1"/>
  <c r="O752" i="1"/>
  <c r="N752" i="1"/>
  <c r="L752" i="1"/>
  <c r="A772" i="1"/>
  <c r="R772" i="1"/>
  <c r="Q772" i="1"/>
  <c r="P772" i="1"/>
  <c r="O772" i="1"/>
  <c r="N772" i="1"/>
  <c r="L772" i="1"/>
  <c r="B792" i="1"/>
  <c r="R792" i="1"/>
  <c r="Q792" i="1"/>
  <c r="P792" i="1"/>
  <c r="O792" i="1"/>
  <c r="N792" i="1"/>
  <c r="L792" i="1"/>
  <c r="B812" i="1"/>
  <c r="R812" i="1"/>
  <c r="Q812" i="1"/>
  <c r="P812" i="1"/>
  <c r="O812" i="1"/>
  <c r="N812" i="1"/>
  <c r="L812" i="1"/>
  <c r="B832" i="1"/>
  <c r="R832" i="1"/>
  <c r="Q832" i="1"/>
  <c r="P832" i="1"/>
  <c r="O832" i="1"/>
  <c r="N832" i="1"/>
  <c r="L832" i="1"/>
  <c r="B852" i="1"/>
  <c r="R852" i="1"/>
  <c r="Q852" i="1"/>
  <c r="P852" i="1"/>
  <c r="O852" i="1"/>
  <c r="N852" i="1"/>
  <c r="L852" i="1"/>
  <c r="O663" i="1"/>
  <c r="Q665" i="1"/>
  <c r="J668" i="1"/>
  <c r="N684" i="1"/>
  <c r="O687" i="1"/>
  <c r="O691" i="1"/>
  <c r="P706" i="1"/>
  <c r="Q709" i="1"/>
  <c r="R724" i="1"/>
  <c r="R728" i="1"/>
  <c r="J732" i="1"/>
  <c r="K747" i="1"/>
  <c r="K751" i="1"/>
  <c r="M765" i="1"/>
  <c r="M769" i="1"/>
  <c r="N784" i="1"/>
  <c r="O787" i="1"/>
  <c r="O791" i="1"/>
  <c r="P806" i="1"/>
  <c r="R824" i="1"/>
  <c r="R828" i="1"/>
  <c r="J832" i="1"/>
  <c r="K847" i="1"/>
  <c r="M851" i="1"/>
  <c r="A820" i="1"/>
  <c r="B685" i="1"/>
  <c r="B692" i="1"/>
  <c r="A700" i="1"/>
  <c r="B813" i="1"/>
  <c r="A828" i="1"/>
  <c r="A749" i="1"/>
  <c r="B686" i="1"/>
  <c r="A725" i="1"/>
  <c r="B814" i="1"/>
  <c r="B772" i="1"/>
  <c r="A780" i="1"/>
  <c r="B829" i="1"/>
  <c r="B836" i="1"/>
  <c r="A844" i="1"/>
  <c r="A765" i="1"/>
  <c r="A702" i="1"/>
  <c r="B716" i="1"/>
  <c r="A724" i="1"/>
  <c r="A766" i="1"/>
  <c r="A788" i="1"/>
  <c r="A830" i="1"/>
  <c r="A852" i="1"/>
  <c r="B717" i="1"/>
  <c r="A732" i="1"/>
  <c r="B781" i="1"/>
  <c r="A796" i="1"/>
  <c r="B845" i="1"/>
  <c r="A756" i="1"/>
  <c r="A764" i="1"/>
  <c r="B693" i="1"/>
  <c r="A708" i="1"/>
  <c r="A750" i="1"/>
  <c r="B757" i="1"/>
  <c r="B821" i="1"/>
  <c r="A789" i="1"/>
  <c r="A853" i="1"/>
  <c r="B701" i="1"/>
  <c r="A668" i="1"/>
  <c r="A718" i="1"/>
  <c r="A782" i="1"/>
  <c r="A846" i="1"/>
  <c r="A671" i="1"/>
  <c r="A703" i="1"/>
  <c r="A735" i="1"/>
  <c r="A767" i="1"/>
  <c r="A791" i="1"/>
  <c r="A839" i="1"/>
  <c r="A847" i="1"/>
  <c r="A695" i="1"/>
  <c r="A727" i="1"/>
  <c r="A759" i="1"/>
  <c r="A783" i="1"/>
  <c r="A807" i="1"/>
  <c r="B679" i="1"/>
  <c r="B687" i="1"/>
  <c r="B711" i="1"/>
  <c r="B799" i="1"/>
  <c r="B815" i="1"/>
  <c r="B831" i="1"/>
  <c r="B855" i="1"/>
  <c r="A672" i="1"/>
  <c r="A696" i="1"/>
  <c r="A736" i="1"/>
  <c r="A760" i="1"/>
  <c r="A768" i="1"/>
  <c r="A776" i="1"/>
  <c r="A784" i="1"/>
  <c r="A792" i="1"/>
  <c r="A800" i="1"/>
  <c r="A808" i="1"/>
  <c r="A816" i="1"/>
  <c r="A824" i="1"/>
  <c r="A832" i="1"/>
  <c r="A840" i="1"/>
  <c r="A848" i="1"/>
  <c r="A856" i="1"/>
  <c r="A719" i="1"/>
  <c r="A751" i="1"/>
  <c r="B775" i="1"/>
  <c r="A680" i="1"/>
  <c r="A704" i="1"/>
  <c r="A728" i="1"/>
  <c r="A752" i="1"/>
  <c r="B712" i="1"/>
  <c r="B744" i="1"/>
  <c r="A743" i="1"/>
  <c r="A823" i="1"/>
  <c r="A688" i="1"/>
  <c r="A720" i="1"/>
  <c r="A661" i="1"/>
  <c r="A665" i="1"/>
  <c r="A662" i="1"/>
  <c r="A666" i="1"/>
  <c r="A663" i="1"/>
  <c r="A667" i="1"/>
  <c r="J657" i="1" l="1"/>
  <c r="K657" i="1"/>
  <c r="L657" i="1"/>
  <c r="M657" i="1"/>
  <c r="N657" i="1"/>
  <c r="O657" i="1"/>
  <c r="P657" i="1"/>
  <c r="Q657" i="1"/>
  <c r="R657" i="1"/>
  <c r="J658" i="1"/>
  <c r="K658" i="1"/>
  <c r="L658" i="1"/>
  <c r="M658" i="1"/>
  <c r="N658" i="1"/>
  <c r="O658" i="1"/>
  <c r="P658" i="1"/>
  <c r="Q658" i="1"/>
  <c r="R658" i="1"/>
  <c r="J659" i="1"/>
  <c r="K659" i="1"/>
  <c r="L659" i="1"/>
  <c r="M659" i="1"/>
  <c r="N659" i="1"/>
  <c r="O659" i="1"/>
  <c r="P659" i="1"/>
  <c r="Q659" i="1"/>
  <c r="R659" i="1"/>
  <c r="A657" i="1"/>
  <c r="B657" i="1"/>
  <c r="A658" i="1"/>
  <c r="B658" i="1"/>
  <c r="A659" i="1"/>
  <c r="B659" i="1"/>
  <c r="R656" i="1" l="1"/>
  <c r="Q656" i="1"/>
  <c r="P656" i="1"/>
  <c r="O656" i="1"/>
  <c r="N656" i="1"/>
  <c r="M656" i="1"/>
  <c r="L656" i="1"/>
  <c r="K656" i="1"/>
  <c r="J656" i="1"/>
  <c r="A656" i="1"/>
  <c r="B656" i="1"/>
  <c r="C189" i="1" l="1"/>
  <c r="J189" i="1" s="1"/>
  <c r="J188" i="1"/>
  <c r="K188" i="1"/>
  <c r="L188" i="1"/>
  <c r="M188" i="1"/>
  <c r="N188" i="1"/>
  <c r="O188" i="1"/>
  <c r="P188" i="1"/>
  <c r="Q188" i="1"/>
  <c r="R188" i="1"/>
  <c r="R189" i="1"/>
  <c r="A188" i="1"/>
  <c r="B188" i="1"/>
  <c r="F105" i="8"/>
  <c r="R1065" i="1"/>
  <c r="Q1065" i="1"/>
  <c r="P1065" i="1"/>
  <c r="O1065" i="1"/>
  <c r="N1065" i="1"/>
  <c r="M1065" i="1"/>
  <c r="L1065" i="1"/>
  <c r="K1065" i="1"/>
  <c r="J1065" i="1"/>
  <c r="Q189" i="1" l="1"/>
  <c r="P189" i="1"/>
  <c r="B189" i="1"/>
  <c r="N189" i="1"/>
  <c r="O189" i="1"/>
  <c r="L189" i="1"/>
  <c r="A189" i="1"/>
  <c r="M189" i="1"/>
  <c r="C190" i="1"/>
  <c r="K190" i="1" s="1"/>
  <c r="K189" i="1"/>
  <c r="B1065" i="1"/>
  <c r="A1065" i="1"/>
  <c r="C1314" i="1"/>
  <c r="C1313" i="1"/>
  <c r="C1312" i="1"/>
  <c r="C1311" i="1"/>
  <c r="B1311" i="1" s="1"/>
  <c r="C1310" i="1"/>
  <c r="A1310" i="1" s="1"/>
  <c r="C1309" i="1"/>
  <c r="B1309" i="1" s="1"/>
  <c r="C1308" i="1"/>
  <c r="B1308" i="1" s="1"/>
  <c r="C1307" i="1"/>
  <c r="B1307" i="1" s="1"/>
  <c r="C1306" i="1"/>
  <c r="C1305" i="1"/>
  <c r="C1304" i="1"/>
  <c r="C1303" i="1"/>
  <c r="B1303" i="1" s="1"/>
  <c r="C1302" i="1"/>
  <c r="A1302" i="1" s="1"/>
  <c r="C1301" i="1"/>
  <c r="B1301" i="1" s="1"/>
  <c r="C1300" i="1"/>
  <c r="B1300" i="1" s="1"/>
  <c r="C1299" i="1"/>
  <c r="B1299" i="1" s="1"/>
  <c r="C1298" i="1"/>
  <c r="C1297" i="1"/>
  <c r="C1296" i="1"/>
  <c r="C1295" i="1"/>
  <c r="A1295" i="1" s="1"/>
  <c r="C1294" i="1"/>
  <c r="A1294" i="1" s="1"/>
  <c r="C1293" i="1"/>
  <c r="B1293" i="1" s="1"/>
  <c r="C1292" i="1"/>
  <c r="B1292" i="1" s="1"/>
  <c r="C1291" i="1"/>
  <c r="B1291" i="1" s="1"/>
  <c r="C1290" i="1"/>
  <c r="C1289" i="1"/>
  <c r="C1288" i="1"/>
  <c r="C1287" i="1"/>
  <c r="B1287" i="1" s="1"/>
  <c r="C1286" i="1"/>
  <c r="A1286" i="1" s="1"/>
  <c r="C1285" i="1"/>
  <c r="B1285" i="1" s="1"/>
  <c r="C1284" i="1"/>
  <c r="B1284" i="1" s="1"/>
  <c r="C1283" i="1"/>
  <c r="B1283" i="1" s="1"/>
  <c r="C1282" i="1"/>
  <c r="C1281" i="1"/>
  <c r="C1280" i="1"/>
  <c r="C1279" i="1"/>
  <c r="A1279" i="1" s="1"/>
  <c r="C1278" i="1"/>
  <c r="A1278" i="1" s="1"/>
  <c r="C1277" i="1"/>
  <c r="B1277" i="1" s="1"/>
  <c r="C1276" i="1"/>
  <c r="B1276" i="1" s="1"/>
  <c r="C1275" i="1"/>
  <c r="B1275" i="1" s="1"/>
  <c r="C1274" i="1"/>
  <c r="C1273" i="1"/>
  <c r="C1272" i="1"/>
  <c r="C1271" i="1"/>
  <c r="B1271" i="1" s="1"/>
  <c r="C1270" i="1"/>
  <c r="A1270" i="1" s="1"/>
  <c r="C1269" i="1"/>
  <c r="B1269" i="1" s="1"/>
  <c r="C1268" i="1"/>
  <c r="B1268" i="1" s="1"/>
  <c r="C1267" i="1"/>
  <c r="B1267" i="1" s="1"/>
  <c r="C1266" i="1"/>
  <c r="C1265" i="1"/>
  <c r="C1264" i="1"/>
  <c r="C1263" i="1"/>
  <c r="B1263" i="1" s="1"/>
  <c r="C1262" i="1"/>
  <c r="A1262" i="1" s="1"/>
  <c r="C1261" i="1"/>
  <c r="B1261" i="1" s="1"/>
  <c r="C1260" i="1"/>
  <c r="B1260" i="1" s="1"/>
  <c r="C1259" i="1"/>
  <c r="B1259" i="1" s="1"/>
  <c r="C1258" i="1"/>
  <c r="C1257" i="1"/>
  <c r="C1256" i="1"/>
  <c r="C1255" i="1"/>
  <c r="B1255" i="1" s="1"/>
  <c r="C1254" i="1"/>
  <c r="A1254" i="1" s="1"/>
  <c r="C1253" i="1"/>
  <c r="B1253" i="1" s="1"/>
  <c r="C1252" i="1"/>
  <c r="B1252" i="1" s="1"/>
  <c r="C1251" i="1"/>
  <c r="B1251" i="1" s="1"/>
  <c r="C1250" i="1"/>
  <c r="C1249" i="1"/>
  <c r="C1248" i="1"/>
  <c r="C1247" i="1"/>
  <c r="B1247" i="1" s="1"/>
  <c r="C1246" i="1"/>
  <c r="A1246" i="1" s="1"/>
  <c r="C1245" i="1"/>
  <c r="B1245" i="1" s="1"/>
  <c r="C1244" i="1"/>
  <c r="B1244" i="1" s="1"/>
  <c r="C1243" i="1"/>
  <c r="B1243" i="1" s="1"/>
  <c r="C1242" i="1"/>
  <c r="C1241" i="1"/>
  <c r="C1240" i="1"/>
  <c r="C1239" i="1"/>
  <c r="A1239" i="1" s="1"/>
  <c r="C1238" i="1"/>
  <c r="A1238" i="1" s="1"/>
  <c r="C1237" i="1"/>
  <c r="B1237" i="1" s="1"/>
  <c r="C1236" i="1"/>
  <c r="B1236" i="1" s="1"/>
  <c r="C1235" i="1"/>
  <c r="B1235" i="1" s="1"/>
  <c r="C1234" i="1"/>
  <c r="C1233" i="1"/>
  <c r="C1232" i="1"/>
  <c r="C1231" i="1"/>
  <c r="B1231" i="1" s="1"/>
  <c r="C1230" i="1"/>
  <c r="A1230" i="1" s="1"/>
  <c r="C1229" i="1"/>
  <c r="B1229" i="1" s="1"/>
  <c r="C1228" i="1"/>
  <c r="B1228" i="1" s="1"/>
  <c r="C1227" i="1"/>
  <c r="B1227" i="1" s="1"/>
  <c r="C1226" i="1"/>
  <c r="C1225" i="1"/>
  <c r="C1224" i="1"/>
  <c r="C1223" i="1"/>
  <c r="C1222" i="1"/>
  <c r="A1222" i="1" s="1"/>
  <c r="C1221" i="1"/>
  <c r="B1221" i="1" s="1"/>
  <c r="C1220" i="1"/>
  <c r="B1220" i="1" s="1"/>
  <c r="C1219" i="1"/>
  <c r="B1219" i="1" s="1"/>
  <c r="C1218" i="1"/>
  <c r="C1217" i="1"/>
  <c r="C1216" i="1"/>
  <c r="C1215" i="1"/>
  <c r="B1215" i="1" s="1"/>
  <c r="C1214" i="1"/>
  <c r="A1214" i="1" s="1"/>
  <c r="C1213" i="1"/>
  <c r="B1213" i="1" s="1"/>
  <c r="C1212" i="1"/>
  <c r="B1212" i="1" s="1"/>
  <c r="C1211" i="1"/>
  <c r="B1211" i="1" s="1"/>
  <c r="C1210" i="1"/>
  <c r="C1209" i="1"/>
  <c r="C1208" i="1"/>
  <c r="C1207" i="1"/>
  <c r="B1207" i="1" s="1"/>
  <c r="C1206" i="1"/>
  <c r="A1206" i="1" s="1"/>
  <c r="C1205" i="1"/>
  <c r="B1205" i="1" s="1"/>
  <c r="C1204" i="1"/>
  <c r="B1204" i="1" s="1"/>
  <c r="C1203" i="1"/>
  <c r="B1203" i="1" s="1"/>
  <c r="C1202" i="1"/>
  <c r="C1201" i="1"/>
  <c r="C1200" i="1"/>
  <c r="C1199" i="1"/>
  <c r="A1199" i="1" s="1"/>
  <c r="C1198" i="1"/>
  <c r="A1198" i="1" s="1"/>
  <c r="C1197" i="1"/>
  <c r="B1197" i="1" s="1"/>
  <c r="C1196" i="1"/>
  <c r="B1196" i="1" s="1"/>
  <c r="C1195" i="1"/>
  <c r="B1195" i="1" s="1"/>
  <c r="C1194" i="1"/>
  <c r="C1193" i="1"/>
  <c r="A1193" i="1" s="1"/>
  <c r="C1192" i="1"/>
  <c r="C1191" i="1"/>
  <c r="B1191" i="1" s="1"/>
  <c r="C1190" i="1"/>
  <c r="A1190" i="1" s="1"/>
  <c r="C1189" i="1"/>
  <c r="B1189" i="1" s="1"/>
  <c r="C1188" i="1"/>
  <c r="B1188" i="1" s="1"/>
  <c r="C1187" i="1"/>
  <c r="B1187" i="1" s="1"/>
  <c r="C1186" i="1"/>
  <c r="C1185" i="1"/>
  <c r="C1184" i="1"/>
  <c r="C1183" i="1"/>
  <c r="B1183" i="1" s="1"/>
  <c r="C1182" i="1"/>
  <c r="A1182" i="1" s="1"/>
  <c r="C1181" i="1"/>
  <c r="B1181" i="1" s="1"/>
  <c r="C1180" i="1"/>
  <c r="B1180" i="1" s="1"/>
  <c r="C1179" i="1"/>
  <c r="B1179" i="1" s="1"/>
  <c r="C1178" i="1"/>
  <c r="C1177" i="1"/>
  <c r="C1176" i="1"/>
  <c r="C1175" i="1"/>
  <c r="C1174" i="1"/>
  <c r="A1174" i="1" s="1"/>
  <c r="C1173" i="1"/>
  <c r="B1173" i="1" s="1"/>
  <c r="C1172" i="1"/>
  <c r="B1172" i="1" s="1"/>
  <c r="C1171" i="1"/>
  <c r="B1171" i="1" s="1"/>
  <c r="C1170" i="1"/>
  <c r="C1169" i="1"/>
  <c r="C1168" i="1"/>
  <c r="C1167" i="1"/>
  <c r="A1167" i="1" s="1"/>
  <c r="C1166" i="1"/>
  <c r="A1166" i="1" s="1"/>
  <c r="C1165" i="1"/>
  <c r="B1165" i="1" s="1"/>
  <c r="C1164" i="1"/>
  <c r="B1164" i="1" s="1"/>
  <c r="C1163" i="1"/>
  <c r="B1163" i="1" s="1"/>
  <c r="C1162" i="1"/>
  <c r="C1161" i="1"/>
  <c r="C1160" i="1"/>
  <c r="C1159" i="1"/>
  <c r="B1159" i="1" s="1"/>
  <c r="C1158" i="1"/>
  <c r="A1158" i="1" s="1"/>
  <c r="C1157" i="1"/>
  <c r="B1157" i="1" s="1"/>
  <c r="C1156" i="1"/>
  <c r="B1156" i="1" s="1"/>
  <c r="C1155" i="1"/>
  <c r="B1155" i="1" s="1"/>
  <c r="C1154" i="1"/>
  <c r="C1153" i="1"/>
  <c r="C1152" i="1"/>
  <c r="C1151" i="1"/>
  <c r="B1151" i="1" s="1"/>
  <c r="C1150" i="1"/>
  <c r="A1150" i="1" s="1"/>
  <c r="C1149" i="1"/>
  <c r="B1149" i="1" s="1"/>
  <c r="C1148" i="1"/>
  <c r="B1148" i="1" s="1"/>
  <c r="C1147" i="1"/>
  <c r="B1147" i="1" s="1"/>
  <c r="C1146" i="1"/>
  <c r="C1145" i="1"/>
  <c r="A1145" i="1" s="1"/>
  <c r="C1144" i="1"/>
  <c r="C1143" i="1"/>
  <c r="C1142" i="1"/>
  <c r="A1142" i="1" s="1"/>
  <c r="C1141" i="1"/>
  <c r="B1141" i="1" s="1"/>
  <c r="C1140" i="1"/>
  <c r="B1140" i="1" s="1"/>
  <c r="C1139" i="1"/>
  <c r="B1139" i="1" s="1"/>
  <c r="C1138" i="1"/>
  <c r="C1137" i="1"/>
  <c r="C1136" i="1"/>
  <c r="C1135" i="1"/>
  <c r="A1135" i="1" s="1"/>
  <c r="C1134" i="1"/>
  <c r="A1134" i="1" s="1"/>
  <c r="C1133" i="1"/>
  <c r="B1133" i="1" s="1"/>
  <c r="C1132" i="1"/>
  <c r="B1132" i="1" s="1"/>
  <c r="C1131" i="1"/>
  <c r="B1131" i="1" s="1"/>
  <c r="C1130" i="1"/>
  <c r="C1129" i="1"/>
  <c r="C1128" i="1"/>
  <c r="C1127" i="1"/>
  <c r="C1126" i="1"/>
  <c r="A1126" i="1" s="1"/>
  <c r="C1125" i="1"/>
  <c r="B1125" i="1" s="1"/>
  <c r="C1124" i="1"/>
  <c r="B1124" i="1" s="1"/>
  <c r="C1123" i="1"/>
  <c r="B1123" i="1" s="1"/>
  <c r="C1122" i="1"/>
  <c r="C1121" i="1"/>
  <c r="C1120" i="1"/>
  <c r="A1120" i="1" s="1"/>
  <c r="C1119" i="1"/>
  <c r="B1119" i="1" s="1"/>
  <c r="C1118" i="1"/>
  <c r="A1118" i="1" s="1"/>
  <c r="C1117" i="1"/>
  <c r="B1117" i="1" s="1"/>
  <c r="C1116" i="1"/>
  <c r="B1116" i="1" s="1"/>
  <c r="C1115" i="1"/>
  <c r="B1115" i="1" s="1"/>
  <c r="C1114" i="1"/>
  <c r="C1113" i="1"/>
  <c r="A1113" i="1" s="1"/>
  <c r="C1112" i="1"/>
  <c r="A1112" i="1" s="1"/>
  <c r="C1111" i="1"/>
  <c r="B1111" i="1" s="1"/>
  <c r="C1110" i="1"/>
  <c r="A1110" i="1" s="1"/>
  <c r="C1109" i="1"/>
  <c r="B1109" i="1" s="1"/>
  <c r="C1108" i="1"/>
  <c r="B1108" i="1" s="1"/>
  <c r="C1107" i="1"/>
  <c r="B1107" i="1" s="1"/>
  <c r="C1106" i="1"/>
  <c r="C1105" i="1"/>
  <c r="C1104" i="1"/>
  <c r="A1104" i="1" s="1"/>
  <c r="C1103" i="1"/>
  <c r="C1102" i="1"/>
  <c r="A1102" i="1" s="1"/>
  <c r="C1101" i="1"/>
  <c r="B1101" i="1" s="1"/>
  <c r="C1100" i="1"/>
  <c r="B1100" i="1" s="1"/>
  <c r="C1099" i="1"/>
  <c r="B1099" i="1" s="1"/>
  <c r="C1098" i="1"/>
  <c r="C1097" i="1"/>
  <c r="A1097" i="1" s="1"/>
  <c r="C1096" i="1"/>
  <c r="A1096" i="1" s="1"/>
  <c r="C1095" i="1"/>
  <c r="B1095" i="1" s="1"/>
  <c r="C1094" i="1"/>
  <c r="A1094" i="1" s="1"/>
  <c r="C1093" i="1"/>
  <c r="B1093" i="1" s="1"/>
  <c r="C1092" i="1"/>
  <c r="B1092" i="1" s="1"/>
  <c r="C1091" i="1"/>
  <c r="B1091" i="1" s="1"/>
  <c r="C1090" i="1"/>
  <c r="C1089" i="1"/>
  <c r="C1088" i="1"/>
  <c r="A1088" i="1" s="1"/>
  <c r="C1087" i="1"/>
  <c r="C1086" i="1"/>
  <c r="A1086" i="1" s="1"/>
  <c r="C1085" i="1"/>
  <c r="B1085" i="1" s="1"/>
  <c r="C1084" i="1"/>
  <c r="B1084" i="1" s="1"/>
  <c r="C1083" i="1"/>
  <c r="B1083" i="1" s="1"/>
  <c r="C1082" i="1"/>
  <c r="C1081" i="1"/>
  <c r="C1080" i="1"/>
  <c r="A1080" i="1" s="1"/>
  <c r="C1079" i="1"/>
  <c r="B1079" i="1" s="1"/>
  <c r="C1078" i="1"/>
  <c r="A1078" i="1" s="1"/>
  <c r="C1077" i="1"/>
  <c r="B1077" i="1" s="1"/>
  <c r="C1076" i="1"/>
  <c r="B1076" i="1" s="1"/>
  <c r="C1075" i="1"/>
  <c r="B1075" i="1" s="1"/>
  <c r="C1074" i="1"/>
  <c r="C1073" i="1"/>
  <c r="C1072" i="1"/>
  <c r="A1072" i="1" s="1"/>
  <c r="C1071" i="1"/>
  <c r="B1071" i="1" s="1"/>
  <c r="C1070" i="1"/>
  <c r="A1070" i="1" s="1"/>
  <c r="C1069" i="1"/>
  <c r="B1069" i="1" s="1"/>
  <c r="C1068" i="1"/>
  <c r="B1068" i="1" s="1"/>
  <c r="C1067" i="1"/>
  <c r="B1067" i="1" s="1"/>
  <c r="C1066"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54" i="1"/>
  <c r="C2155" i="1"/>
  <c r="C2156" i="1"/>
  <c r="C2157" i="1"/>
  <c r="C2158" i="1"/>
  <c r="C2159" i="1"/>
  <c r="C2160" i="1"/>
  <c r="C2161" i="1"/>
  <c r="C2162" i="1"/>
  <c r="C2163" i="1"/>
  <c r="C2164" i="1"/>
  <c r="C2165" i="1"/>
  <c r="C2166" i="1"/>
  <c r="C2167" i="1"/>
  <c r="C2168" i="1"/>
  <c r="C2169" i="1"/>
  <c r="M2169" i="1" s="1"/>
  <c r="C2170" i="1"/>
  <c r="B2170" i="1" s="1"/>
  <c r="C2171" i="1"/>
  <c r="L2171" i="1" s="1"/>
  <c r="C2172" i="1"/>
  <c r="A2172" i="1" s="1"/>
  <c r="C2173" i="1"/>
  <c r="R2173" i="1" s="1"/>
  <c r="C2174" i="1"/>
  <c r="R2174" i="1" s="1"/>
  <c r="C2175" i="1"/>
  <c r="J2175" i="1" s="1"/>
  <c r="C2176" i="1"/>
  <c r="K2176" i="1" s="1"/>
  <c r="C2177" i="1"/>
  <c r="Q2177" i="1" s="1"/>
  <c r="C2178" i="1"/>
  <c r="A2178" i="1" s="1"/>
  <c r="C2179" i="1"/>
  <c r="R2179" i="1" s="1"/>
  <c r="C2180" i="1"/>
  <c r="J2180" i="1" s="1"/>
  <c r="C2181" i="1"/>
  <c r="B2181" i="1" s="1"/>
  <c r="C2182" i="1"/>
  <c r="R2182" i="1" s="1"/>
  <c r="C2183" i="1"/>
  <c r="B2183" i="1" s="1"/>
  <c r="C2184" i="1"/>
  <c r="A2184" i="1" s="1"/>
  <c r="C2185" i="1"/>
  <c r="J2185" i="1" s="1"/>
  <c r="C2186" i="1"/>
  <c r="O2186" i="1" s="1"/>
  <c r="C2187" i="1"/>
  <c r="R2187" i="1" s="1"/>
  <c r="C2188" i="1"/>
  <c r="B2188" i="1" s="1"/>
  <c r="C2189" i="1"/>
  <c r="B2189" i="1" s="1"/>
  <c r="C2190" i="1"/>
  <c r="C2191" i="1"/>
  <c r="N2191" i="1" s="1"/>
  <c r="C2192" i="1"/>
  <c r="R2192" i="1" s="1"/>
  <c r="C2193" i="1"/>
  <c r="A2193" i="1" s="1"/>
  <c r="C2194" i="1"/>
  <c r="Q2194" i="1" s="1"/>
  <c r="C2195" i="1"/>
  <c r="O2195" i="1" s="1"/>
  <c r="C2196" i="1"/>
  <c r="K2196" i="1" s="1"/>
  <c r="C2197" i="1"/>
  <c r="R2197" i="1" s="1"/>
  <c r="C2198" i="1"/>
  <c r="A2198" i="1" s="1"/>
  <c r="C2199" i="1"/>
  <c r="A2199" i="1" s="1"/>
  <c r="C2200" i="1"/>
  <c r="B2200" i="1" s="1"/>
  <c r="C2201" i="1"/>
  <c r="J2201" i="1" s="1"/>
  <c r="C2202" i="1"/>
  <c r="R2202" i="1" s="1"/>
  <c r="C2203" i="1"/>
  <c r="R2203" i="1" s="1"/>
  <c r="C2204" i="1"/>
  <c r="R2204" i="1" s="1"/>
  <c r="C2205" i="1"/>
  <c r="R2205" i="1" s="1"/>
  <c r="C2206" i="1"/>
  <c r="A2206" i="1" s="1"/>
  <c r="C2207" i="1"/>
  <c r="R2207" i="1" s="1"/>
  <c r="C2208" i="1"/>
  <c r="M2208" i="1" s="1"/>
  <c r="C2209" i="1"/>
  <c r="R2209" i="1" s="1"/>
  <c r="C2210" i="1"/>
  <c r="P2210" i="1" s="1"/>
  <c r="C2211" i="1"/>
  <c r="P2211" i="1" s="1"/>
  <c r="C2212" i="1"/>
  <c r="B2212" i="1" s="1"/>
  <c r="C2213" i="1"/>
  <c r="N2213" i="1" s="1"/>
  <c r="C2214" i="1"/>
  <c r="R2214" i="1" s="1"/>
  <c r="C2215" i="1"/>
  <c r="R2215" i="1" s="1"/>
  <c r="C2216" i="1"/>
  <c r="R2216" i="1" s="1"/>
  <c r="C2217" i="1"/>
  <c r="P2217" i="1" s="1"/>
  <c r="C2218" i="1"/>
  <c r="R2218" i="1" s="1"/>
  <c r="C2219" i="1"/>
  <c r="R2219" i="1" s="1"/>
  <c r="C2220" i="1"/>
  <c r="M2220" i="1" s="1"/>
  <c r="C2221" i="1"/>
  <c r="R2221" i="1" s="1"/>
  <c r="C2222" i="1"/>
  <c r="A2222" i="1" s="1"/>
  <c r="C2223" i="1"/>
  <c r="Q2223" i="1" s="1"/>
  <c r="C2224" i="1"/>
  <c r="R2224" i="1" s="1"/>
  <c r="C2225" i="1"/>
  <c r="K2225" i="1" s="1"/>
  <c r="C2226" i="1"/>
  <c r="R2226" i="1" s="1"/>
  <c r="C2227" i="1"/>
  <c r="C2228" i="1"/>
  <c r="O2228" i="1" s="1"/>
  <c r="C2229" i="1"/>
  <c r="A2229" i="1" s="1"/>
  <c r="C2230" i="1"/>
  <c r="J2230" i="1" s="1"/>
  <c r="C2231" i="1"/>
  <c r="R2231" i="1" s="1"/>
  <c r="C2232" i="1"/>
  <c r="C2233" i="1"/>
  <c r="Q2233" i="1" s="1"/>
  <c r="C2234" i="1"/>
  <c r="P2234" i="1" s="1"/>
  <c r="C2235" i="1"/>
  <c r="Q2235" i="1" s="1"/>
  <c r="C2236" i="1"/>
  <c r="B2236" i="1" s="1"/>
  <c r="C2237" i="1"/>
  <c r="O2237" i="1" s="1"/>
  <c r="C2238" i="1"/>
  <c r="R2238" i="1" s="1"/>
  <c r="C2239" i="1"/>
  <c r="P2239" i="1" s="1"/>
  <c r="C2240" i="1"/>
  <c r="P2240" i="1" s="1"/>
  <c r="C2241" i="1"/>
  <c r="C2242" i="1"/>
  <c r="O2242" i="1" s="1"/>
  <c r="C2243" i="1"/>
  <c r="R2243" i="1" s="1"/>
  <c r="C2244" i="1"/>
  <c r="Q2244" i="1" s="1"/>
  <c r="C2245" i="1"/>
  <c r="O2245" i="1" s="1"/>
  <c r="C2246" i="1"/>
  <c r="Q2246" i="1" s="1"/>
  <c r="C2247" i="1"/>
  <c r="Q2247" i="1" s="1"/>
  <c r="C2248" i="1"/>
  <c r="C2249" i="1"/>
  <c r="Q2249" i="1" s="1"/>
  <c r="C2250" i="1"/>
  <c r="A2250" i="1" s="1"/>
  <c r="C2251" i="1"/>
  <c r="Q2251" i="1" s="1"/>
  <c r="C2252" i="1"/>
  <c r="Q2252" i="1" s="1"/>
  <c r="C2253" i="1"/>
  <c r="C2254" i="1"/>
  <c r="B2254" i="1" s="1"/>
  <c r="C2255" i="1"/>
  <c r="B2255" i="1" s="1"/>
  <c r="C2256" i="1"/>
  <c r="O2256" i="1" s="1"/>
  <c r="C2257" i="1"/>
  <c r="Q2257" i="1" s="1"/>
  <c r="C2258" i="1"/>
  <c r="A2258" i="1" s="1"/>
  <c r="C2259" i="1"/>
  <c r="L2259" i="1" s="1"/>
  <c r="C2260" i="1"/>
  <c r="R2260" i="1" s="1"/>
  <c r="C2261" i="1"/>
  <c r="B2261" i="1" s="1"/>
  <c r="C2262" i="1"/>
  <c r="N2262" i="1" s="1"/>
  <c r="C2263" i="1"/>
  <c r="A2263" i="1" s="1"/>
  <c r="C2264" i="1"/>
  <c r="M2264" i="1" s="1"/>
  <c r="C2265" i="1"/>
  <c r="R2265" i="1" s="1"/>
  <c r="C2266" i="1"/>
  <c r="B2266" i="1" s="1"/>
  <c r="C2267" i="1"/>
  <c r="N2267" i="1" s="1"/>
  <c r="C2268" i="1"/>
  <c r="C2269" i="1"/>
  <c r="K2269" i="1" s="1"/>
  <c r="C2270" i="1"/>
  <c r="C2271" i="1"/>
  <c r="R2271" i="1" s="1"/>
  <c r="C2272" i="1"/>
  <c r="B2272" i="1" s="1"/>
  <c r="C2273" i="1"/>
  <c r="R2273" i="1" s="1"/>
  <c r="C2274" i="1"/>
  <c r="B2274" i="1" s="1"/>
  <c r="C2275" i="1"/>
  <c r="R2275" i="1" s="1"/>
  <c r="C2276" i="1"/>
  <c r="R2276" i="1" s="1"/>
  <c r="C2277" i="1"/>
  <c r="A2277" i="1" s="1"/>
  <c r="C2278" i="1"/>
  <c r="R2278" i="1" s="1"/>
  <c r="C2279" i="1"/>
  <c r="O2279" i="1" s="1"/>
  <c r="C2280" i="1"/>
  <c r="R2280" i="1" s="1"/>
  <c r="C2281" i="1"/>
  <c r="P2281" i="1" s="1"/>
  <c r="C2282" i="1"/>
  <c r="R2282" i="1" s="1"/>
  <c r="C2283" i="1"/>
  <c r="R2283" i="1" s="1"/>
  <c r="C2284" i="1"/>
  <c r="R2284" i="1" s="1"/>
  <c r="C2285" i="1"/>
  <c r="A2285" i="1" s="1"/>
  <c r="C2286" i="1"/>
  <c r="Q2286" i="1" s="1"/>
  <c r="C2287" i="1"/>
  <c r="R2287" i="1" s="1"/>
  <c r="J2355" i="1"/>
  <c r="K2355" i="1"/>
  <c r="L2355" i="1"/>
  <c r="M2355" i="1"/>
  <c r="N2355" i="1"/>
  <c r="O2355" i="1"/>
  <c r="P2355" i="1"/>
  <c r="Q2355" i="1"/>
  <c r="R2355" i="1"/>
  <c r="B2355" i="1"/>
  <c r="A235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2288" i="1"/>
  <c r="K2288" i="1"/>
  <c r="L2288" i="1"/>
  <c r="M2288" i="1"/>
  <c r="N2288" i="1"/>
  <c r="O2288" i="1"/>
  <c r="P2288" i="1"/>
  <c r="Q2288" i="1"/>
  <c r="R2288" i="1"/>
  <c r="J2289" i="1"/>
  <c r="K2289" i="1"/>
  <c r="L2289" i="1"/>
  <c r="M2289" i="1"/>
  <c r="N2289" i="1"/>
  <c r="O2289" i="1"/>
  <c r="P2289" i="1"/>
  <c r="Q2289" i="1"/>
  <c r="R2289" i="1"/>
  <c r="J2290" i="1"/>
  <c r="K2290" i="1"/>
  <c r="L2290" i="1"/>
  <c r="M2290" i="1"/>
  <c r="N2290" i="1"/>
  <c r="O2290" i="1"/>
  <c r="P2290" i="1"/>
  <c r="Q2290" i="1"/>
  <c r="R2290" i="1"/>
  <c r="A2288" i="1"/>
  <c r="B2288" i="1"/>
  <c r="A2289" i="1"/>
  <c r="B2289" i="1"/>
  <c r="A2290" i="1"/>
  <c r="B2290" i="1"/>
  <c r="J304" i="1"/>
  <c r="K304" i="1"/>
  <c r="L304" i="1"/>
  <c r="M304" i="1"/>
  <c r="N304" i="1"/>
  <c r="P304" i="1"/>
  <c r="Q304" i="1"/>
  <c r="R304" i="1"/>
  <c r="A304" i="1"/>
  <c r="B304" i="1"/>
  <c r="B43" i="18"/>
  <c r="O304" i="1" s="1"/>
  <c r="N2196" i="1" l="1"/>
  <c r="Q2196" i="1"/>
  <c r="A2221" i="1"/>
  <c r="K2276" i="1"/>
  <c r="B190" i="1"/>
  <c r="J190" i="1"/>
  <c r="L190" i="1"/>
  <c r="M190" i="1"/>
  <c r="N190" i="1"/>
  <c r="O190" i="1"/>
  <c r="A190" i="1"/>
  <c r="L2254" i="1"/>
  <c r="A2181" i="1"/>
  <c r="Q2254" i="1"/>
  <c r="M295" i="1"/>
  <c r="A1156" i="1"/>
  <c r="K2254" i="1"/>
  <c r="A2182" i="1"/>
  <c r="A2261" i="1"/>
  <c r="Q2182" i="1"/>
  <c r="C191" i="1"/>
  <c r="R190" i="1"/>
  <c r="Q190" i="1"/>
  <c r="P190" i="1"/>
  <c r="N2182" i="1"/>
  <c r="O2182" i="1"/>
  <c r="Q2206" i="1"/>
  <c r="P2206" i="1"/>
  <c r="R2206" i="1"/>
  <c r="A1123" i="1"/>
  <c r="A1163" i="1"/>
  <c r="A1276" i="1"/>
  <c r="A1124" i="1"/>
  <c r="O2174" i="1"/>
  <c r="A1155" i="1"/>
  <c r="B2238" i="1"/>
  <c r="A1164" i="1"/>
  <c r="A1091" i="1"/>
  <c r="M2174" i="1"/>
  <c r="K2220" i="1"/>
  <c r="N2174" i="1"/>
  <c r="P2220" i="1"/>
  <c r="P2174" i="1"/>
  <c r="A2238" i="1"/>
  <c r="B2182" i="1"/>
  <c r="J2254" i="1"/>
  <c r="A1179" i="1"/>
  <c r="A1180" i="1"/>
  <c r="A1196" i="1"/>
  <c r="A1203" i="1"/>
  <c r="A1204" i="1"/>
  <c r="A1235" i="1"/>
  <c r="M2254" i="1"/>
  <c r="N2254" i="1"/>
  <c r="O2254" i="1"/>
  <c r="P2254" i="1"/>
  <c r="A1236" i="1"/>
  <c r="A1243" i="1"/>
  <c r="A1244" i="1"/>
  <c r="A1259" i="1"/>
  <c r="A2174" i="1"/>
  <c r="A1260" i="1"/>
  <c r="K2174" i="1"/>
  <c r="B2214" i="1"/>
  <c r="O2286" i="1"/>
  <c r="A1283" i="1"/>
  <c r="R2254" i="1"/>
  <c r="A1092" i="1"/>
  <c r="B2174" i="1"/>
  <c r="A1099" i="1"/>
  <c r="J2174" i="1"/>
  <c r="A2214" i="1"/>
  <c r="N2286" i="1"/>
  <c r="A1100" i="1"/>
  <c r="L2174" i="1"/>
  <c r="R2286" i="1"/>
  <c r="A1284" i="1"/>
  <c r="A1251" i="1"/>
  <c r="A1187" i="1"/>
  <c r="A1267" i="1"/>
  <c r="A1115" i="1"/>
  <c r="A1188" i="1"/>
  <c r="A1268" i="1"/>
  <c r="A1067" i="1"/>
  <c r="A1116" i="1"/>
  <c r="A1195" i="1"/>
  <c r="A1275" i="1"/>
  <c r="A1172" i="1"/>
  <c r="A1075" i="1"/>
  <c r="A1131" i="1"/>
  <c r="A1211" i="1"/>
  <c r="A1291" i="1"/>
  <c r="A1076" i="1"/>
  <c r="A1132" i="1"/>
  <c r="A1212" i="1"/>
  <c r="A1292" i="1"/>
  <c r="A1107" i="1"/>
  <c r="A1139" i="1"/>
  <c r="A1219" i="1"/>
  <c r="A1299" i="1"/>
  <c r="A1171" i="1"/>
  <c r="A1083" i="1"/>
  <c r="A1140" i="1"/>
  <c r="A1220" i="1"/>
  <c r="A1300" i="1"/>
  <c r="A1252" i="1"/>
  <c r="A1084" i="1"/>
  <c r="A1147" i="1"/>
  <c r="A1227" i="1"/>
  <c r="A1307" i="1"/>
  <c r="A1108" i="1"/>
  <c r="A1068" i="1"/>
  <c r="A1148" i="1"/>
  <c r="A1228" i="1"/>
  <c r="A1308" i="1"/>
  <c r="Q1087" i="1"/>
  <c r="P1087" i="1"/>
  <c r="O1087" i="1"/>
  <c r="N1087" i="1"/>
  <c r="M1087" i="1"/>
  <c r="L1087" i="1"/>
  <c r="K1087" i="1"/>
  <c r="R1087" i="1"/>
  <c r="J1087" i="1"/>
  <c r="Q1103" i="1"/>
  <c r="P1103" i="1"/>
  <c r="O1103" i="1"/>
  <c r="N1103" i="1"/>
  <c r="M1103" i="1"/>
  <c r="L1103" i="1"/>
  <c r="K1103" i="1"/>
  <c r="R1103" i="1"/>
  <c r="J1103" i="1"/>
  <c r="Q1127" i="1"/>
  <c r="P1127" i="1"/>
  <c r="O1127" i="1"/>
  <c r="M1127" i="1"/>
  <c r="L1127" i="1"/>
  <c r="R1127" i="1"/>
  <c r="N1127" i="1"/>
  <c r="K1127" i="1"/>
  <c r="J1127" i="1"/>
  <c r="Q1143" i="1"/>
  <c r="P1143" i="1"/>
  <c r="O1143" i="1"/>
  <c r="M1143" i="1"/>
  <c r="L1143" i="1"/>
  <c r="J1143" i="1"/>
  <c r="R1143" i="1"/>
  <c r="N1143" i="1"/>
  <c r="K1143" i="1"/>
  <c r="Q1175" i="1"/>
  <c r="P1175" i="1"/>
  <c r="O1175" i="1"/>
  <c r="M1175" i="1"/>
  <c r="L1175" i="1"/>
  <c r="R1175" i="1"/>
  <c r="N1175" i="1"/>
  <c r="K1175" i="1"/>
  <c r="J1175" i="1"/>
  <c r="M1223" i="1"/>
  <c r="L1223" i="1"/>
  <c r="K1223" i="1"/>
  <c r="R1223" i="1"/>
  <c r="J1223" i="1"/>
  <c r="Q1223" i="1"/>
  <c r="P1223" i="1"/>
  <c r="O1223" i="1"/>
  <c r="N1223" i="1"/>
  <c r="A1087" i="1"/>
  <c r="A1119" i="1"/>
  <c r="A1151" i="1"/>
  <c r="A1183" i="1"/>
  <c r="A1287" i="1"/>
  <c r="A1303" i="1"/>
  <c r="P1072" i="1"/>
  <c r="N1072" i="1"/>
  <c r="M1072" i="1"/>
  <c r="L1072" i="1"/>
  <c r="K1072" i="1"/>
  <c r="R1072" i="1"/>
  <c r="Q1072" i="1"/>
  <c r="O1072" i="1"/>
  <c r="J1072" i="1"/>
  <c r="P1080" i="1"/>
  <c r="O1080" i="1"/>
  <c r="N1080" i="1"/>
  <c r="M1080" i="1"/>
  <c r="L1080" i="1"/>
  <c r="K1080" i="1"/>
  <c r="R1080" i="1"/>
  <c r="J1080" i="1"/>
  <c r="Q1080" i="1"/>
  <c r="P1088" i="1"/>
  <c r="O1088" i="1"/>
  <c r="N1088" i="1"/>
  <c r="M1088" i="1"/>
  <c r="L1088" i="1"/>
  <c r="K1088" i="1"/>
  <c r="R1088" i="1"/>
  <c r="J1088" i="1"/>
  <c r="Q1088" i="1"/>
  <c r="P1096" i="1"/>
  <c r="O1096" i="1"/>
  <c r="N1096" i="1"/>
  <c r="M1096" i="1"/>
  <c r="L1096" i="1"/>
  <c r="K1096" i="1"/>
  <c r="R1096" i="1"/>
  <c r="J1096" i="1"/>
  <c r="Q1096" i="1"/>
  <c r="P1104" i="1"/>
  <c r="O1104" i="1"/>
  <c r="N1104" i="1"/>
  <c r="M1104" i="1"/>
  <c r="L1104" i="1"/>
  <c r="K1104" i="1"/>
  <c r="R1104" i="1"/>
  <c r="J1104" i="1"/>
  <c r="Q1104" i="1"/>
  <c r="P1112" i="1"/>
  <c r="O1112" i="1"/>
  <c r="N1112" i="1"/>
  <c r="M1112" i="1"/>
  <c r="L1112" i="1"/>
  <c r="K1112" i="1"/>
  <c r="R1112" i="1"/>
  <c r="J1112" i="1"/>
  <c r="Q1112" i="1"/>
  <c r="P1120" i="1"/>
  <c r="O1120" i="1"/>
  <c r="N1120" i="1"/>
  <c r="L1120" i="1"/>
  <c r="R1120" i="1"/>
  <c r="Q1120" i="1"/>
  <c r="M1120" i="1"/>
  <c r="K1120" i="1"/>
  <c r="J1120" i="1"/>
  <c r="P1128" i="1"/>
  <c r="O1128" i="1"/>
  <c r="N1128" i="1"/>
  <c r="L1128" i="1"/>
  <c r="K1128" i="1"/>
  <c r="Q1128" i="1"/>
  <c r="M1128" i="1"/>
  <c r="J1128" i="1"/>
  <c r="R1128" i="1"/>
  <c r="P1136" i="1"/>
  <c r="O1136" i="1"/>
  <c r="N1136" i="1"/>
  <c r="L1136" i="1"/>
  <c r="K1136" i="1"/>
  <c r="R1136" i="1"/>
  <c r="Q1136" i="1"/>
  <c r="M1136" i="1"/>
  <c r="J1136" i="1"/>
  <c r="P1144" i="1"/>
  <c r="O1144" i="1"/>
  <c r="N1144" i="1"/>
  <c r="L1144" i="1"/>
  <c r="K1144" i="1"/>
  <c r="R1144" i="1"/>
  <c r="Q1144" i="1"/>
  <c r="M1144" i="1"/>
  <c r="J1144" i="1"/>
  <c r="P1152" i="1"/>
  <c r="O1152" i="1"/>
  <c r="N1152" i="1"/>
  <c r="L1152" i="1"/>
  <c r="K1152" i="1"/>
  <c r="M1152" i="1"/>
  <c r="J1152" i="1"/>
  <c r="R1152" i="1"/>
  <c r="Q1152" i="1"/>
  <c r="P1160" i="1"/>
  <c r="O1160" i="1"/>
  <c r="N1160" i="1"/>
  <c r="L1160" i="1"/>
  <c r="K1160" i="1"/>
  <c r="R1160" i="1"/>
  <c r="Q1160" i="1"/>
  <c r="M1160" i="1"/>
  <c r="J1160" i="1"/>
  <c r="P1168" i="1"/>
  <c r="O1168" i="1"/>
  <c r="N1168" i="1"/>
  <c r="L1168" i="1"/>
  <c r="K1168" i="1"/>
  <c r="R1168" i="1"/>
  <c r="Q1168" i="1"/>
  <c r="M1168" i="1"/>
  <c r="J1168" i="1"/>
  <c r="P1176" i="1"/>
  <c r="O1176" i="1"/>
  <c r="N1176" i="1"/>
  <c r="L1176" i="1"/>
  <c r="K1176" i="1"/>
  <c r="J1176" i="1"/>
  <c r="R1176" i="1"/>
  <c r="Q1176" i="1"/>
  <c r="M1176" i="1"/>
  <c r="L1184" i="1"/>
  <c r="K1184" i="1"/>
  <c r="R1184" i="1"/>
  <c r="J1184" i="1"/>
  <c r="Q1184" i="1"/>
  <c r="P1184" i="1"/>
  <c r="N1184" i="1"/>
  <c r="M1184" i="1"/>
  <c r="O1184" i="1"/>
  <c r="L1192" i="1"/>
  <c r="K1192" i="1"/>
  <c r="R1192" i="1"/>
  <c r="J1192" i="1"/>
  <c r="Q1192" i="1"/>
  <c r="P1192" i="1"/>
  <c r="O1192" i="1"/>
  <c r="N1192" i="1"/>
  <c r="M1192" i="1"/>
  <c r="L1200" i="1"/>
  <c r="K1200" i="1"/>
  <c r="R1200" i="1"/>
  <c r="J1200" i="1"/>
  <c r="Q1200" i="1"/>
  <c r="P1200" i="1"/>
  <c r="O1200" i="1"/>
  <c r="N1200" i="1"/>
  <c r="M1200" i="1"/>
  <c r="L1208" i="1"/>
  <c r="K1208" i="1"/>
  <c r="R1208" i="1"/>
  <c r="J1208" i="1"/>
  <c r="Q1208" i="1"/>
  <c r="P1208" i="1"/>
  <c r="O1208" i="1"/>
  <c r="N1208" i="1"/>
  <c r="M1208" i="1"/>
  <c r="L1216" i="1"/>
  <c r="K1216" i="1"/>
  <c r="R1216" i="1"/>
  <c r="J1216" i="1"/>
  <c r="Q1216" i="1"/>
  <c r="P1216" i="1"/>
  <c r="O1216" i="1"/>
  <c r="N1216" i="1"/>
  <c r="M1216" i="1"/>
  <c r="L1224" i="1"/>
  <c r="K1224" i="1"/>
  <c r="R1224" i="1"/>
  <c r="J1224" i="1"/>
  <c r="Q1224" i="1"/>
  <c r="P1224" i="1"/>
  <c r="O1224" i="1"/>
  <c r="N1224" i="1"/>
  <c r="M1224" i="1"/>
  <c r="L1232" i="1"/>
  <c r="K1232" i="1"/>
  <c r="R1232" i="1"/>
  <c r="J1232" i="1"/>
  <c r="Q1232" i="1"/>
  <c r="P1232" i="1"/>
  <c r="O1232" i="1"/>
  <c r="N1232" i="1"/>
  <c r="M1232" i="1"/>
  <c r="K1240" i="1"/>
  <c r="R1240" i="1"/>
  <c r="Q1240" i="1"/>
  <c r="P1240" i="1"/>
  <c r="M1240" i="1"/>
  <c r="L1240" i="1"/>
  <c r="J1240" i="1"/>
  <c r="O1240" i="1"/>
  <c r="N1240" i="1"/>
  <c r="L1248" i="1"/>
  <c r="K1248" i="1"/>
  <c r="R1248" i="1"/>
  <c r="J1248" i="1"/>
  <c r="Q1248" i="1"/>
  <c r="P1248" i="1"/>
  <c r="O1248" i="1"/>
  <c r="N1248" i="1"/>
  <c r="M1248" i="1"/>
  <c r="L1256" i="1"/>
  <c r="K1256" i="1"/>
  <c r="R1256" i="1"/>
  <c r="J1256" i="1"/>
  <c r="Q1256" i="1"/>
  <c r="P1256" i="1"/>
  <c r="O1256" i="1"/>
  <c r="N1256" i="1"/>
  <c r="M1256" i="1"/>
  <c r="L1264" i="1"/>
  <c r="K1264" i="1"/>
  <c r="R1264" i="1"/>
  <c r="J1264" i="1"/>
  <c r="Q1264" i="1"/>
  <c r="P1264" i="1"/>
  <c r="O1264" i="1"/>
  <c r="N1264" i="1"/>
  <c r="M1264" i="1"/>
  <c r="L1272" i="1"/>
  <c r="K1272" i="1"/>
  <c r="R1272" i="1"/>
  <c r="J1272" i="1"/>
  <c r="Q1272" i="1"/>
  <c r="P1272" i="1"/>
  <c r="O1272" i="1"/>
  <c r="M1272" i="1"/>
  <c r="N1272" i="1"/>
  <c r="L1280" i="1"/>
  <c r="K1280" i="1"/>
  <c r="R1280" i="1"/>
  <c r="J1280" i="1"/>
  <c r="Q1280" i="1"/>
  <c r="P1280" i="1"/>
  <c r="O1280" i="1"/>
  <c r="N1280" i="1"/>
  <c r="M1280" i="1"/>
  <c r="L1288" i="1"/>
  <c r="K1288" i="1"/>
  <c r="R1288" i="1"/>
  <c r="J1288" i="1"/>
  <c r="Q1288" i="1"/>
  <c r="P1288" i="1"/>
  <c r="O1288" i="1"/>
  <c r="N1288" i="1"/>
  <c r="M1288" i="1"/>
  <c r="L1296" i="1"/>
  <c r="K1296" i="1"/>
  <c r="R1296" i="1"/>
  <c r="J1296" i="1"/>
  <c r="Q1296" i="1"/>
  <c r="P1296" i="1"/>
  <c r="O1296" i="1"/>
  <c r="N1296" i="1"/>
  <c r="M1296" i="1"/>
  <c r="L1304" i="1"/>
  <c r="K1304" i="1"/>
  <c r="R1304" i="1"/>
  <c r="J1304" i="1"/>
  <c r="Q1304" i="1"/>
  <c r="P1304" i="1"/>
  <c r="O1304" i="1"/>
  <c r="N1304" i="1"/>
  <c r="M1304" i="1"/>
  <c r="L1312" i="1"/>
  <c r="K1312" i="1"/>
  <c r="R1312" i="1"/>
  <c r="J1312" i="1"/>
  <c r="Q1312" i="1"/>
  <c r="P1312" i="1"/>
  <c r="O1312" i="1"/>
  <c r="N1312" i="1"/>
  <c r="M1312" i="1"/>
  <c r="B1087" i="1"/>
  <c r="B1103" i="1"/>
  <c r="B1127" i="1"/>
  <c r="B1135" i="1"/>
  <c r="B1143" i="1"/>
  <c r="B1167" i="1"/>
  <c r="B1175" i="1"/>
  <c r="B1199" i="1"/>
  <c r="B1223" i="1"/>
  <c r="B1239" i="1"/>
  <c r="B1279" i="1"/>
  <c r="B1295" i="1"/>
  <c r="O1089" i="1"/>
  <c r="N1089" i="1"/>
  <c r="M1089" i="1"/>
  <c r="L1089" i="1"/>
  <c r="K1089" i="1"/>
  <c r="R1089" i="1"/>
  <c r="J1089" i="1"/>
  <c r="Q1089" i="1"/>
  <c r="P1089" i="1"/>
  <c r="O1121" i="1"/>
  <c r="N1121" i="1"/>
  <c r="M1121" i="1"/>
  <c r="K1121" i="1"/>
  <c r="J1121" i="1"/>
  <c r="R1121" i="1"/>
  <c r="Q1121" i="1"/>
  <c r="P1121" i="1"/>
  <c r="L1121" i="1"/>
  <c r="O1137" i="1"/>
  <c r="N1137" i="1"/>
  <c r="M1137" i="1"/>
  <c r="K1137" i="1"/>
  <c r="R1137" i="1"/>
  <c r="J1137" i="1"/>
  <c r="Q1137" i="1"/>
  <c r="P1137" i="1"/>
  <c r="L1137" i="1"/>
  <c r="O1161" i="1"/>
  <c r="N1161" i="1"/>
  <c r="M1161" i="1"/>
  <c r="K1161" i="1"/>
  <c r="R1161" i="1"/>
  <c r="J1161" i="1"/>
  <c r="Q1161" i="1"/>
  <c r="P1161" i="1"/>
  <c r="L1161" i="1"/>
  <c r="O1169" i="1"/>
  <c r="N1169" i="1"/>
  <c r="M1169" i="1"/>
  <c r="K1169" i="1"/>
  <c r="R1169" i="1"/>
  <c r="J1169" i="1"/>
  <c r="Q1169" i="1"/>
  <c r="P1169" i="1"/>
  <c r="L1169" i="1"/>
  <c r="K1185" i="1"/>
  <c r="R1185" i="1"/>
  <c r="J1185" i="1"/>
  <c r="Q1185" i="1"/>
  <c r="P1185" i="1"/>
  <c r="O1185" i="1"/>
  <c r="N1185" i="1"/>
  <c r="M1185" i="1"/>
  <c r="L1185" i="1"/>
  <c r="K1201" i="1"/>
  <c r="R1201" i="1"/>
  <c r="J1201" i="1"/>
  <c r="Q1201" i="1"/>
  <c r="P1201" i="1"/>
  <c r="O1201" i="1"/>
  <c r="N1201" i="1"/>
  <c r="M1201" i="1"/>
  <c r="L1201" i="1"/>
  <c r="K1209" i="1"/>
  <c r="R1209" i="1"/>
  <c r="J1209" i="1"/>
  <c r="Q1209" i="1"/>
  <c r="P1209" i="1"/>
  <c r="O1209" i="1"/>
  <c r="N1209" i="1"/>
  <c r="M1209" i="1"/>
  <c r="L1209" i="1"/>
  <c r="K1217" i="1"/>
  <c r="R1217" i="1"/>
  <c r="J1217" i="1"/>
  <c r="Q1217" i="1"/>
  <c r="P1217" i="1"/>
  <c r="O1217" i="1"/>
  <c r="N1217" i="1"/>
  <c r="M1217" i="1"/>
  <c r="L1217" i="1"/>
  <c r="K1225" i="1"/>
  <c r="R1225" i="1"/>
  <c r="J1225" i="1"/>
  <c r="Q1225" i="1"/>
  <c r="P1225" i="1"/>
  <c r="O1225" i="1"/>
  <c r="N1225" i="1"/>
  <c r="M1225" i="1"/>
  <c r="L1225" i="1"/>
  <c r="K1233" i="1"/>
  <c r="R1233" i="1"/>
  <c r="J1233" i="1"/>
  <c r="Q1233" i="1"/>
  <c r="P1233" i="1"/>
  <c r="O1233" i="1"/>
  <c r="N1233" i="1"/>
  <c r="M1233" i="1"/>
  <c r="L1233" i="1"/>
  <c r="K1241" i="1"/>
  <c r="R1241" i="1"/>
  <c r="J1241" i="1"/>
  <c r="Q1241" i="1"/>
  <c r="P1241" i="1"/>
  <c r="O1241" i="1"/>
  <c r="N1241" i="1"/>
  <c r="M1241" i="1"/>
  <c r="L1241" i="1"/>
  <c r="K1249" i="1"/>
  <c r="R1249" i="1"/>
  <c r="J1249" i="1"/>
  <c r="Q1249" i="1"/>
  <c r="P1249" i="1"/>
  <c r="O1249" i="1"/>
  <c r="N1249" i="1"/>
  <c r="M1249" i="1"/>
  <c r="L1249" i="1"/>
  <c r="K1257" i="1"/>
  <c r="R1257" i="1"/>
  <c r="J1257" i="1"/>
  <c r="Q1257" i="1"/>
  <c r="P1257" i="1"/>
  <c r="O1257" i="1"/>
  <c r="N1257" i="1"/>
  <c r="M1257" i="1"/>
  <c r="L1257" i="1"/>
  <c r="K1265" i="1"/>
  <c r="R1265" i="1"/>
  <c r="J1265" i="1"/>
  <c r="Q1265" i="1"/>
  <c r="P1265" i="1"/>
  <c r="O1265" i="1"/>
  <c r="N1265" i="1"/>
  <c r="M1265" i="1"/>
  <c r="L1265" i="1"/>
  <c r="K1273" i="1"/>
  <c r="R1273" i="1"/>
  <c r="J1273" i="1"/>
  <c r="Q1273" i="1"/>
  <c r="P1273" i="1"/>
  <c r="O1273" i="1"/>
  <c r="N1273" i="1"/>
  <c r="M1273" i="1"/>
  <c r="L1273" i="1"/>
  <c r="K1281" i="1"/>
  <c r="R1281" i="1"/>
  <c r="J1281" i="1"/>
  <c r="Q1281" i="1"/>
  <c r="P1281" i="1"/>
  <c r="O1281" i="1"/>
  <c r="N1281" i="1"/>
  <c r="M1281" i="1"/>
  <c r="L1281" i="1"/>
  <c r="K1289" i="1"/>
  <c r="R1289" i="1"/>
  <c r="J1289" i="1"/>
  <c r="Q1289" i="1"/>
  <c r="P1289" i="1"/>
  <c r="O1289" i="1"/>
  <c r="N1289" i="1"/>
  <c r="M1289" i="1"/>
  <c r="L1289" i="1"/>
  <c r="K1297" i="1"/>
  <c r="R1297" i="1"/>
  <c r="J1297" i="1"/>
  <c r="Q1297" i="1"/>
  <c r="P1297" i="1"/>
  <c r="O1297" i="1"/>
  <c r="N1297" i="1"/>
  <c r="M1297" i="1"/>
  <c r="L1297" i="1"/>
  <c r="K1305" i="1"/>
  <c r="R1305" i="1"/>
  <c r="J1305" i="1"/>
  <c r="Q1305" i="1"/>
  <c r="P1305" i="1"/>
  <c r="O1305" i="1"/>
  <c r="N1305" i="1"/>
  <c r="M1305" i="1"/>
  <c r="L1305" i="1"/>
  <c r="K1313" i="1"/>
  <c r="R1313" i="1"/>
  <c r="J1313" i="1"/>
  <c r="Q1313" i="1"/>
  <c r="P1313" i="1"/>
  <c r="O1313" i="1"/>
  <c r="N1313" i="1"/>
  <c r="M1313" i="1"/>
  <c r="L1313" i="1"/>
  <c r="A1128" i="1"/>
  <c r="A1136" i="1"/>
  <c r="A1144" i="1"/>
  <c r="A1152" i="1"/>
  <c r="A1160" i="1"/>
  <c r="A1168" i="1"/>
  <c r="A1176" i="1"/>
  <c r="A1184" i="1"/>
  <c r="A1192" i="1"/>
  <c r="A1200" i="1"/>
  <c r="A1208" i="1"/>
  <c r="A1216" i="1"/>
  <c r="A1224" i="1"/>
  <c r="A1232" i="1"/>
  <c r="A1240" i="1"/>
  <c r="A1248" i="1"/>
  <c r="A1256" i="1"/>
  <c r="A1264" i="1"/>
  <c r="A1272" i="1"/>
  <c r="A1280" i="1"/>
  <c r="A1288" i="1"/>
  <c r="A1296" i="1"/>
  <c r="A1304" i="1"/>
  <c r="A1312" i="1"/>
  <c r="Q1079" i="1"/>
  <c r="P1079" i="1"/>
  <c r="O1079" i="1"/>
  <c r="N1079" i="1"/>
  <c r="M1079" i="1"/>
  <c r="L1079" i="1"/>
  <c r="K1079" i="1"/>
  <c r="R1079" i="1"/>
  <c r="J1079" i="1"/>
  <c r="O1081" i="1"/>
  <c r="N1081" i="1"/>
  <c r="M1081" i="1"/>
  <c r="L1081" i="1"/>
  <c r="K1081" i="1"/>
  <c r="R1081" i="1"/>
  <c r="J1081" i="1"/>
  <c r="Q1081" i="1"/>
  <c r="P1081" i="1"/>
  <c r="O1153" i="1"/>
  <c r="N1153" i="1"/>
  <c r="M1153" i="1"/>
  <c r="K1153" i="1"/>
  <c r="R1153" i="1"/>
  <c r="J1153" i="1"/>
  <c r="Q1153" i="1"/>
  <c r="P1153" i="1"/>
  <c r="L1153" i="1"/>
  <c r="A2194" i="1"/>
  <c r="N1066" i="1"/>
  <c r="L1066" i="1"/>
  <c r="K1066" i="1"/>
  <c r="R1066" i="1"/>
  <c r="J1066" i="1"/>
  <c r="Q1066" i="1"/>
  <c r="M1066" i="1"/>
  <c r="P1066" i="1"/>
  <c r="O1066" i="1"/>
  <c r="N1074" i="1"/>
  <c r="M1074" i="1"/>
  <c r="L1074" i="1"/>
  <c r="K1074" i="1"/>
  <c r="R1074" i="1"/>
  <c r="J1074" i="1"/>
  <c r="Q1074" i="1"/>
  <c r="P1074" i="1"/>
  <c r="O1074" i="1"/>
  <c r="N1082" i="1"/>
  <c r="M1082" i="1"/>
  <c r="L1082" i="1"/>
  <c r="K1082" i="1"/>
  <c r="R1082" i="1"/>
  <c r="J1082" i="1"/>
  <c r="Q1082" i="1"/>
  <c r="P1082" i="1"/>
  <c r="O1082" i="1"/>
  <c r="N1090" i="1"/>
  <c r="M1090" i="1"/>
  <c r="L1090" i="1"/>
  <c r="K1090" i="1"/>
  <c r="R1090" i="1"/>
  <c r="J1090" i="1"/>
  <c r="Q1090" i="1"/>
  <c r="P1090" i="1"/>
  <c r="O1090" i="1"/>
  <c r="N1098" i="1"/>
  <c r="M1098" i="1"/>
  <c r="L1098" i="1"/>
  <c r="K1098" i="1"/>
  <c r="R1098" i="1"/>
  <c r="J1098" i="1"/>
  <c r="Q1098" i="1"/>
  <c r="P1098" i="1"/>
  <c r="O1098" i="1"/>
  <c r="N1106" i="1"/>
  <c r="M1106" i="1"/>
  <c r="L1106" i="1"/>
  <c r="K1106" i="1"/>
  <c r="R1106" i="1"/>
  <c r="J1106" i="1"/>
  <c r="Q1106" i="1"/>
  <c r="P1106" i="1"/>
  <c r="O1106" i="1"/>
  <c r="N1114" i="1"/>
  <c r="M1114" i="1"/>
  <c r="L1114" i="1"/>
  <c r="K1114" i="1"/>
  <c r="R1114" i="1"/>
  <c r="J1114" i="1"/>
  <c r="Q1114" i="1"/>
  <c r="P1114" i="1"/>
  <c r="O1114" i="1"/>
  <c r="N1122" i="1"/>
  <c r="M1122" i="1"/>
  <c r="L1122" i="1"/>
  <c r="R1122" i="1"/>
  <c r="J1122" i="1"/>
  <c r="Q1122" i="1"/>
  <c r="P1122" i="1"/>
  <c r="O1122" i="1"/>
  <c r="K1122" i="1"/>
  <c r="N1130" i="1"/>
  <c r="M1130" i="1"/>
  <c r="L1130" i="1"/>
  <c r="R1130" i="1"/>
  <c r="J1130" i="1"/>
  <c r="Q1130" i="1"/>
  <c r="P1130" i="1"/>
  <c r="O1130" i="1"/>
  <c r="K1130" i="1"/>
  <c r="N1138" i="1"/>
  <c r="M1138" i="1"/>
  <c r="L1138" i="1"/>
  <c r="R1138" i="1"/>
  <c r="J1138" i="1"/>
  <c r="Q1138" i="1"/>
  <c r="K1138" i="1"/>
  <c r="P1138" i="1"/>
  <c r="O1138" i="1"/>
  <c r="N1146" i="1"/>
  <c r="M1146" i="1"/>
  <c r="L1146" i="1"/>
  <c r="R1146" i="1"/>
  <c r="J1146" i="1"/>
  <c r="Q1146" i="1"/>
  <c r="P1146" i="1"/>
  <c r="O1146" i="1"/>
  <c r="K1146" i="1"/>
  <c r="N1154" i="1"/>
  <c r="M1154" i="1"/>
  <c r="L1154" i="1"/>
  <c r="R1154" i="1"/>
  <c r="J1154" i="1"/>
  <c r="Q1154" i="1"/>
  <c r="P1154" i="1"/>
  <c r="O1154" i="1"/>
  <c r="K1154" i="1"/>
  <c r="N1162" i="1"/>
  <c r="M1162" i="1"/>
  <c r="L1162" i="1"/>
  <c r="R1162" i="1"/>
  <c r="J1162" i="1"/>
  <c r="Q1162" i="1"/>
  <c r="P1162" i="1"/>
  <c r="O1162" i="1"/>
  <c r="K1162" i="1"/>
  <c r="N1170" i="1"/>
  <c r="M1170" i="1"/>
  <c r="L1170" i="1"/>
  <c r="R1170" i="1"/>
  <c r="J1170" i="1"/>
  <c r="Q1170" i="1"/>
  <c r="P1170" i="1"/>
  <c r="O1170" i="1"/>
  <c r="K1170" i="1"/>
  <c r="N1178" i="1"/>
  <c r="M1178" i="1"/>
  <c r="L1178" i="1"/>
  <c r="R1178" i="1"/>
  <c r="J1178" i="1"/>
  <c r="Q1178" i="1"/>
  <c r="O1178" i="1"/>
  <c r="K1178" i="1"/>
  <c r="P1178" i="1"/>
  <c r="R1186" i="1"/>
  <c r="J1186" i="1"/>
  <c r="Q1186" i="1"/>
  <c r="P1186" i="1"/>
  <c r="O1186" i="1"/>
  <c r="N1186" i="1"/>
  <c r="M1186" i="1"/>
  <c r="L1186" i="1"/>
  <c r="K1186" i="1"/>
  <c r="R1194" i="1"/>
  <c r="J1194" i="1"/>
  <c r="Q1194" i="1"/>
  <c r="P1194" i="1"/>
  <c r="O1194" i="1"/>
  <c r="N1194" i="1"/>
  <c r="M1194" i="1"/>
  <c r="L1194" i="1"/>
  <c r="K1194" i="1"/>
  <c r="R1202" i="1"/>
  <c r="J1202" i="1"/>
  <c r="Q1202" i="1"/>
  <c r="P1202" i="1"/>
  <c r="O1202" i="1"/>
  <c r="N1202" i="1"/>
  <c r="M1202" i="1"/>
  <c r="L1202" i="1"/>
  <c r="K1202" i="1"/>
  <c r="R1210" i="1"/>
  <c r="J1210" i="1"/>
  <c r="Q1210" i="1"/>
  <c r="P1210" i="1"/>
  <c r="O1210" i="1"/>
  <c r="N1210" i="1"/>
  <c r="M1210" i="1"/>
  <c r="L1210" i="1"/>
  <c r="K1210" i="1"/>
  <c r="R1218" i="1"/>
  <c r="J1218" i="1"/>
  <c r="Q1218" i="1"/>
  <c r="P1218" i="1"/>
  <c r="O1218" i="1"/>
  <c r="N1218" i="1"/>
  <c r="M1218" i="1"/>
  <c r="L1218" i="1"/>
  <c r="K1218" i="1"/>
  <c r="R1226" i="1"/>
  <c r="J1226" i="1"/>
  <c r="Q1226" i="1"/>
  <c r="P1226" i="1"/>
  <c r="O1226" i="1"/>
  <c r="N1226" i="1"/>
  <c r="M1226" i="1"/>
  <c r="L1226" i="1"/>
  <c r="K1226" i="1"/>
  <c r="R1234" i="1"/>
  <c r="J1234" i="1"/>
  <c r="Q1234" i="1"/>
  <c r="P1234" i="1"/>
  <c r="O1234" i="1"/>
  <c r="N1234" i="1"/>
  <c r="M1234" i="1"/>
  <c r="L1234" i="1"/>
  <c r="K1234" i="1"/>
  <c r="R1242" i="1"/>
  <c r="J1242" i="1"/>
  <c r="Q1242" i="1"/>
  <c r="P1242" i="1"/>
  <c r="O1242" i="1"/>
  <c r="N1242" i="1"/>
  <c r="M1242" i="1"/>
  <c r="L1242" i="1"/>
  <c r="K1242" i="1"/>
  <c r="R1250" i="1"/>
  <c r="J1250" i="1"/>
  <c r="Q1250" i="1"/>
  <c r="P1250" i="1"/>
  <c r="O1250" i="1"/>
  <c r="N1250" i="1"/>
  <c r="M1250" i="1"/>
  <c r="L1250" i="1"/>
  <c r="K1250" i="1"/>
  <c r="R1258" i="1"/>
  <c r="J1258" i="1"/>
  <c r="Q1258" i="1"/>
  <c r="P1258" i="1"/>
  <c r="O1258" i="1"/>
  <c r="N1258" i="1"/>
  <c r="M1258" i="1"/>
  <c r="L1258" i="1"/>
  <c r="K1258" i="1"/>
  <c r="R1266" i="1"/>
  <c r="J1266" i="1"/>
  <c r="Q1266" i="1"/>
  <c r="P1266" i="1"/>
  <c r="O1266" i="1"/>
  <c r="N1266" i="1"/>
  <c r="M1266" i="1"/>
  <c r="L1266" i="1"/>
  <c r="K1266" i="1"/>
  <c r="R1274" i="1"/>
  <c r="J1274" i="1"/>
  <c r="Q1274" i="1"/>
  <c r="P1274" i="1"/>
  <c r="O1274" i="1"/>
  <c r="N1274" i="1"/>
  <c r="M1274" i="1"/>
  <c r="L1274" i="1"/>
  <c r="K1274" i="1"/>
  <c r="R1282" i="1"/>
  <c r="J1282" i="1"/>
  <c r="Q1282" i="1"/>
  <c r="P1282" i="1"/>
  <c r="O1282" i="1"/>
  <c r="N1282" i="1"/>
  <c r="M1282" i="1"/>
  <c r="L1282" i="1"/>
  <c r="K1282" i="1"/>
  <c r="R1290" i="1"/>
  <c r="J1290" i="1"/>
  <c r="Q1290" i="1"/>
  <c r="P1290" i="1"/>
  <c r="O1290" i="1"/>
  <c r="N1290" i="1"/>
  <c r="M1290" i="1"/>
  <c r="L1290" i="1"/>
  <c r="K1290" i="1"/>
  <c r="R1298" i="1"/>
  <c r="J1298" i="1"/>
  <c r="Q1298" i="1"/>
  <c r="P1298" i="1"/>
  <c r="O1298" i="1"/>
  <c r="N1298" i="1"/>
  <c r="M1298" i="1"/>
  <c r="L1298" i="1"/>
  <c r="K1298" i="1"/>
  <c r="R1306" i="1"/>
  <c r="J1306" i="1"/>
  <c r="Q1306" i="1"/>
  <c r="P1306" i="1"/>
  <c r="O1306" i="1"/>
  <c r="N1306" i="1"/>
  <c r="M1306" i="1"/>
  <c r="L1306" i="1"/>
  <c r="K1306" i="1"/>
  <c r="R1314" i="1"/>
  <c r="J1314" i="1"/>
  <c r="Q1314" i="1"/>
  <c r="P1314" i="1"/>
  <c r="O1314" i="1"/>
  <c r="N1314" i="1"/>
  <c r="M1314" i="1"/>
  <c r="L1314" i="1"/>
  <c r="K1314" i="1"/>
  <c r="B1072"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O1073" i="1"/>
  <c r="M1073" i="1"/>
  <c r="L1073" i="1"/>
  <c r="K1073" i="1"/>
  <c r="R1073" i="1"/>
  <c r="J1073" i="1"/>
  <c r="N1073" i="1"/>
  <c r="Q1073" i="1"/>
  <c r="P1073" i="1"/>
  <c r="O1105" i="1"/>
  <c r="N1105" i="1"/>
  <c r="M1105" i="1"/>
  <c r="L1105" i="1"/>
  <c r="K1105" i="1"/>
  <c r="R1105" i="1"/>
  <c r="J1105" i="1"/>
  <c r="Q1105" i="1"/>
  <c r="P1105" i="1"/>
  <c r="O1129" i="1"/>
  <c r="N1129" i="1"/>
  <c r="M1129" i="1"/>
  <c r="K1129" i="1"/>
  <c r="R1129" i="1"/>
  <c r="J1129" i="1"/>
  <c r="Q1129" i="1"/>
  <c r="P1129" i="1"/>
  <c r="L1129" i="1"/>
  <c r="O1177" i="1"/>
  <c r="N1177" i="1"/>
  <c r="M1177" i="1"/>
  <c r="K1177" i="1"/>
  <c r="R1177" i="1"/>
  <c r="J1177" i="1"/>
  <c r="Q1177" i="1"/>
  <c r="P1177" i="1"/>
  <c r="L1177" i="1"/>
  <c r="Q2242" i="1"/>
  <c r="M1067" i="1"/>
  <c r="K1067" i="1"/>
  <c r="R1067" i="1"/>
  <c r="J1067" i="1"/>
  <c r="Q1067" i="1"/>
  <c r="P1067" i="1"/>
  <c r="O1067" i="1"/>
  <c r="N1067" i="1"/>
  <c r="L1067" i="1"/>
  <c r="M1075" i="1"/>
  <c r="L1075" i="1"/>
  <c r="K1075" i="1"/>
  <c r="R1075" i="1"/>
  <c r="J1075" i="1"/>
  <c r="Q1075" i="1"/>
  <c r="P1075" i="1"/>
  <c r="O1075" i="1"/>
  <c r="N1075" i="1"/>
  <c r="M1083" i="1"/>
  <c r="L1083" i="1"/>
  <c r="K1083" i="1"/>
  <c r="R1083" i="1"/>
  <c r="J1083" i="1"/>
  <c r="Q1083" i="1"/>
  <c r="P1083" i="1"/>
  <c r="O1083" i="1"/>
  <c r="N1083" i="1"/>
  <c r="M1091" i="1"/>
  <c r="L1091" i="1"/>
  <c r="K1091" i="1"/>
  <c r="R1091" i="1"/>
  <c r="J1091" i="1"/>
  <c r="Q1091" i="1"/>
  <c r="P1091" i="1"/>
  <c r="O1091" i="1"/>
  <c r="N1091" i="1"/>
  <c r="M1099" i="1"/>
  <c r="L1099" i="1"/>
  <c r="K1099" i="1"/>
  <c r="R1099" i="1"/>
  <c r="J1099" i="1"/>
  <c r="Q1099" i="1"/>
  <c r="P1099" i="1"/>
  <c r="O1099" i="1"/>
  <c r="N1099" i="1"/>
  <c r="M1107" i="1"/>
  <c r="L1107" i="1"/>
  <c r="K1107" i="1"/>
  <c r="R1107" i="1"/>
  <c r="J1107" i="1"/>
  <c r="Q1107" i="1"/>
  <c r="P1107" i="1"/>
  <c r="O1107" i="1"/>
  <c r="N1107" i="1"/>
  <c r="M1115" i="1"/>
  <c r="K1115" i="1"/>
  <c r="O1115" i="1"/>
  <c r="N1115" i="1"/>
  <c r="L1115" i="1"/>
  <c r="J1115" i="1"/>
  <c r="R1115" i="1"/>
  <c r="Q1115" i="1"/>
  <c r="P1115" i="1"/>
  <c r="M1123" i="1"/>
  <c r="L1123" i="1"/>
  <c r="K1123" i="1"/>
  <c r="Q1123" i="1"/>
  <c r="R1123" i="1"/>
  <c r="P1123" i="1"/>
  <c r="O1123" i="1"/>
  <c r="N1123" i="1"/>
  <c r="J1123" i="1"/>
  <c r="M1131" i="1"/>
  <c r="L1131" i="1"/>
  <c r="K1131" i="1"/>
  <c r="Q1131" i="1"/>
  <c r="P1131" i="1"/>
  <c r="J1131" i="1"/>
  <c r="R1131" i="1"/>
  <c r="O1131" i="1"/>
  <c r="N1131" i="1"/>
  <c r="M1139" i="1"/>
  <c r="L1139" i="1"/>
  <c r="K1139" i="1"/>
  <c r="Q1139" i="1"/>
  <c r="P1139" i="1"/>
  <c r="R1139" i="1"/>
  <c r="O1139" i="1"/>
  <c r="N1139" i="1"/>
  <c r="J1139" i="1"/>
  <c r="M1147" i="1"/>
  <c r="L1147" i="1"/>
  <c r="K1147" i="1"/>
  <c r="Q1147" i="1"/>
  <c r="P1147" i="1"/>
  <c r="O1147" i="1"/>
  <c r="N1147" i="1"/>
  <c r="J1147" i="1"/>
  <c r="R1147" i="1"/>
  <c r="M1155" i="1"/>
  <c r="L1155" i="1"/>
  <c r="K1155" i="1"/>
  <c r="Q1155" i="1"/>
  <c r="P1155" i="1"/>
  <c r="R1155" i="1"/>
  <c r="O1155" i="1"/>
  <c r="N1155" i="1"/>
  <c r="J1155" i="1"/>
  <c r="M1163" i="1"/>
  <c r="L1163" i="1"/>
  <c r="K1163" i="1"/>
  <c r="Q1163" i="1"/>
  <c r="P1163" i="1"/>
  <c r="R1163" i="1"/>
  <c r="O1163" i="1"/>
  <c r="N1163" i="1"/>
  <c r="J1163" i="1"/>
  <c r="M1171" i="1"/>
  <c r="L1171" i="1"/>
  <c r="K1171" i="1"/>
  <c r="Q1171" i="1"/>
  <c r="P1171" i="1"/>
  <c r="N1171" i="1"/>
  <c r="J1171" i="1"/>
  <c r="R1171" i="1"/>
  <c r="O1171" i="1"/>
  <c r="M1179" i="1"/>
  <c r="L1179" i="1"/>
  <c r="K1179" i="1"/>
  <c r="Q1179" i="1"/>
  <c r="P1179" i="1"/>
  <c r="R1179" i="1"/>
  <c r="O1179" i="1"/>
  <c r="N1179" i="1"/>
  <c r="J1179" i="1"/>
  <c r="Q1187" i="1"/>
  <c r="P1187" i="1"/>
  <c r="O1187" i="1"/>
  <c r="N1187" i="1"/>
  <c r="M1187" i="1"/>
  <c r="L1187" i="1"/>
  <c r="K1187" i="1"/>
  <c r="J1187" i="1"/>
  <c r="R1187" i="1"/>
  <c r="Q1195" i="1"/>
  <c r="P1195" i="1"/>
  <c r="O1195" i="1"/>
  <c r="N1195" i="1"/>
  <c r="M1195" i="1"/>
  <c r="L1195" i="1"/>
  <c r="R1195" i="1"/>
  <c r="K1195" i="1"/>
  <c r="J1195" i="1"/>
  <c r="Q1203" i="1"/>
  <c r="P1203" i="1"/>
  <c r="O1203" i="1"/>
  <c r="N1203" i="1"/>
  <c r="M1203" i="1"/>
  <c r="L1203" i="1"/>
  <c r="K1203" i="1"/>
  <c r="J1203" i="1"/>
  <c r="R1203" i="1"/>
  <c r="Q1211" i="1"/>
  <c r="P1211" i="1"/>
  <c r="O1211" i="1"/>
  <c r="N1211" i="1"/>
  <c r="M1211" i="1"/>
  <c r="L1211" i="1"/>
  <c r="R1211" i="1"/>
  <c r="K1211" i="1"/>
  <c r="J1211" i="1"/>
  <c r="Q1219" i="1"/>
  <c r="P1219" i="1"/>
  <c r="O1219" i="1"/>
  <c r="N1219" i="1"/>
  <c r="M1219" i="1"/>
  <c r="L1219" i="1"/>
  <c r="K1219" i="1"/>
  <c r="J1219" i="1"/>
  <c r="R1219" i="1"/>
  <c r="Q1227" i="1"/>
  <c r="P1227" i="1"/>
  <c r="O1227" i="1"/>
  <c r="N1227" i="1"/>
  <c r="M1227" i="1"/>
  <c r="L1227" i="1"/>
  <c r="R1227" i="1"/>
  <c r="K1227" i="1"/>
  <c r="J1227" i="1"/>
  <c r="Q1235" i="1"/>
  <c r="P1235" i="1"/>
  <c r="O1235" i="1"/>
  <c r="N1235" i="1"/>
  <c r="M1235" i="1"/>
  <c r="L1235" i="1"/>
  <c r="K1235" i="1"/>
  <c r="J1235" i="1"/>
  <c r="R1235" i="1"/>
  <c r="Q1243" i="1"/>
  <c r="P1243" i="1"/>
  <c r="O1243" i="1"/>
  <c r="N1243" i="1"/>
  <c r="M1243" i="1"/>
  <c r="L1243" i="1"/>
  <c r="K1243" i="1"/>
  <c r="J1243" i="1"/>
  <c r="R1243" i="1"/>
  <c r="Q1251" i="1"/>
  <c r="P1251" i="1"/>
  <c r="O1251" i="1"/>
  <c r="N1251" i="1"/>
  <c r="M1251" i="1"/>
  <c r="L1251" i="1"/>
  <c r="R1251" i="1"/>
  <c r="K1251" i="1"/>
  <c r="J1251" i="1"/>
  <c r="Q1259" i="1"/>
  <c r="P1259" i="1"/>
  <c r="O1259" i="1"/>
  <c r="N1259" i="1"/>
  <c r="M1259" i="1"/>
  <c r="L1259" i="1"/>
  <c r="R1259" i="1"/>
  <c r="K1259" i="1"/>
  <c r="J1259" i="1"/>
  <c r="Q1267" i="1"/>
  <c r="P1267" i="1"/>
  <c r="O1267" i="1"/>
  <c r="N1267" i="1"/>
  <c r="M1267" i="1"/>
  <c r="L1267" i="1"/>
  <c r="R1267" i="1"/>
  <c r="K1267" i="1"/>
  <c r="J1267" i="1"/>
  <c r="Q1275" i="1"/>
  <c r="P1275" i="1"/>
  <c r="O1275" i="1"/>
  <c r="N1275" i="1"/>
  <c r="M1275" i="1"/>
  <c r="L1275" i="1"/>
  <c r="K1275" i="1"/>
  <c r="J1275" i="1"/>
  <c r="R1275" i="1"/>
  <c r="Q1283" i="1"/>
  <c r="P1283" i="1"/>
  <c r="O1283" i="1"/>
  <c r="N1283" i="1"/>
  <c r="M1283" i="1"/>
  <c r="L1283" i="1"/>
  <c r="R1283" i="1"/>
  <c r="K1283" i="1"/>
  <c r="J1283" i="1"/>
  <c r="Q1291" i="1"/>
  <c r="P1291" i="1"/>
  <c r="O1291" i="1"/>
  <c r="N1291" i="1"/>
  <c r="M1291" i="1"/>
  <c r="L1291" i="1"/>
  <c r="R1291" i="1"/>
  <c r="K1291" i="1"/>
  <c r="J1291" i="1"/>
  <c r="Q1299" i="1"/>
  <c r="P1299" i="1"/>
  <c r="O1299" i="1"/>
  <c r="N1299" i="1"/>
  <c r="M1299" i="1"/>
  <c r="L1299" i="1"/>
  <c r="R1299" i="1"/>
  <c r="K1299" i="1"/>
  <c r="J1299" i="1"/>
  <c r="Q1307" i="1"/>
  <c r="P1307" i="1"/>
  <c r="O1307" i="1"/>
  <c r="N1307" i="1"/>
  <c r="M1307" i="1"/>
  <c r="L1307" i="1"/>
  <c r="K1307" i="1"/>
  <c r="J1307" i="1"/>
  <c r="R1307" i="1"/>
  <c r="A1069" i="1"/>
  <c r="A1073" i="1"/>
  <c r="A1077" i="1"/>
  <c r="A1081" i="1"/>
  <c r="A1085" i="1"/>
  <c r="A1089" i="1"/>
  <c r="A1093" i="1"/>
  <c r="A1101" i="1"/>
  <c r="A1105" i="1"/>
  <c r="A1109" i="1"/>
  <c r="A1117" i="1"/>
  <c r="A1121" i="1"/>
  <c r="A1125" i="1"/>
  <c r="A1129" i="1"/>
  <c r="A1133" i="1"/>
  <c r="A1137" i="1"/>
  <c r="A1141" i="1"/>
  <c r="A1149" i="1"/>
  <c r="A1153" i="1"/>
  <c r="A1157" i="1"/>
  <c r="A1161" i="1"/>
  <c r="A1165" i="1"/>
  <c r="A1169" i="1"/>
  <c r="A1173" i="1"/>
  <c r="A1177" i="1"/>
  <c r="A1181" i="1"/>
  <c r="A1185" i="1"/>
  <c r="A1189"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1289" i="1"/>
  <c r="A1293" i="1"/>
  <c r="A1297" i="1"/>
  <c r="A1301" i="1"/>
  <c r="A1305" i="1"/>
  <c r="A1309" i="1"/>
  <c r="A1313" i="1"/>
  <c r="A296" i="1"/>
  <c r="Q1071" i="1"/>
  <c r="O1071" i="1"/>
  <c r="N1071" i="1"/>
  <c r="M1071" i="1"/>
  <c r="L1071" i="1"/>
  <c r="P1071" i="1"/>
  <c r="J1071" i="1"/>
  <c r="R1071" i="1"/>
  <c r="K1071" i="1"/>
  <c r="Q1095" i="1"/>
  <c r="P1095" i="1"/>
  <c r="O1095" i="1"/>
  <c r="N1095" i="1"/>
  <c r="M1095" i="1"/>
  <c r="L1095" i="1"/>
  <c r="K1095" i="1"/>
  <c r="R1095" i="1"/>
  <c r="J1095" i="1"/>
  <c r="Q1119" i="1"/>
  <c r="P1119" i="1"/>
  <c r="O1119" i="1"/>
  <c r="M1119" i="1"/>
  <c r="L1119" i="1"/>
  <c r="K1119" i="1"/>
  <c r="J1119" i="1"/>
  <c r="R1119" i="1"/>
  <c r="N1119" i="1"/>
  <c r="Q1135" i="1"/>
  <c r="P1135" i="1"/>
  <c r="O1135" i="1"/>
  <c r="M1135" i="1"/>
  <c r="L1135" i="1"/>
  <c r="R1135" i="1"/>
  <c r="N1135" i="1"/>
  <c r="K1135" i="1"/>
  <c r="J1135" i="1"/>
  <c r="Q1151" i="1"/>
  <c r="P1151" i="1"/>
  <c r="O1151" i="1"/>
  <c r="M1151" i="1"/>
  <c r="L1151" i="1"/>
  <c r="R1151" i="1"/>
  <c r="N1151" i="1"/>
  <c r="K1151" i="1"/>
  <c r="J1151" i="1"/>
  <c r="Q1159" i="1"/>
  <c r="P1159" i="1"/>
  <c r="O1159" i="1"/>
  <c r="M1159" i="1"/>
  <c r="L1159" i="1"/>
  <c r="N1159" i="1"/>
  <c r="K1159" i="1"/>
  <c r="J1159" i="1"/>
  <c r="R1159" i="1"/>
  <c r="Q1167" i="1"/>
  <c r="P1167" i="1"/>
  <c r="O1167" i="1"/>
  <c r="M1167" i="1"/>
  <c r="L1167" i="1"/>
  <c r="R1167" i="1"/>
  <c r="N1167" i="1"/>
  <c r="K1167" i="1"/>
  <c r="J1167" i="1"/>
  <c r="L1183" i="1"/>
  <c r="R1183" i="1"/>
  <c r="Q1183" i="1"/>
  <c r="P1183" i="1"/>
  <c r="N1183" i="1"/>
  <c r="M1183" i="1"/>
  <c r="K1183" i="1"/>
  <c r="J1183" i="1"/>
  <c r="O1183" i="1"/>
  <c r="M1191" i="1"/>
  <c r="L1191" i="1"/>
  <c r="K1191" i="1"/>
  <c r="R1191" i="1"/>
  <c r="J1191" i="1"/>
  <c r="Q1191" i="1"/>
  <c r="P1191" i="1"/>
  <c r="N1191" i="1"/>
  <c r="O1191" i="1"/>
  <c r="M1199" i="1"/>
  <c r="L1199" i="1"/>
  <c r="K1199" i="1"/>
  <c r="R1199" i="1"/>
  <c r="J1199" i="1"/>
  <c r="Q1199" i="1"/>
  <c r="P1199" i="1"/>
  <c r="O1199" i="1"/>
  <c r="N1199" i="1"/>
  <c r="M1207" i="1"/>
  <c r="L1207" i="1"/>
  <c r="K1207" i="1"/>
  <c r="R1207" i="1"/>
  <c r="J1207" i="1"/>
  <c r="Q1207" i="1"/>
  <c r="P1207" i="1"/>
  <c r="O1207" i="1"/>
  <c r="N1207" i="1"/>
  <c r="M1215" i="1"/>
  <c r="L1215" i="1"/>
  <c r="K1215" i="1"/>
  <c r="R1215" i="1"/>
  <c r="J1215" i="1"/>
  <c r="Q1215" i="1"/>
  <c r="P1215" i="1"/>
  <c r="O1215" i="1"/>
  <c r="N1215" i="1"/>
  <c r="M1231" i="1"/>
  <c r="L1231" i="1"/>
  <c r="K1231" i="1"/>
  <c r="R1231" i="1"/>
  <c r="J1231" i="1"/>
  <c r="Q1231" i="1"/>
  <c r="P1231" i="1"/>
  <c r="O1231" i="1"/>
  <c r="N1231" i="1"/>
  <c r="M1239" i="1"/>
  <c r="L1239" i="1"/>
  <c r="K1239" i="1"/>
  <c r="R1239" i="1"/>
  <c r="J1239" i="1"/>
  <c r="Q1239" i="1"/>
  <c r="P1239" i="1"/>
  <c r="O1239" i="1"/>
  <c r="N1239" i="1"/>
  <c r="M1247" i="1"/>
  <c r="L1247" i="1"/>
  <c r="K1247" i="1"/>
  <c r="R1247" i="1"/>
  <c r="J1247" i="1"/>
  <c r="Q1247" i="1"/>
  <c r="P1247" i="1"/>
  <c r="O1247" i="1"/>
  <c r="N1247" i="1"/>
  <c r="M1255" i="1"/>
  <c r="L1255" i="1"/>
  <c r="K1255" i="1"/>
  <c r="R1255" i="1"/>
  <c r="J1255" i="1"/>
  <c r="Q1255" i="1"/>
  <c r="P1255" i="1"/>
  <c r="O1255" i="1"/>
  <c r="N1255" i="1"/>
  <c r="M1263" i="1"/>
  <c r="L1263" i="1"/>
  <c r="K1263" i="1"/>
  <c r="R1263" i="1"/>
  <c r="J1263" i="1"/>
  <c r="Q1263" i="1"/>
  <c r="P1263" i="1"/>
  <c r="O1263" i="1"/>
  <c r="N1263" i="1"/>
  <c r="M1271" i="1"/>
  <c r="L1271" i="1"/>
  <c r="K1271" i="1"/>
  <c r="R1271" i="1"/>
  <c r="J1271" i="1"/>
  <c r="Q1271" i="1"/>
  <c r="P1271" i="1"/>
  <c r="O1271" i="1"/>
  <c r="N1271" i="1"/>
  <c r="M1279" i="1"/>
  <c r="L1279" i="1"/>
  <c r="K1279" i="1"/>
  <c r="R1279" i="1"/>
  <c r="J1279" i="1"/>
  <c r="Q1279" i="1"/>
  <c r="P1279" i="1"/>
  <c r="O1279" i="1"/>
  <c r="N1279" i="1"/>
  <c r="M1287" i="1"/>
  <c r="L1287" i="1"/>
  <c r="K1287" i="1"/>
  <c r="R1287" i="1"/>
  <c r="J1287" i="1"/>
  <c r="Q1287" i="1"/>
  <c r="P1287" i="1"/>
  <c r="O1287" i="1"/>
  <c r="N1287" i="1"/>
  <c r="M1295" i="1"/>
  <c r="L1295" i="1"/>
  <c r="K1295" i="1"/>
  <c r="R1295" i="1"/>
  <c r="J1295" i="1"/>
  <c r="Q1295" i="1"/>
  <c r="P1295" i="1"/>
  <c r="O1295" i="1"/>
  <c r="N1295" i="1"/>
  <c r="M1303" i="1"/>
  <c r="L1303" i="1"/>
  <c r="K1303" i="1"/>
  <c r="R1303" i="1"/>
  <c r="J1303" i="1"/>
  <c r="Q1303" i="1"/>
  <c r="P1303" i="1"/>
  <c r="O1303" i="1"/>
  <c r="N1303" i="1"/>
  <c r="M1311" i="1"/>
  <c r="L1311" i="1"/>
  <c r="K1311" i="1"/>
  <c r="R1311" i="1"/>
  <c r="J1311" i="1"/>
  <c r="Q1311" i="1"/>
  <c r="P1311" i="1"/>
  <c r="O1311" i="1"/>
  <c r="N1311" i="1"/>
  <c r="A1071" i="1"/>
  <c r="A1095" i="1"/>
  <c r="A1103" i="1"/>
  <c r="A1127" i="1"/>
  <c r="A1159" i="1"/>
  <c r="A1191" i="1"/>
  <c r="A1247" i="1"/>
  <c r="A1255" i="1"/>
  <c r="O1097" i="1"/>
  <c r="N1097" i="1"/>
  <c r="M1097" i="1"/>
  <c r="L1097" i="1"/>
  <c r="K1097" i="1"/>
  <c r="R1097" i="1"/>
  <c r="J1097" i="1"/>
  <c r="Q1097" i="1"/>
  <c r="P1097" i="1"/>
  <c r="O1113" i="1"/>
  <c r="N1113" i="1"/>
  <c r="M1113" i="1"/>
  <c r="L1113" i="1"/>
  <c r="K1113" i="1"/>
  <c r="R1113" i="1"/>
  <c r="J1113" i="1"/>
  <c r="Q1113" i="1"/>
  <c r="P1113" i="1"/>
  <c r="O1145" i="1"/>
  <c r="N1145" i="1"/>
  <c r="M1145" i="1"/>
  <c r="K1145" i="1"/>
  <c r="R1145" i="1"/>
  <c r="J1145" i="1"/>
  <c r="L1145" i="1"/>
  <c r="Q1145" i="1"/>
  <c r="P1145" i="1"/>
  <c r="K1193" i="1"/>
  <c r="R1193" i="1"/>
  <c r="J1193" i="1"/>
  <c r="Q1193" i="1"/>
  <c r="P1193" i="1"/>
  <c r="O1193" i="1"/>
  <c r="N1193" i="1"/>
  <c r="M1193" i="1"/>
  <c r="L1193" i="1"/>
  <c r="L1068" i="1"/>
  <c r="R1068" i="1"/>
  <c r="J1068" i="1"/>
  <c r="Q1068" i="1"/>
  <c r="P1068" i="1"/>
  <c r="O1068" i="1"/>
  <c r="M1068" i="1"/>
  <c r="K1068" i="1"/>
  <c r="N1068" i="1"/>
  <c r="L1076" i="1"/>
  <c r="K1076" i="1"/>
  <c r="R1076" i="1"/>
  <c r="J1076" i="1"/>
  <c r="Q1076" i="1"/>
  <c r="P1076" i="1"/>
  <c r="O1076" i="1"/>
  <c r="N1076" i="1"/>
  <c r="M1076" i="1"/>
  <c r="L1084" i="1"/>
  <c r="K1084" i="1"/>
  <c r="R1084" i="1"/>
  <c r="J1084" i="1"/>
  <c r="Q1084" i="1"/>
  <c r="P1084" i="1"/>
  <c r="O1084" i="1"/>
  <c r="N1084" i="1"/>
  <c r="M1084" i="1"/>
  <c r="L1092" i="1"/>
  <c r="K1092" i="1"/>
  <c r="R1092" i="1"/>
  <c r="J1092" i="1"/>
  <c r="Q1092" i="1"/>
  <c r="P1092" i="1"/>
  <c r="O1092" i="1"/>
  <c r="N1092" i="1"/>
  <c r="M1092" i="1"/>
  <c r="L1100" i="1"/>
  <c r="K1100" i="1"/>
  <c r="R1100" i="1"/>
  <c r="J1100" i="1"/>
  <c r="Q1100" i="1"/>
  <c r="P1100" i="1"/>
  <c r="O1100" i="1"/>
  <c r="N1100" i="1"/>
  <c r="M1100" i="1"/>
  <c r="L1108" i="1"/>
  <c r="K1108" i="1"/>
  <c r="R1108" i="1"/>
  <c r="J1108" i="1"/>
  <c r="Q1108" i="1"/>
  <c r="P1108" i="1"/>
  <c r="O1108" i="1"/>
  <c r="N1108" i="1"/>
  <c r="M1108" i="1"/>
  <c r="L1116" i="1"/>
  <c r="R1116" i="1"/>
  <c r="J1116" i="1"/>
  <c r="P1116" i="1"/>
  <c r="O1116" i="1"/>
  <c r="N1116" i="1"/>
  <c r="M1116" i="1"/>
  <c r="K1116" i="1"/>
  <c r="Q1116" i="1"/>
  <c r="L1124" i="1"/>
  <c r="K1124" i="1"/>
  <c r="R1124" i="1"/>
  <c r="J1124" i="1"/>
  <c r="P1124" i="1"/>
  <c r="O1124" i="1"/>
  <c r="N1124" i="1"/>
  <c r="M1124" i="1"/>
  <c r="Q1124" i="1"/>
  <c r="L1132" i="1"/>
  <c r="K1132" i="1"/>
  <c r="R1132" i="1"/>
  <c r="J1132" i="1"/>
  <c r="P1132" i="1"/>
  <c r="O1132" i="1"/>
  <c r="Q1132" i="1"/>
  <c r="N1132" i="1"/>
  <c r="M1132" i="1"/>
  <c r="L1140" i="1"/>
  <c r="K1140" i="1"/>
  <c r="R1140" i="1"/>
  <c r="J1140" i="1"/>
  <c r="P1140" i="1"/>
  <c r="O1140" i="1"/>
  <c r="N1140" i="1"/>
  <c r="M1140" i="1"/>
  <c r="Q1140" i="1"/>
  <c r="L1148" i="1"/>
  <c r="K1148" i="1"/>
  <c r="R1148" i="1"/>
  <c r="J1148" i="1"/>
  <c r="P1148" i="1"/>
  <c r="O1148" i="1"/>
  <c r="Q1148" i="1"/>
  <c r="N1148" i="1"/>
  <c r="M1148" i="1"/>
  <c r="L1156" i="1"/>
  <c r="K1156" i="1"/>
  <c r="R1156" i="1"/>
  <c r="J1156" i="1"/>
  <c r="P1156" i="1"/>
  <c r="O1156" i="1"/>
  <c r="Q1156" i="1"/>
  <c r="N1156" i="1"/>
  <c r="M1156" i="1"/>
  <c r="L1164" i="1"/>
  <c r="K1164" i="1"/>
  <c r="R1164" i="1"/>
  <c r="J1164" i="1"/>
  <c r="P1164" i="1"/>
  <c r="O1164" i="1"/>
  <c r="M1164" i="1"/>
  <c r="Q1164" i="1"/>
  <c r="N1164" i="1"/>
  <c r="L1172" i="1"/>
  <c r="K1172" i="1"/>
  <c r="R1172" i="1"/>
  <c r="J1172" i="1"/>
  <c r="P1172" i="1"/>
  <c r="O1172" i="1"/>
  <c r="Q1172" i="1"/>
  <c r="N1172" i="1"/>
  <c r="M1172" i="1"/>
  <c r="L1180" i="1"/>
  <c r="K1180" i="1"/>
  <c r="R1180" i="1"/>
  <c r="J1180" i="1"/>
  <c r="P1180" i="1"/>
  <c r="O1180" i="1"/>
  <c r="Q1180" i="1"/>
  <c r="N1180" i="1"/>
  <c r="M1180" i="1"/>
  <c r="P1188" i="1"/>
  <c r="O1188" i="1"/>
  <c r="N1188" i="1"/>
  <c r="M1188" i="1"/>
  <c r="L1188" i="1"/>
  <c r="K1188" i="1"/>
  <c r="R1188" i="1"/>
  <c r="Q1188" i="1"/>
  <c r="J1188" i="1"/>
  <c r="P1196" i="1"/>
  <c r="O1196" i="1"/>
  <c r="N1196" i="1"/>
  <c r="M1196" i="1"/>
  <c r="L1196" i="1"/>
  <c r="K1196" i="1"/>
  <c r="R1196" i="1"/>
  <c r="J1196" i="1"/>
  <c r="Q1196" i="1"/>
  <c r="P1204" i="1"/>
  <c r="O1204" i="1"/>
  <c r="N1204" i="1"/>
  <c r="M1204" i="1"/>
  <c r="L1204" i="1"/>
  <c r="K1204" i="1"/>
  <c r="R1204" i="1"/>
  <c r="Q1204" i="1"/>
  <c r="J1204" i="1"/>
  <c r="P1212" i="1"/>
  <c r="O1212" i="1"/>
  <c r="N1212" i="1"/>
  <c r="M1212" i="1"/>
  <c r="L1212" i="1"/>
  <c r="K1212" i="1"/>
  <c r="J1212" i="1"/>
  <c r="R1212" i="1"/>
  <c r="Q1212" i="1"/>
  <c r="P1220" i="1"/>
  <c r="O1220" i="1"/>
  <c r="N1220" i="1"/>
  <c r="M1220" i="1"/>
  <c r="L1220" i="1"/>
  <c r="K1220" i="1"/>
  <c r="R1220" i="1"/>
  <c r="Q1220" i="1"/>
  <c r="J1220" i="1"/>
  <c r="P1228" i="1"/>
  <c r="O1228" i="1"/>
  <c r="N1228" i="1"/>
  <c r="M1228" i="1"/>
  <c r="L1228" i="1"/>
  <c r="K1228" i="1"/>
  <c r="R1228" i="1"/>
  <c r="J1228" i="1"/>
  <c r="Q1228" i="1"/>
  <c r="P1236" i="1"/>
  <c r="O1236" i="1"/>
  <c r="N1236" i="1"/>
  <c r="M1236" i="1"/>
  <c r="L1236" i="1"/>
  <c r="K1236" i="1"/>
  <c r="R1236" i="1"/>
  <c r="Q1236" i="1"/>
  <c r="J1236" i="1"/>
  <c r="P1244" i="1"/>
  <c r="O1244" i="1"/>
  <c r="N1244" i="1"/>
  <c r="M1244" i="1"/>
  <c r="L1244" i="1"/>
  <c r="K1244" i="1"/>
  <c r="R1244" i="1"/>
  <c r="Q1244" i="1"/>
  <c r="J1244" i="1"/>
  <c r="P1252" i="1"/>
  <c r="O1252" i="1"/>
  <c r="N1252" i="1"/>
  <c r="M1252" i="1"/>
  <c r="L1252" i="1"/>
  <c r="K1252" i="1"/>
  <c r="R1252" i="1"/>
  <c r="Q1252" i="1"/>
  <c r="J1252" i="1"/>
  <c r="P1260" i="1"/>
  <c r="O1260" i="1"/>
  <c r="N1260" i="1"/>
  <c r="M1260" i="1"/>
  <c r="L1260" i="1"/>
  <c r="K1260" i="1"/>
  <c r="R1260" i="1"/>
  <c r="Q1260" i="1"/>
  <c r="J1260" i="1"/>
  <c r="P1268" i="1"/>
  <c r="O1268" i="1"/>
  <c r="N1268" i="1"/>
  <c r="M1268" i="1"/>
  <c r="L1268" i="1"/>
  <c r="K1268" i="1"/>
  <c r="J1268" i="1"/>
  <c r="R1268" i="1"/>
  <c r="Q1268" i="1"/>
  <c r="P1276" i="1"/>
  <c r="O1276" i="1"/>
  <c r="N1276" i="1"/>
  <c r="M1276" i="1"/>
  <c r="L1276" i="1"/>
  <c r="K1276" i="1"/>
  <c r="R1276" i="1"/>
  <c r="Q1276" i="1"/>
  <c r="J1276" i="1"/>
  <c r="P1284" i="1"/>
  <c r="O1284" i="1"/>
  <c r="N1284" i="1"/>
  <c r="M1284" i="1"/>
  <c r="L1284" i="1"/>
  <c r="K1284" i="1"/>
  <c r="R1284" i="1"/>
  <c r="Q1284" i="1"/>
  <c r="J1284" i="1"/>
  <c r="P1292" i="1"/>
  <c r="O1292" i="1"/>
  <c r="N1292" i="1"/>
  <c r="M1292" i="1"/>
  <c r="L1292" i="1"/>
  <c r="K1292" i="1"/>
  <c r="R1292" i="1"/>
  <c r="Q1292" i="1"/>
  <c r="J1292" i="1"/>
  <c r="P1300" i="1"/>
  <c r="O1300" i="1"/>
  <c r="N1300" i="1"/>
  <c r="M1300" i="1"/>
  <c r="L1300" i="1"/>
  <c r="K1300" i="1"/>
  <c r="J1300" i="1"/>
  <c r="R1300" i="1"/>
  <c r="Q1300" i="1"/>
  <c r="P1308" i="1"/>
  <c r="O1308" i="1"/>
  <c r="N1308" i="1"/>
  <c r="M1308" i="1"/>
  <c r="L1308" i="1"/>
  <c r="K1308" i="1"/>
  <c r="R1308" i="1"/>
  <c r="Q1308" i="1"/>
  <c r="J1308"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Q1111" i="1"/>
  <c r="P1111" i="1"/>
  <c r="O1111" i="1"/>
  <c r="N1111" i="1"/>
  <c r="M1111" i="1"/>
  <c r="L1111" i="1"/>
  <c r="K1111" i="1"/>
  <c r="R1111" i="1"/>
  <c r="J1111" i="1"/>
  <c r="A1079" i="1"/>
  <c r="A1111" i="1"/>
  <c r="A1143" i="1"/>
  <c r="A1175" i="1"/>
  <c r="A1207" i="1"/>
  <c r="A1215" i="1"/>
  <c r="A1223" i="1"/>
  <c r="A1263" i="1"/>
  <c r="A1311" i="1"/>
  <c r="K1069" i="1"/>
  <c r="Q1069" i="1"/>
  <c r="P1069" i="1"/>
  <c r="O1069" i="1"/>
  <c r="N1069" i="1"/>
  <c r="L1069" i="1"/>
  <c r="R1069" i="1"/>
  <c r="M1069" i="1"/>
  <c r="J1069" i="1"/>
  <c r="K1077" i="1"/>
  <c r="R1077" i="1"/>
  <c r="J1077" i="1"/>
  <c r="Q1077" i="1"/>
  <c r="P1077" i="1"/>
  <c r="O1077" i="1"/>
  <c r="N1077" i="1"/>
  <c r="M1077" i="1"/>
  <c r="L1077" i="1"/>
  <c r="K1085" i="1"/>
  <c r="R1085" i="1"/>
  <c r="J1085" i="1"/>
  <c r="Q1085" i="1"/>
  <c r="P1085" i="1"/>
  <c r="O1085" i="1"/>
  <c r="N1085" i="1"/>
  <c r="M1085" i="1"/>
  <c r="L1085" i="1"/>
  <c r="K1093" i="1"/>
  <c r="R1093" i="1"/>
  <c r="J1093" i="1"/>
  <c r="Q1093" i="1"/>
  <c r="P1093" i="1"/>
  <c r="O1093" i="1"/>
  <c r="N1093" i="1"/>
  <c r="M1093" i="1"/>
  <c r="L1093" i="1"/>
  <c r="K1101" i="1"/>
  <c r="R1101" i="1"/>
  <c r="J1101" i="1"/>
  <c r="Q1101" i="1"/>
  <c r="P1101" i="1"/>
  <c r="O1101" i="1"/>
  <c r="N1101" i="1"/>
  <c r="M1101" i="1"/>
  <c r="L1101" i="1"/>
  <c r="K1109" i="1"/>
  <c r="R1109" i="1"/>
  <c r="J1109" i="1"/>
  <c r="Q1109" i="1"/>
  <c r="P1109" i="1"/>
  <c r="O1109" i="1"/>
  <c r="N1109" i="1"/>
  <c r="M1109" i="1"/>
  <c r="L1109" i="1"/>
  <c r="K1117" i="1"/>
  <c r="Q1117" i="1"/>
  <c r="R1117" i="1"/>
  <c r="P1117" i="1"/>
  <c r="O1117" i="1"/>
  <c r="N1117" i="1"/>
  <c r="M1117" i="1"/>
  <c r="L1117" i="1"/>
  <c r="J1117" i="1"/>
  <c r="K1125" i="1"/>
  <c r="R1125" i="1"/>
  <c r="J1125" i="1"/>
  <c r="Q1125" i="1"/>
  <c r="O1125" i="1"/>
  <c r="P1125" i="1"/>
  <c r="N1125" i="1"/>
  <c r="M1125" i="1"/>
  <c r="L1125" i="1"/>
  <c r="K1133" i="1"/>
  <c r="R1133" i="1"/>
  <c r="J1133" i="1"/>
  <c r="Q1133" i="1"/>
  <c r="O1133" i="1"/>
  <c r="N1133" i="1"/>
  <c r="M1133" i="1"/>
  <c r="L1133" i="1"/>
  <c r="P1133" i="1"/>
  <c r="K1141" i="1"/>
  <c r="R1141" i="1"/>
  <c r="J1141" i="1"/>
  <c r="Q1141" i="1"/>
  <c r="O1141" i="1"/>
  <c r="N1141" i="1"/>
  <c r="P1141" i="1"/>
  <c r="M1141" i="1"/>
  <c r="L1141" i="1"/>
  <c r="K1149" i="1"/>
  <c r="R1149" i="1"/>
  <c r="J1149" i="1"/>
  <c r="Q1149" i="1"/>
  <c r="O1149" i="1"/>
  <c r="N1149" i="1"/>
  <c r="P1149" i="1"/>
  <c r="M1149" i="1"/>
  <c r="L1149" i="1"/>
  <c r="K1157" i="1"/>
  <c r="R1157" i="1"/>
  <c r="J1157" i="1"/>
  <c r="Q1157" i="1"/>
  <c r="O1157" i="1"/>
  <c r="N1157" i="1"/>
  <c r="L1157" i="1"/>
  <c r="P1157" i="1"/>
  <c r="M1157" i="1"/>
  <c r="K1165" i="1"/>
  <c r="R1165" i="1"/>
  <c r="J1165" i="1"/>
  <c r="Q1165" i="1"/>
  <c r="O1165" i="1"/>
  <c r="N1165" i="1"/>
  <c r="P1165" i="1"/>
  <c r="M1165" i="1"/>
  <c r="L1165" i="1"/>
  <c r="K1173" i="1"/>
  <c r="R1173" i="1"/>
  <c r="J1173" i="1"/>
  <c r="Q1173" i="1"/>
  <c r="O1173" i="1"/>
  <c r="N1173" i="1"/>
  <c r="P1173" i="1"/>
  <c r="M1173" i="1"/>
  <c r="L1173" i="1"/>
  <c r="K1181" i="1"/>
  <c r="R1181" i="1"/>
  <c r="J1181" i="1"/>
  <c r="Q1181" i="1"/>
  <c r="O1181" i="1"/>
  <c r="N1181" i="1"/>
  <c r="P1181" i="1"/>
  <c r="M1181" i="1"/>
  <c r="L1181" i="1"/>
  <c r="O1189" i="1"/>
  <c r="N1189" i="1"/>
  <c r="M1189" i="1"/>
  <c r="L1189" i="1"/>
  <c r="K1189" i="1"/>
  <c r="R1189" i="1"/>
  <c r="J1189" i="1"/>
  <c r="Q1189" i="1"/>
  <c r="P1189" i="1"/>
  <c r="O1197" i="1"/>
  <c r="N1197" i="1"/>
  <c r="M1197" i="1"/>
  <c r="L1197" i="1"/>
  <c r="K1197" i="1"/>
  <c r="R1197" i="1"/>
  <c r="J1197" i="1"/>
  <c r="Q1197" i="1"/>
  <c r="P1197" i="1"/>
  <c r="O1205" i="1"/>
  <c r="N1205" i="1"/>
  <c r="M1205" i="1"/>
  <c r="L1205" i="1"/>
  <c r="K1205" i="1"/>
  <c r="R1205" i="1"/>
  <c r="J1205" i="1"/>
  <c r="Q1205" i="1"/>
  <c r="P1205" i="1"/>
  <c r="O1213" i="1"/>
  <c r="N1213" i="1"/>
  <c r="M1213" i="1"/>
  <c r="L1213" i="1"/>
  <c r="K1213" i="1"/>
  <c r="R1213" i="1"/>
  <c r="J1213" i="1"/>
  <c r="Q1213" i="1"/>
  <c r="P1213" i="1"/>
  <c r="O1221" i="1"/>
  <c r="N1221" i="1"/>
  <c r="M1221" i="1"/>
  <c r="L1221" i="1"/>
  <c r="K1221" i="1"/>
  <c r="R1221" i="1"/>
  <c r="J1221" i="1"/>
  <c r="Q1221" i="1"/>
  <c r="P1221" i="1"/>
  <c r="O1229" i="1"/>
  <c r="N1229" i="1"/>
  <c r="M1229" i="1"/>
  <c r="L1229" i="1"/>
  <c r="K1229" i="1"/>
  <c r="R1229" i="1"/>
  <c r="J1229" i="1"/>
  <c r="Q1229" i="1"/>
  <c r="P1229" i="1"/>
  <c r="O1237" i="1"/>
  <c r="N1237" i="1"/>
  <c r="M1237" i="1"/>
  <c r="L1237" i="1"/>
  <c r="K1237" i="1"/>
  <c r="R1237" i="1"/>
  <c r="J1237" i="1"/>
  <c r="Q1237" i="1"/>
  <c r="P1237" i="1"/>
  <c r="O1245" i="1"/>
  <c r="N1245" i="1"/>
  <c r="M1245" i="1"/>
  <c r="L1245" i="1"/>
  <c r="K1245" i="1"/>
  <c r="R1245" i="1"/>
  <c r="J1245" i="1"/>
  <c r="Q1245" i="1"/>
  <c r="P1245" i="1"/>
  <c r="O1253" i="1"/>
  <c r="N1253" i="1"/>
  <c r="M1253" i="1"/>
  <c r="L1253" i="1"/>
  <c r="K1253" i="1"/>
  <c r="R1253" i="1"/>
  <c r="J1253" i="1"/>
  <c r="Q1253" i="1"/>
  <c r="P1253" i="1"/>
  <c r="O1261" i="1"/>
  <c r="N1261" i="1"/>
  <c r="M1261" i="1"/>
  <c r="L1261" i="1"/>
  <c r="K1261" i="1"/>
  <c r="R1261" i="1"/>
  <c r="J1261" i="1"/>
  <c r="Q1261" i="1"/>
  <c r="P1261" i="1"/>
  <c r="O1269" i="1"/>
  <c r="N1269" i="1"/>
  <c r="M1269" i="1"/>
  <c r="L1269" i="1"/>
  <c r="K1269" i="1"/>
  <c r="R1269" i="1"/>
  <c r="J1269" i="1"/>
  <c r="Q1269" i="1"/>
  <c r="P1269" i="1"/>
  <c r="O1277" i="1"/>
  <c r="N1277" i="1"/>
  <c r="M1277" i="1"/>
  <c r="L1277" i="1"/>
  <c r="K1277" i="1"/>
  <c r="R1277" i="1"/>
  <c r="J1277" i="1"/>
  <c r="Q1277" i="1"/>
  <c r="P1277" i="1"/>
  <c r="O1285" i="1"/>
  <c r="N1285" i="1"/>
  <c r="M1285" i="1"/>
  <c r="L1285" i="1"/>
  <c r="K1285" i="1"/>
  <c r="R1285" i="1"/>
  <c r="J1285" i="1"/>
  <c r="Q1285" i="1"/>
  <c r="P1285" i="1"/>
  <c r="O1293" i="1"/>
  <c r="N1293" i="1"/>
  <c r="M1293" i="1"/>
  <c r="L1293" i="1"/>
  <c r="K1293" i="1"/>
  <c r="R1293" i="1"/>
  <c r="J1293" i="1"/>
  <c r="Q1293" i="1"/>
  <c r="P1293" i="1"/>
  <c r="O1301" i="1"/>
  <c r="N1301" i="1"/>
  <c r="M1301" i="1"/>
  <c r="L1301" i="1"/>
  <c r="K1301" i="1"/>
  <c r="R1301" i="1"/>
  <c r="J1301" i="1"/>
  <c r="Q1301" i="1"/>
  <c r="P1301" i="1"/>
  <c r="O1309" i="1"/>
  <c r="N1309" i="1"/>
  <c r="M1309" i="1"/>
  <c r="L1309" i="1"/>
  <c r="K1309" i="1"/>
  <c r="R1309" i="1"/>
  <c r="J1309" i="1"/>
  <c r="Q1309" i="1"/>
  <c r="P1309" i="1"/>
  <c r="A1066" i="1"/>
  <c r="A1074" i="1"/>
  <c r="A1082" i="1"/>
  <c r="A1090" i="1"/>
  <c r="A1098" i="1"/>
  <c r="A1106" i="1"/>
  <c r="A1114" i="1"/>
  <c r="A1122" i="1"/>
  <c r="A1130" i="1"/>
  <c r="A1138" i="1"/>
  <c r="A1146" i="1"/>
  <c r="A1154" i="1"/>
  <c r="A1162" i="1"/>
  <c r="A1170" i="1"/>
  <c r="A1178" i="1"/>
  <c r="A1186" i="1"/>
  <c r="A1194" i="1"/>
  <c r="A1202" i="1"/>
  <c r="A1210" i="1"/>
  <c r="A1218" i="1"/>
  <c r="A1226" i="1"/>
  <c r="A1234" i="1"/>
  <c r="A1242" i="1"/>
  <c r="A1250" i="1"/>
  <c r="A1258" i="1"/>
  <c r="A1266" i="1"/>
  <c r="A1274" i="1"/>
  <c r="A1282" i="1"/>
  <c r="A1290" i="1"/>
  <c r="A1298" i="1"/>
  <c r="A1306" i="1"/>
  <c r="A1314" i="1"/>
  <c r="A1231" i="1"/>
  <c r="A1271" i="1"/>
  <c r="Q2274" i="1"/>
  <c r="R1070" i="1"/>
  <c r="J1070" i="1"/>
  <c r="P1070" i="1"/>
  <c r="O1070" i="1"/>
  <c r="N1070" i="1"/>
  <c r="M1070" i="1"/>
  <c r="Q1070" i="1"/>
  <c r="L1070" i="1"/>
  <c r="K1070" i="1"/>
  <c r="R1078" i="1"/>
  <c r="J1078" i="1"/>
  <c r="Q1078" i="1"/>
  <c r="P1078" i="1"/>
  <c r="O1078" i="1"/>
  <c r="N1078" i="1"/>
  <c r="M1078" i="1"/>
  <c r="L1078" i="1"/>
  <c r="K1078" i="1"/>
  <c r="R1086" i="1"/>
  <c r="J1086" i="1"/>
  <c r="Q1086" i="1"/>
  <c r="P1086" i="1"/>
  <c r="O1086" i="1"/>
  <c r="N1086" i="1"/>
  <c r="M1086" i="1"/>
  <c r="L1086" i="1"/>
  <c r="K1086" i="1"/>
  <c r="R1094" i="1"/>
  <c r="J1094" i="1"/>
  <c r="Q1094" i="1"/>
  <c r="P1094" i="1"/>
  <c r="O1094" i="1"/>
  <c r="N1094" i="1"/>
  <c r="M1094" i="1"/>
  <c r="L1094" i="1"/>
  <c r="K1094" i="1"/>
  <c r="R1102" i="1"/>
  <c r="J1102" i="1"/>
  <c r="Q1102" i="1"/>
  <c r="P1102" i="1"/>
  <c r="O1102" i="1"/>
  <c r="N1102" i="1"/>
  <c r="M1102" i="1"/>
  <c r="L1102" i="1"/>
  <c r="K1102" i="1"/>
  <c r="R1110" i="1"/>
  <c r="J1110" i="1"/>
  <c r="Q1110" i="1"/>
  <c r="P1110" i="1"/>
  <c r="O1110" i="1"/>
  <c r="N1110" i="1"/>
  <c r="M1110" i="1"/>
  <c r="L1110" i="1"/>
  <c r="K1110" i="1"/>
  <c r="R1118" i="1"/>
  <c r="J1118" i="1"/>
  <c r="Q1118" i="1"/>
  <c r="P1118" i="1"/>
  <c r="O1118" i="1"/>
  <c r="N1118" i="1"/>
  <c r="M1118" i="1"/>
  <c r="L1118" i="1"/>
  <c r="K1118" i="1"/>
  <c r="R1126" i="1"/>
  <c r="J1126" i="1"/>
  <c r="Q1126" i="1"/>
  <c r="P1126" i="1"/>
  <c r="N1126" i="1"/>
  <c r="M1126" i="1"/>
  <c r="L1126" i="1"/>
  <c r="K1126" i="1"/>
  <c r="O1126" i="1"/>
  <c r="R1134" i="1"/>
  <c r="J1134" i="1"/>
  <c r="Q1134" i="1"/>
  <c r="P1134" i="1"/>
  <c r="N1134" i="1"/>
  <c r="M1134" i="1"/>
  <c r="O1134" i="1"/>
  <c r="L1134" i="1"/>
  <c r="K1134" i="1"/>
  <c r="R1142" i="1"/>
  <c r="J1142" i="1"/>
  <c r="Q1142" i="1"/>
  <c r="P1142" i="1"/>
  <c r="N1142" i="1"/>
  <c r="M1142" i="1"/>
  <c r="O1142" i="1"/>
  <c r="L1142" i="1"/>
  <c r="K1142" i="1"/>
  <c r="R1150" i="1"/>
  <c r="J1150" i="1"/>
  <c r="Q1150" i="1"/>
  <c r="P1150" i="1"/>
  <c r="N1150" i="1"/>
  <c r="M1150" i="1"/>
  <c r="K1150" i="1"/>
  <c r="O1150" i="1"/>
  <c r="L1150" i="1"/>
  <c r="R1158" i="1"/>
  <c r="J1158" i="1"/>
  <c r="Q1158" i="1"/>
  <c r="P1158" i="1"/>
  <c r="N1158" i="1"/>
  <c r="M1158" i="1"/>
  <c r="O1158" i="1"/>
  <c r="L1158" i="1"/>
  <c r="K1158" i="1"/>
  <c r="R1166" i="1"/>
  <c r="J1166" i="1"/>
  <c r="Q1166" i="1"/>
  <c r="P1166" i="1"/>
  <c r="N1166" i="1"/>
  <c r="M1166" i="1"/>
  <c r="O1166" i="1"/>
  <c r="L1166" i="1"/>
  <c r="K1166" i="1"/>
  <c r="R1174" i="1"/>
  <c r="J1174" i="1"/>
  <c r="Q1174" i="1"/>
  <c r="P1174" i="1"/>
  <c r="N1174" i="1"/>
  <c r="M1174" i="1"/>
  <c r="O1174" i="1"/>
  <c r="L1174" i="1"/>
  <c r="K1174" i="1"/>
  <c r="R1182" i="1"/>
  <c r="J1182" i="1"/>
  <c r="Q1182" i="1"/>
  <c r="P1182" i="1"/>
  <c r="N1182" i="1"/>
  <c r="M1182" i="1"/>
  <c r="O1182" i="1"/>
  <c r="L1182" i="1"/>
  <c r="K1182" i="1"/>
  <c r="N1190" i="1"/>
  <c r="M1190" i="1"/>
  <c r="L1190" i="1"/>
  <c r="K1190" i="1"/>
  <c r="R1190" i="1"/>
  <c r="J1190" i="1"/>
  <c r="Q1190" i="1"/>
  <c r="P1190" i="1"/>
  <c r="O1190" i="1"/>
  <c r="N1198" i="1"/>
  <c r="M1198" i="1"/>
  <c r="L1198" i="1"/>
  <c r="K1198" i="1"/>
  <c r="R1198" i="1"/>
  <c r="J1198" i="1"/>
  <c r="Q1198" i="1"/>
  <c r="P1198" i="1"/>
  <c r="O1198" i="1"/>
  <c r="N1206" i="1"/>
  <c r="M1206" i="1"/>
  <c r="L1206" i="1"/>
  <c r="K1206" i="1"/>
  <c r="R1206" i="1"/>
  <c r="J1206" i="1"/>
  <c r="Q1206" i="1"/>
  <c r="P1206" i="1"/>
  <c r="O1206" i="1"/>
  <c r="N1214" i="1"/>
  <c r="M1214" i="1"/>
  <c r="L1214" i="1"/>
  <c r="K1214" i="1"/>
  <c r="R1214" i="1"/>
  <c r="J1214" i="1"/>
  <c r="Q1214" i="1"/>
  <c r="P1214" i="1"/>
  <c r="O1214" i="1"/>
  <c r="N1222" i="1"/>
  <c r="M1222" i="1"/>
  <c r="L1222" i="1"/>
  <c r="K1222" i="1"/>
  <c r="R1222" i="1"/>
  <c r="J1222" i="1"/>
  <c r="Q1222" i="1"/>
  <c r="P1222" i="1"/>
  <c r="O1222" i="1"/>
  <c r="N1230" i="1"/>
  <c r="M1230" i="1"/>
  <c r="L1230" i="1"/>
  <c r="K1230" i="1"/>
  <c r="R1230" i="1"/>
  <c r="J1230" i="1"/>
  <c r="Q1230" i="1"/>
  <c r="P1230" i="1"/>
  <c r="O1230" i="1"/>
  <c r="N1238" i="1"/>
  <c r="M1238" i="1"/>
  <c r="L1238" i="1"/>
  <c r="K1238" i="1"/>
  <c r="R1238" i="1"/>
  <c r="J1238" i="1"/>
  <c r="Q1238" i="1"/>
  <c r="P1238" i="1"/>
  <c r="O1238" i="1"/>
  <c r="N1246" i="1"/>
  <c r="M1246" i="1"/>
  <c r="L1246" i="1"/>
  <c r="K1246" i="1"/>
  <c r="R1246" i="1"/>
  <c r="J1246" i="1"/>
  <c r="Q1246" i="1"/>
  <c r="P1246" i="1"/>
  <c r="O1246" i="1"/>
  <c r="N1254" i="1"/>
  <c r="M1254" i="1"/>
  <c r="L1254" i="1"/>
  <c r="K1254" i="1"/>
  <c r="R1254" i="1"/>
  <c r="J1254" i="1"/>
  <c r="Q1254" i="1"/>
  <c r="P1254" i="1"/>
  <c r="O1254" i="1"/>
  <c r="N1262" i="1"/>
  <c r="M1262" i="1"/>
  <c r="L1262" i="1"/>
  <c r="K1262" i="1"/>
  <c r="R1262" i="1"/>
  <c r="J1262" i="1"/>
  <c r="Q1262" i="1"/>
  <c r="P1262" i="1"/>
  <c r="O1262" i="1"/>
  <c r="N1270" i="1"/>
  <c r="M1270" i="1"/>
  <c r="L1270" i="1"/>
  <c r="K1270" i="1"/>
  <c r="R1270" i="1"/>
  <c r="J1270" i="1"/>
  <c r="Q1270" i="1"/>
  <c r="P1270" i="1"/>
  <c r="O1270" i="1"/>
  <c r="N1278" i="1"/>
  <c r="M1278" i="1"/>
  <c r="L1278" i="1"/>
  <c r="K1278" i="1"/>
  <c r="R1278" i="1"/>
  <c r="J1278" i="1"/>
  <c r="Q1278" i="1"/>
  <c r="P1278" i="1"/>
  <c r="O1278" i="1"/>
  <c r="N1286" i="1"/>
  <c r="M1286" i="1"/>
  <c r="L1286" i="1"/>
  <c r="K1286" i="1"/>
  <c r="R1286" i="1"/>
  <c r="J1286" i="1"/>
  <c r="Q1286" i="1"/>
  <c r="P1286" i="1"/>
  <c r="O1286" i="1"/>
  <c r="N1294" i="1"/>
  <c r="M1294" i="1"/>
  <c r="L1294" i="1"/>
  <c r="K1294" i="1"/>
  <c r="R1294" i="1"/>
  <c r="J1294" i="1"/>
  <c r="Q1294" i="1"/>
  <c r="P1294" i="1"/>
  <c r="O1294" i="1"/>
  <c r="N1302" i="1"/>
  <c r="M1302" i="1"/>
  <c r="L1302" i="1"/>
  <c r="K1302" i="1"/>
  <c r="R1302" i="1"/>
  <c r="J1302" i="1"/>
  <c r="Q1302" i="1"/>
  <c r="P1302" i="1"/>
  <c r="O1302" i="1"/>
  <c r="N1310" i="1"/>
  <c r="M1310" i="1"/>
  <c r="L1310" i="1"/>
  <c r="K1310" i="1"/>
  <c r="R1310" i="1"/>
  <c r="J1310" i="1"/>
  <c r="Q1310" i="1"/>
  <c r="P1310" i="1"/>
  <c r="O1310"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B1290" i="1"/>
  <c r="B1294" i="1"/>
  <c r="B1298" i="1"/>
  <c r="B1302" i="1"/>
  <c r="B1306" i="1"/>
  <c r="B1310" i="1"/>
  <c r="B1314" i="1"/>
  <c r="J239" i="1"/>
  <c r="L280" i="1"/>
  <c r="K281" i="1"/>
  <c r="A288" i="1"/>
  <c r="P286" i="1"/>
  <c r="A289" i="1"/>
  <c r="M289" i="1"/>
  <c r="Q291" i="1"/>
  <c r="B299" i="1"/>
  <c r="A300" i="1"/>
  <c r="L296" i="1"/>
  <c r="A285" i="1"/>
  <c r="Q285" i="1"/>
  <c r="J2235" i="1"/>
  <c r="N239" i="1"/>
  <c r="B287" i="1"/>
  <c r="A297" i="1"/>
  <c r="N280" i="1"/>
  <c r="N286" i="1"/>
  <c r="K291" i="1"/>
  <c r="O295" i="1"/>
  <c r="L2203" i="1"/>
  <c r="N2235" i="1"/>
  <c r="B2243" i="1"/>
  <c r="B279" i="1"/>
  <c r="M281" i="1"/>
  <c r="M287" i="1"/>
  <c r="P292" i="1"/>
  <c r="N296" i="1"/>
  <c r="O2177" i="1"/>
  <c r="M2203" i="1"/>
  <c r="O2235" i="1"/>
  <c r="A280" i="1"/>
  <c r="B291" i="1"/>
  <c r="A301" i="1"/>
  <c r="K283" i="1"/>
  <c r="O287" i="1"/>
  <c r="O293" i="1"/>
  <c r="K297" i="1"/>
  <c r="L2179" i="1"/>
  <c r="N2203" i="1"/>
  <c r="P2235" i="1"/>
  <c r="A281" i="1"/>
  <c r="A292" i="1"/>
  <c r="Q283" i="1"/>
  <c r="L288" i="1"/>
  <c r="Q293" i="1"/>
  <c r="M297" i="1"/>
  <c r="L2235" i="1"/>
  <c r="A2243" i="1"/>
  <c r="P2179" i="1"/>
  <c r="O2203" i="1"/>
  <c r="A239" i="1"/>
  <c r="B283" i="1"/>
  <c r="A293" i="1"/>
  <c r="M279" i="1"/>
  <c r="P284" i="1"/>
  <c r="N288" i="1"/>
  <c r="N294" i="1"/>
  <c r="K299" i="1"/>
  <c r="Q2179" i="1"/>
  <c r="A2275" i="1"/>
  <c r="A284" i="1"/>
  <c r="B295" i="1"/>
  <c r="O279" i="1"/>
  <c r="O285" i="1"/>
  <c r="K289" i="1"/>
  <c r="P294" i="1"/>
  <c r="Q299" i="1"/>
  <c r="J282" i="1"/>
  <c r="R282" i="1"/>
  <c r="J290" i="1"/>
  <c r="R290" i="1"/>
  <c r="J298" i="1"/>
  <c r="R298" i="1"/>
  <c r="P300" i="1"/>
  <c r="B2194" i="1"/>
  <c r="R2242" i="1"/>
  <c r="R227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78" i="1"/>
  <c r="O2194" i="1"/>
  <c r="A2218" i="1"/>
  <c r="A223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78" i="1"/>
  <c r="N2218" i="1"/>
  <c r="B2234" i="1"/>
  <c r="N227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18" i="1"/>
  <c r="B2258" i="1"/>
  <c r="A228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86" i="1"/>
  <c r="P2218" i="1"/>
  <c r="A2240" i="1"/>
  <c r="B228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94" i="1"/>
  <c r="Q2218" i="1"/>
  <c r="P2242" i="1"/>
  <c r="B2264" i="1"/>
  <c r="J281" i="1"/>
  <c r="J289" i="1"/>
  <c r="J297" i="1"/>
  <c r="N301" i="1"/>
  <c r="R2183" i="1"/>
  <c r="L2196" i="1"/>
  <c r="B2199" i="1"/>
  <c r="N2220" i="1"/>
  <c r="A2236" i="1"/>
  <c r="B2276" i="1"/>
  <c r="Q2279" i="1"/>
  <c r="Q239" i="1"/>
  <c r="P240" i="1"/>
  <c r="M2196" i="1"/>
  <c r="N2199" i="1"/>
  <c r="O2220" i="1"/>
  <c r="B2263" i="1"/>
  <c r="J2276" i="1"/>
  <c r="Q240" i="1"/>
  <c r="R240" i="1"/>
  <c r="O2196" i="1"/>
  <c r="A2244" i="1"/>
  <c r="J2264" i="1"/>
  <c r="L2276" i="1"/>
  <c r="L239" i="1"/>
  <c r="K240" i="1"/>
  <c r="P2196" i="1"/>
  <c r="N2223" i="1"/>
  <c r="M2276" i="1"/>
  <c r="M239" i="1"/>
  <c r="L240" i="1"/>
  <c r="M240" i="1"/>
  <c r="O2223" i="1"/>
  <c r="A2183" i="1"/>
  <c r="R2196" i="1"/>
  <c r="A2215" i="1"/>
  <c r="L2220" i="1"/>
  <c r="P2223" i="1"/>
  <c r="R2257" i="1"/>
  <c r="O2276" i="1"/>
  <c r="P2286" i="1"/>
  <c r="A240" i="1"/>
  <c r="O239" i="1"/>
  <c r="N240" i="1"/>
  <c r="R2255" i="1"/>
  <c r="J2196" i="1"/>
  <c r="B2215" i="1"/>
  <c r="R2223" i="1"/>
  <c r="A2276" i="1"/>
  <c r="P2279" i="1"/>
  <c r="B240" i="1"/>
  <c r="N2201" i="1"/>
  <c r="R2177" i="1"/>
  <c r="R2184" i="1"/>
  <c r="R2201" i="1"/>
  <c r="B2240" i="1"/>
  <c r="K2259" i="1"/>
  <c r="K2264" i="1"/>
  <c r="A2283" i="1"/>
  <c r="A2185" i="1"/>
  <c r="R2235" i="1"/>
  <c r="Q2240" i="1"/>
  <c r="L2264" i="1"/>
  <c r="M2281" i="1"/>
  <c r="B2283" i="1"/>
  <c r="R436" i="1"/>
  <c r="N2264" i="1"/>
  <c r="N2281" i="1"/>
  <c r="P2177" i="1"/>
  <c r="B2185" i="1"/>
  <c r="R2240" i="1"/>
  <c r="R444" i="1"/>
  <c r="R2185" i="1"/>
  <c r="K2235" i="1"/>
  <c r="O2264" i="1"/>
  <c r="O2281" i="1"/>
  <c r="L448" i="1"/>
  <c r="B2177" i="1"/>
  <c r="A2256" i="1"/>
  <c r="M448" i="1"/>
  <c r="N2177" i="1"/>
  <c r="M2235" i="1"/>
  <c r="B2256" i="1"/>
  <c r="A2264" i="1"/>
  <c r="A2216" i="1"/>
  <c r="R2236" i="1"/>
  <c r="L2256" i="1"/>
  <c r="B2216" i="1"/>
  <c r="A2224" i="1"/>
  <c r="A2237" i="1"/>
  <c r="B2244" i="1"/>
  <c r="A2257" i="1"/>
  <c r="P2264" i="1"/>
  <c r="A2175" i="1"/>
  <c r="A2195" i="1"/>
  <c r="A2203" i="1"/>
  <c r="N2216" i="1"/>
  <c r="B2224" i="1"/>
  <c r="L2237" i="1"/>
  <c r="B2257" i="1"/>
  <c r="Q2264" i="1"/>
  <c r="B2175" i="1"/>
  <c r="P2182" i="1"/>
  <c r="B2195" i="1"/>
  <c r="B2203" i="1"/>
  <c r="O2216" i="1"/>
  <c r="P2237" i="1"/>
  <c r="J2252" i="1"/>
  <c r="N2257" i="1"/>
  <c r="A2274" i="1"/>
  <c r="K2256" i="1"/>
  <c r="Q2174" i="1"/>
  <c r="R2194" i="1"/>
  <c r="B2176" i="1"/>
  <c r="J2203" i="1"/>
  <c r="A2225" i="1"/>
  <c r="Q2237" i="1"/>
  <c r="K2252" i="1"/>
  <c r="O2257" i="1"/>
  <c r="N2274" i="1"/>
  <c r="P2194" i="1"/>
  <c r="A2196" i="1"/>
  <c r="K2203" i="1"/>
  <c r="B2218" i="1"/>
  <c r="B2225" i="1"/>
  <c r="R2237" i="1"/>
  <c r="A2254" i="1"/>
  <c r="P2257" i="1"/>
  <c r="O2274" i="1"/>
  <c r="P2276" i="1"/>
  <c r="A2177" i="1"/>
  <c r="B2196" i="1"/>
  <c r="B2230" i="1"/>
  <c r="P2274" i="1"/>
  <c r="R431" i="1"/>
  <c r="J438" i="1"/>
  <c r="B2275" i="1"/>
  <c r="R2188" i="1"/>
  <c r="A2189" i="1"/>
  <c r="B2184" i="1"/>
  <c r="A2171" i="1"/>
  <c r="B2171" i="1"/>
  <c r="A2245" i="1"/>
  <c r="R2191" i="1"/>
  <c r="L2225" i="1"/>
  <c r="P2245" i="1"/>
  <c r="Q2245" i="1"/>
  <c r="O2199" i="1"/>
  <c r="B2204" i="1"/>
  <c r="K2242" i="1"/>
  <c r="M2247" i="1"/>
  <c r="O2262" i="1"/>
  <c r="A2180" i="1"/>
  <c r="N2184" i="1"/>
  <c r="B2222" i="1"/>
  <c r="R2225" i="1"/>
  <c r="P2262" i="1"/>
  <c r="O2267" i="1"/>
  <c r="L430" i="1"/>
  <c r="A2200" i="1"/>
  <c r="A2205" i="1"/>
  <c r="A2217" i="1"/>
  <c r="Q2222" i="1"/>
  <c r="B2229" i="1"/>
  <c r="B2237" i="1"/>
  <c r="M2242" i="1"/>
  <c r="O2247" i="1"/>
  <c r="Q2262" i="1"/>
  <c r="B2271" i="1"/>
  <c r="B2277" i="1"/>
  <c r="Q2284" i="1"/>
  <c r="N430" i="1"/>
  <c r="R2180" i="1"/>
  <c r="P2184" i="1"/>
  <c r="Q2200" i="1"/>
  <c r="N2206" i="1"/>
  <c r="B2217" i="1"/>
  <c r="A2223" i="1"/>
  <c r="R2229" i="1"/>
  <c r="J2237" i="1"/>
  <c r="N2242" i="1"/>
  <c r="P2247" i="1"/>
  <c r="M2256" i="1"/>
  <c r="R2262" i="1"/>
  <c r="J2271" i="1"/>
  <c r="R2277" i="1"/>
  <c r="B2285" i="1"/>
  <c r="R2233" i="1"/>
  <c r="O438" i="1"/>
  <c r="P438" i="1"/>
  <c r="N2211" i="1"/>
  <c r="O2211" i="1"/>
  <c r="J2171" i="1"/>
  <c r="A2188" i="1"/>
  <c r="J2225" i="1"/>
  <c r="R2264" i="1"/>
  <c r="P2203" i="1"/>
  <c r="M2225" i="1"/>
  <c r="A2265" i="1"/>
  <c r="J2184" i="1"/>
  <c r="Q2203" i="1"/>
  <c r="N2225" i="1"/>
  <c r="A2242" i="1"/>
  <c r="R2245" i="1"/>
  <c r="A2262" i="1"/>
  <c r="B2265" i="1"/>
  <c r="A2284" i="1"/>
  <c r="K2184" i="1"/>
  <c r="B2221" i="1"/>
  <c r="O2225" i="1"/>
  <c r="B2242" i="1"/>
  <c r="K2247" i="1"/>
  <c r="B2262" i="1"/>
  <c r="B2284" i="1"/>
  <c r="L2184" i="1"/>
  <c r="A2204" i="1"/>
  <c r="P2225" i="1"/>
  <c r="J2242" i="1"/>
  <c r="L2247" i="1"/>
  <c r="A2266" i="1"/>
  <c r="N2284" i="1"/>
  <c r="M2184" i="1"/>
  <c r="Q2225" i="1"/>
  <c r="O2284" i="1"/>
  <c r="B430" i="1"/>
  <c r="P2199" i="1"/>
  <c r="L2242" i="1"/>
  <c r="N2247" i="1"/>
  <c r="P2284" i="1"/>
  <c r="B2180" i="1"/>
  <c r="O2184" i="1"/>
  <c r="O430" i="1"/>
  <c r="Q2184" i="1"/>
  <c r="M2201" i="1"/>
  <c r="O2206" i="1"/>
  <c r="B2223" i="1"/>
  <c r="A2230" i="1"/>
  <c r="K2237" i="1"/>
  <c r="N2256" i="1"/>
  <c r="O2271" i="1"/>
  <c r="Q2285" i="1"/>
  <c r="O2252" i="1"/>
  <c r="B2211" i="1"/>
  <c r="A2211" i="1"/>
  <c r="P2252" i="1"/>
  <c r="R2190" i="1"/>
  <c r="B2190" i="1"/>
  <c r="A2212" i="1"/>
  <c r="B2172" i="1"/>
  <c r="N2189" i="1"/>
  <c r="R2267" i="1"/>
  <c r="B2267" i="1"/>
  <c r="A2267" i="1"/>
  <c r="M2286" i="1"/>
  <c r="L2286" i="1"/>
  <c r="K2286" i="1"/>
  <c r="J2286" i="1"/>
  <c r="P2189" i="1"/>
  <c r="Q2230" i="1"/>
  <c r="A2249" i="1"/>
  <c r="Q2267" i="1"/>
  <c r="R2272" i="1"/>
  <c r="A2169" i="1"/>
  <c r="A2173" i="1"/>
  <c r="Q2189" i="1"/>
  <c r="K2208" i="1"/>
  <c r="L2213" i="1"/>
  <c r="R2230" i="1"/>
  <c r="N2240" i="1"/>
  <c r="B2249" i="1"/>
  <c r="B2269" i="1"/>
  <c r="A2273" i="1"/>
  <c r="B2169" i="1"/>
  <c r="B2173" i="1"/>
  <c r="R2189" i="1"/>
  <c r="Q2199" i="1"/>
  <c r="L2208" i="1"/>
  <c r="M2213" i="1"/>
  <c r="J2218" i="1"/>
  <c r="A2231" i="1"/>
  <c r="O2240" i="1"/>
  <c r="J2269" i="1"/>
  <c r="B2273" i="1"/>
  <c r="A2278" i="1"/>
  <c r="A2190" i="1"/>
  <c r="R2199" i="1"/>
  <c r="M2218" i="1"/>
  <c r="A2226" i="1"/>
  <c r="B2231" i="1"/>
  <c r="B2278" i="1"/>
  <c r="K2230" i="1"/>
  <c r="B2270" i="1"/>
  <c r="A2270" i="1"/>
  <c r="B2268" i="1"/>
  <c r="A2268" i="1"/>
  <c r="R2213" i="1"/>
  <c r="K2213" i="1"/>
  <c r="J2213" i="1"/>
  <c r="B2213" i="1"/>
  <c r="A2269" i="1"/>
  <c r="R2269" i="1"/>
  <c r="R2252" i="1"/>
  <c r="R2208" i="1"/>
  <c r="Q2208" i="1"/>
  <c r="P2208" i="1"/>
  <c r="R2253" i="1"/>
  <c r="B2253" i="1"/>
  <c r="A2253" i="1"/>
  <c r="P2172" i="1"/>
  <c r="O2172" i="1"/>
  <c r="N2172" i="1"/>
  <c r="N2271" i="1"/>
  <c r="M2271" i="1"/>
  <c r="L2271" i="1"/>
  <c r="K2271" i="1"/>
  <c r="K2171" i="1"/>
  <c r="B2193" i="1"/>
  <c r="R2211" i="1"/>
  <c r="R2248" i="1"/>
  <c r="B2248" i="1"/>
  <c r="A2248" i="1"/>
  <c r="L2230" i="1"/>
  <c r="Q2172" i="1"/>
  <c r="B2208" i="1"/>
  <c r="B2191" i="1"/>
  <c r="N2208" i="1"/>
  <c r="N2252" i="1"/>
  <c r="M2252" i="1"/>
  <c r="L2252" i="1"/>
  <c r="P2250" i="1"/>
  <c r="O2250" i="1"/>
  <c r="B2250" i="1"/>
  <c r="Q2193" i="1"/>
  <c r="Q2271" i="1"/>
  <c r="L2169" i="1"/>
  <c r="K2169" i="1"/>
  <c r="J2169" i="1"/>
  <c r="A2208" i="1"/>
  <c r="A2272" i="1"/>
  <c r="B2207" i="1"/>
  <c r="A2207" i="1"/>
  <c r="O2189" i="1"/>
  <c r="R2212" i="1"/>
  <c r="N2169" i="1"/>
  <c r="N2250" i="1"/>
  <c r="L2269" i="1"/>
  <c r="R2281" i="1"/>
  <c r="Q2281" i="1"/>
  <c r="L2281" i="1"/>
  <c r="K2281" i="1"/>
  <c r="J2281" i="1"/>
  <c r="B2281" i="1"/>
  <c r="P2241" i="1"/>
  <c r="B2241" i="1"/>
  <c r="O2169" i="1"/>
  <c r="A2186" i="1"/>
  <c r="J2191" i="1"/>
  <c r="R2220" i="1"/>
  <c r="Q2220" i="1"/>
  <c r="J2220" i="1"/>
  <c r="B2220" i="1"/>
  <c r="A2220" i="1"/>
  <c r="B2186" i="1"/>
  <c r="K2191" i="1"/>
  <c r="A2209" i="1"/>
  <c r="Q2213" i="1"/>
  <c r="A2228" i="1"/>
  <c r="A2233" i="1"/>
  <c r="R2250" i="1"/>
  <c r="N2269" i="1"/>
  <c r="N2279" i="1"/>
  <c r="B2279" i="1"/>
  <c r="A2279" i="1"/>
  <c r="R2259" i="1"/>
  <c r="Q2259" i="1"/>
  <c r="P2259" i="1"/>
  <c r="O2259" i="1"/>
  <c r="J2259" i="1"/>
  <c r="B2259" i="1"/>
  <c r="A2259" i="1"/>
  <c r="B2239" i="1"/>
  <c r="A2239" i="1"/>
  <c r="O2179" i="1"/>
  <c r="N2179" i="1"/>
  <c r="M2179" i="1"/>
  <c r="J2186" i="1"/>
  <c r="L2191" i="1"/>
  <c r="B2209" i="1"/>
  <c r="A2251" i="1"/>
  <c r="M2259" i="1"/>
  <c r="O2269" i="1"/>
  <c r="R2198" i="1"/>
  <c r="B2198" i="1"/>
  <c r="R2169" i="1"/>
  <c r="A2179" i="1"/>
  <c r="N2186" i="1"/>
  <c r="M2191" i="1"/>
  <c r="B2201" i="1"/>
  <c r="N2228" i="1"/>
  <c r="N2233" i="1"/>
  <c r="A2246" i="1"/>
  <c r="B2251" i="1"/>
  <c r="N2259" i="1"/>
  <c r="P2269" i="1"/>
  <c r="A2280" i="1"/>
  <c r="A2170" i="1"/>
  <c r="B2179" i="1"/>
  <c r="A2210" i="1"/>
  <c r="A2219" i="1"/>
  <c r="O2233" i="1"/>
  <c r="B2246" i="1"/>
  <c r="A2260" i="1"/>
  <c r="Q2269" i="1"/>
  <c r="B2280" i="1"/>
  <c r="Q2211" i="1"/>
  <c r="B2247" i="1"/>
  <c r="A2247" i="1"/>
  <c r="R2247" i="1"/>
  <c r="P2267" i="1"/>
  <c r="M2186" i="1"/>
  <c r="L2186" i="1"/>
  <c r="K2186" i="1"/>
  <c r="J2208" i="1"/>
  <c r="A2213" i="1"/>
  <c r="B2226" i="1"/>
  <c r="O2208" i="1"/>
  <c r="P2213" i="1"/>
  <c r="M2269" i="1"/>
  <c r="Q2232" i="1"/>
  <c r="B2232" i="1"/>
  <c r="P2191" i="1"/>
  <c r="A2191" i="1"/>
  <c r="P2271" i="1"/>
  <c r="P2230" i="1"/>
  <c r="O2230" i="1"/>
  <c r="N2230" i="1"/>
  <c r="R2228" i="1"/>
  <c r="Q2228" i="1"/>
  <c r="B2227" i="1"/>
  <c r="A2227" i="1"/>
  <c r="M2230" i="1"/>
  <c r="R2172" i="1"/>
  <c r="O2213" i="1"/>
  <c r="Q2201" i="1"/>
  <c r="P2201" i="1"/>
  <c r="O2201" i="1"/>
  <c r="M2227" i="1"/>
  <c r="A2232" i="1"/>
  <c r="Q2250" i="1"/>
  <c r="P2169" i="1"/>
  <c r="M2200" i="1"/>
  <c r="A2241" i="1"/>
  <c r="Q2169" i="1"/>
  <c r="A2201" i="1"/>
  <c r="B2228" i="1"/>
  <c r="B2233" i="1"/>
  <c r="R2279" i="1"/>
  <c r="L2218" i="1"/>
  <c r="K2218" i="1"/>
  <c r="R2170" i="1"/>
  <c r="J2179" i="1"/>
  <c r="P2186" i="1"/>
  <c r="O2191" i="1"/>
  <c r="K2201" i="1"/>
  <c r="B2210" i="1"/>
  <c r="B2219" i="1"/>
  <c r="P2228" i="1"/>
  <c r="P2233" i="1"/>
  <c r="A2252" i="1"/>
  <c r="B2260" i="1"/>
  <c r="R2270" i="1"/>
  <c r="A2286" i="1"/>
  <c r="J2170" i="1"/>
  <c r="K2179" i="1"/>
  <c r="Q2186" i="1"/>
  <c r="Q2191" i="1"/>
  <c r="L2201" i="1"/>
  <c r="B2206" i="1"/>
  <c r="J2247" i="1"/>
  <c r="B2252" i="1"/>
  <c r="A2271" i="1"/>
  <c r="A2281" i="1"/>
  <c r="B2286" i="1"/>
  <c r="B2205" i="1"/>
  <c r="P2216" i="1"/>
  <c r="M2237" i="1"/>
  <c r="B2245" i="1"/>
  <c r="Q2276" i="1"/>
  <c r="R2175" i="1"/>
  <c r="Q2216" i="1"/>
  <c r="A2235" i="1"/>
  <c r="N2237" i="1"/>
  <c r="N2245" i="1"/>
  <c r="A2255" i="1"/>
  <c r="B2235" i="1"/>
  <c r="J2273" i="1"/>
  <c r="J2278" i="1"/>
  <c r="J2283" i="1"/>
  <c r="L2273" i="1"/>
  <c r="L2278" i="1"/>
  <c r="M2273" i="1"/>
  <c r="M2283" i="1"/>
  <c r="N2273" i="1"/>
  <c r="J2275" i="1"/>
  <c r="N2278" i="1"/>
  <c r="J2280" i="1"/>
  <c r="N2283" i="1"/>
  <c r="J2285" i="1"/>
  <c r="K2275" i="1"/>
  <c r="J2277" i="1"/>
  <c r="N2285" i="1"/>
  <c r="O2275" i="1"/>
  <c r="K2277" i="1"/>
  <c r="O2285" i="1"/>
  <c r="K2287" i="1"/>
  <c r="L2272" i="1"/>
  <c r="P2275" i="1"/>
  <c r="L2277" i="1"/>
  <c r="L2287" i="1"/>
  <c r="M2272" i="1"/>
  <c r="Q2275" i="1"/>
  <c r="M2277" i="1"/>
  <c r="Q2280" i="1"/>
  <c r="M2287" i="1"/>
  <c r="J2274" i="1"/>
  <c r="J2279" i="1"/>
  <c r="R2285" i="1"/>
  <c r="O2277" i="1"/>
  <c r="K2279" i="1"/>
  <c r="O2282" i="1"/>
  <c r="K2284" i="1"/>
  <c r="O2287" i="1"/>
  <c r="P2272" i="1"/>
  <c r="L2274" i="1"/>
  <c r="P2277" i="1"/>
  <c r="L2279" i="1"/>
  <c r="P2282" i="1"/>
  <c r="L2284" i="1"/>
  <c r="P2287" i="1"/>
  <c r="Q2272" i="1"/>
  <c r="M2274" i="1"/>
  <c r="Q2277" i="1"/>
  <c r="M2279" i="1"/>
  <c r="Q2282" i="1"/>
  <c r="M2284" i="1"/>
  <c r="Q2287" i="1"/>
  <c r="K2273" i="1"/>
  <c r="K2278" i="1"/>
  <c r="K2283" i="1"/>
  <c r="L2283" i="1"/>
  <c r="M2278" i="1"/>
  <c r="O2273" i="1"/>
  <c r="O2278" i="1"/>
  <c r="K2280" i="1"/>
  <c r="O2283" i="1"/>
  <c r="K2285" i="1"/>
  <c r="A2287" i="1"/>
  <c r="P2273" i="1"/>
  <c r="L2275" i="1"/>
  <c r="P2278" i="1"/>
  <c r="L2280" i="1"/>
  <c r="P2283" i="1"/>
  <c r="L2285" i="1"/>
  <c r="B2287" i="1"/>
  <c r="Q2273" i="1"/>
  <c r="M2275" i="1"/>
  <c r="Q2278" i="1"/>
  <c r="M2280" i="1"/>
  <c r="Q2283" i="1"/>
  <c r="M2285" i="1"/>
  <c r="J2272" i="1"/>
  <c r="N2275" i="1"/>
  <c r="N2280" i="1"/>
  <c r="J2282" i="1"/>
  <c r="J2287" i="1"/>
  <c r="K2272" i="1"/>
  <c r="O2280" i="1"/>
  <c r="K2282" i="1"/>
  <c r="P2280" i="1"/>
  <c r="L2282" i="1"/>
  <c r="P2285" i="1"/>
  <c r="M2282" i="1"/>
  <c r="N2272" i="1"/>
  <c r="N2277" i="1"/>
  <c r="N2282" i="1"/>
  <c r="J2284" i="1"/>
  <c r="N2287" i="1"/>
  <c r="O2272" i="1"/>
  <c r="K2274" i="1"/>
  <c r="R2268" i="1"/>
  <c r="Q2268" i="1"/>
  <c r="P2268" i="1"/>
  <c r="O2268" i="1"/>
  <c r="N2268" i="1"/>
  <c r="M2268" i="1"/>
  <c r="L2268" i="1"/>
  <c r="K2268" i="1"/>
  <c r="J2268" i="1"/>
  <c r="R2266" i="1"/>
  <c r="Q2266" i="1"/>
  <c r="P2266" i="1"/>
  <c r="R2263" i="1"/>
  <c r="Q2263" i="1"/>
  <c r="P2263" i="1"/>
  <c r="O2263" i="1"/>
  <c r="N2263" i="1"/>
  <c r="M2263" i="1"/>
  <c r="L2263" i="1"/>
  <c r="J2263" i="1"/>
  <c r="K2266" i="1"/>
  <c r="K2263" i="1"/>
  <c r="L2266" i="1"/>
  <c r="M2266" i="1"/>
  <c r="N2266" i="1"/>
  <c r="O2266" i="1"/>
  <c r="J2266" i="1"/>
  <c r="R2261" i="1"/>
  <c r="Q2261" i="1"/>
  <c r="P2261" i="1"/>
  <c r="R2258" i="1"/>
  <c r="Q2258" i="1"/>
  <c r="P2258" i="1"/>
  <c r="O2258" i="1"/>
  <c r="N2258" i="1"/>
  <c r="M2258" i="1"/>
  <c r="L2258" i="1"/>
  <c r="J2261" i="1"/>
  <c r="J2258" i="1"/>
  <c r="K2261" i="1"/>
  <c r="K2258" i="1"/>
  <c r="L2261" i="1"/>
  <c r="M2261" i="1"/>
  <c r="R2256" i="1"/>
  <c r="Q2256" i="1"/>
  <c r="P2256" i="1"/>
  <c r="N2261" i="1"/>
  <c r="J2256" i="1"/>
  <c r="O2261" i="1"/>
  <c r="J2255" i="1"/>
  <c r="J2260" i="1"/>
  <c r="J2265" i="1"/>
  <c r="J2270" i="1"/>
  <c r="K2255" i="1"/>
  <c r="K2260" i="1"/>
  <c r="K2265" i="1"/>
  <c r="K2270" i="1"/>
  <c r="L2255" i="1"/>
  <c r="L2260" i="1"/>
  <c r="L2265" i="1"/>
  <c r="L2270" i="1"/>
  <c r="M2255" i="1"/>
  <c r="M2260" i="1"/>
  <c r="M2265" i="1"/>
  <c r="M2270" i="1"/>
  <c r="N2255" i="1"/>
  <c r="J2257" i="1"/>
  <c r="N2260" i="1"/>
  <c r="J2262" i="1"/>
  <c r="N2265" i="1"/>
  <c r="J2267" i="1"/>
  <c r="N2270" i="1"/>
  <c r="O2255" i="1"/>
  <c r="K2257" i="1"/>
  <c r="O2260" i="1"/>
  <c r="K2262" i="1"/>
  <c r="O2265" i="1"/>
  <c r="K2267" i="1"/>
  <c r="O2270" i="1"/>
  <c r="P2255" i="1"/>
  <c r="L2257" i="1"/>
  <c r="P2260" i="1"/>
  <c r="L2262" i="1"/>
  <c r="P2265" i="1"/>
  <c r="L2267" i="1"/>
  <c r="P2270" i="1"/>
  <c r="Q2255" i="1"/>
  <c r="M2257" i="1"/>
  <c r="Q2260" i="1"/>
  <c r="M2262" i="1"/>
  <c r="Q2265" i="1"/>
  <c r="M2267" i="1"/>
  <c r="Q2270" i="1"/>
  <c r="J2239" i="1"/>
  <c r="J2244" i="1"/>
  <c r="J2249" i="1"/>
  <c r="K2244" i="1"/>
  <c r="K2249" i="1"/>
  <c r="M2249" i="1"/>
  <c r="N2239" i="1"/>
  <c r="J2241" i="1"/>
  <c r="J2246" i="1"/>
  <c r="O2244" i="1"/>
  <c r="K2246" i="1"/>
  <c r="P2244" i="1"/>
  <c r="L2246" i="1"/>
  <c r="P2249" i="1"/>
  <c r="L2251" i="1"/>
  <c r="Q2239" i="1"/>
  <c r="M2246" i="1"/>
  <c r="J2238" i="1"/>
  <c r="R2239" i="1"/>
  <c r="N2241" i="1"/>
  <c r="J2243" i="1"/>
  <c r="R2244" i="1"/>
  <c r="N2246" i="1"/>
  <c r="J2248" i="1"/>
  <c r="R2249" i="1"/>
  <c r="J2253" i="1"/>
  <c r="K2238" i="1"/>
  <c r="O2246" i="1"/>
  <c r="K2248" i="1"/>
  <c r="L2243" i="1"/>
  <c r="L2253" i="1"/>
  <c r="M2238" i="1"/>
  <c r="Q2241" i="1"/>
  <c r="M2243" i="1"/>
  <c r="M2248" i="1"/>
  <c r="M2253" i="1"/>
  <c r="N2238" i="1"/>
  <c r="J2240" i="1"/>
  <c r="R2241" i="1"/>
  <c r="N2243" i="1"/>
  <c r="J2245" i="1"/>
  <c r="R2246" i="1"/>
  <c r="J2250" i="1"/>
  <c r="R2251" i="1"/>
  <c r="N2253" i="1"/>
  <c r="O2238" i="1"/>
  <c r="K2240" i="1"/>
  <c r="M2240" i="1"/>
  <c r="Q2243" i="1"/>
  <c r="M2245" i="1"/>
  <c r="Q2248" i="1"/>
  <c r="M2250" i="1"/>
  <c r="Q2253" i="1"/>
  <c r="K2239" i="1"/>
  <c r="L2239" i="1"/>
  <c r="L2244" i="1"/>
  <c r="L2249" i="1"/>
  <c r="M2239" i="1"/>
  <c r="M2244" i="1"/>
  <c r="N2244" i="1"/>
  <c r="N2249" i="1"/>
  <c r="J2251" i="1"/>
  <c r="O2239" i="1"/>
  <c r="K2241" i="1"/>
  <c r="O2249" i="1"/>
  <c r="K2251" i="1"/>
  <c r="L2241" i="1"/>
  <c r="M2241" i="1"/>
  <c r="M2251" i="1"/>
  <c r="N2251" i="1"/>
  <c r="O2241" i="1"/>
  <c r="K2243" i="1"/>
  <c r="O2251" i="1"/>
  <c r="K2253" i="1"/>
  <c r="L2238" i="1"/>
  <c r="P2246" i="1"/>
  <c r="L2248" i="1"/>
  <c r="P2251" i="1"/>
  <c r="N2248" i="1"/>
  <c r="O2243" i="1"/>
  <c r="K2245" i="1"/>
  <c r="O2248" i="1"/>
  <c r="K2250" i="1"/>
  <c r="O2253" i="1"/>
  <c r="P2238" i="1"/>
  <c r="L2240" i="1"/>
  <c r="P2243" i="1"/>
  <c r="L2245" i="1"/>
  <c r="P2248" i="1"/>
  <c r="L2250" i="1"/>
  <c r="P2253" i="1"/>
  <c r="Q2238" i="1"/>
  <c r="K2232" i="1"/>
  <c r="L2232" i="1"/>
  <c r="M2222" i="1"/>
  <c r="M2232" i="1"/>
  <c r="N2227" i="1"/>
  <c r="J2229" i="1"/>
  <c r="O2227" i="1"/>
  <c r="K2229" i="1"/>
  <c r="P2222" i="1"/>
  <c r="L2224" i="1"/>
  <c r="P2227" i="1"/>
  <c r="L2229" i="1"/>
  <c r="M2224" i="1"/>
  <c r="Q2227" i="1"/>
  <c r="M2234" i="1"/>
  <c r="J2221" i="1"/>
  <c r="R2222" i="1"/>
  <c r="J2226" i="1"/>
  <c r="R2227" i="1"/>
  <c r="N2229" i="1"/>
  <c r="J2231" i="1"/>
  <c r="R2232" i="1"/>
  <c r="J2236" i="1"/>
  <c r="O2224" i="1"/>
  <c r="K2226" i="1"/>
  <c r="O2234" i="1"/>
  <c r="K2236" i="1"/>
  <c r="L2221" i="1"/>
  <c r="P2224" i="1"/>
  <c r="L2226" i="1"/>
  <c r="L2236" i="1"/>
  <c r="M2221" i="1"/>
  <c r="Q2224" i="1"/>
  <c r="M2226" i="1"/>
  <c r="Q2229" i="1"/>
  <c r="Q2234" i="1"/>
  <c r="N2221" i="1"/>
  <c r="N2226" i="1"/>
  <c r="R2234" i="1"/>
  <c r="K2228" i="1"/>
  <c r="L2223" i="1"/>
  <c r="P2226" i="1"/>
  <c r="L2228" i="1"/>
  <c r="P2231" i="1"/>
  <c r="L2233" i="1"/>
  <c r="P2236" i="1"/>
  <c r="Q2221" i="1"/>
  <c r="M2223" i="1"/>
  <c r="Q2226" i="1"/>
  <c r="M2228" i="1"/>
  <c r="Q2231" i="1"/>
  <c r="M2233" i="1"/>
  <c r="Q2236" i="1"/>
  <c r="J2222" i="1"/>
  <c r="J2227" i="1"/>
  <c r="J2232" i="1"/>
  <c r="K2222" i="1"/>
  <c r="K2227" i="1"/>
  <c r="L2222" i="1"/>
  <c r="L2227" i="1"/>
  <c r="N2222" i="1"/>
  <c r="J2224" i="1"/>
  <c r="N2232" i="1"/>
  <c r="J2234" i="1"/>
  <c r="O2222" i="1"/>
  <c r="K2224" i="1"/>
  <c r="O2232" i="1"/>
  <c r="K2234" i="1"/>
  <c r="P2232" i="1"/>
  <c r="L2234" i="1"/>
  <c r="M2229" i="1"/>
  <c r="N2224" i="1"/>
  <c r="N2234" i="1"/>
  <c r="K2221" i="1"/>
  <c r="O2229" i="1"/>
  <c r="K2231" i="1"/>
  <c r="P2229" i="1"/>
  <c r="L2231" i="1"/>
  <c r="M2231" i="1"/>
  <c r="M2236" i="1"/>
  <c r="J2223" i="1"/>
  <c r="J2228" i="1"/>
  <c r="N2231" i="1"/>
  <c r="J2233" i="1"/>
  <c r="N2236" i="1"/>
  <c r="O2221" i="1"/>
  <c r="K2223" i="1"/>
  <c r="O2226" i="1"/>
  <c r="O2231" i="1"/>
  <c r="K2233" i="1"/>
  <c r="O2236" i="1"/>
  <c r="P2221" i="1"/>
  <c r="J2205" i="1"/>
  <c r="J2215" i="1"/>
  <c r="L2205" i="1"/>
  <c r="L2210" i="1"/>
  <c r="L2215" i="1"/>
  <c r="M2210" i="1"/>
  <c r="J2212" i="1"/>
  <c r="O2210" i="1"/>
  <c r="O2215" i="1"/>
  <c r="K2217" i="1"/>
  <c r="P2215" i="1"/>
  <c r="L2217" i="1"/>
  <c r="M2207" i="1"/>
  <c r="Q2210" i="1"/>
  <c r="M2217" i="1"/>
  <c r="R2210" i="1"/>
  <c r="O2207" i="1"/>
  <c r="K2209" i="1"/>
  <c r="O2217" i="1"/>
  <c r="K2219" i="1"/>
  <c r="L2204" i="1"/>
  <c r="P2212" i="1"/>
  <c r="L2214" i="1"/>
  <c r="L2219" i="1"/>
  <c r="M2204" i="1"/>
  <c r="Q2207" i="1"/>
  <c r="M2209" i="1"/>
  <c r="Q2212" i="1"/>
  <c r="Q2217" i="1"/>
  <c r="N2209" i="1"/>
  <c r="R2217" i="1"/>
  <c r="K2206" i="1"/>
  <c r="P2204" i="1"/>
  <c r="L2206" i="1"/>
  <c r="P2209" i="1"/>
  <c r="L2211" i="1"/>
  <c r="P2214" i="1"/>
  <c r="L2216" i="1"/>
  <c r="P2219" i="1"/>
  <c r="Q2204" i="1"/>
  <c r="M2206" i="1"/>
  <c r="Q2209" i="1"/>
  <c r="M2211" i="1"/>
  <c r="Q2214" i="1"/>
  <c r="M2216" i="1"/>
  <c r="Q2219" i="1"/>
  <c r="J2210" i="1"/>
  <c r="K2205" i="1"/>
  <c r="K2210" i="1"/>
  <c r="K2215" i="1"/>
  <c r="M2205" i="1"/>
  <c r="M2215" i="1"/>
  <c r="N2205" i="1"/>
  <c r="J2207" i="1"/>
  <c r="N2210" i="1"/>
  <c r="N2215" i="1"/>
  <c r="J2217" i="1"/>
  <c r="O2205" i="1"/>
  <c r="K2207" i="1"/>
  <c r="K2212" i="1"/>
  <c r="P2205" i="1"/>
  <c r="L2207" i="1"/>
  <c r="L2212" i="1"/>
  <c r="Q2205" i="1"/>
  <c r="M2212" i="1"/>
  <c r="Q2215" i="1"/>
  <c r="J2204" i="1"/>
  <c r="N2207" i="1"/>
  <c r="J2209" i="1"/>
  <c r="N2212" i="1"/>
  <c r="J2214" i="1"/>
  <c r="N2217" i="1"/>
  <c r="J2219" i="1"/>
  <c r="K2204" i="1"/>
  <c r="O2212" i="1"/>
  <c r="K2214" i="1"/>
  <c r="P2207" i="1"/>
  <c r="L2209" i="1"/>
  <c r="M2214" i="1"/>
  <c r="M2219" i="1"/>
  <c r="N2204" i="1"/>
  <c r="J2206" i="1"/>
  <c r="J2211" i="1"/>
  <c r="N2214" i="1"/>
  <c r="J2216" i="1"/>
  <c r="N2219" i="1"/>
  <c r="O2204" i="1"/>
  <c r="O2209" i="1"/>
  <c r="K2211" i="1"/>
  <c r="O2214" i="1"/>
  <c r="K2216" i="1"/>
  <c r="O2219" i="1"/>
  <c r="K2188" i="1"/>
  <c r="L2198" i="1"/>
  <c r="M2193" i="1"/>
  <c r="M2198" i="1"/>
  <c r="N2188" i="1"/>
  <c r="J2190" i="1"/>
  <c r="N2193" i="1"/>
  <c r="J2195" i="1"/>
  <c r="N2198" i="1"/>
  <c r="J2200" i="1"/>
  <c r="A2187" i="1"/>
  <c r="O2188" i="1"/>
  <c r="K2190" i="1"/>
  <c r="A2192" i="1"/>
  <c r="O2193" i="1"/>
  <c r="K2195" i="1"/>
  <c r="A2197" i="1"/>
  <c r="O2198" i="1"/>
  <c r="K2200" i="1"/>
  <c r="A2202" i="1"/>
  <c r="B2187" i="1"/>
  <c r="P2188" i="1"/>
  <c r="L2190" i="1"/>
  <c r="B2192" i="1"/>
  <c r="P2193" i="1"/>
  <c r="L2195" i="1"/>
  <c r="B2197" i="1"/>
  <c r="P2198" i="1"/>
  <c r="L2200" i="1"/>
  <c r="B2202" i="1"/>
  <c r="J2188" i="1"/>
  <c r="R2193" i="1"/>
  <c r="O2190" i="1"/>
  <c r="K2192" i="1"/>
  <c r="O2200" i="1"/>
  <c r="K2202" i="1"/>
  <c r="L2187" i="1"/>
  <c r="P2195" i="1"/>
  <c r="L2197" i="1"/>
  <c r="L2202" i="1"/>
  <c r="M2187" i="1"/>
  <c r="Q2190" i="1"/>
  <c r="Q2195" i="1"/>
  <c r="M2197" i="1"/>
  <c r="M2202" i="1"/>
  <c r="N2187" i="1"/>
  <c r="J2189" i="1"/>
  <c r="N2192" i="1"/>
  <c r="J2194" i="1"/>
  <c r="R2195" i="1"/>
  <c r="N2197" i="1"/>
  <c r="J2199" i="1"/>
  <c r="R2200" i="1"/>
  <c r="N2202" i="1"/>
  <c r="O2187" i="1"/>
  <c r="K2189" i="1"/>
  <c r="O2192" i="1"/>
  <c r="O2197" i="1"/>
  <c r="K2199" i="1"/>
  <c r="O2202" i="1"/>
  <c r="P2192" i="1"/>
  <c r="L2194" i="1"/>
  <c r="P2197" i="1"/>
  <c r="L2199" i="1"/>
  <c r="P2202" i="1"/>
  <c r="Q2187" i="1"/>
  <c r="M2189" i="1"/>
  <c r="Q2192" i="1"/>
  <c r="M2194" i="1"/>
  <c r="Q2197" i="1"/>
  <c r="M2199" i="1"/>
  <c r="Q2202" i="1"/>
  <c r="J2193" i="1"/>
  <c r="J2198" i="1"/>
  <c r="K2193" i="1"/>
  <c r="K2198" i="1"/>
  <c r="L2188" i="1"/>
  <c r="L2193" i="1"/>
  <c r="M2188" i="1"/>
  <c r="Q2188" i="1"/>
  <c r="M2190" i="1"/>
  <c r="M2195" i="1"/>
  <c r="Q2198" i="1"/>
  <c r="J2187" i="1"/>
  <c r="N2190" i="1"/>
  <c r="J2192" i="1"/>
  <c r="N2195" i="1"/>
  <c r="J2197" i="1"/>
  <c r="N2200" i="1"/>
  <c r="J2202" i="1"/>
  <c r="K2187" i="1"/>
  <c r="K2197" i="1"/>
  <c r="P2190" i="1"/>
  <c r="L2192" i="1"/>
  <c r="P2200" i="1"/>
  <c r="M2192" i="1"/>
  <c r="K2194" i="1"/>
  <c r="P2187" i="1"/>
  <c r="L2189" i="1"/>
  <c r="R2171" i="1"/>
  <c r="P2171" i="1"/>
  <c r="O2171" i="1"/>
  <c r="N2171" i="1"/>
  <c r="M2171" i="1"/>
  <c r="Q2171" i="1"/>
  <c r="R2176" i="1"/>
  <c r="P2176" i="1"/>
  <c r="Q2176" i="1"/>
  <c r="O2176" i="1"/>
  <c r="N2176" i="1"/>
  <c r="M2176" i="1"/>
  <c r="J2176" i="1"/>
  <c r="L2176" i="1"/>
  <c r="R2181" i="1"/>
  <c r="P2181" i="1"/>
  <c r="O2181" i="1"/>
  <c r="N2181" i="1"/>
  <c r="M2181" i="1"/>
  <c r="L2181" i="1"/>
  <c r="Q2181" i="1"/>
  <c r="J2181" i="1"/>
  <c r="K2181" i="1"/>
  <c r="A2176" i="1"/>
  <c r="J2178" i="1"/>
  <c r="K2178" i="1"/>
  <c r="M2173" i="1"/>
  <c r="M2178" i="1"/>
  <c r="M2183" i="1"/>
  <c r="J2173" i="1"/>
  <c r="J2183" i="1"/>
  <c r="K2173" i="1"/>
  <c r="K2183" i="1"/>
  <c r="L2173" i="1"/>
  <c r="L2178" i="1"/>
  <c r="L2183" i="1"/>
  <c r="N2173" i="1"/>
  <c r="N2178" i="1"/>
  <c r="N2183" i="1"/>
  <c r="K2170" i="1"/>
  <c r="O2173" i="1"/>
  <c r="K2175" i="1"/>
  <c r="O2178" i="1"/>
  <c r="K2180" i="1"/>
  <c r="O2183" i="1"/>
  <c r="K2185" i="1"/>
  <c r="L2170" i="1"/>
  <c r="P2173" i="1"/>
  <c r="L2175" i="1"/>
  <c r="P2178" i="1"/>
  <c r="L2180" i="1"/>
  <c r="P2183" i="1"/>
  <c r="L2185" i="1"/>
  <c r="M2170" i="1"/>
  <c r="Q2173" i="1"/>
  <c r="M2175" i="1"/>
  <c r="Q2178" i="1"/>
  <c r="M2180" i="1"/>
  <c r="Q2183" i="1"/>
  <c r="M2185" i="1"/>
  <c r="N2170" i="1"/>
  <c r="J2172" i="1"/>
  <c r="N2175" i="1"/>
  <c r="J2177" i="1"/>
  <c r="N2180" i="1"/>
  <c r="J2182" i="1"/>
  <c r="N2185" i="1"/>
  <c r="O2170" i="1"/>
  <c r="K2172" i="1"/>
  <c r="O2175" i="1"/>
  <c r="K2177" i="1"/>
  <c r="O2180" i="1"/>
  <c r="K2182" i="1"/>
  <c r="O2185" i="1"/>
  <c r="P2170" i="1"/>
  <c r="L2172" i="1"/>
  <c r="P2175" i="1"/>
  <c r="L2177" i="1"/>
  <c r="P2180" i="1"/>
  <c r="L2182" i="1"/>
  <c r="P2185" i="1"/>
  <c r="Q2170" i="1"/>
  <c r="M2172" i="1"/>
  <c r="Q2175" i="1"/>
  <c r="M2177" i="1"/>
  <c r="Q2180" i="1"/>
  <c r="M2182" i="1"/>
  <c r="Q218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C194" i="1" l="1"/>
  <c r="A193" i="1"/>
  <c r="R193" i="1"/>
  <c r="B193" i="1"/>
  <c r="O193" i="1"/>
  <c r="J193" i="1"/>
  <c r="N193" i="1"/>
  <c r="L193" i="1"/>
  <c r="P193" i="1"/>
  <c r="K193" i="1"/>
  <c r="Q193" i="1"/>
  <c r="M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L194" i="1" l="1"/>
  <c r="C195" i="1"/>
  <c r="R194" i="1"/>
  <c r="N194" i="1"/>
  <c r="O194" i="1"/>
  <c r="A194" i="1"/>
  <c r="J194" i="1"/>
  <c r="P194" i="1"/>
  <c r="K194" i="1"/>
  <c r="B194" i="1"/>
  <c r="M194" i="1"/>
  <c r="Q194" i="1"/>
  <c r="J187" i="1"/>
  <c r="K187" i="1"/>
  <c r="L187" i="1"/>
  <c r="M187" i="1"/>
  <c r="N187" i="1"/>
  <c r="O187" i="1"/>
  <c r="P187" i="1"/>
  <c r="Q187" i="1"/>
  <c r="R187" i="1"/>
  <c r="A187" i="1"/>
  <c r="B187" i="1"/>
  <c r="C2461" i="1"/>
  <c r="L2461" i="1" s="1"/>
  <c r="C2462" i="1"/>
  <c r="O2462" i="1" s="1"/>
  <c r="C2463" i="1"/>
  <c r="L2463" i="1" s="1"/>
  <c r="C2460" i="1"/>
  <c r="J2460" i="1" s="1"/>
  <c r="I2463" i="1"/>
  <c r="I2462" i="1"/>
  <c r="I2461" i="1"/>
  <c r="I2460" i="1"/>
  <c r="R2459" i="1"/>
  <c r="O2459" i="1"/>
  <c r="N2459" i="1"/>
  <c r="M2459" i="1"/>
  <c r="L2459" i="1"/>
  <c r="K2459" i="1"/>
  <c r="J2459" i="1"/>
  <c r="B2459" i="1"/>
  <c r="A2459" i="1"/>
  <c r="C2436" i="1"/>
  <c r="J2436" i="1" s="1"/>
  <c r="C2437" i="1"/>
  <c r="M2437" i="1" s="1"/>
  <c r="C2438" i="1"/>
  <c r="J2438" i="1" s="1"/>
  <c r="C2435" i="1"/>
  <c r="K2435" i="1" s="1"/>
  <c r="I2438" i="1"/>
  <c r="I2437" i="1"/>
  <c r="I2436" i="1"/>
  <c r="I2435" i="1"/>
  <c r="O2434" i="1"/>
  <c r="N2434" i="1"/>
  <c r="M2434" i="1"/>
  <c r="L2434" i="1"/>
  <c r="K2434" i="1"/>
  <c r="J2434" i="1"/>
  <c r="B2434" i="1"/>
  <c r="A2434" i="1"/>
  <c r="J118" i="19"/>
  <c r="K118" i="19"/>
  <c r="Q2459" i="1" s="1"/>
  <c r="J113" i="19"/>
  <c r="P2434" i="1" s="1"/>
  <c r="K113" i="19"/>
  <c r="K195" i="1" l="1"/>
  <c r="L195" i="1"/>
  <c r="N195" i="1"/>
  <c r="P195" i="1"/>
  <c r="R195" i="1"/>
  <c r="O195" i="1"/>
  <c r="Q195" i="1"/>
  <c r="C196" i="1"/>
  <c r="A195" i="1"/>
  <c r="B195" i="1"/>
  <c r="J195" i="1"/>
  <c r="M195" i="1"/>
  <c r="P2460" i="1"/>
  <c r="R2460" i="1"/>
  <c r="A2437" i="1"/>
  <c r="Q2436" i="1"/>
  <c r="M2461" i="1"/>
  <c r="A2435" i="1"/>
  <c r="J2437" i="1"/>
  <c r="L2435" i="1"/>
  <c r="L2437" i="1"/>
  <c r="N2461" i="1"/>
  <c r="M2435" i="1"/>
  <c r="N2437" i="1"/>
  <c r="J2463" i="1"/>
  <c r="N2435" i="1"/>
  <c r="K2463" i="1"/>
  <c r="Q2434" i="1"/>
  <c r="P2459" i="1"/>
  <c r="Q2460" i="1"/>
  <c r="Q2463" i="1"/>
  <c r="N2463" i="1"/>
  <c r="R2463" i="1"/>
  <c r="A2463" i="1"/>
  <c r="A2461" i="1"/>
  <c r="K2460" i="1"/>
  <c r="M2460" i="1"/>
  <c r="L2460" i="1"/>
  <c r="B2461" i="1"/>
  <c r="O2461" i="1"/>
  <c r="J2462" i="1"/>
  <c r="R2462" i="1"/>
  <c r="M2463" i="1"/>
  <c r="P2461" i="1"/>
  <c r="K2462" i="1"/>
  <c r="A2460" i="1"/>
  <c r="N2460" i="1"/>
  <c r="Q2461" i="1"/>
  <c r="L2462" i="1"/>
  <c r="B2463" i="1"/>
  <c r="O2463" i="1"/>
  <c r="Q2462" i="1"/>
  <c r="B2460" i="1"/>
  <c r="O2460" i="1"/>
  <c r="J2461" i="1"/>
  <c r="R2461" i="1"/>
  <c r="M2462" i="1"/>
  <c r="P2463" i="1"/>
  <c r="K2461" i="1"/>
  <c r="A2462" i="1"/>
  <c r="N2462" i="1"/>
  <c r="P2462" i="1"/>
  <c r="B2462" i="1"/>
  <c r="Q2438" i="1"/>
  <c r="K2437" i="1"/>
  <c r="J2435" i="1"/>
  <c r="B2435" i="1"/>
  <c r="O2435" i="1"/>
  <c r="K2436" i="1"/>
  <c r="B2437" i="1"/>
  <c r="O2437" i="1"/>
  <c r="K2438" i="1"/>
  <c r="P2435" i="1"/>
  <c r="L2436" i="1"/>
  <c r="P2437" i="1"/>
  <c r="L2438" i="1"/>
  <c r="Q2435" i="1"/>
  <c r="M2436" i="1"/>
  <c r="Q2437" i="1"/>
  <c r="M2438" i="1"/>
  <c r="A2436" i="1"/>
  <c r="N2436" i="1"/>
  <c r="A2438" i="1"/>
  <c r="N2438" i="1"/>
  <c r="B2436" i="1"/>
  <c r="O2436" i="1"/>
  <c r="B2438" i="1"/>
  <c r="O2438" i="1"/>
  <c r="P2436" i="1"/>
  <c r="P2438"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86" i="1"/>
  <c r="C232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317" i="1"/>
  <c r="N1317" i="1" s="1"/>
  <c r="C1318" i="1"/>
  <c r="N1318" i="1" s="1"/>
  <c r="C1319" i="1"/>
  <c r="O1319" i="1" s="1"/>
  <c r="C1320" i="1"/>
  <c r="L1320" i="1" s="1"/>
  <c r="C1321" i="1"/>
  <c r="O1321" i="1" s="1"/>
  <c r="C1322" i="1"/>
  <c r="J1322" i="1" s="1"/>
  <c r="C1323" i="1"/>
  <c r="Q1323" i="1" s="1"/>
  <c r="C1324" i="1"/>
  <c r="P1324" i="1" s="1"/>
  <c r="C1325" i="1"/>
  <c r="N1325" i="1" s="1"/>
  <c r="C1326" i="1"/>
  <c r="K1326" i="1" s="1"/>
  <c r="C1327" i="1"/>
  <c r="O1327" i="1" s="1"/>
  <c r="C1328" i="1"/>
  <c r="O1328" i="1" s="1"/>
  <c r="C1329" i="1"/>
  <c r="L1329" i="1" s="1"/>
  <c r="C1330" i="1"/>
  <c r="M1330" i="1" s="1"/>
  <c r="C1331" i="1"/>
  <c r="R1331" i="1" s="1"/>
  <c r="C1332" i="1"/>
  <c r="A1332" i="1" s="1"/>
  <c r="C1333" i="1"/>
  <c r="Q1333" i="1" s="1"/>
  <c r="C1334" i="1"/>
  <c r="K1334" i="1" s="1"/>
  <c r="C1335" i="1"/>
  <c r="K1335" i="1" s="1"/>
  <c r="C1336" i="1"/>
  <c r="N1336" i="1" s="1"/>
  <c r="C1337" i="1"/>
  <c r="N1337" i="1" s="1"/>
  <c r="C1338" i="1"/>
  <c r="O1338" i="1" s="1"/>
  <c r="C1339" i="1"/>
  <c r="A1339" i="1" s="1"/>
  <c r="C1340" i="1"/>
  <c r="B1340" i="1" s="1"/>
  <c r="C1341" i="1"/>
  <c r="Q1341" i="1" s="1"/>
  <c r="C1342" i="1"/>
  <c r="K1342" i="1" s="1"/>
  <c r="C1343" i="1"/>
  <c r="K1343" i="1" s="1"/>
  <c r="C1344" i="1"/>
  <c r="L1344" i="1" s="1"/>
  <c r="C1345" i="1"/>
  <c r="L1345" i="1" s="1"/>
  <c r="C1346" i="1"/>
  <c r="Q1346" i="1" s="1"/>
  <c r="C1347" i="1"/>
  <c r="A1347" i="1" s="1"/>
  <c r="C1348" i="1"/>
  <c r="O1348" i="1" s="1"/>
  <c r="C1349" i="1"/>
  <c r="Q1349" i="1" s="1"/>
  <c r="C1350" i="1"/>
  <c r="M1350" i="1" s="1"/>
  <c r="C1351" i="1"/>
  <c r="N1351" i="1" s="1"/>
  <c r="C1352" i="1"/>
  <c r="Q1352" i="1" s="1"/>
  <c r="C1353" i="1"/>
  <c r="Q1353" i="1" s="1"/>
  <c r="C1354" i="1"/>
  <c r="M1354" i="1" s="1"/>
  <c r="C1355" i="1"/>
  <c r="A1355" i="1" s="1"/>
  <c r="C1356" i="1"/>
  <c r="O1356" i="1" s="1"/>
  <c r="C1357" i="1"/>
  <c r="N1357" i="1" s="1"/>
  <c r="C1358" i="1"/>
  <c r="O1358" i="1" s="1"/>
  <c r="C1359" i="1"/>
  <c r="Q1359" i="1" s="1"/>
  <c r="C1360" i="1"/>
  <c r="N1360" i="1" s="1"/>
  <c r="C1361" i="1"/>
  <c r="A1361" i="1" s="1"/>
  <c r="C1362" i="1"/>
  <c r="Q1362" i="1" s="1"/>
  <c r="C1363" i="1"/>
  <c r="J1363" i="1" s="1"/>
  <c r="C1364" i="1"/>
  <c r="P1364" i="1" s="1"/>
  <c r="C1365" i="1"/>
  <c r="N1365" i="1" s="1"/>
  <c r="C1366" i="1"/>
  <c r="Q1366" i="1" s="1"/>
  <c r="C1367" i="1"/>
  <c r="L1367" i="1" s="1"/>
  <c r="C1368" i="1"/>
  <c r="L1368" i="1" s="1"/>
  <c r="C1369" i="1"/>
  <c r="R1369" i="1" s="1"/>
  <c r="C1370" i="1"/>
  <c r="M1370" i="1" s="1"/>
  <c r="C1371" i="1"/>
  <c r="P1371" i="1" s="1"/>
  <c r="C1372" i="1"/>
  <c r="O1372" i="1" s="1"/>
  <c r="C1373" i="1"/>
  <c r="Q1373" i="1" s="1"/>
  <c r="C1374" i="1"/>
  <c r="K1374" i="1" s="1"/>
  <c r="C1375" i="1"/>
  <c r="O1375" i="1" s="1"/>
  <c r="C1376" i="1"/>
  <c r="P1376" i="1" s="1"/>
  <c r="C1377" i="1"/>
  <c r="J1377" i="1" s="1"/>
  <c r="C1378" i="1"/>
  <c r="Q1378" i="1" s="1"/>
  <c r="C1379" i="1"/>
  <c r="Q1379" i="1" s="1"/>
  <c r="C1380" i="1"/>
  <c r="P1380" i="1" s="1"/>
  <c r="C1381" i="1"/>
  <c r="Q1381" i="1" s="1"/>
  <c r="C1382" i="1"/>
  <c r="J1382" i="1" s="1"/>
  <c r="C1383" i="1"/>
  <c r="J1383" i="1" s="1"/>
  <c r="C1384" i="1"/>
  <c r="M1384" i="1" s="1"/>
  <c r="C1385" i="1"/>
  <c r="A1385" i="1" s="1"/>
  <c r="C1386" i="1"/>
  <c r="M1386" i="1" s="1"/>
  <c r="C1387" i="1"/>
  <c r="R1387" i="1" s="1"/>
  <c r="C1388" i="1"/>
  <c r="A1388" i="1" s="1"/>
  <c r="C1389" i="1"/>
  <c r="Q1389" i="1" s="1"/>
  <c r="C1390" i="1"/>
  <c r="M1390" i="1" s="1"/>
  <c r="C1391" i="1"/>
  <c r="L1391" i="1" s="1"/>
  <c r="C1392" i="1"/>
  <c r="K1392" i="1" s="1"/>
  <c r="C1393" i="1"/>
  <c r="L1393" i="1" s="1"/>
  <c r="C1394" i="1"/>
  <c r="P1394" i="1" s="1"/>
  <c r="C1395" i="1"/>
  <c r="A1395" i="1" s="1"/>
  <c r="C1396" i="1"/>
  <c r="Q1396" i="1" s="1"/>
  <c r="C1397" i="1"/>
  <c r="Q1397" i="1" s="1"/>
  <c r="C1398" i="1"/>
  <c r="P1398" i="1" s="1"/>
  <c r="C1399" i="1"/>
  <c r="O1399" i="1" s="1"/>
  <c r="C1400" i="1"/>
  <c r="P1400" i="1" s="1"/>
  <c r="C1401" i="1"/>
  <c r="J1401" i="1" s="1"/>
  <c r="C1402" i="1"/>
  <c r="K1402" i="1" s="1"/>
  <c r="C1403" i="1"/>
  <c r="A1403" i="1" s="1"/>
  <c r="C1404" i="1"/>
  <c r="O1404" i="1" s="1"/>
  <c r="C1405" i="1"/>
  <c r="Q1405" i="1" s="1"/>
  <c r="C1406" i="1"/>
  <c r="K1406" i="1" s="1"/>
  <c r="C1407" i="1"/>
  <c r="J1407" i="1" s="1"/>
  <c r="C1408" i="1"/>
  <c r="K1408" i="1" s="1"/>
  <c r="C1409" i="1"/>
  <c r="L1409" i="1" s="1"/>
  <c r="C1410" i="1"/>
  <c r="N1410" i="1" s="1"/>
  <c r="C1411" i="1"/>
  <c r="A1411" i="1" s="1"/>
  <c r="C1412" i="1"/>
  <c r="O1412" i="1" s="1"/>
  <c r="C1413" i="1"/>
  <c r="Q1413" i="1" s="1"/>
  <c r="C1414" i="1"/>
  <c r="O1414" i="1" s="1"/>
  <c r="C1415" i="1"/>
  <c r="M1415" i="1" s="1"/>
  <c r="C1416" i="1"/>
  <c r="P1416" i="1" s="1"/>
  <c r="C1417" i="1"/>
  <c r="B1417" i="1" s="1"/>
  <c r="C1418" i="1"/>
  <c r="J1418" i="1" s="1"/>
  <c r="C1419" i="1"/>
  <c r="A1419" i="1" s="1"/>
  <c r="C1420" i="1"/>
  <c r="P1420" i="1" s="1"/>
  <c r="C1421" i="1"/>
  <c r="Q1421" i="1" s="1"/>
  <c r="C1422" i="1"/>
  <c r="K1422" i="1" s="1"/>
  <c r="C1423" i="1"/>
  <c r="P1423" i="1" s="1"/>
  <c r="C1424" i="1"/>
  <c r="O1424" i="1" s="1"/>
  <c r="C1425" i="1"/>
  <c r="N1425" i="1" s="1"/>
  <c r="C1426" i="1"/>
  <c r="N1426" i="1" s="1"/>
  <c r="C1427" i="1"/>
  <c r="J1427" i="1" s="1"/>
  <c r="C1428" i="1"/>
  <c r="A1428" i="1" s="1"/>
  <c r="C1429" i="1"/>
  <c r="Q1429" i="1" s="1"/>
  <c r="C1430" i="1"/>
  <c r="P1430" i="1" s="1"/>
  <c r="C1431" i="1"/>
  <c r="J1431" i="1" s="1"/>
  <c r="C1432" i="1"/>
  <c r="Q1432" i="1" s="1"/>
  <c r="C1433" i="1"/>
  <c r="O1433" i="1" s="1"/>
  <c r="C1434" i="1"/>
  <c r="Q1434" i="1" s="1"/>
  <c r="C1435" i="1"/>
  <c r="P1435" i="1" s="1"/>
  <c r="C1436" i="1"/>
  <c r="P1436" i="1" s="1"/>
  <c r="C1437" i="1"/>
  <c r="Q1437" i="1" s="1"/>
  <c r="C1438" i="1"/>
  <c r="K1438" i="1" s="1"/>
  <c r="C1439" i="1"/>
  <c r="L1439" i="1" s="1"/>
  <c r="C1440" i="1"/>
  <c r="K1440" i="1" s="1"/>
  <c r="C1441" i="1"/>
  <c r="P1441" i="1" s="1"/>
  <c r="C1442" i="1"/>
  <c r="L1442" i="1" s="1"/>
  <c r="C1443" i="1"/>
  <c r="A1443" i="1" s="1"/>
  <c r="C1444" i="1"/>
  <c r="A1444" i="1" s="1"/>
  <c r="C1445" i="1"/>
  <c r="Q1445" i="1" s="1"/>
  <c r="C1446" i="1"/>
  <c r="N1446" i="1" s="1"/>
  <c r="C1447" i="1"/>
  <c r="N1447" i="1" s="1"/>
  <c r="C1448" i="1"/>
  <c r="M1448" i="1" s="1"/>
  <c r="C1449" i="1"/>
  <c r="J1449" i="1" s="1"/>
  <c r="C1450" i="1"/>
  <c r="P1450" i="1" s="1"/>
  <c r="C1451" i="1"/>
  <c r="P1451" i="1" s="1"/>
  <c r="C1452" i="1"/>
  <c r="O1452" i="1" s="1"/>
  <c r="C1453" i="1"/>
  <c r="Q1453" i="1" s="1"/>
  <c r="C1454" i="1"/>
  <c r="J1454" i="1" s="1"/>
  <c r="C1455" i="1"/>
  <c r="Q1455" i="1" s="1"/>
  <c r="C1456" i="1"/>
  <c r="P1456" i="1" s="1"/>
  <c r="C1457" i="1"/>
  <c r="Q1457" i="1" s="1"/>
  <c r="C1458" i="1"/>
  <c r="L1458" i="1" s="1"/>
  <c r="C1459" i="1"/>
  <c r="J1459" i="1" s="1"/>
  <c r="C1460" i="1"/>
  <c r="O1460" i="1" s="1"/>
  <c r="C1461" i="1"/>
  <c r="Q1461" i="1" s="1"/>
  <c r="C1462" i="1"/>
  <c r="N1462" i="1" s="1"/>
  <c r="C1463" i="1"/>
  <c r="K1463" i="1" s="1"/>
  <c r="C1464" i="1"/>
  <c r="J1464" i="1" s="1"/>
  <c r="C1465" i="1"/>
  <c r="N1465" i="1" s="1"/>
  <c r="C1466" i="1"/>
  <c r="P1466" i="1" s="1"/>
  <c r="C1467" i="1"/>
  <c r="O1467" i="1" s="1"/>
  <c r="C1468" i="1"/>
  <c r="M1468" i="1" s="1"/>
  <c r="C1469" i="1"/>
  <c r="O1469" i="1" s="1"/>
  <c r="C1470" i="1"/>
  <c r="Q1470" i="1" s="1"/>
  <c r="C1471" i="1"/>
  <c r="M1471" i="1" s="1"/>
  <c r="C1472" i="1"/>
  <c r="L1472" i="1" s="1"/>
  <c r="C1473" i="1"/>
  <c r="O1473" i="1" s="1"/>
  <c r="C1474" i="1"/>
  <c r="L1474" i="1" s="1"/>
  <c r="C1475" i="1"/>
  <c r="L1475" i="1" s="1"/>
  <c r="C1476" i="1"/>
  <c r="O1476" i="1" s="1"/>
  <c r="C1477" i="1"/>
  <c r="P1477" i="1" s="1"/>
  <c r="C1478" i="1"/>
  <c r="M1478" i="1" s="1"/>
  <c r="C1479" i="1"/>
  <c r="O1479" i="1" s="1"/>
  <c r="C1480" i="1"/>
  <c r="N1480" i="1" s="1"/>
  <c r="C1481" i="1"/>
  <c r="A1481" i="1" s="1"/>
  <c r="C1482" i="1"/>
  <c r="P1482" i="1" s="1"/>
  <c r="C1483" i="1"/>
  <c r="Q1483" i="1" s="1"/>
  <c r="C1484" i="1"/>
  <c r="Q1484" i="1" s="1"/>
  <c r="C1485" i="1"/>
  <c r="Q1485" i="1" s="1"/>
  <c r="C1486" i="1"/>
  <c r="O1486" i="1" s="1"/>
  <c r="C1487" i="1"/>
  <c r="Q1487" i="1" s="1"/>
  <c r="C1488" i="1"/>
  <c r="P1488" i="1" s="1"/>
  <c r="C1489" i="1"/>
  <c r="A1489" i="1" s="1"/>
  <c r="C1490" i="1"/>
  <c r="K1490" i="1" s="1"/>
  <c r="C1491" i="1"/>
  <c r="L1491" i="1" s="1"/>
  <c r="C1492" i="1"/>
  <c r="J1492" i="1" s="1"/>
  <c r="C1493" i="1"/>
  <c r="J1493" i="1" s="1"/>
  <c r="C1494" i="1"/>
  <c r="Q1494" i="1" s="1"/>
  <c r="C1495" i="1"/>
  <c r="J1495" i="1" s="1"/>
  <c r="C1496" i="1"/>
  <c r="Q1496" i="1" s="1"/>
  <c r="C1497" i="1"/>
  <c r="J1497" i="1" s="1"/>
  <c r="C1498" i="1"/>
  <c r="O1498" i="1" s="1"/>
  <c r="C1499" i="1"/>
  <c r="L1499" i="1" s="1"/>
  <c r="C1500" i="1"/>
  <c r="J1500" i="1" s="1"/>
  <c r="C1501" i="1"/>
  <c r="K1501" i="1" s="1"/>
  <c r="C1502" i="1"/>
  <c r="L1502" i="1" s="1"/>
  <c r="C1503" i="1"/>
  <c r="K1503" i="1" s="1"/>
  <c r="C1504" i="1"/>
  <c r="J1504" i="1" s="1"/>
  <c r="C1505" i="1"/>
  <c r="A1505" i="1" s="1"/>
  <c r="C1506" i="1"/>
  <c r="K1506" i="1" s="1"/>
  <c r="C1507" i="1"/>
  <c r="L1507" i="1" s="1"/>
  <c r="C1508" i="1"/>
  <c r="J1508" i="1" s="1"/>
  <c r="C1509" i="1"/>
  <c r="L1509" i="1" s="1"/>
  <c r="C1510" i="1"/>
  <c r="P1510" i="1" s="1"/>
  <c r="C1511" i="1"/>
  <c r="M1511" i="1" s="1"/>
  <c r="C1512" i="1"/>
  <c r="L1512" i="1" s="1"/>
  <c r="C1513" i="1"/>
  <c r="P1513" i="1" s="1"/>
  <c r="C1514" i="1"/>
  <c r="O1514" i="1" s="1"/>
  <c r="C1316" i="1"/>
  <c r="P1316" i="1" s="1"/>
  <c r="J1315" i="1"/>
  <c r="K1315" i="1"/>
  <c r="L1315" i="1"/>
  <c r="M1315" i="1"/>
  <c r="N1315" i="1"/>
  <c r="O1315" i="1"/>
  <c r="P1315" i="1"/>
  <c r="Q1315" i="1"/>
  <c r="R1315" i="1"/>
  <c r="N1345" i="1"/>
  <c r="Q1345" i="1"/>
  <c r="K1353" i="1"/>
  <c r="O1353" i="1"/>
  <c r="L1385" i="1"/>
  <c r="O1385" i="1"/>
  <c r="Q1433" i="1"/>
  <c r="A1315" i="1"/>
  <c r="B1315" i="1"/>
  <c r="A1393" i="1" l="1"/>
  <c r="R1393" i="1"/>
  <c r="N1393" i="1"/>
  <c r="K1393" i="1"/>
  <c r="J1393" i="1"/>
  <c r="B1345" i="1"/>
  <c r="R1425" i="1"/>
  <c r="B1385" i="1"/>
  <c r="M1425" i="1"/>
  <c r="L1425" i="1"/>
  <c r="O1505" i="1"/>
  <c r="P1465" i="1"/>
  <c r="B1425" i="1"/>
  <c r="M1449" i="1"/>
  <c r="B1466" i="1"/>
  <c r="A1450" i="1"/>
  <c r="O1394" i="1"/>
  <c r="A1426" i="1"/>
  <c r="O1450" i="1"/>
  <c r="K197" i="1"/>
  <c r="M197" i="1"/>
  <c r="N197" i="1"/>
  <c r="O197" i="1"/>
  <c r="P197" i="1"/>
  <c r="A197" i="1"/>
  <c r="L197" i="1"/>
  <c r="C198" i="1"/>
  <c r="B197" i="1"/>
  <c r="J197" i="1"/>
  <c r="Q197" i="1"/>
  <c r="R197" i="1"/>
  <c r="N1473" i="1"/>
  <c r="M1473" i="1"/>
  <c r="Q1473" i="1"/>
  <c r="A1330" i="1"/>
  <c r="Q1417" i="1"/>
  <c r="P1505" i="1"/>
  <c r="O1497" i="1"/>
  <c r="L1497" i="1"/>
  <c r="Q1490" i="1"/>
  <c r="A1466" i="1"/>
  <c r="B1465" i="1"/>
  <c r="K1465" i="1"/>
  <c r="B1450" i="1"/>
  <c r="J1465" i="1"/>
  <c r="O1377" i="1"/>
  <c r="M1361" i="1"/>
  <c r="P1353" i="1"/>
  <c r="M1514" i="1"/>
  <c r="M1337" i="1"/>
  <c r="R1513" i="1"/>
  <c r="A1513" i="1"/>
  <c r="Q1321" i="1"/>
  <c r="A1441" i="1"/>
  <c r="A1337" i="1"/>
  <c r="M1457" i="1"/>
  <c r="M1433" i="1"/>
  <c r="A1497" i="1"/>
  <c r="N1513" i="1"/>
  <c r="N1433" i="1"/>
  <c r="J1337" i="1"/>
  <c r="O1513" i="1"/>
  <c r="B1473" i="1"/>
  <c r="J1513" i="1"/>
  <c r="A1473" i="1"/>
  <c r="B1433" i="1"/>
  <c r="A1377" i="1"/>
  <c r="M1513" i="1"/>
  <c r="N1505" i="1"/>
  <c r="R1489" i="1"/>
  <c r="L1473" i="1"/>
  <c r="P1457" i="1"/>
  <c r="O1441" i="1"/>
  <c r="L1433" i="1"/>
  <c r="K1425" i="1"/>
  <c r="Q1393" i="1"/>
  <c r="R1385" i="1"/>
  <c r="N1377" i="1"/>
  <c r="N1353" i="1"/>
  <c r="K1345" i="1"/>
  <c r="A1433" i="1"/>
  <c r="B1353" i="1"/>
  <c r="L1513" i="1"/>
  <c r="M1505" i="1"/>
  <c r="O1481" i="1"/>
  <c r="K1473" i="1"/>
  <c r="O1457" i="1"/>
  <c r="N1441" i="1"/>
  <c r="K1433" i="1"/>
  <c r="J1425" i="1"/>
  <c r="P1393" i="1"/>
  <c r="Q1385" i="1"/>
  <c r="M1377" i="1"/>
  <c r="M1353" i="1"/>
  <c r="J1345" i="1"/>
  <c r="B1513" i="1"/>
  <c r="A1353" i="1"/>
  <c r="K1513" i="1"/>
  <c r="L1505" i="1"/>
  <c r="R1473" i="1"/>
  <c r="J1473" i="1"/>
  <c r="N1457" i="1"/>
  <c r="R1433" i="1"/>
  <c r="J1433" i="1"/>
  <c r="R1417" i="1"/>
  <c r="O1393" i="1"/>
  <c r="P1385" i="1"/>
  <c r="Q1369" i="1"/>
  <c r="L1353" i="1"/>
  <c r="R1337" i="1"/>
  <c r="B1505" i="1"/>
  <c r="A1465" i="1"/>
  <c r="A1417" i="1"/>
  <c r="A1345" i="1"/>
  <c r="Q1513" i="1"/>
  <c r="R1505" i="1"/>
  <c r="N1497" i="1"/>
  <c r="P1473" i="1"/>
  <c r="M1465" i="1"/>
  <c r="L1457" i="1"/>
  <c r="P1433" i="1"/>
  <c r="Q1425" i="1"/>
  <c r="R1409" i="1"/>
  <c r="M1393" i="1"/>
  <c r="N1385" i="1"/>
  <c r="R1353" i="1"/>
  <c r="J1353" i="1"/>
  <c r="L1337" i="1"/>
  <c r="B1497" i="1"/>
  <c r="B1393" i="1"/>
  <c r="B1337" i="1"/>
  <c r="Q1505" i="1"/>
  <c r="M1497" i="1"/>
  <c r="L1465" i="1"/>
  <c r="K1457" i="1"/>
  <c r="P1425" i="1"/>
  <c r="K1409" i="1"/>
  <c r="M1385" i="1"/>
  <c r="R1345" i="1"/>
  <c r="K1337" i="1"/>
  <c r="B1409" i="1"/>
  <c r="Q1489" i="1"/>
  <c r="J1409" i="1"/>
  <c r="A1409" i="1"/>
  <c r="M1441" i="1"/>
  <c r="B1402" i="1"/>
  <c r="L1441" i="1"/>
  <c r="N1369" i="1"/>
  <c r="A1402" i="1"/>
  <c r="N1489" i="1"/>
  <c r="K1441" i="1"/>
  <c r="M1369" i="1"/>
  <c r="B1401" i="1"/>
  <c r="B1329" i="1"/>
  <c r="M1489" i="1"/>
  <c r="O1401" i="1"/>
  <c r="L1369" i="1"/>
  <c r="B1457" i="1"/>
  <c r="A1401" i="1"/>
  <c r="A1329" i="1"/>
  <c r="J1457" i="1"/>
  <c r="K1369" i="1"/>
  <c r="A1457" i="1"/>
  <c r="B1321" i="1"/>
  <c r="K1489" i="1"/>
  <c r="O1417" i="1"/>
  <c r="M1401" i="1"/>
  <c r="J1369" i="1"/>
  <c r="N1329" i="1"/>
  <c r="A1321" i="1"/>
  <c r="K1505" i="1"/>
  <c r="J1489" i="1"/>
  <c r="R1465" i="1"/>
  <c r="R1449" i="1"/>
  <c r="N1417" i="1"/>
  <c r="L1401" i="1"/>
  <c r="K1385" i="1"/>
  <c r="R1361" i="1"/>
  <c r="P1345" i="1"/>
  <c r="M1329" i="1"/>
  <c r="A1506" i="1"/>
  <c r="B1386" i="1"/>
  <c r="J1505" i="1"/>
  <c r="O1482" i="1"/>
  <c r="Q1465" i="1"/>
  <c r="Q1449" i="1"/>
  <c r="M1417" i="1"/>
  <c r="K1401" i="1"/>
  <c r="J1385" i="1"/>
  <c r="Q1361" i="1"/>
  <c r="O1345" i="1"/>
  <c r="K1329" i="1"/>
  <c r="P1369" i="1"/>
  <c r="P1489" i="1"/>
  <c r="R1401" i="1"/>
  <c r="O1369" i="1"/>
  <c r="O1489" i="1"/>
  <c r="Q1401" i="1"/>
  <c r="P1401" i="1"/>
  <c r="R1329" i="1"/>
  <c r="J1441" i="1"/>
  <c r="Q1329" i="1"/>
  <c r="L1489" i="1"/>
  <c r="P1417" i="1"/>
  <c r="N1401" i="1"/>
  <c r="O1329" i="1"/>
  <c r="B1449" i="1"/>
  <c r="R1497" i="1"/>
  <c r="R1481" i="1"/>
  <c r="P1449" i="1"/>
  <c r="L1417" i="1"/>
  <c r="R1377" i="1"/>
  <c r="P1361" i="1"/>
  <c r="J1329" i="1"/>
  <c r="A1449" i="1"/>
  <c r="Q1497" i="1"/>
  <c r="Q1481" i="1"/>
  <c r="O1465" i="1"/>
  <c r="O1449" i="1"/>
  <c r="K1417" i="1"/>
  <c r="Q1377" i="1"/>
  <c r="O1361" i="1"/>
  <c r="M1345" i="1"/>
  <c r="M1322" i="1"/>
  <c r="B1498" i="1"/>
  <c r="B1441" i="1"/>
  <c r="B1377" i="1"/>
  <c r="P1497" i="1"/>
  <c r="P1481" i="1"/>
  <c r="N1449" i="1"/>
  <c r="J1417" i="1"/>
  <c r="P1377" i="1"/>
  <c r="N1361" i="1"/>
  <c r="R1321" i="1"/>
  <c r="B1369" i="1"/>
  <c r="N1481" i="1"/>
  <c r="L1449" i="1"/>
  <c r="Q1409" i="1"/>
  <c r="L1361" i="1"/>
  <c r="N1321" i="1"/>
  <c r="B1489" i="1"/>
  <c r="A1369" i="1"/>
  <c r="M1481" i="1"/>
  <c r="K1449" i="1"/>
  <c r="P1409" i="1"/>
  <c r="K1361" i="1"/>
  <c r="M1321" i="1"/>
  <c r="B1361" i="1"/>
  <c r="L1481" i="1"/>
  <c r="O1409" i="1"/>
  <c r="L1377" i="1"/>
  <c r="J1361" i="1"/>
  <c r="Q1337" i="1"/>
  <c r="L1321" i="1"/>
  <c r="A1482" i="1"/>
  <c r="K1497" i="1"/>
  <c r="K1481" i="1"/>
  <c r="Q1458" i="1"/>
  <c r="R1441" i="1"/>
  <c r="N1409" i="1"/>
  <c r="K1377" i="1"/>
  <c r="P1337" i="1"/>
  <c r="J1321" i="1"/>
  <c r="B1481" i="1"/>
  <c r="A1425" i="1"/>
  <c r="J1481" i="1"/>
  <c r="R1457" i="1"/>
  <c r="Q1441" i="1"/>
  <c r="O1425" i="1"/>
  <c r="M1409" i="1"/>
  <c r="O1337" i="1"/>
  <c r="F115" i="8"/>
  <c r="F117" i="8"/>
  <c r="F110" i="8"/>
  <c r="F118" i="8"/>
  <c r="F111" i="8"/>
  <c r="F119" i="8"/>
  <c r="F112" i="8"/>
  <c r="F120" i="8"/>
  <c r="F113" i="8"/>
  <c r="M1360" i="1"/>
  <c r="A1490" i="1"/>
  <c r="J1319" i="1"/>
  <c r="M1336" i="1"/>
  <c r="J1422" i="1"/>
  <c r="O1416" i="1"/>
  <c r="A1498" i="1"/>
  <c r="B1442" i="1"/>
  <c r="B1418" i="1"/>
  <c r="B1378" i="1"/>
  <c r="N1482" i="1"/>
  <c r="R1354" i="1"/>
  <c r="B1458" i="1"/>
  <c r="A1418" i="1"/>
  <c r="A1378" i="1"/>
  <c r="J1506" i="1"/>
  <c r="M1410" i="1"/>
  <c r="P1378" i="1"/>
  <c r="B1474" i="1"/>
  <c r="B1394" i="1"/>
  <c r="A1346" i="1"/>
  <c r="B1322" i="1"/>
  <c r="K1474" i="1"/>
  <c r="P1434" i="1"/>
  <c r="N1346" i="1"/>
  <c r="B1514" i="1"/>
  <c r="B1490" i="1"/>
  <c r="P1402" i="1"/>
  <c r="R1370" i="1"/>
  <c r="R1490" i="1"/>
  <c r="K1426" i="1"/>
  <c r="J1402" i="1"/>
  <c r="J1370" i="1"/>
  <c r="Q1454" i="1"/>
  <c r="R1334" i="1"/>
  <c r="M1318" i="1"/>
  <c r="A1374" i="1"/>
  <c r="J1438" i="1"/>
  <c r="B1366" i="1"/>
  <c r="J1406" i="1"/>
  <c r="O1400" i="1"/>
  <c r="N1328" i="1"/>
  <c r="K1320" i="1"/>
  <c r="B1336" i="1"/>
  <c r="O1376" i="1"/>
  <c r="A1416" i="1"/>
  <c r="M1432" i="1"/>
  <c r="R1408" i="1"/>
  <c r="P1352" i="1"/>
  <c r="A1352" i="1"/>
  <c r="J1408" i="1"/>
  <c r="R1392" i="1"/>
  <c r="P1512" i="1"/>
  <c r="J1392" i="1"/>
  <c r="B1512" i="1"/>
  <c r="K1368" i="1"/>
  <c r="K1344" i="1"/>
  <c r="A1448" i="1"/>
  <c r="L1384" i="1"/>
  <c r="K2386" i="1"/>
  <c r="B1424" i="1"/>
  <c r="B1400" i="1"/>
  <c r="B1376" i="1"/>
  <c r="A1336" i="1"/>
  <c r="L1488" i="1"/>
  <c r="P1472" i="1"/>
  <c r="N1416" i="1"/>
  <c r="Q1408" i="1"/>
  <c r="N1400" i="1"/>
  <c r="Q1392" i="1"/>
  <c r="K1384" i="1"/>
  <c r="N1376" i="1"/>
  <c r="R1368" i="1"/>
  <c r="J1368" i="1"/>
  <c r="L1360" i="1"/>
  <c r="O1352" i="1"/>
  <c r="R1344" i="1"/>
  <c r="J1344" i="1"/>
  <c r="L1336" i="1"/>
  <c r="M1328" i="1"/>
  <c r="A1400" i="1"/>
  <c r="A1376" i="1"/>
  <c r="B1320" i="1"/>
  <c r="Q1448" i="1"/>
  <c r="M1416" i="1"/>
  <c r="P1408" i="1"/>
  <c r="M1400" i="1"/>
  <c r="P1392" i="1"/>
  <c r="R1384" i="1"/>
  <c r="J1384" i="1"/>
  <c r="M1376" i="1"/>
  <c r="Q1368" i="1"/>
  <c r="K1360" i="1"/>
  <c r="N1352" i="1"/>
  <c r="Q1344" i="1"/>
  <c r="K1336" i="1"/>
  <c r="L1328" i="1"/>
  <c r="A1424" i="1"/>
  <c r="B1408" i="1"/>
  <c r="B1384" i="1"/>
  <c r="B1360" i="1"/>
  <c r="A1320" i="1"/>
  <c r="N1504" i="1"/>
  <c r="N1464" i="1"/>
  <c r="L1416" i="1"/>
  <c r="O1408" i="1"/>
  <c r="L1400" i="1"/>
  <c r="O1392" i="1"/>
  <c r="Q1384" i="1"/>
  <c r="L1376" i="1"/>
  <c r="P1368" i="1"/>
  <c r="R1360" i="1"/>
  <c r="J1360" i="1"/>
  <c r="M1352" i="1"/>
  <c r="P1344" i="1"/>
  <c r="R1336" i="1"/>
  <c r="J1336" i="1"/>
  <c r="K1328" i="1"/>
  <c r="L475" i="1"/>
  <c r="A1408" i="1"/>
  <c r="A1384" i="1"/>
  <c r="A1360" i="1"/>
  <c r="B1344" i="1"/>
  <c r="O1440" i="1"/>
  <c r="K1416" i="1"/>
  <c r="N1408" i="1"/>
  <c r="K1400" i="1"/>
  <c r="N1392" i="1"/>
  <c r="P1384" i="1"/>
  <c r="K1376" i="1"/>
  <c r="O1368" i="1"/>
  <c r="Q1360" i="1"/>
  <c r="L1352" i="1"/>
  <c r="O1344" i="1"/>
  <c r="Q1336" i="1"/>
  <c r="R1328" i="1"/>
  <c r="J1328" i="1"/>
  <c r="Q1320" i="1"/>
  <c r="N1320" i="1"/>
  <c r="A1472" i="1"/>
  <c r="A1344" i="1"/>
  <c r="B1328" i="1"/>
  <c r="M1496" i="1"/>
  <c r="R1480" i="1"/>
  <c r="R1416" i="1"/>
  <c r="J1416" i="1"/>
  <c r="M1408" i="1"/>
  <c r="R1400" i="1"/>
  <c r="J1400" i="1"/>
  <c r="M1392" i="1"/>
  <c r="O1384" i="1"/>
  <c r="R1376" i="1"/>
  <c r="J1376" i="1"/>
  <c r="N1368" i="1"/>
  <c r="P1360" i="1"/>
  <c r="K1352" i="1"/>
  <c r="N1344" i="1"/>
  <c r="P1336" i="1"/>
  <c r="Q1328" i="1"/>
  <c r="P1320" i="1"/>
  <c r="B1392" i="1"/>
  <c r="B1368" i="1"/>
  <c r="A1328" i="1"/>
  <c r="L1456" i="1"/>
  <c r="Q1416" i="1"/>
  <c r="L1408" i="1"/>
  <c r="Q1400" i="1"/>
  <c r="L1392" i="1"/>
  <c r="N1384" i="1"/>
  <c r="Q1376" i="1"/>
  <c r="M1368" i="1"/>
  <c r="O1360" i="1"/>
  <c r="R1352" i="1"/>
  <c r="J1352" i="1"/>
  <c r="M1344" i="1"/>
  <c r="O1336" i="1"/>
  <c r="P1328" i="1"/>
  <c r="M1320" i="1"/>
  <c r="B1488" i="1"/>
  <c r="J1480" i="1"/>
  <c r="B1448" i="1"/>
  <c r="B1416" i="1"/>
  <c r="A1392" i="1"/>
  <c r="A1368" i="1"/>
  <c r="B1352" i="1"/>
  <c r="K2321" i="1"/>
  <c r="O1510" i="1"/>
  <c r="R1438" i="1"/>
  <c r="R1422" i="1"/>
  <c r="R1406" i="1"/>
  <c r="M1374" i="1"/>
  <c r="N1358" i="1"/>
  <c r="Q475" i="1"/>
  <c r="A1427" i="1"/>
  <c r="A1382" i="1"/>
  <c r="N1414" i="1"/>
  <c r="Q1382" i="1"/>
  <c r="Q527" i="1"/>
  <c r="A1507" i="1"/>
  <c r="M1462" i="1"/>
  <c r="M1446" i="1"/>
  <c r="O1430" i="1"/>
  <c r="M1366" i="1"/>
  <c r="N527" i="1"/>
  <c r="P1494" i="1"/>
  <c r="O1398" i="1"/>
  <c r="M527" i="1"/>
  <c r="L527" i="1"/>
  <c r="K527" i="1"/>
  <c r="J527" i="1"/>
  <c r="P527" i="1"/>
  <c r="B527" i="1"/>
  <c r="O1391" i="1"/>
  <c r="L1478" i="1"/>
  <c r="N1431" i="1"/>
  <c r="A1359" i="1"/>
  <c r="R1399" i="1"/>
  <c r="Q1351" i="1"/>
  <c r="K475" i="1"/>
  <c r="J475" i="1"/>
  <c r="K1502" i="1"/>
  <c r="N1486" i="1"/>
  <c r="B1502" i="1"/>
  <c r="N1335" i="1"/>
  <c r="B1391" i="1"/>
  <c r="B1471" i="1"/>
  <c r="P1470" i="1"/>
  <c r="A503" i="1"/>
  <c r="N503" i="1"/>
  <c r="O503" i="1"/>
  <c r="M503" i="1"/>
  <c r="L503" i="1"/>
  <c r="K503" i="1"/>
  <c r="J503" i="1"/>
  <c r="Q503" i="1"/>
  <c r="P503" i="1"/>
  <c r="B1506" i="1"/>
  <c r="A1467" i="1"/>
  <c r="A1451" i="1"/>
  <c r="A1442" i="1"/>
  <c r="B1426" i="1"/>
  <c r="A1394" i="1"/>
  <c r="A1386" i="1"/>
  <c r="B1354" i="1"/>
  <c r="K1514" i="1"/>
  <c r="P1485" i="1"/>
  <c r="Q1474" i="1"/>
  <c r="M1450" i="1"/>
  <c r="M1426" i="1"/>
  <c r="R1402" i="1"/>
  <c r="M1394" i="1"/>
  <c r="L1370" i="1"/>
  <c r="P1346" i="1"/>
  <c r="P475" i="1"/>
  <c r="A1514" i="1"/>
  <c r="A1474" i="1"/>
  <c r="B1434" i="1"/>
  <c r="B1338" i="1"/>
  <c r="A1316" i="1"/>
  <c r="N1498" i="1"/>
  <c r="O1490" i="1"/>
  <c r="L1482" i="1"/>
  <c r="K1458" i="1"/>
  <c r="N1434" i="1"/>
  <c r="K1410" i="1"/>
  <c r="N1378" i="1"/>
  <c r="L1354" i="1"/>
  <c r="A1434" i="1"/>
  <c r="B1410" i="1"/>
  <c r="A1338" i="1"/>
  <c r="R1506" i="1"/>
  <c r="M1498" i="1"/>
  <c r="J1490" i="1"/>
  <c r="Q1442" i="1"/>
  <c r="R1386" i="1"/>
  <c r="J1354" i="1"/>
  <c r="Q1338" i="1"/>
  <c r="A1370" i="1"/>
  <c r="B1346" i="1"/>
  <c r="Q1506" i="1"/>
  <c r="K1498" i="1"/>
  <c r="O1466" i="1"/>
  <c r="K1442" i="1"/>
  <c r="Q1418" i="1"/>
  <c r="L1386" i="1"/>
  <c r="P1362" i="1"/>
  <c r="B475" i="1"/>
  <c r="A1483" i="1"/>
  <c r="A1387" i="1"/>
  <c r="N1514" i="1"/>
  <c r="O1506" i="1"/>
  <c r="M1466" i="1"/>
  <c r="O1418" i="1"/>
  <c r="J1386" i="1"/>
  <c r="N1362" i="1"/>
  <c r="A475" i="1"/>
  <c r="O475" i="1"/>
  <c r="N475" i="1"/>
  <c r="N403" i="1"/>
  <c r="B354" i="1"/>
  <c r="A354" i="1"/>
  <c r="N427" i="1"/>
  <c r="L427" i="1"/>
  <c r="L1390" i="1"/>
  <c r="M427" i="1"/>
  <c r="K427" i="1"/>
  <c r="J427" i="1"/>
  <c r="P427" i="1"/>
  <c r="B427" i="1"/>
  <c r="O427" i="1"/>
  <c r="L403" i="1"/>
  <c r="M403" i="1"/>
  <c r="K403" i="1"/>
  <c r="J403" i="1"/>
  <c r="P403" i="1"/>
  <c r="B403" i="1"/>
  <c r="O403" i="1"/>
  <c r="L1514" i="1"/>
  <c r="P1506" i="1"/>
  <c r="L1498" i="1"/>
  <c r="P1490" i="1"/>
  <c r="M1482" i="1"/>
  <c r="R1474" i="1"/>
  <c r="J1474" i="1"/>
  <c r="N1466" i="1"/>
  <c r="R1458" i="1"/>
  <c r="J1458" i="1"/>
  <c r="N1450" i="1"/>
  <c r="R1442" i="1"/>
  <c r="J1442" i="1"/>
  <c r="O1434" i="1"/>
  <c r="L1426" i="1"/>
  <c r="P1418" i="1"/>
  <c r="L1410" i="1"/>
  <c r="Q1402" i="1"/>
  <c r="N1394" i="1"/>
  <c r="K1386" i="1"/>
  <c r="O1378" i="1"/>
  <c r="K1370" i="1"/>
  <c r="O1362" i="1"/>
  <c r="K1354" i="1"/>
  <c r="O1346" i="1"/>
  <c r="R1338" i="1"/>
  <c r="L1322" i="1"/>
  <c r="B1482" i="1"/>
  <c r="A1458" i="1"/>
  <c r="A1410" i="1"/>
  <c r="B1362" i="1"/>
  <c r="A1354" i="1"/>
  <c r="A1322" i="1"/>
  <c r="R1514" i="1"/>
  <c r="J1514" i="1"/>
  <c r="N1506" i="1"/>
  <c r="R1498" i="1"/>
  <c r="J1498" i="1"/>
  <c r="N1490" i="1"/>
  <c r="K1482" i="1"/>
  <c r="P1474" i="1"/>
  <c r="L1466" i="1"/>
  <c r="P1458" i="1"/>
  <c r="L1450" i="1"/>
  <c r="P1442" i="1"/>
  <c r="M1434" i="1"/>
  <c r="R1426" i="1"/>
  <c r="J1426" i="1"/>
  <c r="N1418" i="1"/>
  <c r="R1410" i="1"/>
  <c r="J1410" i="1"/>
  <c r="O1402" i="1"/>
  <c r="L1394" i="1"/>
  <c r="Q1386" i="1"/>
  <c r="M1378" i="1"/>
  <c r="Q1370" i="1"/>
  <c r="M1362" i="1"/>
  <c r="Q1354" i="1"/>
  <c r="M1346" i="1"/>
  <c r="N1338" i="1"/>
  <c r="R1330" i="1"/>
  <c r="B1370" i="1"/>
  <c r="A1362" i="1"/>
  <c r="B1330" i="1"/>
  <c r="Q1514" i="1"/>
  <c r="M1506" i="1"/>
  <c r="Q1498" i="1"/>
  <c r="M1490" i="1"/>
  <c r="R1482" i="1"/>
  <c r="J1482" i="1"/>
  <c r="O1474" i="1"/>
  <c r="K1466" i="1"/>
  <c r="O1458" i="1"/>
  <c r="K1450" i="1"/>
  <c r="O1442" i="1"/>
  <c r="L1434" i="1"/>
  <c r="Q1426" i="1"/>
  <c r="M1418" i="1"/>
  <c r="Q1410" i="1"/>
  <c r="N1402" i="1"/>
  <c r="K1394" i="1"/>
  <c r="P1386" i="1"/>
  <c r="L1378" i="1"/>
  <c r="P1370" i="1"/>
  <c r="L1362" i="1"/>
  <c r="P1354" i="1"/>
  <c r="L1346" i="1"/>
  <c r="M1338" i="1"/>
  <c r="L1330" i="1"/>
  <c r="Q379" i="1"/>
  <c r="P1514" i="1"/>
  <c r="L1506" i="1"/>
  <c r="P1498" i="1"/>
  <c r="L1490" i="1"/>
  <c r="Q1482" i="1"/>
  <c r="N1474" i="1"/>
  <c r="R1466" i="1"/>
  <c r="J1466" i="1"/>
  <c r="N1458" i="1"/>
  <c r="R1450" i="1"/>
  <c r="J1450" i="1"/>
  <c r="N1442" i="1"/>
  <c r="K1434" i="1"/>
  <c r="P1426" i="1"/>
  <c r="L1418" i="1"/>
  <c r="P1410" i="1"/>
  <c r="M1402" i="1"/>
  <c r="R1394" i="1"/>
  <c r="J1394" i="1"/>
  <c r="O1386" i="1"/>
  <c r="K1378" i="1"/>
  <c r="O1370" i="1"/>
  <c r="K1362" i="1"/>
  <c r="O1354" i="1"/>
  <c r="K1346" i="1"/>
  <c r="L1338" i="1"/>
  <c r="K1330" i="1"/>
  <c r="N379" i="1"/>
  <c r="M1474" i="1"/>
  <c r="Q1466" i="1"/>
  <c r="M1458" i="1"/>
  <c r="Q1450" i="1"/>
  <c r="M1442" i="1"/>
  <c r="R1434" i="1"/>
  <c r="J1434" i="1"/>
  <c r="O1426" i="1"/>
  <c r="K1418" i="1"/>
  <c r="O1410" i="1"/>
  <c r="L1402" i="1"/>
  <c r="Q1394" i="1"/>
  <c r="N1386" i="1"/>
  <c r="R1378" i="1"/>
  <c r="J1378" i="1"/>
  <c r="N1370" i="1"/>
  <c r="R1362" i="1"/>
  <c r="J1362" i="1"/>
  <c r="N1354" i="1"/>
  <c r="R1346" i="1"/>
  <c r="J1346" i="1"/>
  <c r="J1338" i="1"/>
  <c r="J1330" i="1"/>
  <c r="L379" i="1"/>
  <c r="R1418" i="1"/>
  <c r="N1322" i="1"/>
  <c r="M379" i="1"/>
  <c r="K379" i="1"/>
  <c r="R379" i="1"/>
  <c r="J379" i="1"/>
  <c r="P379" i="1"/>
  <c r="B379" i="1"/>
  <c r="O379" i="1"/>
  <c r="A1371" i="1"/>
  <c r="B1365" i="1"/>
  <c r="B1317" i="1"/>
  <c r="K1491" i="1"/>
  <c r="Q1493" i="1"/>
  <c r="N1469" i="1"/>
  <c r="A1491" i="1"/>
  <c r="A1405" i="1"/>
  <c r="A1331" i="1"/>
  <c r="P1330" i="1"/>
  <c r="P354" i="1"/>
  <c r="J1501" i="1"/>
  <c r="O354" i="1"/>
  <c r="N354" i="1"/>
  <c r="B1477" i="1"/>
  <c r="B1453" i="1"/>
  <c r="A1429" i="1"/>
  <c r="P1443" i="1"/>
  <c r="M354" i="1"/>
  <c r="L354" i="1"/>
  <c r="K354" i="1"/>
  <c r="B1430" i="1"/>
  <c r="A1366" i="1"/>
  <c r="N1510" i="1"/>
  <c r="R1502" i="1"/>
  <c r="J1502" i="1"/>
  <c r="O1494" i="1"/>
  <c r="M1486" i="1"/>
  <c r="K1478" i="1"/>
  <c r="O1470" i="1"/>
  <c r="L1462" i="1"/>
  <c r="P1454" i="1"/>
  <c r="L1446" i="1"/>
  <c r="Q1438" i="1"/>
  <c r="N1430" i="1"/>
  <c r="Q1422" i="1"/>
  <c r="M1414" i="1"/>
  <c r="Q1406" i="1"/>
  <c r="N1398" i="1"/>
  <c r="K1390" i="1"/>
  <c r="P1382" i="1"/>
  <c r="J1374" i="1"/>
  <c r="L1366" i="1"/>
  <c r="M1358" i="1"/>
  <c r="R1350" i="1"/>
  <c r="Q1334" i="1"/>
  <c r="A1502" i="1"/>
  <c r="A1510" i="1"/>
  <c r="B1358" i="1"/>
  <c r="B1350" i="1"/>
  <c r="M1510" i="1"/>
  <c r="Q1502" i="1"/>
  <c r="N1494" i="1"/>
  <c r="L1486" i="1"/>
  <c r="R1478" i="1"/>
  <c r="J1478" i="1"/>
  <c r="N1470" i="1"/>
  <c r="K1462" i="1"/>
  <c r="O1454" i="1"/>
  <c r="K1446" i="1"/>
  <c r="P1438" i="1"/>
  <c r="M1430" i="1"/>
  <c r="P1422" i="1"/>
  <c r="L1414" i="1"/>
  <c r="P1406" i="1"/>
  <c r="M1398" i="1"/>
  <c r="R1390" i="1"/>
  <c r="J1390" i="1"/>
  <c r="O1382" i="1"/>
  <c r="K1366" i="1"/>
  <c r="L1358" i="1"/>
  <c r="Q1350" i="1"/>
  <c r="R1342" i="1"/>
  <c r="P1334" i="1"/>
  <c r="K1414" i="1"/>
  <c r="O1406" i="1"/>
  <c r="L1398" i="1"/>
  <c r="Q1390" i="1"/>
  <c r="N1382" i="1"/>
  <c r="R1374" i="1"/>
  <c r="K1358" i="1"/>
  <c r="P1350" i="1"/>
  <c r="Q1342" i="1"/>
  <c r="N1334" i="1"/>
  <c r="B1454" i="1"/>
  <c r="A1358" i="1"/>
  <c r="A1350" i="1"/>
  <c r="B1342" i="1"/>
  <c r="B1334" i="1"/>
  <c r="Q1478" i="1"/>
  <c r="M1470" i="1"/>
  <c r="R1462" i="1"/>
  <c r="J1462" i="1"/>
  <c r="N1454" i="1"/>
  <c r="R1446" i="1"/>
  <c r="J1446" i="1"/>
  <c r="O1438" i="1"/>
  <c r="A1454" i="1"/>
  <c r="A1438" i="1"/>
  <c r="A1422" i="1"/>
  <c r="A1414" i="1"/>
  <c r="B1406" i="1"/>
  <c r="A1342" i="1"/>
  <c r="A1334" i="1"/>
  <c r="B1326" i="1"/>
  <c r="B1318" i="1"/>
  <c r="K1510" i="1"/>
  <c r="O1502" i="1"/>
  <c r="L1494" i="1"/>
  <c r="R1486" i="1"/>
  <c r="J1486" i="1"/>
  <c r="P1478" i="1"/>
  <c r="L1470" i="1"/>
  <c r="Q1462" i="1"/>
  <c r="M1454" i="1"/>
  <c r="Q1446" i="1"/>
  <c r="N1438" i="1"/>
  <c r="K1430" i="1"/>
  <c r="N1422" i="1"/>
  <c r="R1414" i="1"/>
  <c r="J1414" i="1"/>
  <c r="N1406" i="1"/>
  <c r="K1398" i="1"/>
  <c r="P1390" i="1"/>
  <c r="M1382" i="1"/>
  <c r="Q1374" i="1"/>
  <c r="J1358" i="1"/>
  <c r="L1350" i="1"/>
  <c r="P1342" i="1"/>
  <c r="Q329" i="1"/>
  <c r="B1414" i="1"/>
  <c r="L1430" i="1"/>
  <c r="O1422" i="1"/>
  <c r="B1478" i="1"/>
  <c r="B1462" i="1"/>
  <c r="B1446" i="1"/>
  <c r="A1406" i="1"/>
  <c r="B1398" i="1"/>
  <c r="A1326" i="1"/>
  <c r="A1318" i="1"/>
  <c r="R1510" i="1"/>
  <c r="J1510" i="1"/>
  <c r="N1502" i="1"/>
  <c r="K1494" i="1"/>
  <c r="Q1486" i="1"/>
  <c r="O1478" i="1"/>
  <c r="K1470" i="1"/>
  <c r="P1462" i="1"/>
  <c r="L1454" i="1"/>
  <c r="P1446" i="1"/>
  <c r="M1438" i="1"/>
  <c r="R1430" i="1"/>
  <c r="J1430" i="1"/>
  <c r="M1422" i="1"/>
  <c r="Q1414" i="1"/>
  <c r="M1406" i="1"/>
  <c r="R1398" i="1"/>
  <c r="J1398" i="1"/>
  <c r="O1390" i="1"/>
  <c r="L1382" i="1"/>
  <c r="P1374" i="1"/>
  <c r="P1366" i="1"/>
  <c r="K1350" i="1"/>
  <c r="N1342" i="1"/>
  <c r="N329" i="1"/>
  <c r="B1510" i="1"/>
  <c r="A1430" i="1"/>
  <c r="B1438" i="1"/>
  <c r="B1422" i="1"/>
  <c r="L1510" i="1"/>
  <c r="P1502" i="1"/>
  <c r="M1494" i="1"/>
  <c r="K1486" i="1"/>
  <c r="B1494" i="1"/>
  <c r="B1486" i="1"/>
  <c r="A1478" i="1"/>
  <c r="B1470" i="1"/>
  <c r="A1462" i="1"/>
  <c r="A1446" i="1"/>
  <c r="A1398" i="1"/>
  <c r="B1390" i="1"/>
  <c r="Q1510" i="1"/>
  <c r="M1502" i="1"/>
  <c r="R1494" i="1"/>
  <c r="J1494" i="1"/>
  <c r="P1486" i="1"/>
  <c r="N1478" i="1"/>
  <c r="R1470" i="1"/>
  <c r="J1470" i="1"/>
  <c r="O1462" i="1"/>
  <c r="K1454" i="1"/>
  <c r="O1446" i="1"/>
  <c r="L1438" i="1"/>
  <c r="Q1430" i="1"/>
  <c r="L1422" i="1"/>
  <c r="P1414" i="1"/>
  <c r="L1406" i="1"/>
  <c r="Q1398" i="1"/>
  <c r="N1390" i="1"/>
  <c r="K1382" i="1"/>
  <c r="O1374" i="1"/>
  <c r="O1366" i="1"/>
  <c r="R1358" i="1"/>
  <c r="J1350" i="1"/>
  <c r="M1342" i="1"/>
  <c r="L329" i="1"/>
  <c r="A1494" i="1"/>
  <c r="A1486" i="1"/>
  <c r="A1470" i="1"/>
  <c r="A1390" i="1"/>
  <c r="B1382" i="1"/>
  <c r="B1374" i="1"/>
  <c r="R1454" i="1"/>
  <c r="R1382" i="1"/>
  <c r="N1374" i="1"/>
  <c r="N1366" i="1"/>
  <c r="Q1358" i="1"/>
  <c r="M329" i="1"/>
  <c r="K329" i="1"/>
  <c r="R329" i="1"/>
  <c r="J329" i="1"/>
  <c r="P329" i="1"/>
  <c r="B329" i="1"/>
  <c r="O329" i="1"/>
  <c r="A1471" i="1"/>
  <c r="B1463" i="1"/>
  <c r="B1439" i="1"/>
  <c r="B1351" i="1"/>
  <c r="O1477" i="1"/>
  <c r="R1447" i="1"/>
  <c r="P1439" i="1"/>
  <c r="M1431" i="1"/>
  <c r="K1399" i="1"/>
  <c r="M1359" i="1"/>
  <c r="J1351" i="1"/>
  <c r="A1317" i="1"/>
  <c r="Q1511" i="1"/>
  <c r="P1503" i="1"/>
  <c r="M1455" i="1"/>
  <c r="J1447" i="1"/>
  <c r="P1429" i="1"/>
  <c r="M1407" i="1"/>
  <c r="P1367" i="1"/>
  <c r="A1383" i="1"/>
  <c r="A1351" i="1"/>
  <c r="O1439" i="1"/>
  <c r="N1407" i="1"/>
  <c r="B1415" i="1"/>
  <c r="A1375" i="1"/>
  <c r="O1503" i="1"/>
  <c r="O1463" i="1"/>
  <c r="L1455" i="1"/>
  <c r="N1437" i="1"/>
  <c r="Q1415" i="1"/>
  <c r="R1375" i="1"/>
  <c r="O1367" i="1"/>
  <c r="R1327" i="1"/>
  <c r="Q277" i="1"/>
  <c r="B1423" i="1"/>
  <c r="J1399" i="1"/>
  <c r="L1359" i="1"/>
  <c r="P1511" i="1"/>
  <c r="O1495" i="1"/>
  <c r="B1495" i="1"/>
  <c r="A1407" i="1"/>
  <c r="A1335" i="1"/>
  <c r="J1511" i="1"/>
  <c r="N1503" i="1"/>
  <c r="N1495" i="1"/>
  <c r="M1487" i="1"/>
  <c r="R1479" i="1"/>
  <c r="Q1471" i="1"/>
  <c r="N1463" i="1"/>
  <c r="P1415" i="1"/>
  <c r="K1375" i="1"/>
  <c r="L1374" i="1"/>
  <c r="R1366" i="1"/>
  <c r="J1366" i="1"/>
  <c r="P1358" i="1"/>
  <c r="O1350" i="1"/>
  <c r="J1342" i="1"/>
  <c r="J1334" i="1"/>
  <c r="K1327" i="1"/>
  <c r="N277" i="1"/>
  <c r="Q1447" i="1"/>
  <c r="B1375" i="1"/>
  <c r="A1511" i="1"/>
  <c r="B1503" i="1"/>
  <c r="A1495" i="1"/>
  <c r="B1367" i="1"/>
  <c r="A1341" i="1"/>
  <c r="M1495" i="1"/>
  <c r="L1487" i="1"/>
  <c r="K1479" i="1"/>
  <c r="P1471" i="1"/>
  <c r="L1423" i="1"/>
  <c r="N1383" i="1"/>
  <c r="J1375" i="1"/>
  <c r="N1350" i="1"/>
  <c r="O1343" i="1"/>
  <c r="O1341" i="1"/>
  <c r="P1333" i="1"/>
  <c r="J1327" i="1"/>
  <c r="R1319" i="1"/>
  <c r="L277" i="1"/>
  <c r="B1447" i="1"/>
  <c r="R1511" i="1"/>
  <c r="A1487" i="1"/>
  <c r="B1479" i="1"/>
  <c r="B1399" i="1"/>
  <c r="B1327" i="1"/>
  <c r="K1509" i="1"/>
  <c r="R1501" i="1"/>
  <c r="J1479" i="1"/>
  <c r="L1461" i="1"/>
  <c r="K1423" i="1"/>
  <c r="P1391" i="1"/>
  <c r="M1383" i="1"/>
  <c r="R1351" i="1"/>
  <c r="N1343" i="1"/>
  <c r="O1335" i="1"/>
  <c r="R1326" i="1"/>
  <c r="K1319" i="1"/>
  <c r="M277" i="1"/>
  <c r="K277" i="1"/>
  <c r="R277" i="1"/>
  <c r="J277" i="1"/>
  <c r="P277" i="1"/>
  <c r="B277" i="1"/>
  <c r="O277" i="1"/>
  <c r="K1488" i="1"/>
  <c r="B1456" i="1"/>
  <c r="B1496" i="1"/>
  <c r="B1455" i="1"/>
  <c r="B1431" i="1"/>
  <c r="K1512" i="1"/>
  <c r="L1511" i="1"/>
  <c r="Q1504" i="1"/>
  <c r="R1503" i="1"/>
  <c r="J1503" i="1"/>
  <c r="P1496" i="1"/>
  <c r="Q1495" i="1"/>
  <c r="O1488" i="1"/>
  <c r="P1487" i="1"/>
  <c r="M1480" i="1"/>
  <c r="N1479" i="1"/>
  <c r="K1472" i="1"/>
  <c r="L1471" i="1"/>
  <c r="Q1464" i="1"/>
  <c r="R1463" i="1"/>
  <c r="J1463" i="1"/>
  <c r="O1456" i="1"/>
  <c r="P1455" i="1"/>
  <c r="L1448" i="1"/>
  <c r="M1447" i="1"/>
  <c r="R1440" i="1"/>
  <c r="J1440" i="1"/>
  <c r="K1439" i="1"/>
  <c r="P1432" i="1"/>
  <c r="Q1431" i="1"/>
  <c r="N1424" i="1"/>
  <c r="O1423" i="1"/>
  <c r="L1415" i="1"/>
  <c r="Q1407" i="1"/>
  <c r="N1399" i="1"/>
  <c r="K1391" i="1"/>
  <c r="Q1383" i="1"/>
  <c r="N1375" i="1"/>
  <c r="K1367" i="1"/>
  <c r="P1359" i="1"/>
  <c r="M1351" i="1"/>
  <c r="R1343" i="1"/>
  <c r="J1343" i="1"/>
  <c r="R1335" i="1"/>
  <c r="J1335" i="1"/>
  <c r="N1327" i="1"/>
  <c r="N1319" i="1"/>
  <c r="A1488" i="1"/>
  <c r="O1512" i="1"/>
  <c r="Q1480" i="1"/>
  <c r="R1424" i="1"/>
  <c r="B1432" i="1"/>
  <c r="A1503" i="1"/>
  <c r="A1496" i="1"/>
  <c r="A1479" i="1"/>
  <c r="B1472" i="1"/>
  <c r="A1455" i="1"/>
  <c r="A1431" i="1"/>
  <c r="B1407" i="1"/>
  <c r="B1383" i="1"/>
  <c r="B1359" i="1"/>
  <c r="B1335" i="1"/>
  <c r="R1512" i="1"/>
  <c r="J1512" i="1"/>
  <c r="K1511" i="1"/>
  <c r="P1504" i="1"/>
  <c r="Q1503" i="1"/>
  <c r="O1496" i="1"/>
  <c r="P1495" i="1"/>
  <c r="N1488" i="1"/>
  <c r="O1487" i="1"/>
  <c r="L1480" i="1"/>
  <c r="M1479" i="1"/>
  <c r="R1472" i="1"/>
  <c r="J1472" i="1"/>
  <c r="K1471" i="1"/>
  <c r="P1464" i="1"/>
  <c r="Q1463" i="1"/>
  <c r="N1456" i="1"/>
  <c r="O1455" i="1"/>
  <c r="K1448" i="1"/>
  <c r="L1447" i="1"/>
  <c r="Q1440" i="1"/>
  <c r="R1439" i="1"/>
  <c r="J1439" i="1"/>
  <c r="O1432" i="1"/>
  <c r="P1431" i="1"/>
  <c r="M1424" i="1"/>
  <c r="N1423" i="1"/>
  <c r="K1415" i="1"/>
  <c r="P1407" i="1"/>
  <c r="M1399" i="1"/>
  <c r="R1391" i="1"/>
  <c r="J1391" i="1"/>
  <c r="P1383" i="1"/>
  <c r="M1375" i="1"/>
  <c r="R1367" i="1"/>
  <c r="J1367" i="1"/>
  <c r="O1359" i="1"/>
  <c r="L1351" i="1"/>
  <c r="Q1343" i="1"/>
  <c r="Q1335" i="1"/>
  <c r="M1327" i="1"/>
  <c r="M1319" i="1"/>
  <c r="Q1512" i="1"/>
  <c r="O1504" i="1"/>
  <c r="N1496" i="1"/>
  <c r="M1488" i="1"/>
  <c r="N1487" i="1"/>
  <c r="K1480" i="1"/>
  <c r="L1479" i="1"/>
  <c r="Q1472" i="1"/>
  <c r="R1471" i="1"/>
  <c r="J1471" i="1"/>
  <c r="O1464" i="1"/>
  <c r="P1463" i="1"/>
  <c r="M1456" i="1"/>
  <c r="N1455" i="1"/>
  <c r="R1448" i="1"/>
  <c r="J1448" i="1"/>
  <c r="K1447" i="1"/>
  <c r="P1440" i="1"/>
  <c r="Q1439" i="1"/>
  <c r="N1432" i="1"/>
  <c r="O1431" i="1"/>
  <c r="L1424" i="1"/>
  <c r="M1423" i="1"/>
  <c r="R1415" i="1"/>
  <c r="J1415" i="1"/>
  <c r="O1407" i="1"/>
  <c r="L1399" i="1"/>
  <c r="Q1391" i="1"/>
  <c r="O1383" i="1"/>
  <c r="L1375" i="1"/>
  <c r="Q1367" i="1"/>
  <c r="N1359" i="1"/>
  <c r="K1351" i="1"/>
  <c r="P1343" i="1"/>
  <c r="P1335" i="1"/>
  <c r="L1327" i="1"/>
  <c r="L1319" i="1"/>
  <c r="A1512" i="1"/>
  <c r="B1464" i="1"/>
  <c r="O1472" i="1"/>
  <c r="P1448" i="1"/>
  <c r="L1432" i="1"/>
  <c r="B1511" i="1"/>
  <c r="B1487" i="1"/>
  <c r="A1464" i="1"/>
  <c r="A1447" i="1"/>
  <c r="A1440" i="1"/>
  <c r="A1423" i="1"/>
  <c r="A1399" i="1"/>
  <c r="A1327" i="1"/>
  <c r="N1512" i="1"/>
  <c r="O1511" i="1"/>
  <c r="L1504" i="1"/>
  <c r="M1503" i="1"/>
  <c r="K1496" i="1"/>
  <c r="L1495" i="1"/>
  <c r="R1488" i="1"/>
  <c r="J1488" i="1"/>
  <c r="K1487" i="1"/>
  <c r="P1480" i="1"/>
  <c r="Q1479" i="1"/>
  <c r="N1472" i="1"/>
  <c r="O1471" i="1"/>
  <c r="L1464" i="1"/>
  <c r="M1463" i="1"/>
  <c r="R1456" i="1"/>
  <c r="J1456" i="1"/>
  <c r="K1455" i="1"/>
  <c r="O1448" i="1"/>
  <c r="P1447" i="1"/>
  <c r="M1440" i="1"/>
  <c r="N1439" i="1"/>
  <c r="K1432" i="1"/>
  <c r="L1431" i="1"/>
  <c r="Q1424" i="1"/>
  <c r="R1423" i="1"/>
  <c r="J1423" i="1"/>
  <c r="O1415" i="1"/>
  <c r="L1407" i="1"/>
  <c r="Q1399" i="1"/>
  <c r="N1391" i="1"/>
  <c r="L1383" i="1"/>
  <c r="Q1375" i="1"/>
  <c r="N1367" i="1"/>
  <c r="K1359" i="1"/>
  <c r="P1351" i="1"/>
  <c r="M1343" i="1"/>
  <c r="M1335" i="1"/>
  <c r="Q1327" i="1"/>
  <c r="Q1319" i="1"/>
  <c r="L1496" i="1"/>
  <c r="N1440" i="1"/>
  <c r="J1424" i="1"/>
  <c r="B1504" i="1"/>
  <c r="B1343" i="1"/>
  <c r="B1319" i="1"/>
  <c r="M1512" i="1"/>
  <c r="N1511" i="1"/>
  <c r="K1504" i="1"/>
  <c r="L1503" i="1"/>
  <c r="R1496" i="1"/>
  <c r="J1496" i="1"/>
  <c r="K1495" i="1"/>
  <c r="Q1488" i="1"/>
  <c r="R1487" i="1"/>
  <c r="J1487" i="1"/>
  <c r="O1480" i="1"/>
  <c r="P1479" i="1"/>
  <c r="M1472" i="1"/>
  <c r="N1471" i="1"/>
  <c r="K1464" i="1"/>
  <c r="L1463" i="1"/>
  <c r="Q1456" i="1"/>
  <c r="R1455" i="1"/>
  <c r="J1455" i="1"/>
  <c r="N1448" i="1"/>
  <c r="O1447" i="1"/>
  <c r="L1440" i="1"/>
  <c r="M1439" i="1"/>
  <c r="R1432" i="1"/>
  <c r="J1432" i="1"/>
  <c r="K1431" i="1"/>
  <c r="P1424" i="1"/>
  <c r="Q1423" i="1"/>
  <c r="N1415" i="1"/>
  <c r="K1407" i="1"/>
  <c r="P1399" i="1"/>
  <c r="M1391" i="1"/>
  <c r="K1383" i="1"/>
  <c r="P1375" i="1"/>
  <c r="M1367" i="1"/>
  <c r="R1359" i="1"/>
  <c r="J1359" i="1"/>
  <c r="O1351" i="1"/>
  <c r="L1343" i="1"/>
  <c r="L1335" i="1"/>
  <c r="P1327" i="1"/>
  <c r="P1319" i="1"/>
  <c r="K1424" i="1"/>
  <c r="B1440" i="1"/>
  <c r="M1504" i="1"/>
  <c r="M1464" i="1"/>
  <c r="K1456" i="1"/>
  <c r="B1480" i="1"/>
  <c r="A1504" i="1"/>
  <c r="A1480" i="1"/>
  <c r="A1463" i="1"/>
  <c r="A1456" i="1"/>
  <c r="A1439" i="1"/>
  <c r="A1432" i="1"/>
  <c r="A1415" i="1"/>
  <c r="A1391" i="1"/>
  <c r="A1367" i="1"/>
  <c r="A1343" i="1"/>
  <c r="A1319" i="1"/>
  <c r="R1504" i="1"/>
  <c r="R1495" i="1"/>
  <c r="R1464" i="1"/>
  <c r="R1431" i="1"/>
  <c r="R1407" i="1"/>
  <c r="R1383" i="1"/>
  <c r="K1507" i="1"/>
  <c r="K1499" i="1"/>
  <c r="A1363" i="1"/>
  <c r="A1323" i="1"/>
  <c r="A1499" i="1"/>
  <c r="J1339" i="1"/>
  <c r="A1459" i="1"/>
  <c r="A1379" i="1"/>
  <c r="A1475" i="1"/>
  <c r="A1435" i="1"/>
  <c r="K1483" i="1"/>
  <c r="B1316" i="1"/>
  <c r="Q1317" i="1"/>
  <c r="N1326" i="1"/>
  <c r="M1326" i="1"/>
  <c r="Q1318" i="1"/>
  <c r="P1318" i="1"/>
  <c r="A1453" i="1"/>
  <c r="B1413" i="1"/>
  <c r="P1413" i="1"/>
  <c r="A1501" i="1"/>
  <c r="B1461" i="1"/>
  <c r="B1437" i="1"/>
  <c r="A1413" i="1"/>
  <c r="A1389" i="1"/>
  <c r="B1349" i="1"/>
  <c r="A1325" i="1"/>
  <c r="Q1509" i="1"/>
  <c r="P1501" i="1"/>
  <c r="O1493" i="1"/>
  <c r="N1485" i="1"/>
  <c r="M1477" i="1"/>
  <c r="L1469" i="1"/>
  <c r="J1461" i="1"/>
  <c r="O1453" i="1"/>
  <c r="N1429" i="1"/>
  <c r="O1421" i="1"/>
  <c r="O1413" i="1"/>
  <c r="O1405" i="1"/>
  <c r="O1397" i="1"/>
  <c r="O1389" i="1"/>
  <c r="P1381" i="1"/>
  <c r="L1326" i="1"/>
  <c r="A1477" i="1"/>
  <c r="A1365" i="1"/>
  <c r="P1493" i="1"/>
  <c r="O1429" i="1"/>
  <c r="P1397" i="1"/>
  <c r="B1485" i="1"/>
  <c r="A1461" i="1"/>
  <c r="B1412" i="1"/>
  <c r="B1373" i="1"/>
  <c r="A1349" i="1"/>
  <c r="P1509" i="1"/>
  <c r="O1501" i="1"/>
  <c r="N1493" i="1"/>
  <c r="M1485" i="1"/>
  <c r="L1477" i="1"/>
  <c r="K1469" i="1"/>
  <c r="R1461" i="1"/>
  <c r="N1453" i="1"/>
  <c r="N1421" i="1"/>
  <c r="N1413" i="1"/>
  <c r="N1405" i="1"/>
  <c r="N1397" i="1"/>
  <c r="N1389" i="1"/>
  <c r="O1381" i="1"/>
  <c r="P1373" i="1"/>
  <c r="B1389" i="1"/>
  <c r="N1477" i="1"/>
  <c r="M1469" i="1"/>
  <c r="K1461" i="1"/>
  <c r="P1405" i="1"/>
  <c r="A1437" i="1"/>
  <c r="B1509" i="1"/>
  <c r="A1485" i="1"/>
  <c r="A1460" i="1"/>
  <c r="B1421" i="1"/>
  <c r="B1397" i="1"/>
  <c r="A1373" i="1"/>
  <c r="B1333" i="1"/>
  <c r="O1509" i="1"/>
  <c r="N1501" i="1"/>
  <c r="M1493" i="1"/>
  <c r="L1485" i="1"/>
  <c r="K1477" i="1"/>
  <c r="R1469" i="1"/>
  <c r="J1469" i="1"/>
  <c r="P1461" i="1"/>
  <c r="M1453" i="1"/>
  <c r="P1445" i="1"/>
  <c r="N1381" i="1"/>
  <c r="O1373" i="1"/>
  <c r="P1365" i="1"/>
  <c r="P1349" i="1"/>
  <c r="O1485" i="1"/>
  <c r="P1389" i="1"/>
  <c r="A1509" i="1"/>
  <c r="B1469" i="1"/>
  <c r="B1445" i="1"/>
  <c r="A1421" i="1"/>
  <c r="A1397" i="1"/>
  <c r="B1357" i="1"/>
  <c r="A1333" i="1"/>
  <c r="N1509" i="1"/>
  <c r="M1501" i="1"/>
  <c r="L1493" i="1"/>
  <c r="K1485" i="1"/>
  <c r="R1477" i="1"/>
  <c r="J1477" i="1"/>
  <c r="Q1469" i="1"/>
  <c r="O1461" i="1"/>
  <c r="L1453" i="1"/>
  <c r="O1445" i="1"/>
  <c r="N1373" i="1"/>
  <c r="O1365" i="1"/>
  <c r="P1357" i="1"/>
  <c r="O1349" i="1"/>
  <c r="Q1365" i="1"/>
  <c r="B1501" i="1"/>
  <c r="R1509" i="1"/>
  <c r="J1509" i="1"/>
  <c r="P1421" i="1"/>
  <c r="N1341" i="1"/>
  <c r="B1493" i="1"/>
  <c r="A1469" i="1"/>
  <c r="A1445" i="1"/>
  <c r="B1381" i="1"/>
  <c r="A1357" i="1"/>
  <c r="M1509" i="1"/>
  <c r="L1501" i="1"/>
  <c r="K1493" i="1"/>
  <c r="R1485" i="1"/>
  <c r="J1485" i="1"/>
  <c r="Q1477" i="1"/>
  <c r="P1469" i="1"/>
  <c r="N1461" i="1"/>
  <c r="N1445" i="1"/>
  <c r="P1437" i="1"/>
  <c r="O1357" i="1"/>
  <c r="K1318" i="1"/>
  <c r="B1325" i="1"/>
  <c r="Q1501" i="1"/>
  <c r="P1453" i="1"/>
  <c r="L1437" i="1"/>
  <c r="A1493" i="1"/>
  <c r="B1429" i="1"/>
  <c r="B1405" i="1"/>
  <c r="A1381" i="1"/>
  <c r="B1341" i="1"/>
  <c r="R1493" i="1"/>
  <c r="M1461" i="1"/>
  <c r="L1445" i="1"/>
  <c r="O1437" i="1"/>
  <c r="B1468" i="1"/>
  <c r="A1340" i="1"/>
  <c r="M1460" i="1"/>
  <c r="O1436" i="1"/>
  <c r="O1342" i="1"/>
  <c r="Q1340" i="1"/>
  <c r="K1338" i="1"/>
  <c r="O1334" i="1"/>
  <c r="Q1330" i="1"/>
  <c r="J1326" i="1"/>
  <c r="K1322" i="1"/>
  <c r="L1318" i="1"/>
  <c r="Q1357" i="1"/>
  <c r="O1364" i="1"/>
  <c r="B1348" i="1"/>
  <c r="Q1508" i="1"/>
  <c r="Q1500" i="1"/>
  <c r="Q1492" i="1"/>
  <c r="P1484" i="1"/>
  <c r="N1476" i="1"/>
  <c r="M1334" i="1"/>
  <c r="O1330" i="1"/>
  <c r="Q1326" i="1"/>
  <c r="Q1322" i="1"/>
  <c r="A1468" i="1"/>
  <c r="A1396" i="1"/>
  <c r="O1420" i="1"/>
  <c r="L1342" i="1"/>
  <c r="P1338" i="1"/>
  <c r="L1334" i="1"/>
  <c r="N1330" i="1"/>
  <c r="P1326" i="1"/>
  <c r="P1322" i="1"/>
  <c r="B1476" i="1"/>
  <c r="B1404" i="1"/>
  <c r="P1396" i="1"/>
  <c r="O1326" i="1"/>
  <c r="O1322" i="1"/>
  <c r="A1404" i="1"/>
  <c r="O1380" i="1"/>
  <c r="B1484" i="1"/>
  <c r="A1476" i="1"/>
  <c r="B1420" i="1"/>
  <c r="A1412" i="1"/>
  <c r="B1356" i="1"/>
  <c r="A1348" i="1"/>
  <c r="P1508" i="1"/>
  <c r="P1500" i="1"/>
  <c r="P1492" i="1"/>
  <c r="O1484" i="1"/>
  <c r="M1476" i="1"/>
  <c r="Q1444" i="1"/>
  <c r="Q1412" i="1"/>
  <c r="O1396" i="1"/>
  <c r="P1340" i="1"/>
  <c r="O1333" i="1"/>
  <c r="P1329" i="1"/>
  <c r="R1322" i="1"/>
  <c r="K1321" i="1"/>
  <c r="R1318" i="1"/>
  <c r="J1318" i="1"/>
  <c r="Q1325" i="1"/>
  <c r="B1492" i="1"/>
  <c r="A1484" i="1"/>
  <c r="B1428" i="1"/>
  <c r="A1420" i="1"/>
  <c r="B1364" i="1"/>
  <c r="A1356" i="1"/>
  <c r="O1508" i="1"/>
  <c r="O1500" i="1"/>
  <c r="O1492" i="1"/>
  <c r="N1484" i="1"/>
  <c r="K1476" i="1"/>
  <c r="Q1468" i="1"/>
  <c r="P1444" i="1"/>
  <c r="Q1428" i="1"/>
  <c r="P1412" i="1"/>
  <c r="Q1388" i="1"/>
  <c r="Q1372" i="1"/>
  <c r="Q1356" i="1"/>
  <c r="O1340" i="1"/>
  <c r="N1333" i="1"/>
  <c r="P1317" i="1"/>
  <c r="A1492" i="1"/>
  <c r="N1508" i="1"/>
  <c r="N1500" i="1"/>
  <c r="N1492" i="1"/>
  <c r="M1484" i="1"/>
  <c r="P1468" i="1"/>
  <c r="O1444" i="1"/>
  <c r="P1428" i="1"/>
  <c r="P1388" i="1"/>
  <c r="P1372" i="1"/>
  <c r="P1356" i="1"/>
  <c r="Q1332" i="1"/>
  <c r="P1325" i="1"/>
  <c r="O1317" i="1"/>
  <c r="B1372" i="1"/>
  <c r="A1364" i="1"/>
  <c r="B1508" i="1"/>
  <c r="A1500" i="1"/>
  <c r="B1444" i="1"/>
  <c r="A1436" i="1"/>
  <c r="B1380" i="1"/>
  <c r="A1372" i="1"/>
  <c r="M1508" i="1"/>
  <c r="M1500" i="1"/>
  <c r="M1492" i="1"/>
  <c r="L1484" i="1"/>
  <c r="O1468" i="1"/>
  <c r="Q1452" i="1"/>
  <c r="O1428" i="1"/>
  <c r="Q1404" i="1"/>
  <c r="O1388" i="1"/>
  <c r="N1349" i="1"/>
  <c r="P1332" i="1"/>
  <c r="O1325" i="1"/>
  <c r="P1321" i="1"/>
  <c r="O1318" i="1"/>
  <c r="B1500" i="1"/>
  <c r="B1436" i="1"/>
  <c r="A1508" i="1"/>
  <c r="B1452" i="1"/>
  <c r="B1388" i="1"/>
  <c r="A1380" i="1"/>
  <c r="B1324" i="1"/>
  <c r="L1508" i="1"/>
  <c r="L1500" i="1"/>
  <c r="L1492" i="1"/>
  <c r="K1484" i="1"/>
  <c r="Q1476" i="1"/>
  <c r="N1468" i="1"/>
  <c r="Q1460" i="1"/>
  <c r="P1452" i="1"/>
  <c r="P1404" i="1"/>
  <c r="Q1348" i="1"/>
  <c r="P1341" i="1"/>
  <c r="O1332" i="1"/>
  <c r="B1460" i="1"/>
  <c r="A1452" i="1"/>
  <c r="B1396" i="1"/>
  <c r="B1332" i="1"/>
  <c r="A1324" i="1"/>
  <c r="K1508" i="1"/>
  <c r="K1500" i="1"/>
  <c r="K1492" i="1"/>
  <c r="P1476" i="1"/>
  <c r="P1460" i="1"/>
  <c r="Q1436" i="1"/>
  <c r="Q1420" i="1"/>
  <c r="Q1380" i="1"/>
  <c r="Q1364" i="1"/>
  <c r="P1348" i="1"/>
  <c r="Q1324" i="1"/>
  <c r="R1508" i="1"/>
  <c r="R1500" i="1"/>
  <c r="R1492" i="1"/>
  <c r="K1323" i="1"/>
  <c r="L1323" i="1"/>
  <c r="M1323" i="1"/>
  <c r="N1323" i="1"/>
  <c r="O1323" i="1"/>
  <c r="P1323" i="1"/>
  <c r="K1347" i="1"/>
  <c r="L1347" i="1"/>
  <c r="M1347" i="1"/>
  <c r="N1347" i="1"/>
  <c r="O1347" i="1"/>
  <c r="K1355" i="1"/>
  <c r="L1355" i="1"/>
  <c r="M1355" i="1"/>
  <c r="N1355" i="1"/>
  <c r="O1355" i="1"/>
  <c r="K1371" i="1"/>
  <c r="L1371" i="1"/>
  <c r="M1371" i="1"/>
  <c r="N1371" i="1"/>
  <c r="O1371" i="1"/>
  <c r="K1379" i="1"/>
  <c r="L1379" i="1"/>
  <c r="M1379" i="1"/>
  <c r="N1379" i="1"/>
  <c r="O1379" i="1"/>
  <c r="K1387" i="1"/>
  <c r="L1387" i="1"/>
  <c r="M1387" i="1"/>
  <c r="N1387" i="1"/>
  <c r="O1387" i="1"/>
  <c r="K1395" i="1"/>
  <c r="L1395" i="1"/>
  <c r="M1395" i="1"/>
  <c r="N1395" i="1"/>
  <c r="O1395" i="1"/>
  <c r="K1403" i="1"/>
  <c r="L1403" i="1"/>
  <c r="M1403" i="1"/>
  <c r="N1403" i="1"/>
  <c r="O1403" i="1"/>
  <c r="K1411" i="1"/>
  <c r="L1411" i="1"/>
  <c r="M1411" i="1"/>
  <c r="N1411" i="1"/>
  <c r="O1411" i="1"/>
  <c r="K1419" i="1"/>
  <c r="L1419" i="1"/>
  <c r="M1419" i="1"/>
  <c r="N1419" i="1"/>
  <c r="O1419" i="1"/>
  <c r="K1427" i="1"/>
  <c r="L1427" i="1"/>
  <c r="M1427" i="1"/>
  <c r="N1427" i="1"/>
  <c r="O1427" i="1"/>
  <c r="K1435" i="1"/>
  <c r="L1435" i="1"/>
  <c r="M1435" i="1"/>
  <c r="N1435" i="1"/>
  <c r="O1435" i="1"/>
  <c r="K1443" i="1"/>
  <c r="L1443" i="1"/>
  <c r="M1443" i="1"/>
  <c r="N1443" i="1"/>
  <c r="O1443" i="1"/>
  <c r="K1451" i="1"/>
  <c r="L1451" i="1"/>
  <c r="M1451" i="1"/>
  <c r="N1451" i="1"/>
  <c r="O1451" i="1"/>
  <c r="K1459" i="1"/>
  <c r="L1459" i="1"/>
  <c r="M1459" i="1"/>
  <c r="O1459" i="1"/>
  <c r="K1467" i="1"/>
  <c r="L1467" i="1"/>
  <c r="M1467" i="1"/>
  <c r="K1475" i="1"/>
  <c r="M1475" i="1"/>
  <c r="R1507" i="1"/>
  <c r="J1507" i="1"/>
  <c r="R1499" i="1"/>
  <c r="J1499" i="1"/>
  <c r="R1491" i="1"/>
  <c r="J1491" i="1"/>
  <c r="P1483" i="1"/>
  <c r="J1475" i="1"/>
  <c r="N1467" i="1"/>
  <c r="J1451" i="1"/>
  <c r="J1443" i="1"/>
  <c r="J1435" i="1"/>
  <c r="R1395" i="1"/>
  <c r="Q1387" i="1"/>
  <c r="P1379" i="1"/>
  <c r="J1371" i="1"/>
  <c r="J1323" i="1"/>
  <c r="J1316" i="1"/>
  <c r="R1316" i="1"/>
  <c r="K1316" i="1"/>
  <c r="L1316" i="1"/>
  <c r="M1316" i="1"/>
  <c r="N1316" i="1"/>
  <c r="O1316" i="1"/>
  <c r="J1324" i="1"/>
  <c r="R1324" i="1"/>
  <c r="K1324" i="1"/>
  <c r="L1324" i="1"/>
  <c r="M1324" i="1"/>
  <c r="N1324" i="1"/>
  <c r="O1324" i="1"/>
  <c r="J1332" i="1"/>
  <c r="R1332" i="1"/>
  <c r="K1332" i="1"/>
  <c r="L1332" i="1"/>
  <c r="M1332" i="1"/>
  <c r="N1332" i="1"/>
  <c r="J1340" i="1"/>
  <c r="R1340" i="1"/>
  <c r="K1340" i="1"/>
  <c r="L1340" i="1"/>
  <c r="M1340" i="1"/>
  <c r="N1340" i="1"/>
  <c r="J1348" i="1"/>
  <c r="R1348" i="1"/>
  <c r="K1348" i="1"/>
  <c r="L1348" i="1"/>
  <c r="M1348" i="1"/>
  <c r="N1348" i="1"/>
  <c r="J1356" i="1"/>
  <c r="R1356" i="1"/>
  <c r="K1356" i="1"/>
  <c r="L1356" i="1"/>
  <c r="M1356" i="1"/>
  <c r="N1356" i="1"/>
  <c r="J1364" i="1"/>
  <c r="R1364" i="1"/>
  <c r="K1364" i="1"/>
  <c r="L1364" i="1"/>
  <c r="M1364" i="1"/>
  <c r="N1364" i="1"/>
  <c r="J1372" i="1"/>
  <c r="R1372" i="1"/>
  <c r="K1372" i="1"/>
  <c r="L1372" i="1"/>
  <c r="M1372" i="1"/>
  <c r="N1372" i="1"/>
  <c r="J1380" i="1"/>
  <c r="R1380" i="1"/>
  <c r="K1380" i="1"/>
  <c r="L1380" i="1"/>
  <c r="M1380" i="1"/>
  <c r="N1380" i="1"/>
  <c r="J1388" i="1"/>
  <c r="R1388" i="1"/>
  <c r="K1388" i="1"/>
  <c r="L1388" i="1"/>
  <c r="M1388" i="1"/>
  <c r="N1388" i="1"/>
  <c r="J1396" i="1"/>
  <c r="R1396" i="1"/>
  <c r="K1396" i="1"/>
  <c r="L1396" i="1"/>
  <c r="M1396" i="1"/>
  <c r="N1396" i="1"/>
  <c r="J1404" i="1"/>
  <c r="R1404" i="1"/>
  <c r="K1404" i="1"/>
  <c r="L1404" i="1"/>
  <c r="M1404" i="1"/>
  <c r="N1404" i="1"/>
  <c r="J1412" i="1"/>
  <c r="R1412" i="1"/>
  <c r="K1412" i="1"/>
  <c r="L1412" i="1"/>
  <c r="M1412" i="1"/>
  <c r="N1412" i="1"/>
  <c r="J1420" i="1"/>
  <c r="R1420" i="1"/>
  <c r="K1420" i="1"/>
  <c r="L1420" i="1"/>
  <c r="M1420" i="1"/>
  <c r="N1420" i="1"/>
  <c r="J1428" i="1"/>
  <c r="R1428" i="1"/>
  <c r="K1428" i="1"/>
  <c r="L1428" i="1"/>
  <c r="M1428" i="1"/>
  <c r="N1428" i="1"/>
  <c r="J1436" i="1"/>
  <c r="R1436" i="1"/>
  <c r="K1436" i="1"/>
  <c r="L1436" i="1"/>
  <c r="M1436" i="1"/>
  <c r="N1436" i="1"/>
  <c r="J1444" i="1"/>
  <c r="R1444" i="1"/>
  <c r="K1444" i="1"/>
  <c r="L1444" i="1"/>
  <c r="M1444" i="1"/>
  <c r="N1444" i="1"/>
  <c r="J1452" i="1"/>
  <c r="R1452" i="1"/>
  <c r="K1452" i="1"/>
  <c r="L1452" i="1"/>
  <c r="M1452" i="1"/>
  <c r="N1452" i="1"/>
  <c r="J1460" i="1"/>
  <c r="R1460" i="1"/>
  <c r="K1460" i="1"/>
  <c r="L1460" i="1"/>
  <c r="N1460" i="1"/>
  <c r="J1468" i="1"/>
  <c r="R1468" i="1"/>
  <c r="K1468" i="1"/>
  <c r="L1468" i="1"/>
  <c r="J1476" i="1"/>
  <c r="R1476" i="1"/>
  <c r="L1476" i="1"/>
  <c r="J1484" i="1"/>
  <c r="R1484" i="1"/>
  <c r="K1331" i="1"/>
  <c r="L1331" i="1"/>
  <c r="M1331" i="1"/>
  <c r="N1331" i="1"/>
  <c r="O1331" i="1"/>
  <c r="J1467" i="1"/>
  <c r="P1507" i="1"/>
  <c r="P1499" i="1"/>
  <c r="P1491" i="1"/>
  <c r="N1483" i="1"/>
  <c r="R1475" i="1"/>
  <c r="R1411" i="1"/>
  <c r="Q1403" i="1"/>
  <c r="P1395" i="1"/>
  <c r="J1387" i="1"/>
  <c r="R1347" i="1"/>
  <c r="Q1339" i="1"/>
  <c r="P1331" i="1"/>
  <c r="K1363" i="1"/>
  <c r="L1363" i="1"/>
  <c r="M1363" i="1"/>
  <c r="N1363" i="1"/>
  <c r="O1363" i="1"/>
  <c r="Q1395" i="1"/>
  <c r="P1387" i="1"/>
  <c r="Q1331" i="1"/>
  <c r="O1507" i="1"/>
  <c r="O1499" i="1"/>
  <c r="O1491" i="1"/>
  <c r="M1483" i="1"/>
  <c r="Q1475" i="1"/>
  <c r="R1459" i="1"/>
  <c r="R1419" i="1"/>
  <c r="Q1411" i="1"/>
  <c r="P1403" i="1"/>
  <c r="J1395" i="1"/>
  <c r="R1355" i="1"/>
  <c r="Q1347" i="1"/>
  <c r="P1339" i="1"/>
  <c r="J1331" i="1"/>
  <c r="N1507" i="1"/>
  <c r="N1499" i="1"/>
  <c r="N1491" i="1"/>
  <c r="L1483" i="1"/>
  <c r="P1475" i="1"/>
  <c r="R1467" i="1"/>
  <c r="Q1459" i="1"/>
  <c r="R1427" i="1"/>
  <c r="Q1419" i="1"/>
  <c r="P1411" i="1"/>
  <c r="J1403" i="1"/>
  <c r="R1363" i="1"/>
  <c r="Q1355" i="1"/>
  <c r="P1347" i="1"/>
  <c r="K1339" i="1"/>
  <c r="L1339" i="1"/>
  <c r="M1339" i="1"/>
  <c r="N1339" i="1"/>
  <c r="O1339" i="1"/>
  <c r="Q1507" i="1"/>
  <c r="Q1491" i="1"/>
  <c r="R1403" i="1"/>
  <c r="M1507" i="1"/>
  <c r="M1499" i="1"/>
  <c r="M1491" i="1"/>
  <c r="J1483" i="1"/>
  <c r="O1475" i="1"/>
  <c r="Q1467" i="1"/>
  <c r="P1459" i="1"/>
  <c r="R1451" i="1"/>
  <c r="R1443" i="1"/>
  <c r="R1435" i="1"/>
  <c r="Q1427" i="1"/>
  <c r="P1419" i="1"/>
  <c r="J1411" i="1"/>
  <c r="R1371" i="1"/>
  <c r="Q1363" i="1"/>
  <c r="P1355" i="1"/>
  <c r="J1347" i="1"/>
  <c r="Q1316" i="1"/>
  <c r="Q1499" i="1"/>
  <c r="O1483" i="1"/>
  <c r="J1379" i="1"/>
  <c r="R1339" i="1"/>
  <c r="B1507" i="1"/>
  <c r="B1499" i="1"/>
  <c r="B1491" i="1"/>
  <c r="B1483" i="1"/>
  <c r="B1475" i="1"/>
  <c r="B1467" i="1"/>
  <c r="B1459" i="1"/>
  <c r="B1451" i="1"/>
  <c r="B1443" i="1"/>
  <c r="B1435" i="1"/>
  <c r="B1427" i="1"/>
  <c r="B1419" i="1"/>
  <c r="B1411" i="1"/>
  <c r="B1403" i="1"/>
  <c r="B1395" i="1"/>
  <c r="B1387" i="1"/>
  <c r="B1379" i="1"/>
  <c r="B1371" i="1"/>
  <c r="B1363" i="1"/>
  <c r="B1355" i="1"/>
  <c r="B1347" i="1"/>
  <c r="B1339" i="1"/>
  <c r="B1331" i="1"/>
  <c r="B1323" i="1"/>
  <c r="R1483" i="1"/>
  <c r="N1475" i="1"/>
  <c r="P1467" i="1"/>
  <c r="N1459" i="1"/>
  <c r="Q1451" i="1"/>
  <c r="Q1443" i="1"/>
  <c r="Q1435" i="1"/>
  <c r="P1427" i="1"/>
  <c r="J1419" i="1"/>
  <c r="R1379" i="1"/>
  <c r="Q1371" i="1"/>
  <c r="P1363" i="1"/>
  <c r="J1355" i="1"/>
  <c r="R1323" i="1"/>
  <c r="M1445" i="1"/>
  <c r="M1437" i="1"/>
  <c r="M1429" i="1"/>
  <c r="M1421" i="1"/>
  <c r="M1413" i="1"/>
  <c r="M1405" i="1"/>
  <c r="M1397" i="1"/>
  <c r="M1389" i="1"/>
  <c r="M1381" i="1"/>
  <c r="M1373" i="1"/>
  <c r="M1365" i="1"/>
  <c r="M1357" i="1"/>
  <c r="M1349" i="1"/>
  <c r="M1341" i="1"/>
  <c r="M1333" i="1"/>
  <c r="M1325" i="1"/>
  <c r="R1320" i="1"/>
  <c r="J1320" i="1"/>
  <c r="M1317" i="1"/>
  <c r="L1429" i="1"/>
  <c r="L1421" i="1"/>
  <c r="L1413" i="1"/>
  <c r="L1405" i="1"/>
  <c r="L1397" i="1"/>
  <c r="L1389" i="1"/>
  <c r="L1381" i="1"/>
  <c r="L1373" i="1"/>
  <c r="L1365" i="1"/>
  <c r="L1357" i="1"/>
  <c r="L1349" i="1"/>
  <c r="L1341" i="1"/>
  <c r="L1333" i="1"/>
  <c r="L1325" i="1"/>
  <c r="L1317" i="1"/>
  <c r="K1453" i="1"/>
  <c r="K1445" i="1"/>
  <c r="K1437" i="1"/>
  <c r="K1429" i="1"/>
  <c r="K1421" i="1"/>
  <c r="K1413" i="1"/>
  <c r="K1405" i="1"/>
  <c r="K1397" i="1"/>
  <c r="K1389" i="1"/>
  <c r="K1381" i="1"/>
  <c r="K1373" i="1"/>
  <c r="K1365" i="1"/>
  <c r="K1357" i="1"/>
  <c r="K1349" i="1"/>
  <c r="K1341" i="1"/>
  <c r="K1333" i="1"/>
  <c r="K1325" i="1"/>
  <c r="K1317" i="1"/>
  <c r="R1453" i="1"/>
  <c r="J1453" i="1"/>
  <c r="R1445" i="1"/>
  <c r="J1445" i="1"/>
  <c r="R1437" i="1"/>
  <c r="J1437" i="1"/>
  <c r="R1429" i="1"/>
  <c r="J1429" i="1"/>
  <c r="R1421" i="1"/>
  <c r="J1421" i="1"/>
  <c r="R1413" i="1"/>
  <c r="J1413" i="1"/>
  <c r="R1405" i="1"/>
  <c r="J1405" i="1"/>
  <c r="R1397" i="1"/>
  <c r="J1397" i="1"/>
  <c r="R1389" i="1"/>
  <c r="J1389" i="1"/>
  <c r="R1381" i="1"/>
  <c r="J1381" i="1"/>
  <c r="R1373" i="1"/>
  <c r="J1373" i="1"/>
  <c r="R1365" i="1"/>
  <c r="J1365" i="1"/>
  <c r="R1357" i="1"/>
  <c r="J1357" i="1"/>
  <c r="R1349" i="1"/>
  <c r="J1349" i="1"/>
  <c r="R1341" i="1"/>
  <c r="J1341" i="1"/>
  <c r="R1333" i="1"/>
  <c r="J1333" i="1"/>
  <c r="R1325" i="1"/>
  <c r="J1325" i="1"/>
  <c r="O1320" i="1"/>
  <c r="R1317" i="1"/>
  <c r="J1317" i="1"/>
  <c r="C2374" i="1"/>
  <c r="K2374" i="1" s="1"/>
  <c r="C2375" i="1"/>
  <c r="K2375" i="1" s="1"/>
  <c r="C2376" i="1"/>
  <c r="K2376" i="1" s="1"/>
  <c r="C2377" i="1"/>
  <c r="K2377" i="1" s="1"/>
  <c r="C2378" i="1"/>
  <c r="K2378" i="1" s="1"/>
  <c r="C2379" i="1"/>
  <c r="K2379" i="1" s="1"/>
  <c r="C2380" i="1"/>
  <c r="K2380" i="1" s="1"/>
  <c r="C2381" i="1"/>
  <c r="K2381" i="1" s="1"/>
  <c r="C2382" i="1"/>
  <c r="K2382" i="1" s="1"/>
  <c r="C2383" i="1"/>
  <c r="K2383" i="1" s="1"/>
  <c r="C2384" i="1"/>
  <c r="K2384" i="1" s="1"/>
  <c r="C2385" i="1"/>
  <c r="K2385" i="1" s="1"/>
  <c r="C2300" i="1"/>
  <c r="C2301" i="1"/>
  <c r="C2302" i="1"/>
  <c r="C2303" i="1"/>
  <c r="C2304" i="1"/>
  <c r="C2305" i="1"/>
  <c r="C2306" i="1"/>
  <c r="C2307" i="1"/>
  <c r="K2307" i="1" s="1"/>
  <c r="C2308" i="1"/>
  <c r="C2309" i="1"/>
  <c r="C2310" i="1"/>
  <c r="C2311" i="1"/>
  <c r="C2312" i="1"/>
  <c r="C2313" i="1"/>
  <c r="K2313" i="1" s="1"/>
  <c r="C2314" i="1"/>
  <c r="C2315" i="1"/>
  <c r="C2316" i="1"/>
  <c r="C2317" i="1"/>
  <c r="K2317" i="1" s="1"/>
  <c r="C2318" i="1"/>
  <c r="C2319" i="1"/>
  <c r="C232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M198" i="1" l="1"/>
  <c r="N198" i="1"/>
  <c r="O198" i="1"/>
  <c r="J198" i="1"/>
  <c r="P198" i="1"/>
  <c r="L198" i="1"/>
  <c r="K198" i="1"/>
  <c r="Q198" i="1"/>
  <c r="A198" i="1"/>
  <c r="R198" i="1"/>
  <c r="B198" i="1"/>
  <c r="C199" i="1"/>
  <c r="K2315" i="1"/>
  <c r="K2306" i="1"/>
  <c r="K2314" i="1"/>
  <c r="K2320" i="1"/>
  <c r="K2312" i="1"/>
  <c r="K2304" i="1"/>
  <c r="K2319" i="1"/>
  <c r="K2311" i="1"/>
  <c r="K2303" i="1"/>
  <c r="K2305" i="1"/>
  <c r="K2318" i="1"/>
  <c r="K2310" i="1"/>
  <c r="K2302" i="1"/>
  <c r="K2309" i="1"/>
  <c r="K2301" i="1"/>
  <c r="K2316" i="1"/>
  <c r="K2308" i="1"/>
  <c r="K230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P199" i="1" l="1"/>
  <c r="Q199" i="1"/>
  <c r="R199" i="1"/>
  <c r="A199" i="1"/>
  <c r="B199" i="1"/>
  <c r="L199" i="1"/>
  <c r="O199" i="1"/>
  <c r="K199" i="1"/>
  <c r="M199" i="1"/>
  <c r="J199" i="1"/>
  <c r="N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59" i="1"/>
  <c r="K2059" i="1"/>
  <c r="L2059" i="1"/>
  <c r="M2059" i="1"/>
  <c r="N2059" i="1"/>
  <c r="O2059" i="1"/>
  <c r="P2059" i="1"/>
  <c r="Q2059" i="1"/>
  <c r="R2059" i="1"/>
  <c r="A2059" i="1"/>
  <c r="B2059" i="1"/>
  <c r="A1064" i="1" l="1"/>
  <c r="B1064" i="1"/>
  <c r="J1064" i="1"/>
  <c r="K1064" i="1"/>
  <c r="L1064" i="1"/>
  <c r="M1064" i="1"/>
  <c r="N1064" i="1"/>
  <c r="O1064" i="1"/>
  <c r="P1064" i="1"/>
  <c r="Q1064" i="1"/>
  <c r="R1064" i="1"/>
  <c r="C2098" i="1"/>
  <c r="Q2098" i="1" s="1"/>
  <c r="C2099" i="1"/>
  <c r="P2099" i="1" s="1"/>
  <c r="C2100" i="1"/>
  <c r="O2100" i="1" s="1"/>
  <c r="C2101" i="1"/>
  <c r="N2101" i="1" s="1"/>
  <c r="C2102" i="1"/>
  <c r="M2102" i="1" s="1"/>
  <c r="C2103" i="1"/>
  <c r="L2103" i="1" s="1"/>
  <c r="C2104" i="1"/>
  <c r="R2104" i="1" s="1"/>
  <c r="C2105" i="1"/>
  <c r="P2105" i="1" s="1"/>
  <c r="C2106" i="1"/>
  <c r="Q2106" i="1" s="1"/>
  <c r="C2107" i="1"/>
  <c r="P2107" i="1" s="1"/>
  <c r="C2108" i="1"/>
  <c r="O2108" i="1" s="1"/>
  <c r="C2109" i="1"/>
  <c r="N2109" i="1" s="1"/>
  <c r="C2110" i="1"/>
  <c r="M2110" i="1" s="1"/>
  <c r="C2111" i="1"/>
  <c r="L2111" i="1" s="1"/>
  <c r="C2112" i="1"/>
  <c r="J2112" i="1" s="1"/>
  <c r="C2113" i="1"/>
  <c r="P2113" i="1" s="1"/>
  <c r="C2114" i="1"/>
  <c r="Q2114" i="1" s="1"/>
  <c r="C2115" i="1"/>
  <c r="P2115" i="1" s="1"/>
  <c r="C2116" i="1"/>
  <c r="O2116" i="1" s="1"/>
  <c r="C2117" i="1"/>
  <c r="N2117" i="1" s="1"/>
  <c r="C2118" i="1"/>
  <c r="M2118" i="1" s="1"/>
  <c r="C2119" i="1"/>
  <c r="L2119" i="1" s="1"/>
  <c r="C2120" i="1"/>
  <c r="J2120" i="1" s="1"/>
  <c r="C2097" i="1"/>
  <c r="B20" i="18"/>
  <c r="F103" i="8" s="1"/>
  <c r="B19" i="18"/>
  <c r="F102" i="8" s="1"/>
  <c r="B18" i="18"/>
  <c r="F101" i="8" s="1"/>
  <c r="J2121" i="1"/>
  <c r="K2121" i="1"/>
  <c r="L2121" i="1"/>
  <c r="M2121" i="1"/>
  <c r="N2121" i="1"/>
  <c r="O2121" i="1"/>
  <c r="P2121" i="1"/>
  <c r="Q2121" i="1"/>
  <c r="R2121" i="1"/>
  <c r="A2121" i="1"/>
  <c r="B2121" i="1"/>
  <c r="B2096" i="1"/>
  <c r="A1060" i="1"/>
  <c r="B1060" i="1"/>
  <c r="A1061" i="1"/>
  <c r="B1061" i="1"/>
  <c r="A1062" i="1"/>
  <c r="B1062" i="1"/>
  <c r="A1063" i="1"/>
  <c r="B1063" i="1"/>
  <c r="A1515" i="1"/>
  <c r="B1515" i="1"/>
  <c r="C1516" i="1"/>
  <c r="P1516" i="1" s="1"/>
  <c r="C1517" i="1"/>
  <c r="B1517" i="1" s="1"/>
  <c r="C1518" i="1"/>
  <c r="A1518" i="1" s="1"/>
  <c r="C1519" i="1"/>
  <c r="A1519" i="1" s="1"/>
  <c r="C1520" i="1"/>
  <c r="M1520" i="1" s="1"/>
  <c r="C1521" i="1"/>
  <c r="B1521" i="1" s="1"/>
  <c r="C1522" i="1"/>
  <c r="N1522" i="1" s="1"/>
  <c r="C1523" i="1"/>
  <c r="Q1523" i="1" s="1"/>
  <c r="C1524" i="1"/>
  <c r="Q1524" i="1" s="1"/>
  <c r="C1525" i="1"/>
  <c r="B1525" i="1" s="1"/>
  <c r="C1526" i="1"/>
  <c r="A1526" i="1" s="1"/>
  <c r="C1527" i="1"/>
  <c r="A1527" i="1" s="1"/>
  <c r="C1528" i="1"/>
  <c r="P1528" i="1" s="1"/>
  <c r="C1529" i="1"/>
  <c r="B1529" i="1" s="1"/>
  <c r="C1530" i="1"/>
  <c r="C1531" i="1"/>
  <c r="A1531" i="1" s="1"/>
  <c r="C1532" i="1"/>
  <c r="R1532" i="1" s="1"/>
  <c r="C1533" i="1"/>
  <c r="B1533" i="1" s="1"/>
  <c r="C1534" i="1"/>
  <c r="A1534" i="1" s="1"/>
  <c r="C1535" i="1"/>
  <c r="A1535" i="1" s="1"/>
  <c r="C1536" i="1"/>
  <c r="K1536" i="1" s="1"/>
  <c r="C1537" i="1"/>
  <c r="B1537" i="1" s="1"/>
  <c r="C1538" i="1"/>
  <c r="P1538" i="1" s="1"/>
  <c r="C1539" i="1"/>
  <c r="A1539" i="1" s="1"/>
  <c r="C1540" i="1"/>
  <c r="K1540" i="1" s="1"/>
  <c r="C1541" i="1"/>
  <c r="B1541" i="1" s="1"/>
  <c r="C1542" i="1"/>
  <c r="A1542" i="1" s="1"/>
  <c r="C1543" i="1"/>
  <c r="A1543" i="1" s="1"/>
  <c r="C1544" i="1"/>
  <c r="P1544" i="1" s="1"/>
  <c r="C1545" i="1"/>
  <c r="B1545" i="1" s="1"/>
  <c r="C1546" i="1"/>
  <c r="K1546" i="1" s="1"/>
  <c r="C1547" i="1"/>
  <c r="A1547" i="1" s="1"/>
  <c r="C1548" i="1"/>
  <c r="L1548" i="1" s="1"/>
  <c r="C1549" i="1"/>
  <c r="B1549" i="1" s="1"/>
  <c r="C1550" i="1"/>
  <c r="A1550" i="1" s="1"/>
  <c r="C1551" i="1"/>
  <c r="A1551" i="1" s="1"/>
  <c r="C1552" i="1"/>
  <c r="R1552" i="1" s="1"/>
  <c r="C1553" i="1"/>
  <c r="B1553" i="1" s="1"/>
  <c r="C1554" i="1"/>
  <c r="R1554" i="1" s="1"/>
  <c r="C1555" i="1"/>
  <c r="A1555" i="1" s="1"/>
  <c r="C1556" i="1"/>
  <c r="M1556" i="1" s="1"/>
  <c r="C1557" i="1"/>
  <c r="B1557" i="1" s="1"/>
  <c r="C1558" i="1"/>
  <c r="A1558" i="1" s="1"/>
  <c r="C1559" i="1"/>
  <c r="A1559" i="1" s="1"/>
  <c r="C1560" i="1"/>
  <c r="L1560" i="1" s="1"/>
  <c r="C1561" i="1"/>
  <c r="B1561" i="1" s="1"/>
  <c r="C1562" i="1"/>
  <c r="C1563" i="1"/>
  <c r="A1563" i="1" s="1"/>
  <c r="C1564" i="1"/>
  <c r="P1564" i="1" s="1"/>
  <c r="C1565" i="1"/>
  <c r="B1565" i="1" s="1"/>
  <c r="C1566" i="1"/>
  <c r="A1566" i="1" s="1"/>
  <c r="C1567" i="1"/>
  <c r="A1567" i="1" s="1"/>
  <c r="C1568" i="1"/>
  <c r="N1568" i="1" s="1"/>
  <c r="C1569" i="1"/>
  <c r="B1569" i="1" s="1"/>
  <c r="C1570" i="1"/>
  <c r="C1571" i="1"/>
  <c r="A1571" i="1" s="1"/>
  <c r="C1572" i="1"/>
  <c r="P1572" i="1" s="1"/>
  <c r="C1573" i="1"/>
  <c r="B1573" i="1" s="1"/>
  <c r="C1574" i="1"/>
  <c r="A1574" i="1" s="1"/>
  <c r="C1575" i="1"/>
  <c r="A1575" i="1" s="1"/>
  <c r="C1576" i="1"/>
  <c r="Q1576" i="1" s="1"/>
  <c r="C1577" i="1"/>
  <c r="O1577" i="1" s="1"/>
  <c r="C1578" i="1"/>
  <c r="A1578" i="1" s="1"/>
  <c r="C1579" i="1"/>
  <c r="A1579" i="1" s="1"/>
  <c r="C1580" i="1"/>
  <c r="Q1580" i="1" s="1"/>
  <c r="C1581" i="1"/>
  <c r="A1581" i="1" s="1"/>
  <c r="C1582" i="1"/>
  <c r="A1582" i="1" s="1"/>
  <c r="C1583" i="1"/>
  <c r="A1583" i="1" s="1"/>
  <c r="C1584" i="1"/>
  <c r="K1584" i="1" s="1"/>
  <c r="C1585" i="1"/>
  <c r="B1585" i="1" s="1"/>
  <c r="C1586" i="1"/>
  <c r="A1586" i="1" s="1"/>
  <c r="C1587" i="1"/>
  <c r="A1587" i="1" s="1"/>
  <c r="C1588" i="1"/>
  <c r="J1588" i="1" s="1"/>
  <c r="C1589" i="1"/>
  <c r="A1589" i="1" s="1"/>
  <c r="C1590" i="1"/>
  <c r="A1590" i="1" s="1"/>
  <c r="C1591" i="1"/>
  <c r="A1591" i="1" s="1"/>
  <c r="C1592" i="1"/>
  <c r="Q1592" i="1" s="1"/>
  <c r="C1593" i="1"/>
  <c r="B1593" i="1" s="1"/>
  <c r="C1594" i="1"/>
  <c r="A1594" i="1" s="1"/>
  <c r="C1595" i="1"/>
  <c r="A1595" i="1" s="1"/>
  <c r="C1596" i="1"/>
  <c r="J1596" i="1" s="1"/>
  <c r="C1597" i="1"/>
  <c r="A1597" i="1" s="1"/>
  <c r="C1598" i="1"/>
  <c r="A1598" i="1" s="1"/>
  <c r="C1599" i="1"/>
  <c r="A1599" i="1" s="1"/>
  <c r="C1600" i="1"/>
  <c r="N1600" i="1" s="1"/>
  <c r="C1601" i="1"/>
  <c r="B1601" i="1" s="1"/>
  <c r="C1602" i="1"/>
  <c r="B1602" i="1" s="1"/>
  <c r="C1603" i="1"/>
  <c r="A1603" i="1" s="1"/>
  <c r="C1604" i="1"/>
  <c r="R1604" i="1" s="1"/>
  <c r="C1605" i="1"/>
  <c r="A1605" i="1" s="1"/>
  <c r="C1606" i="1"/>
  <c r="A1606" i="1" s="1"/>
  <c r="C1607" i="1"/>
  <c r="A1607" i="1" s="1"/>
  <c r="C1608" i="1"/>
  <c r="P1608" i="1" s="1"/>
  <c r="C1609" i="1"/>
  <c r="B1609" i="1" s="1"/>
  <c r="C1610" i="1"/>
  <c r="A1610" i="1" s="1"/>
  <c r="C1611" i="1"/>
  <c r="A1611" i="1" s="1"/>
  <c r="C1612" i="1"/>
  <c r="R1612" i="1" s="1"/>
  <c r="C1613" i="1"/>
  <c r="A1613" i="1" s="1"/>
  <c r="C1614" i="1"/>
  <c r="A1614" i="1" s="1"/>
  <c r="C1615" i="1"/>
  <c r="A1615" i="1" s="1"/>
  <c r="C1616" i="1"/>
  <c r="R1616" i="1" s="1"/>
  <c r="C1617" i="1"/>
  <c r="B1617" i="1" s="1"/>
  <c r="C1618" i="1"/>
  <c r="B1618" i="1" s="1"/>
  <c r="C1619" i="1"/>
  <c r="A1619" i="1" s="1"/>
  <c r="C1620" i="1"/>
  <c r="L1620" i="1" s="1"/>
  <c r="C1621" i="1"/>
  <c r="A1621" i="1" s="1"/>
  <c r="C1622" i="1"/>
  <c r="A1622" i="1" s="1"/>
  <c r="C1623" i="1"/>
  <c r="A1623" i="1" s="1"/>
  <c r="C1624" i="1"/>
  <c r="L1624" i="1" s="1"/>
  <c r="C1625" i="1"/>
  <c r="B1625" i="1" s="1"/>
  <c r="C1626" i="1"/>
  <c r="B1626" i="1" s="1"/>
  <c r="C1627" i="1"/>
  <c r="A1627" i="1" s="1"/>
  <c r="I2420" i="1"/>
  <c r="I2421" i="1"/>
  <c r="I2422" i="1"/>
  <c r="I2423" i="1"/>
  <c r="I2425" i="1"/>
  <c r="I2426" i="1"/>
  <c r="I2427" i="1"/>
  <c r="I2428" i="1"/>
  <c r="I2430" i="1"/>
  <c r="I2431" i="1"/>
  <c r="I2432" i="1"/>
  <c r="I2433" i="1"/>
  <c r="I2440" i="1"/>
  <c r="I2441" i="1"/>
  <c r="I2442" i="1"/>
  <c r="I2443" i="1"/>
  <c r="I2445" i="1"/>
  <c r="I2446" i="1"/>
  <c r="I2447" i="1"/>
  <c r="I2448" i="1"/>
  <c r="I2450" i="1"/>
  <c r="I2451" i="1"/>
  <c r="I2452" i="1"/>
  <c r="I2453" i="1"/>
  <c r="I2455" i="1"/>
  <c r="I2456" i="1"/>
  <c r="I2457" i="1"/>
  <c r="I2458" i="1"/>
  <c r="I2465" i="1"/>
  <c r="I2466" i="1"/>
  <c r="I2467" i="1"/>
  <c r="I2468" i="1"/>
  <c r="I2470" i="1"/>
  <c r="I2471" i="1"/>
  <c r="I2472" i="1"/>
  <c r="I2473" i="1"/>
  <c r="A2475" i="1"/>
  <c r="B2475" i="1"/>
  <c r="J2475" i="1"/>
  <c r="K2475" i="1"/>
  <c r="L2475" i="1"/>
  <c r="M2475" i="1"/>
  <c r="N2475" i="1"/>
  <c r="O2475" i="1"/>
  <c r="P2475" i="1"/>
  <c r="Q2475" i="1"/>
  <c r="R2475" i="1"/>
  <c r="I691" i="15"/>
  <c r="B630" i="15"/>
  <c r="B676" i="15" s="1"/>
  <c r="B696" i="15" s="1"/>
  <c r="B598" i="15"/>
  <c r="B675" i="15" s="1"/>
  <c r="B511" i="15"/>
  <c r="B465" i="15"/>
  <c r="B60" i="15"/>
  <c r="B666" i="15" s="1"/>
  <c r="B62" i="15"/>
  <c r="B668" i="15" s="1"/>
  <c r="B691" i="15" s="1"/>
  <c r="J2026" i="1"/>
  <c r="K2026" i="1"/>
  <c r="L2026" i="1"/>
  <c r="M2026" i="1"/>
  <c r="N2026" i="1"/>
  <c r="O2026" i="1"/>
  <c r="P2026" i="1"/>
  <c r="Q2026" i="1"/>
  <c r="R2026" i="1"/>
  <c r="A2026" i="1"/>
  <c r="B202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2018" i="1"/>
  <c r="B2018" i="1"/>
  <c r="A2022" i="1"/>
  <c r="B2022" i="1"/>
  <c r="A2045" i="1"/>
  <c r="B2045" i="1"/>
  <c r="A2054" i="1"/>
  <c r="B2054" i="1"/>
  <c r="A2055" i="1"/>
  <c r="B2055" i="1"/>
  <c r="A2056" i="1"/>
  <c r="B2056" i="1"/>
  <c r="A2057" i="1"/>
  <c r="B2057" i="1"/>
  <c r="A2058" i="1"/>
  <c r="B2058" i="1"/>
  <c r="A2060" i="1"/>
  <c r="B2060" i="1"/>
  <c r="A2061" i="1"/>
  <c r="B2061" i="1"/>
  <c r="A2062" i="1"/>
  <c r="B2062" i="1"/>
  <c r="A2063" i="1"/>
  <c r="B2063" i="1"/>
  <c r="A2064" i="1"/>
  <c r="B2064" i="1"/>
  <c r="A2065" i="1"/>
  <c r="B2065" i="1"/>
  <c r="A2066" i="1"/>
  <c r="B2066" i="1"/>
  <c r="A2068" i="1"/>
  <c r="B2068" i="1"/>
  <c r="A2074" i="1"/>
  <c r="B2074" i="1"/>
  <c r="A2095" i="1"/>
  <c r="B2095" i="1"/>
  <c r="A2096" i="1"/>
  <c r="A2122" i="1"/>
  <c r="B2122" i="1"/>
  <c r="A2125" i="1"/>
  <c r="B2125" i="1"/>
  <c r="A2137" i="1"/>
  <c r="B2137" i="1"/>
  <c r="A2152" i="1"/>
  <c r="B2152" i="1"/>
  <c r="A2291" i="1"/>
  <c r="B2291" i="1"/>
  <c r="A2354" i="1"/>
  <c r="B2354" i="1"/>
  <c r="A2356" i="1"/>
  <c r="B2356" i="1"/>
  <c r="A2474" i="1"/>
  <c r="B2474" i="1"/>
  <c r="A2419" i="1"/>
  <c r="B2419" i="1"/>
  <c r="A2424" i="1"/>
  <c r="B2424" i="1"/>
  <c r="A2429" i="1"/>
  <c r="B2429" i="1"/>
  <c r="A2439" i="1"/>
  <c r="B2439" i="1"/>
  <c r="A2444" i="1"/>
  <c r="B2444" i="1"/>
  <c r="A2449" i="1"/>
  <c r="B2449" i="1"/>
  <c r="A2454" i="1"/>
  <c r="B2454" i="1"/>
  <c r="A2464" i="1"/>
  <c r="B2464" i="1"/>
  <c r="A2469" i="1"/>
  <c r="B246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1515" i="1"/>
  <c r="K1515" i="1"/>
  <c r="L1515" i="1"/>
  <c r="M1515" i="1"/>
  <c r="N1515" i="1"/>
  <c r="O1515" i="1"/>
  <c r="P1515" i="1"/>
  <c r="Q1515" i="1"/>
  <c r="R1515" i="1"/>
  <c r="J860" i="1"/>
  <c r="K860" i="1"/>
  <c r="L860" i="1"/>
  <c r="M860" i="1"/>
  <c r="N860" i="1"/>
  <c r="O860" i="1"/>
  <c r="P860" i="1"/>
  <c r="Q860" i="1"/>
  <c r="R860" i="1"/>
  <c r="J1060" i="1"/>
  <c r="K1060" i="1"/>
  <c r="L1060" i="1"/>
  <c r="M1060" i="1"/>
  <c r="N1060" i="1"/>
  <c r="O1060" i="1"/>
  <c r="P1060" i="1"/>
  <c r="Q1060" i="1"/>
  <c r="R1060"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2018" i="1"/>
  <c r="K2018" i="1"/>
  <c r="L2018" i="1"/>
  <c r="M2018" i="1"/>
  <c r="N2018" i="1"/>
  <c r="O2018" i="1"/>
  <c r="P2018" i="1"/>
  <c r="Q2018" i="1"/>
  <c r="R2018" i="1"/>
  <c r="J2022" i="1"/>
  <c r="K2022" i="1"/>
  <c r="L2022" i="1"/>
  <c r="M2022" i="1"/>
  <c r="N2022" i="1"/>
  <c r="O2022" i="1"/>
  <c r="P2022" i="1"/>
  <c r="Q2022" i="1"/>
  <c r="R2022" i="1"/>
  <c r="J2045" i="1"/>
  <c r="K2045" i="1"/>
  <c r="L2045" i="1"/>
  <c r="M2045" i="1"/>
  <c r="N2045" i="1"/>
  <c r="O2045" i="1"/>
  <c r="P2045" i="1"/>
  <c r="Q2045" i="1"/>
  <c r="R2045" i="1"/>
  <c r="J2054" i="1"/>
  <c r="K2054" i="1"/>
  <c r="L2054" i="1"/>
  <c r="M2054" i="1"/>
  <c r="N2054" i="1"/>
  <c r="O2054" i="1"/>
  <c r="P2054" i="1"/>
  <c r="Q2054" i="1"/>
  <c r="R2054" i="1"/>
  <c r="J2055" i="1"/>
  <c r="K2055" i="1"/>
  <c r="L2055" i="1"/>
  <c r="M2055" i="1"/>
  <c r="N2055" i="1"/>
  <c r="O2055" i="1"/>
  <c r="P2055" i="1"/>
  <c r="Q2055" i="1"/>
  <c r="R2055" i="1"/>
  <c r="J2056" i="1"/>
  <c r="K2056" i="1"/>
  <c r="L2056" i="1"/>
  <c r="M2056" i="1"/>
  <c r="N2056" i="1"/>
  <c r="O2056" i="1"/>
  <c r="P2056" i="1"/>
  <c r="Q2056" i="1"/>
  <c r="R2056" i="1"/>
  <c r="J2057" i="1"/>
  <c r="K2057" i="1"/>
  <c r="L2057" i="1"/>
  <c r="M2057" i="1"/>
  <c r="N2057" i="1"/>
  <c r="O2057" i="1"/>
  <c r="P2057" i="1"/>
  <c r="Q2057" i="1"/>
  <c r="R2057" i="1"/>
  <c r="J2058" i="1"/>
  <c r="K2058" i="1"/>
  <c r="L2058" i="1"/>
  <c r="M2058" i="1"/>
  <c r="N2058" i="1"/>
  <c r="O2058" i="1"/>
  <c r="P2058" i="1"/>
  <c r="Q2058" i="1"/>
  <c r="R2058" i="1"/>
  <c r="J2060" i="1"/>
  <c r="K2060" i="1"/>
  <c r="L2060" i="1"/>
  <c r="M2060" i="1"/>
  <c r="N2060" i="1"/>
  <c r="O2060" i="1"/>
  <c r="P2060" i="1"/>
  <c r="Q2060" i="1"/>
  <c r="R2060" i="1"/>
  <c r="J2061" i="1"/>
  <c r="K2061" i="1"/>
  <c r="L2061" i="1"/>
  <c r="M2061" i="1"/>
  <c r="N2061" i="1"/>
  <c r="O2061" i="1"/>
  <c r="P2061" i="1"/>
  <c r="Q2061" i="1"/>
  <c r="R2061" i="1"/>
  <c r="J2062" i="1"/>
  <c r="K2062" i="1"/>
  <c r="L2062" i="1"/>
  <c r="M2062" i="1"/>
  <c r="N2062" i="1"/>
  <c r="O2062" i="1"/>
  <c r="P2062" i="1"/>
  <c r="Q2062" i="1"/>
  <c r="R2062"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6" i="1"/>
  <c r="K2066" i="1"/>
  <c r="L2066" i="1"/>
  <c r="M2066" i="1"/>
  <c r="N2066" i="1"/>
  <c r="O2066" i="1"/>
  <c r="P2066" i="1"/>
  <c r="Q2066" i="1"/>
  <c r="R2066" i="1"/>
  <c r="J2068" i="1"/>
  <c r="K2068" i="1"/>
  <c r="L2068" i="1"/>
  <c r="M2068" i="1"/>
  <c r="N2068" i="1"/>
  <c r="P2068" i="1"/>
  <c r="Q2068" i="1"/>
  <c r="R2068" i="1"/>
  <c r="J2074" i="1"/>
  <c r="K2074" i="1"/>
  <c r="L2074" i="1"/>
  <c r="M2074" i="1"/>
  <c r="N2074" i="1"/>
  <c r="O2074" i="1"/>
  <c r="P2074" i="1"/>
  <c r="Q2074" i="1"/>
  <c r="R2074" i="1"/>
  <c r="J2095" i="1"/>
  <c r="K2095" i="1"/>
  <c r="L2095" i="1"/>
  <c r="M2095" i="1"/>
  <c r="N2095" i="1"/>
  <c r="O2095" i="1"/>
  <c r="P2095" i="1"/>
  <c r="Q2095" i="1"/>
  <c r="R2095" i="1"/>
  <c r="J2096" i="1"/>
  <c r="K2096" i="1"/>
  <c r="L2096" i="1"/>
  <c r="M2096" i="1"/>
  <c r="N2096" i="1"/>
  <c r="O2096" i="1"/>
  <c r="P2096" i="1"/>
  <c r="Q2096" i="1"/>
  <c r="R2096" i="1"/>
  <c r="J2122" i="1"/>
  <c r="K2122" i="1"/>
  <c r="L2122" i="1"/>
  <c r="M2122" i="1"/>
  <c r="N2122" i="1"/>
  <c r="O2122" i="1"/>
  <c r="P2122" i="1"/>
  <c r="Q2122" i="1"/>
  <c r="R2122" i="1"/>
  <c r="J2125" i="1"/>
  <c r="K2125" i="1"/>
  <c r="L2125" i="1"/>
  <c r="M2125" i="1"/>
  <c r="N2125" i="1"/>
  <c r="O2125" i="1"/>
  <c r="P2125" i="1"/>
  <c r="Q2125" i="1"/>
  <c r="R2125" i="1"/>
  <c r="J2137" i="1"/>
  <c r="K2137" i="1"/>
  <c r="L2137" i="1"/>
  <c r="M2137" i="1"/>
  <c r="N2137" i="1"/>
  <c r="O2137" i="1"/>
  <c r="P2137" i="1"/>
  <c r="Q2137" i="1"/>
  <c r="R2137" i="1"/>
  <c r="J2152" i="1"/>
  <c r="K2152" i="1"/>
  <c r="L2152" i="1"/>
  <c r="M2152" i="1"/>
  <c r="N2152" i="1"/>
  <c r="O2152" i="1"/>
  <c r="P2152" i="1"/>
  <c r="Q2152" i="1"/>
  <c r="R2152" i="1"/>
  <c r="J2291" i="1"/>
  <c r="K2291" i="1"/>
  <c r="L2291" i="1"/>
  <c r="M2291" i="1"/>
  <c r="N2291" i="1"/>
  <c r="O2291" i="1"/>
  <c r="P2291" i="1"/>
  <c r="Q2291" i="1"/>
  <c r="R2291" i="1"/>
  <c r="K2297" i="1"/>
  <c r="K2298" i="1"/>
  <c r="K2322" i="1"/>
  <c r="K2347" i="1"/>
  <c r="J2354" i="1"/>
  <c r="K2354" i="1"/>
  <c r="L2354" i="1"/>
  <c r="M2354" i="1"/>
  <c r="N2354" i="1"/>
  <c r="O2354" i="1"/>
  <c r="P2354" i="1"/>
  <c r="Q2354" i="1"/>
  <c r="R2354" i="1"/>
  <c r="J2356" i="1"/>
  <c r="K2356" i="1"/>
  <c r="L2356" i="1"/>
  <c r="M2356" i="1"/>
  <c r="N2356" i="1"/>
  <c r="O2356" i="1"/>
  <c r="P2356" i="1"/>
  <c r="Q2356" i="1"/>
  <c r="R2356" i="1"/>
  <c r="K2362" i="1"/>
  <c r="K2363" i="1"/>
  <c r="K2387" i="1"/>
  <c r="K2412" i="1"/>
  <c r="J2474" i="1"/>
  <c r="K2474" i="1"/>
  <c r="L2474" i="1"/>
  <c r="M2474" i="1"/>
  <c r="N2474" i="1"/>
  <c r="O2474" i="1"/>
  <c r="P2474" i="1"/>
  <c r="Q2474" i="1"/>
  <c r="R2474" i="1"/>
  <c r="J2419" i="1"/>
  <c r="K2419" i="1"/>
  <c r="L2419" i="1"/>
  <c r="M2419" i="1"/>
  <c r="N2419" i="1"/>
  <c r="O2419" i="1"/>
  <c r="P2419" i="1"/>
  <c r="Q2419" i="1"/>
  <c r="R2419" i="1"/>
  <c r="J2424" i="1"/>
  <c r="K2424" i="1"/>
  <c r="L2424" i="1"/>
  <c r="M2424" i="1"/>
  <c r="N2424" i="1"/>
  <c r="O2424" i="1"/>
  <c r="R2424" i="1"/>
  <c r="J2429" i="1"/>
  <c r="K2429" i="1"/>
  <c r="L2429" i="1"/>
  <c r="M2429" i="1"/>
  <c r="N2429" i="1"/>
  <c r="O2429" i="1"/>
  <c r="R2429" i="1"/>
  <c r="J2439" i="1"/>
  <c r="K2439" i="1"/>
  <c r="L2439" i="1"/>
  <c r="M2439" i="1"/>
  <c r="N2439" i="1"/>
  <c r="O2439" i="1"/>
  <c r="R2439" i="1"/>
  <c r="J2444" i="1"/>
  <c r="K2444" i="1"/>
  <c r="L2444" i="1"/>
  <c r="M2444" i="1"/>
  <c r="N2444" i="1"/>
  <c r="O2444" i="1"/>
  <c r="R2444" i="1"/>
  <c r="J2449" i="1"/>
  <c r="K2449" i="1"/>
  <c r="L2449" i="1"/>
  <c r="M2449" i="1"/>
  <c r="N2449" i="1"/>
  <c r="O2449" i="1"/>
  <c r="R2449" i="1"/>
  <c r="J2454" i="1"/>
  <c r="K2454" i="1"/>
  <c r="L2454" i="1"/>
  <c r="M2454" i="1"/>
  <c r="N2454" i="1"/>
  <c r="O2454" i="1"/>
  <c r="R2454" i="1"/>
  <c r="J2464" i="1"/>
  <c r="K2464" i="1"/>
  <c r="L2464" i="1"/>
  <c r="M2464" i="1"/>
  <c r="N2464" i="1"/>
  <c r="O2464" i="1"/>
  <c r="R2464" i="1"/>
  <c r="J2469" i="1"/>
  <c r="K2469" i="1"/>
  <c r="L2469" i="1"/>
  <c r="M2469" i="1"/>
  <c r="N2469" i="1"/>
  <c r="O2469" i="1"/>
  <c r="R2469" i="1"/>
  <c r="K120" i="19"/>
  <c r="Q2469" i="1" s="1"/>
  <c r="K119" i="19"/>
  <c r="Q2464" i="1" s="1"/>
  <c r="K117" i="19"/>
  <c r="Q2454" i="1" s="1"/>
  <c r="K116" i="19"/>
  <c r="Q2449" i="1" s="1"/>
  <c r="K115" i="19"/>
  <c r="Q2444" i="1" s="1"/>
  <c r="K114" i="19"/>
  <c r="Q2439" i="1" s="1"/>
  <c r="K112" i="19"/>
  <c r="Q2429" i="1" s="1"/>
  <c r="K111" i="19"/>
  <c r="Q2424" i="1" s="1"/>
  <c r="J120" i="19"/>
  <c r="P2469" i="1" s="1"/>
  <c r="J119" i="19"/>
  <c r="P2464" i="1" s="1"/>
  <c r="J117" i="19"/>
  <c r="P2454" i="1" s="1"/>
  <c r="J116" i="19"/>
  <c r="P2449" i="1" s="1"/>
  <c r="J115" i="19"/>
  <c r="P2444" i="1" s="1"/>
  <c r="J114" i="19"/>
  <c r="P2439" i="1" s="1"/>
  <c r="J112" i="19"/>
  <c r="P2429" i="1" s="1"/>
  <c r="J111" i="19"/>
  <c r="P2424" i="1" s="1"/>
  <c r="L109" i="19"/>
  <c r="R2412" i="1" s="1"/>
  <c r="K109" i="19"/>
  <c r="Q2412" i="1" s="1"/>
  <c r="J109" i="19"/>
  <c r="P2412" i="1" s="1"/>
  <c r="I109" i="19"/>
  <c r="H109" i="19"/>
  <c r="N2412" i="1" s="1"/>
  <c r="G109" i="19"/>
  <c r="M2412" i="1" s="1"/>
  <c r="F109" i="19"/>
  <c r="L2412" i="1" s="1"/>
  <c r="D109" i="19"/>
  <c r="J2412" i="1" s="1"/>
  <c r="L108" i="19"/>
  <c r="R2387" i="1" s="1"/>
  <c r="K108" i="19"/>
  <c r="Q2387" i="1" s="1"/>
  <c r="J108" i="19"/>
  <c r="P2387" i="1" s="1"/>
  <c r="I108" i="19"/>
  <c r="O2387" i="1" s="1"/>
  <c r="H108" i="19"/>
  <c r="N2387" i="1" s="1"/>
  <c r="G108" i="19"/>
  <c r="M2387" i="1" s="1"/>
  <c r="F108" i="19"/>
  <c r="L2387" i="1" s="1"/>
  <c r="D108" i="19"/>
  <c r="J2387" i="1" s="1"/>
  <c r="L107" i="19"/>
  <c r="R2386" i="1" s="1"/>
  <c r="K107" i="19"/>
  <c r="Q2386" i="1" s="1"/>
  <c r="J107" i="19"/>
  <c r="P2386" i="1" s="1"/>
  <c r="I107" i="19"/>
  <c r="O2386" i="1" s="1"/>
  <c r="H107" i="19"/>
  <c r="N2386" i="1" s="1"/>
  <c r="G107" i="19"/>
  <c r="M2386" i="1" s="1"/>
  <c r="F107" i="19"/>
  <c r="L2386" i="1" s="1"/>
  <c r="D107" i="19"/>
  <c r="J2386" i="1" s="1"/>
  <c r="L106" i="19"/>
  <c r="R2362" i="1" s="1"/>
  <c r="K106" i="19"/>
  <c r="Q2362" i="1" s="1"/>
  <c r="J106" i="19"/>
  <c r="P2362" i="1" s="1"/>
  <c r="I106" i="19"/>
  <c r="O2362" i="1" s="1"/>
  <c r="H106" i="19"/>
  <c r="N2362" i="1" s="1"/>
  <c r="G106" i="19"/>
  <c r="M2362" i="1" s="1"/>
  <c r="F106" i="19"/>
  <c r="L2362" i="1" s="1"/>
  <c r="D106" i="19"/>
  <c r="J2362" i="1" s="1"/>
  <c r="B106" i="19"/>
  <c r="B2362" i="1" s="1"/>
  <c r="B107" i="19"/>
  <c r="B2386" i="1" s="1"/>
  <c r="B108" i="19"/>
  <c r="B2387" i="1" s="1"/>
  <c r="B109" i="19"/>
  <c r="B2412" i="1" s="1"/>
  <c r="A107" i="19"/>
  <c r="A2386" i="1" s="1"/>
  <c r="A108" i="19"/>
  <c r="A2387" i="1" s="1"/>
  <c r="A109" i="19"/>
  <c r="A2412" i="1" s="1"/>
  <c r="A106" i="19"/>
  <c r="A2362" i="1" s="1"/>
  <c r="L102" i="19"/>
  <c r="R2347" i="1" s="1"/>
  <c r="K102" i="19"/>
  <c r="Q2347" i="1" s="1"/>
  <c r="J102" i="19"/>
  <c r="P2347" i="1" s="1"/>
  <c r="I102" i="19"/>
  <c r="O2347" i="1" s="1"/>
  <c r="H102" i="19"/>
  <c r="N2347" i="1" s="1"/>
  <c r="G102" i="19"/>
  <c r="M2347" i="1" s="1"/>
  <c r="F102" i="19"/>
  <c r="L2347" i="1" s="1"/>
  <c r="D102" i="19"/>
  <c r="J2347" i="1" s="1"/>
  <c r="L101" i="19"/>
  <c r="K101" i="19"/>
  <c r="J101" i="19"/>
  <c r="P2322" i="1" s="1"/>
  <c r="I101" i="19"/>
  <c r="O2322" i="1" s="1"/>
  <c r="H101" i="19"/>
  <c r="N2322" i="1" s="1"/>
  <c r="G101" i="19"/>
  <c r="M2322" i="1" s="1"/>
  <c r="F101" i="19"/>
  <c r="L2322" i="1" s="1"/>
  <c r="D101" i="19"/>
  <c r="J2322" i="1" s="1"/>
  <c r="L100" i="19"/>
  <c r="R2321" i="1" s="1"/>
  <c r="K100" i="19"/>
  <c r="Q2321" i="1" s="1"/>
  <c r="J100" i="19"/>
  <c r="P2321" i="1" s="1"/>
  <c r="I100" i="19"/>
  <c r="O2321" i="1" s="1"/>
  <c r="H100" i="19"/>
  <c r="N2321" i="1" s="1"/>
  <c r="G100" i="19"/>
  <c r="M2321" i="1" s="1"/>
  <c r="F100" i="19"/>
  <c r="L2321" i="1" s="1"/>
  <c r="D100" i="19"/>
  <c r="J2321" i="1" s="1"/>
  <c r="L99" i="19"/>
  <c r="R2297" i="1" s="1"/>
  <c r="K99" i="19"/>
  <c r="Q2297" i="1" s="1"/>
  <c r="J99" i="19"/>
  <c r="P2297" i="1" s="1"/>
  <c r="I99" i="19"/>
  <c r="O2297" i="1" s="1"/>
  <c r="H99" i="19"/>
  <c r="N2297" i="1" s="1"/>
  <c r="G99" i="19"/>
  <c r="M2297" i="1" s="1"/>
  <c r="F99" i="19"/>
  <c r="L2297" i="1" s="1"/>
  <c r="D99" i="19"/>
  <c r="J2297" i="1" s="1"/>
  <c r="B102" i="19"/>
  <c r="B2347" i="1" s="1"/>
  <c r="A102" i="19"/>
  <c r="A2347" i="1" s="1"/>
  <c r="B101" i="19"/>
  <c r="B2322" i="1" s="1"/>
  <c r="A101" i="19"/>
  <c r="A2322" i="1" s="1"/>
  <c r="B100" i="19"/>
  <c r="B2321" i="1" s="1"/>
  <c r="A100" i="19"/>
  <c r="A2321" i="1" s="1"/>
  <c r="B99" i="19"/>
  <c r="B2297" i="1" s="1"/>
  <c r="A99" i="19"/>
  <c r="A2297" i="1" s="1"/>
  <c r="G21" i="19"/>
  <c r="M234" i="1" s="1"/>
  <c r="M162" i="1"/>
  <c r="M148" i="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95" i="1"/>
  <c r="C2396" i="1"/>
  <c r="K2396" i="1" s="1"/>
  <c r="C2397" i="1"/>
  <c r="C2398" i="1"/>
  <c r="C2399" i="1"/>
  <c r="C2400" i="1"/>
  <c r="C2401" i="1"/>
  <c r="C2402" i="1"/>
  <c r="K2402" i="1" s="1"/>
  <c r="C2403" i="1"/>
  <c r="C2404" i="1"/>
  <c r="C2405" i="1"/>
  <c r="C2406" i="1"/>
  <c r="C2407" i="1"/>
  <c r="C2408" i="1"/>
  <c r="C2409" i="1"/>
  <c r="C2410" i="1"/>
  <c r="C2411" i="1"/>
  <c r="C2330" i="1"/>
  <c r="C2331" i="1"/>
  <c r="C2332" i="1"/>
  <c r="C2333" i="1"/>
  <c r="C2334" i="1"/>
  <c r="C2335" i="1"/>
  <c r="C2336" i="1"/>
  <c r="C2337" i="1"/>
  <c r="C2338" i="1"/>
  <c r="C2339" i="1"/>
  <c r="C2340" i="1"/>
  <c r="C2341" i="1"/>
  <c r="C2342" i="1"/>
  <c r="C2343" i="1"/>
  <c r="C2344" i="1"/>
  <c r="C2345" i="1"/>
  <c r="C2346" i="1"/>
  <c r="C2023" i="1"/>
  <c r="Q2023" i="1" s="1"/>
  <c r="C2019" i="1"/>
  <c r="C924" i="1"/>
  <c r="C925" i="1"/>
  <c r="R925" i="1" s="1"/>
  <c r="C926" i="1"/>
  <c r="C927" i="1"/>
  <c r="A927" i="1" s="1"/>
  <c r="C928" i="1"/>
  <c r="J928" i="1" s="1"/>
  <c r="C929" i="1"/>
  <c r="C930" i="1"/>
  <c r="M930" i="1" s="1"/>
  <c r="C931" i="1"/>
  <c r="P931" i="1" s="1"/>
  <c r="C932" i="1"/>
  <c r="K932" i="1" s="1"/>
  <c r="C933" i="1"/>
  <c r="C934" i="1"/>
  <c r="Q934" i="1" s="1"/>
  <c r="C935" i="1"/>
  <c r="C936" i="1"/>
  <c r="B936" i="1" s="1"/>
  <c r="C937" i="1"/>
  <c r="P937" i="1" s="1"/>
  <c r="C938" i="1"/>
  <c r="C939" i="1"/>
  <c r="C940" i="1"/>
  <c r="C941" i="1"/>
  <c r="L941" i="1" s="1"/>
  <c r="C942" i="1"/>
  <c r="K942" i="1" s="1"/>
  <c r="C943" i="1"/>
  <c r="P943" i="1" s="1"/>
  <c r="C944" i="1"/>
  <c r="C945" i="1"/>
  <c r="M945" i="1" s="1"/>
  <c r="C946" i="1"/>
  <c r="C947" i="1"/>
  <c r="M947" i="1" s="1"/>
  <c r="C948" i="1"/>
  <c r="P948" i="1" s="1"/>
  <c r="C949" i="1"/>
  <c r="J949" i="1" s="1"/>
  <c r="C950" i="1"/>
  <c r="C951" i="1"/>
  <c r="N951" i="1" s="1"/>
  <c r="C952" i="1"/>
  <c r="C953" i="1"/>
  <c r="M953" i="1" s="1"/>
  <c r="C954" i="1"/>
  <c r="M954" i="1" s="1"/>
  <c r="C955" i="1"/>
  <c r="C956" i="1"/>
  <c r="C957" i="1"/>
  <c r="C958" i="1"/>
  <c r="L958" i="1" s="1"/>
  <c r="C959" i="1"/>
  <c r="K959" i="1" s="1"/>
  <c r="C960" i="1"/>
  <c r="J960" i="1" s="1"/>
  <c r="C961" i="1"/>
  <c r="M961" i="1" s="1"/>
  <c r="C962" i="1"/>
  <c r="C963" i="1"/>
  <c r="J963" i="1" s="1"/>
  <c r="C964" i="1"/>
  <c r="A964" i="1" s="1"/>
  <c r="C965" i="1"/>
  <c r="P965" i="1" s="1"/>
  <c r="C966" i="1"/>
  <c r="Q966" i="1" s="1"/>
  <c r="C967" i="1"/>
  <c r="A967" i="1" s="1"/>
  <c r="C968" i="1"/>
  <c r="N968" i="1" s="1"/>
  <c r="C969" i="1"/>
  <c r="R969" i="1" s="1"/>
  <c r="C970" i="1"/>
  <c r="O970" i="1" s="1"/>
  <c r="C971" i="1"/>
  <c r="C972" i="1"/>
  <c r="N972" i="1" s="1"/>
  <c r="C973" i="1"/>
  <c r="R973" i="1" s="1"/>
  <c r="C974" i="1"/>
  <c r="O974" i="1" s="1"/>
  <c r="C975" i="1"/>
  <c r="R975" i="1" s="1"/>
  <c r="C976" i="1"/>
  <c r="C977" i="1"/>
  <c r="R977" i="1" s="1"/>
  <c r="C978" i="1"/>
  <c r="Q978" i="1" s="1"/>
  <c r="C979" i="1"/>
  <c r="P979" i="1" s="1"/>
  <c r="C980" i="1"/>
  <c r="O980" i="1" s="1"/>
  <c r="C981" i="1"/>
  <c r="J981" i="1" s="1"/>
  <c r="C982" i="1"/>
  <c r="C983" i="1"/>
  <c r="A983" i="1" s="1"/>
  <c r="C984" i="1"/>
  <c r="C985" i="1"/>
  <c r="L985" i="1" s="1"/>
  <c r="C986" i="1"/>
  <c r="K986" i="1" s="1"/>
  <c r="C987" i="1"/>
  <c r="B987" i="1" s="1"/>
  <c r="C988" i="1"/>
  <c r="C989" i="1"/>
  <c r="C990" i="1"/>
  <c r="C991" i="1"/>
  <c r="B991" i="1" s="1"/>
  <c r="C992" i="1"/>
  <c r="K992" i="1" s="1"/>
  <c r="C993" i="1"/>
  <c r="J993" i="1" s="1"/>
  <c r="C994" i="1"/>
  <c r="P994" i="1" s="1"/>
  <c r="C995" i="1"/>
  <c r="A995" i="1" s="1"/>
  <c r="C996" i="1"/>
  <c r="B996" i="1" s="1"/>
  <c r="C997" i="1"/>
  <c r="B997" i="1" s="1"/>
  <c r="C998" i="1"/>
  <c r="N998" i="1" s="1"/>
  <c r="C999" i="1"/>
  <c r="L999" i="1" s="1"/>
  <c r="C1000" i="1"/>
  <c r="C1001" i="1"/>
  <c r="C1002" i="1"/>
  <c r="C1003" i="1"/>
  <c r="C1004" i="1"/>
  <c r="J1004" i="1" s="1"/>
  <c r="C1005" i="1"/>
  <c r="B1005" i="1" s="1"/>
  <c r="C1006" i="1"/>
  <c r="N1006" i="1" s="1"/>
  <c r="C1007" i="1"/>
  <c r="M1007" i="1" s="1"/>
  <c r="C1008" i="1"/>
  <c r="C1009" i="1"/>
  <c r="A1009" i="1" s="1"/>
  <c r="C1010" i="1"/>
  <c r="A1010" i="1" s="1"/>
  <c r="C1011" i="1"/>
  <c r="P1011" i="1" s="1"/>
  <c r="C1012" i="1"/>
  <c r="Q1012" i="1" s="1"/>
  <c r="C1013" i="1"/>
  <c r="R1013" i="1" s="1"/>
  <c r="C1014" i="1"/>
  <c r="C1015" i="1"/>
  <c r="C1016" i="1"/>
  <c r="C1017" i="1"/>
  <c r="P1017" i="1" s="1"/>
  <c r="C1018" i="1"/>
  <c r="A1018" i="1" s="1"/>
  <c r="C1019" i="1"/>
  <c r="P1019" i="1" s="1"/>
  <c r="C1020" i="1"/>
  <c r="C1021" i="1"/>
  <c r="B1021" i="1" s="1"/>
  <c r="C1022" i="1"/>
  <c r="R1022" i="1" s="1"/>
  <c r="C1023" i="1"/>
  <c r="P1023" i="1" s="1"/>
  <c r="C1024" i="1"/>
  <c r="R1024" i="1" s="1"/>
  <c r="C1025" i="1"/>
  <c r="Q1025" i="1" s="1"/>
  <c r="C1026" i="1"/>
  <c r="A1026" i="1" s="1"/>
  <c r="C1027" i="1"/>
  <c r="P1027" i="1" s="1"/>
  <c r="C1028" i="1"/>
  <c r="C1029" i="1"/>
  <c r="C1030" i="1"/>
  <c r="M1030" i="1" s="1"/>
  <c r="C1031" i="1"/>
  <c r="Q1031" i="1" s="1"/>
  <c r="C1032" i="1"/>
  <c r="J1032" i="1" s="1"/>
  <c r="C1033" i="1"/>
  <c r="N1033" i="1" s="1"/>
  <c r="C1034" i="1"/>
  <c r="C1035" i="1"/>
  <c r="C1036" i="1"/>
  <c r="O1036" i="1" s="1"/>
  <c r="C1037" i="1"/>
  <c r="Q1037" i="1" s="1"/>
  <c r="C1038" i="1"/>
  <c r="M1038" i="1" s="1"/>
  <c r="C1039" i="1"/>
  <c r="A1039" i="1" s="1"/>
  <c r="C1040" i="1"/>
  <c r="C1041" i="1"/>
  <c r="C1042" i="1"/>
  <c r="O1042" i="1" s="1"/>
  <c r="C1043" i="1"/>
  <c r="C1044" i="1"/>
  <c r="B1044" i="1" s="1"/>
  <c r="C1045" i="1"/>
  <c r="C1046" i="1"/>
  <c r="O1046" i="1" s="1"/>
  <c r="C1047" i="1"/>
  <c r="K1047" i="1" s="1"/>
  <c r="C1048" i="1"/>
  <c r="M1048" i="1" s="1"/>
  <c r="C1049" i="1"/>
  <c r="M1049" i="1" s="1"/>
  <c r="C1050" i="1"/>
  <c r="C1051" i="1"/>
  <c r="J1051" i="1" s="1"/>
  <c r="C1052" i="1"/>
  <c r="C1053" i="1"/>
  <c r="C1054" i="1"/>
  <c r="C1055" i="1"/>
  <c r="C1056" i="1"/>
  <c r="J1056" i="1" s="1"/>
  <c r="C1057" i="1"/>
  <c r="J1057" i="1" s="1"/>
  <c r="C1058" i="1"/>
  <c r="O1058" i="1" s="1"/>
  <c r="C1059" i="1"/>
  <c r="R1059" i="1" s="1"/>
  <c r="C1628" i="1"/>
  <c r="J1628" i="1" s="1"/>
  <c r="C1629" i="1"/>
  <c r="C1630" i="1"/>
  <c r="C1631" i="1"/>
  <c r="K1631" i="1" s="1"/>
  <c r="C1632" i="1"/>
  <c r="J1632" i="1" s="1"/>
  <c r="C1633" i="1"/>
  <c r="A1633" i="1" s="1"/>
  <c r="C1634" i="1"/>
  <c r="K1634" i="1" s="1"/>
  <c r="C1635" i="1"/>
  <c r="O1635" i="1" s="1"/>
  <c r="C1636" i="1"/>
  <c r="K1636" i="1" s="1"/>
  <c r="C1637" i="1"/>
  <c r="M1637" i="1" s="1"/>
  <c r="C1638" i="1"/>
  <c r="L1638" i="1" s="1"/>
  <c r="C1639" i="1"/>
  <c r="J1639" i="1" s="1"/>
  <c r="C1640" i="1"/>
  <c r="C1641" i="1"/>
  <c r="L1641" i="1" s="1"/>
  <c r="C1642" i="1"/>
  <c r="Q1642" i="1" s="1"/>
  <c r="C1643" i="1"/>
  <c r="A1643" i="1" s="1"/>
  <c r="C1644" i="1"/>
  <c r="P1644" i="1" s="1"/>
  <c r="C1645" i="1"/>
  <c r="N1645" i="1" s="1"/>
  <c r="C1646" i="1"/>
  <c r="B1646" i="1" s="1"/>
  <c r="C1647" i="1"/>
  <c r="J1647" i="1" s="1"/>
  <c r="C1648" i="1"/>
  <c r="Q1648" i="1" s="1"/>
  <c r="C1649" i="1"/>
  <c r="A1649" i="1" s="1"/>
  <c r="C1650" i="1"/>
  <c r="L1650" i="1" s="1"/>
  <c r="C1651" i="1"/>
  <c r="R1651" i="1" s="1"/>
  <c r="C1652" i="1"/>
  <c r="C1653" i="1"/>
  <c r="C1654" i="1"/>
  <c r="C1655" i="1"/>
  <c r="B1655" i="1" s="1"/>
  <c r="C1656" i="1"/>
  <c r="N1656" i="1" s="1"/>
  <c r="C1657" i="1"/>
  <c r="C1658" i="1"/>
  <c r="C1659" i="1"/>
  <c r="C1660" i="1"/>
  <c r="R1660" i="1" s="1"/>
  <c r="C1661" i="1"/>
  <c r="N1661" i="1" s="1"/>
  <c r="C1662" i="1"/>
  <c r="P1662" i="1" s="1"/>
  <c r="C1663" i="1"/>
  <c r="M1663" i="1" s="1"/>
  <c r="C1664" i="1"/>
  <c r="Q1664" i="1" s="1"/>
  <c r="C1665" i="1"/>
  <c r="L1665" i="1" s="1"/>
  <c r="C1666" i="1"/>
  <c r="Q1666" i="1" s="1"/>
  <c r="C1667" i="1"/>
  <c r="M1667" i="1" s="1"/>
  <c r="C1668" i="1"/>
  <c r="C1669" i="1"/>
  <c r="C1670" i="1"/>
  <c r="C1671" i="1"/>
  <c r="K1671" i="1" s="1"/>
  <c r="C1672" i="1"/>
  <c r="R1672" i="1" s="1"/>
  <c r="C1673" i="1"/>
  <c r="B1673" i="1" s="1"/>
  <c r="C1674" i="1"/>
  <c r="N1674" i="1" s="1"/>
  <c r="C1675" i="1"/>
  <c r="L1675" i="1" s="1"/>
  <c r="C1676" i="1"/>
  <c r="M1676" i="1" s="1"/>
  <c r="C1677" i="1"/>
  <c r="C1678" i="1"/>
  <c r="M1678" i="1" s="1"/>
  <c r="C1679" i="1"/>
  <c r="L1679" i="1" s="1"/>
  <c r="C1680" i="1"/>
  <c r="L1680" i="1" s="1"/>
  <c r="C1681" i="1"/>
  <c r="P1681" i="1" s="1"/>
  <c r="C1682" i="1"/>
  <c r="C1683" i="1"/>
  <c r="L1683" i="1" s="1"/>
  <c r="C1684" i="1"/>
  <c r="C1685" i="1"/>
  <c r="C1686" i="1"/>
  <c r="K1686" i="1" s="1"/>
  <c r="C1687" i="1"/>
  <c r="O1687" i="1" s="1"/>
  <c r="C1688" i="1"/>
  <c r="N1688" i="1" s="1"/>
  <c r="C1689" i="1"/>
  <c r="J1689" i="1" s="1"/>
  <c r="C1690" i="1"/>
  <c r="C1691" i="1"/>
  <c r="O1691" i="1" s="1"/>
  <c r="C1692" i="1"/>
  <c r="B1692" i="1" s="1"/>
  <c r="C1693" i="1"/>
  <c r="C1694" i="1"/>
  <c r="C1695" i="1"/>
  <c r="O1695" i="1" s="1"/>
  <c r="C1696" i="1"/>
  <c r="O1696" i="1" s="1"/>
  <c r="C1697" i="1"/>
  <c r="C1698" i="1"/>
  <c r="J1698" i="1" s="1"/>
  <c r="C1699" i="1"/>
  <c r="B1699" i="1" s="1"/>
  <c r="C1700" i="1"/>
  <c r="O1700" i="1" s="1"/>
  <c r="C1701" i="1"/>
  <c r="J1701" i="1" s="1"/>
  <c r="C1702" i="1"/>
  <c r="M1702" i="1" s="1"/>
  <c r="C1703" i="1"/>
  <c r="K1703" i="1" s="1"/>
  <c r="C1704" i="1"/>
  <c r="P1704" i="1" s="1"/>
  <c r="C1705" i="1"/>
  <c r="J1705" i="1" s="1"/>
  <c r="C1706" i="1"/>
  <c r="L1706" i="1" s="1"/>
  <c r="C1707" i="1"/>
  <c r="L1707" i="1" s="1"/>
  <c r="C1708" i="1"/>
  <c r="J1708" i="1" s="1"/>
  <c r="C1709" i="1"/>
  <c r="N1709" i="1" s="1"/>
  <c r="C1710" i="1"/>
  <c r="C1711" i="1"/>
  <c r="B1711" i="1" s="1"/>
  <c r="C1712" i="1"/>
  <c r="C1713" i="1"/>
  <c r="R1713" i="1" s="1"/>
  <c r="C1714" i="1"/>
  <c r="C1715" i="1"/>
  <c r="Q1715" i="1" s="1"/>
  <c r="C1716" i="1"/>
  <c r="O1716" i="1" s="1"/>
  <c r="C1717" i="1"/>
  <c r="Q1717" i="1" s="1"/>
  <c r="C1718" i="1"/>
  <c r="M1718" i="1" s="1"/>
  <c r="C1719" i="1"/>
  <c r="J1719" i="1" s="1"/>
  <c r="C1720" i="1"/>
  <c r="K1720" i="1" s="1"/>
  <c r="C1721" i="1"/>
  <c r="B1721" i="1" s="1"/>
  <c r="C1722" i="1"/>
  <c r="C1723" i="1"/>
  <c r="A1723" i="1" s="1"/>
  <c r="C1724" i="1"/>
  <c r="R1724" i="1" s="1"/>
  <c r="C1725" i="1"/>
  <c r="C1726" i="1"/>
  <c r="P1726" i="1" s="1"/>
  <c r="C1727" i="1"/>
  <c r="L1727" i="1" s="1"/>
  <c r="C1728" i="1"/>
  <c r="B1728" i="1" s="1"/>
  <c r="C1729" i="1"/>
  <c r="B1729" i="1" s="1"/>
  <c r="C1730" i="1"/>
  <c r="N1730" i="1" s="1"/>
  <c r="C1731" i="1"/>
  <c r="C1732" i="1"/>
  <c r="C1733" i="1"/>
  <c r="C1734" i="1"/>
  <c r="C1735" i="1"/>
  <c r="N1735" i="1" s="1"/>
  <c r="C1736" i="1"/>
  <c r="C1737" i="1"/>
  <c r="C1738" i="1"/>
  <c r="C1739" i="1"/>
  <c r="J1739" i="1" s="1"/>
  <c r="C1740" i="1"/>
  <c r="C1741" i="1"/>
  <c r="C1742" i="1"/>
  <c r="C1743" i="1"/>
  <c r="R1743" i="1" s="1"/>
  <c r="C1744" i="1"/>
  <c r="J1744" i="1" s="1"/>
  <c r="C1745" i="1"/>
  <c r="R1745" i="1" s="1"/>
  <c r="C1746" i="1"/>
  <c r="J1746" i="1" s="1"/>
  <c r="C1747" i="1"/>
  <c r="A1747" i="1" s="1"/>
  <c r="C1748" i="1"/>
  <c r="Q1748" i="1" s="1"/>
  <c r="C1749" i="1"/>
  <c r="B1749" i="1" s="1"/>
  <c r="C1750" i="1"/>
  <c r="C1751" i="1"/>
  <c r="L1751" i="1" s="1"/>
  <c r="C1752" i="1"/>
  <c r="C1753" i="1"/>
  <c r="O1753" i="1" s="1"/>
  <c r="C1754" i="1"/>
  <c r="M1754" i="1" s="1"/>
  <c r="C1755" i="1"/>
  <c r="N1755" i="1" s="1"/>
  <c r="C1756" i="1"/>
  <c r="B1756" i="1" s="1"/>
  <c r="C1757" i="1"/>
  <c r="C1758" i="1"/>
  <c r="R1758" i="1" s="1"/>
  <c r="C1759" i="1"/>
  <c r="C1760" i="1"/>
  <c r="L1760" i="1" s="1"/>
  <c r="C1761" i="1"/>
  <c r="K1761" i="1" s="1"/>
  <c r="C1762" i="1"/>
  <c r="P1762" i="1" s="1"/>
  <c r="C1763" i="1"/>
  <c r="C1764" i="1"/>
  <c r="L1622"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27" i="1"/>
  <c r="A2127" i="1" s="1"/>
  <c r="C2128" i="1"/>
  <c r="P2128" i="1" s="1"/>
  <c r="C2129" i="1"/>
  <c r="M2129" i="1" s="1"/>
  <c r="C2130" i="1"/>
  <c r="R2130" i="1" s="1"/>
  <c r="C2131" i="1"/>
  <c r="O2131" i="1" s="1"/>
  <c r="C2132" i="1"/>
  <c r="A2132" i="1" s="1"/>
  <c r="C2133" i="1"/>
  <c r="L2133" i="1" s="1"/>
  <c r="C2134" i="1"/>
  <c r="C2135" i="1"/>
  <c r="P2135" i="1" s="1"/>
  <c r="C2136" i="1"/>
  <c r="K2136" i="1" s="1"/>
  <c r="C2126" i="1"/>
  <c r="O2126" i="1" s="1"/>
  <c r="P1558"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26" i="1"/>
  <c r="B2426" i="1" s="1"/>
  <c r="C2427" i="1"/>
  <c r="C2428" i="1"/>
  <c r="M2428" i="1" s="1"/>
  <c r="C2425" i="1"/>
  <c r="B2425" i="1" s="1"/>
  <c r="C2431" i="1"/>
  <c r="N2431" i="1" s="1"/>
  <c r="C2432" i="1"/>
  <c r="L2432" i="1" s="1"/>
  <c r="C2433" i="1"/>
  <c r="C2430" i="1"/>
  <c r="C2441" i="1"/>
  <c r="M2441" i="1" s="1"/>
  <c r="C2442" i="1"/>
  <c r="M2442" i="1" s="1"/>
  <c r="C2443" i="1"/>
  <c r="L2443" i="1" s="1"/>
  <c r="C2440" i="1"/>
  <c r="A2440" i="1" s="1"/>
  <c r="C2446" i="1"/>
  <c r="C2447" i="1"/>
  <c r="N2447" i="1" s="1"/>
  <c r="C2448" i="1"/>
  <c r="J2448" i="1" s="1"/>
  <c r="C2445" i="1"/>
  <c r="B2445" i="1" s="1"/>
  <c r="C2451" i="1"/>
  <c r="O2451" i="1" s="1"/>
  <c r="C2452" i="1"/>
  <c r="C2453" i="1"/>
  <c r="B2453" i="1" s="1"/>
  <c r="C2450" i="1"/>
  <c r="O2450" i="1" s="1"/>
  <c r="C2456" i="1"/>
  <c r="R2456" i="1" s="1"/>
  <c r="C2457" i="1"/>
  <c r="O2457" i="1" s="1"/>
  <c r="C2458" i="1"/>
  <c r="B2458" i="1" s="1"/>
  <c r="C2455" i="1"/>
  <c r="C2466" i="1"/>
  <c r="J2466" i="1" s="1"/>
  <c r="C2467" i="1"/>
  <c r="C2468" i="1"/>
  <c r="O2468" i="1" s="1"/>
  <c r="C2465" i="1"/>
  <c r="B2465" i="1" s="1"/>
  <c r="C2470" i="1"/>
  <c r="C2471" i="1"/>
  <c r="A2471" i="1" s="1"/>
  <c r="C2472" i="1"/>
  <c r="K2472" i="1" s="1"/>
  <c r="C2473" i="1"/>
  <c r="C2420" i="1"/>
  <c r="J2420" i="1" s="1"/>
  <c r="C2421" i="1"/>
  <c r="K2421" i="1" s="1"/>
  <c r="C2422" i="1"/>
  <c r="C2423" i="1"/>
  <c r="P2423"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18" i="1"/>
  <c r="C2353" i="1"/>
  <c r="C481" i="1"/>
  <c r="Q481" i="1" s="1"/>
  <c r="C2025" i="1"/>
  <c r="K2025" i="1" s="1"/>
  <c r="C2024" i="1"/>
  <c r="J2024" i="1" s="1"/>
  <c r="C2020" i="1"/>
  <c r="O2020" i="1" s="1"/>
  <c r="C2021" i="1"/>
  <c r="J2021" i="1" s="1"/>
  <c r="C2151" i="1"/>
  <c r="O2151" i="1" s="1"/>
  <c r="C2150" i="1"/>
  <c r="P2150" i="1" s="1"/>
  <c r="C2149" i="1"/>
  <c r="C2148" i="1"/>
  <c r="Q2148" i="1" s="1"/>
  <c r="C2147" i="1"/>
  <c r="C2146" i="1"/>
  <c r="C2145" i="1"/>
  <c r="J2145" i="1" s="1"/>
  <c r="C2144" i="1"/>
  <c r="L2144" i="1" s="1"/>
  <c r="C2143" i="1"/>
  <c r="N2143" i="1" s="1"/>
  <c r="C2142" i="1"/>
  <c r="R2142" i="1" s="1"/>
  <c r="C2141" i="1"/>
  <c r="C2140" i="1"/>
  <c r="O2140" i="1" s="1"/>
  <c r="C2139" i="1"/>
  <c r="C2138" i="1"/>
  <c r="C372" i="1"/>
  <c r="Q372" i="1" s="1"/>
  <c r="C371" i="1"/>
  <c r="N371" i="1" s="1"/>
  <c r="C370" i="1"/>
  <c r="N370" i="1" s="1"/>
  <c r="C270" i="1"/>
  <c r="K270" i="1" s="1"/>
  <c r="C269" i="1"/>
  <c r="R269" i="1" s="1"/>
  <c r="C268" i="1"/>
  <c r="C2124" i="1"/>
  <c r="K2124" i="1" s="1"/>
  <c r="C2123" i="1"/>
  <c r="C868" i="1"/>
  <c r="C869" i="1"/>
  <c r="C870" i="1"/>
  <c r="A870" i="1" s="1"/>
  <c r="C871" i="1"/>
  <c r="L871" i="1" s="1"/>
  <c r="C872" i="1"/>
  <c r="O872" i="1" s="1"/>
  <c r="C873" i="1"/>
  <c r="C874" i="1"/>
  <c r="Q874" i="1" s="1"/>
  <c r="C875" i="1"/>
  <c r="A875" i="1" s="1"/>
  <c r="C876" i="1"/>
  <c r="R876" i="1" s="1"/>
  <c r="C877" i="1"/>
  <c r="Q877" i="1" s="1"/>
  <c r="C878" i="1"/>
  <c r="A878" i="1" s="1"/>
  <c r="C879" i="1"/>
  <c r="R879" i="1" s="1"/>
  <c r="C880" i="1"/>
  <c r="O880" i="1" s="1"/>
  <c r="C881" i="1"/>
  <c r="B881" i="1" s="1"/>
  <c r="C882" i="1"/>
  <c r="R882" i="1" s="1"/>
  <c r="C883" i="1"/>
  <c r="K883" i="1" s="1"/>
  <c r="C884" i="1"/>
  <c r="M884" i="1" s="1"/>
  <c r="C885" i="1"/>
  <c r="J885" i="1" s="1"/>
  <c r="C886" i="1"/>
  <c r="L886" i="1" s="1"/>
  <c r="C887" i="1"/>
  <c r="C888" i="1"/>
  <c r="B888" i="1" s="1"/>
  <c r="C889" i="1"/>
  <c r="J889" i="1" s="1"/>
  <c r="C890" i="1"/>
  <c r="B890" i="1" s="1"/>
  <c r="C891" i="1"/>
  <c r="C892" i="1"/>
  <c r="C893" i="1"/>
  <c r="C894" i="1"/>
  <c r="Q894" i="1" s="1"/>
  <c r="C895" i="1"/>
  <c r="C896" i="1"/>
  <c r="M896" i="1" s="1"/>
  <c r="C897" i="1"/>
  <c r="C898" i="1"/>
  <c r="B898" i="1" s="1"/>
  <c r="C899" i="1"/>
  <c r="Q899" i="1" s="1"/>
  <c r="C900" i="1"/>
  <c r="J900" i="1" s="1"/>
  <c r="C901" i="1"/>
  <c r="C902" i="1"/>
  <c r="J902" i="1" s="1"/>
  <c r="C903" i="1"/>
  <c r="O903" i="1" s="1"/>
  <c r="C904" i="1"/>
  <c r="K904" i="1" s="1"/>
  <c r="C905" i="1"/>
  <c r="C906" i="1"/>
  <c r="J906" i="1" s="1"/>
  <c r="C907" i="1"/>
  <c r="C908" i="1"/>
  <c r="K908" i="1" s="1"/>
  <c r="C909" i="1"/>
  <c r="M909" i="1" s="1"/>
  <c r="C910" i="1"/>
  <c r="K910" i="1" s="1"/>
  <c r="C911" i="1"/>
  <c r="O911" i="1" s="1"/>
  <c r="C912" i="1"/>
  <c r="R912" i="1" s="1"/>
  <c r="C913" i="1"/>
  <c r="C914" i="1"/>
  <c r="C915" i="1"/>
  <c r="Q915" i="1" s="1"/>
  <c r="C916" i="1"/>
  <c r="P916" i="1" s="1"/>
  <c r="C917" i="1"/>
  <c r="L917" i="1" s="1"/>
  <c r="C918" i="1"/>
  <c r="A918" i="1" s="1"/>
  <c r="C919" i="1"/>
  <c r="C920" i="1"/>
  <c r="A920" i="1" s="1"/>
  <c r="C921" i="1"/>
  <c r="A921" i="1" s="1"/>
  <c r="C922" i="1"/>
  <c r="A922" i="1" s="1"/>
  <c r="C923" i="1"/>
  <c r="J923" i="1" s="1"/>
  <c r="C867" i="1"/>
  <c r="C866" i="1"/>
  <c r="R866" i="1" s="1"/>
  <c r="C2053" i="1"/>
  <c r="J2053" i="1" s="1"/>
  <c r="C2052" i="1"/>
  <c r="J2052" i="1" s="1"/>
  <c r="C2051" i="1"/>
  <c r="C2050" i="1"/>
  <c r="C2049" i="1"/>
  <c r="R2049" i="1" s="1"/>
  <c r="C2048" i="1"/>
  <c r="B2048" i="1" s="1"/>
  <c r="C2047" i="1"/>
  <c r="C2046" i="1"/>
  <c r="L2046" i="1" s="1"/>
  <c r="C2090" i="1"/>
  <c r="C2091" i="1"/>
  <c r="L2091" i="1" s="1"/>
  <c r="C2092" i="1"/>
  <c r="C2093" i="1"/>
  <c r="R2093" i="1" s="1"/>
  <c r="C2094" i="1"/>
  <c r="P2094" i="1" s="1"/>
  <c r="Q2164" i="1"/>
  <c r="B2166" i="1"/>
  <c r="Q216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17" i="1"/>
  <c r="K2017" i="1" s="1"/>
  <c r="C201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865" i="1"/>
  <c r="C864" i="1"/>
  <c r="B864" i="1" s="1"/>
  <c r="C863" i="1"/>
  <c r="C862" i="1"/>
  <c r="P862" i="1" s="1"/>
  <c r="C861" i="1"/>
  <c r="A861" i="1" s="1"/>
  <c r="C478" i="1"/>
  <c r="C477" i="1"/>
  <c r="C237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73" i="1"/>
  <c r="C267" i="1"/>
  <c r="K267" i="1" s="1"/>
  <c r="C369" i="1"/>
  <c r="Q369" i="1" s="1"/>
  <c r="C2372" i="1"/>
  <c r="C266" i="1"/>
  <c r="R266" i="1" s="1"/>
  <c r="C368" i="1"/>
  <c r="C2089" i="1"/>
  <c r="A2089" i="1" s="1"/>
  <c r="L2163" i="1"/>
  <c r="C163" i="1"/>
  <c r="C2088" i="1"/>
  <c r="K208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69" i="1"/>
  <c r="A2069" i="1" s="1"/>
  <c r="C2070" i="1"/>
  <c r="C2071" i="1"/>
  <c r="N2071" i="1" s="1"/>
  <c r="C2072" i="1"/>
  <c r="C2073" i="1"/>
  <c r="A207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17" i="1"/>
  <c r="C2416" i="1"/>
  <c r="C2415" i="1"/>
  <c r="C2414" i="1"/>
  <c r="C2413" i="1"/>
  <c r="C2394" i="1"/>
  <c r="C2393" i="1"/>
  <c r="C2392" i="1"/>
  <c r="C2391" i="1"/>
  <c r="C2390" i="1"/>
  <c r="C2389" i="1"/>
  <c r="C2388" i="1"/>
  <c r="C2370" i="1"/>
  <c r="K2370" i="1" s="1"/>
  <c r="C2369" i="1"/>
  <c r="C2368" i="1"/>
  <c r="C2367" i="1"/>
  <c r="C2366" i="1"/>
  <c r="C2365" i="1"/>
  <c r="C2364" i="1"/>
  <c r="C2352" i="1"/>
  <c r="C2351" i="1"/>
  <c r="K2351" i="1" s="1"/>
  <c r="C2350" i="1"/>
  <c r="C2349" i="1"/>
  <c r="C2348" i="1"/>
  <c r="C2361" i="1"/>
  <c r="C2360" i="1"/>
  <c r="N2360" i="1" s="1"/>
  <c r="C2359" i="1"/>
  <c r="N2359" i="1" s="1"/>
  <c r="C2358" i="1"/>
  <c r="B2358" i="1" s="1"/>
  <c r="C2357" i="1"/>
  <c r="N2357" i="1" s="1"/>
  <c r="C2329" i="1"/>
  <c r="C2328" i="1"/>
  <c r="C2327" i="1"/>
  <c r="C2326" i="1"/>
  <c r="C2325" i="1"/>
  <c r="C2324" i="1"/>
  <c r="K2324" i="1" s="1"/>
  <c r="C2323" i="1"/>
  <c r="C2299" i="1"/>
  <c r="C2293" i="1"/>
  <c r="C2294" i="1"/>
  <c r="A2294" i="1" s="1"/>
  <c r="C2295" i="1"/>
  <c r="C2296" i="1"/>
  <c r="C2292" i="1"/>
  <c r="C2087" i="1"/>
  <c r="C2076" i="1"/>
  <c r="C2077" i="1"/>
  <c r="P2077" i="1" s="1"/>
  <c r="C2078" i="1"/>
  <c r="B2078" i="1" s="1"/>
  <c r="C2079" i="1"/>
  <c r="J2079" i="1" s="1"/>
  <c r="C2080" i="1"/>
  <c r="A2080" i="1" s="1"/>
  <c r="C2081" i="1"/>
  <c r="Q2081" i="1" s="1"/>
  <c r="C2082" i="1"/>
  <c r="C2083" i="1"/>
  <c r="K2083" i="1" s="1"/>
  <c r="C2084" i="1"/>
  <c r="L2084" i="1" s="1"/>
  <c r="C2085" i="1"/>
  <c r="B2085" i="1" s="1"/>
  <c r="C2086" i="1"/>
  <c r="C2075" i="1"/>
  <c r="K207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0" i="1"/>
  <c r="O2159" i="1"/>
  <c r="B2158" i="1"/>
  <c r="L2157" i="1"/>
  <c r="N2154" i="1"/>
  <c r="C215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2" i="1" l="1"/>
  <c r="K1542" i="1"/>
  <c r="M1614" i="1"/>
  <c r="Q1614" i="1"/>
  <c r="L1614" i="1"/>
  <c r="L1594" i="1"/>
  <c r="L1534" i="1"/>
  <c r="R1594" i="1"/>
  <c r="J1574" i="1"/>
  <c r="P1574" i="1"/>
  <c r="R1534" i="1"/>
  <c r="M1574" i="1"/>
  <c r="N1594" i="1"/>
  <c r="K1534" i="1"/>
  <c r="O1534" i="1"/>
  <c r="R1574" i="1"/>
  <c r="Q1574" i="1"/>
  <c r="N1542" i="1"/>
  <c r="L1542" i="1"/>
  <c r="N1566" i="1"/>
  <c r="O1566" i="1"/>
  <c r="N1622" i="1"/>
  <c r="K1526" i="1"/>
  <c r="O1518" i="1"/>
  <c r="J1526" i="1"/>
  <c r="R1618" i="1"/>
  <c r="Q1566" i="1"/>
  <c r="M1622" i="1"/>
  <c r="P1622" i="1"/>
  <c r="M1602" i="1"/>
  <c r="J1566" i="1"/>
  <c r="P1566" i="1"/>
  <c r="L1526" i="1"/>
  <c r="P1522" i="1"/>
  <c r="Q1598" i="1"/>
  <c r="R1526" i="1"/>
  <c r="R1598" i="1"/>
  <c r="M1598" i="1"/>
  <c r="L1598" i="1"/>
  <c r="M1558" i="1"/>
  <c r="O1558" i="1"/>
  <c r="O1618" i="1"/>
  <c r="L1518" i="1"/>
  <c r="K1518" i="1"/>
  <c r="N1558" i="1"/>
  <c r="J1518" i="1"/>
  <c r="Q1558" i="1"/>
  <c r="M1626" i="1"/>
  <c r="R1602" i="1"/>
  <c r="R1582" i="1"/>
  <c r="B932" i="1"/>
  <c r="Q1586" i="1"/>
  <c r="O1550" i="1"/>
  <c r="J1582" i="1"/>
  <c r="N1610" i="1"/>
  <c r="L1610" i="1"/>
  <c r="P1626" i="1"/>
  <c r="K1582" i="1"/>
  <c r="J1586" i="1"/>
  <c r="N1550" i="1"/>
  <c r="Q1582" i="1"/>
  <c r="A1717" i="1"/>
  <c r="L1550" i="1"/>
  <c r="K1550" i="1"/>
  <c r="L1586" i="1"/>
  <c r="P1550" i="1"/>
  <c r="N1590" i="1"/>
  <c r="K1606" i="1"/>
  <c r="L1590" i="1"/>
  <c r="N1606" i="1"/>
  <c r="M1610" i="1"/>
  <c r="R1590" i="1"/>
  <c r="L1606" i="1"/>
  <c r="J1590" i="1"/>
  <c r="P2433" i="1"/>
  <c r="N2368" i="1"/>
  <c r="N2372" i="1"/>
  <c r="F199" i="8"/>
  <c r="M15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63" i="1"/>
  <c r="Q1604" i="1"/>
  <c r="Q1596" i="1"/>
  <c r="J1604" i="1"/>
  <c r="P1612" i="1"/>
  <c r="R1540" i="1"/>
  <c r="K1548" i="1"/>
  <c r="L1541" i="1"/>
  <c r="L1556" i="1"/>
  <c r="N1581" i="1"/>
  <c r="J1612" i="1"/>
  <c r="O1564" i="1"/>
  <c r="R1620" i="1"/>
  <c r="K1557" i="1"/>
  <c r="N1572" i="1"/>
  <c r="N1597" i="1"/>
  <c r="M1517" i="1"/>
  <c r="P1524" i="1"/>
  <c r="P1580" i="1"/>
  <c r="J1613" i="1"/>
  <c r="P1532" i="1"/>
  <c r="O1588" i="1"/>
  <c r="J1532" i="1"/>
  <c r="P1525" i="1"/>
  <c r="L1517" i="1"/>
  <c r="O1525" i="1"/>
  <c r="R1541" i="1"/>
  <c r="Q1557" i="1"/>
  <c r="L1581" i="1"/>
  <c r="M1597" i="1"/>
  <c r="K1613" i="1"/>
  <c r="R1517" i="1"/>
  <c r="L1525" i="1"/>
  <c r="J1541" i="1"/>
  <c r="M1565" i="1"/>
  <c r="K1581" i="1"/>
  <c r="J1597" i="1"/>
  <c r="Q1613" i="1"/>
  <c r="Q1525" i="1"/>
  <c r="O1549" i="1"/>
  <c r="L1565" i="1"/>
  <c r="O1589" i="1"/>
  <c r="O1605" i="1"/>
  <c r="L1621" i="1"/>
  <c r="P1533" i="1"/>
  <c r="K1549" i="1"/>
  <c r="J1565" i="1"/>
  <c r="P1589" i="1"/>
  <c r="L1605" i="1"/>
  <c r="O1621" i="1"/>
  <c r="L1533" i="1"/>
  <c r="R1549" i="1"/>
  <c r="O1573" i="1"/>
  <c r="L1589" i="1"/>
  <c r="N1605" i="1"/>
  <c r="K1621" i="1"/>
  <c r="J1533" i="1"/>
  <c r="M1557" i="1"/>
  <c r="N1573" i="1"/>
  <c r="Q1589" i="1"/>
  <c r="Q1605" i="1"/>
  <c r="Q1533" i="1"/>
  <c r="N1557" i="1"/>
  <c r="R1573" i="1"/>
  <c r="R1613" i="1"/>
  <c r="F163" i="8"/>
  <c r="F176" i="8"/>
  <c r="F164" i="8"/>
  <c r="F157" i="8"/>
  <c r="F205" i="8"/>
  <c r="F170" i="8"/>
  <c r="F143" i="8"/>
  <c r="F140" i="8"/>
  <c r="F141" i="8"/>
  <c r="F200" i="8"/>
  <c r="F212" i="8"/>
  <c r="F160" i="8"/>
  <c r="F146" i="8"/>
  <c r="F168" i="8"/>
  <c r="F147" i="8"/>
  <c r="F188" i="8"/>
  <c r="F128" i="8"/>
  <c r="F159" i="8"/>
  <c r="F179" i="8"/>
  <c r="F100" i="8"/>
  <c r="F185" i="8"/>
  <c r="F144" i="8"/>
  <c r="F178" i="8"/>
  <c r="F42" i="8"/>
  <c r="L1516" i="1"/>
  <c r="O1524" i="1"/>
  <c r="O1532" i="1"/>
  <c r="Q1540" i="1"/>
  <c r="J1540" i="1"/>
  <c r="R1548" i="1"/>
  <c r="K1556" i="1"/>
  <c r="L1564" i="1"/>
  <c r="M1572" i="1"/>
  <c r="O1580" i="1"/>
  <c r="M1588" i="1"/>
  <c r="O1604" i="1"/>
  <c r="O1596" i="1"/>
  <c r="M1612" i="1"/>
  <c r="O1620" i="1"/>
  <c r="J1620" i="1"/>
  <c r="M1524" i="1"/>
  <c r="M1532" i="1"/>
  <c r="P1540" i="1"/>
  <c r="P1548" i="1"/>
  <c r="J1548" i="1"/>
  <c r="R1556" i="1"/>
  <c r="K1564" i="1"/>
  <c r="L1572" i="1"/>
  <c r="M1580" i="1"/>
  <c r="N1588" i="1"/>
  <c r="N1604" i="1"/>
  <c r="M1596" i="1"/>
  <c r="Q1612" i="1"/>
  <c r="M1620" i="1"/>
  <c r="L1524" i="1"/>
  <c r="Q1532" i="1"/>
  <c r="O1540" i="1"/>
  <c r="N1548" i="1"/>
  <c r="Q1556" i="1"/>
  <c r="J1556" i="1"/>
  <c r="R1564" i="1"/>
  <c r="K1572" i="1"/>
  <c r="L1580" i="1"/>
  <c r="P1588" i="1"/>
  <c r="P1604" i="1"/>
  <c r="N1596" i="1"/>
  <c r="O1612" i="1"/>
  <c r="K1620" i="1"/>
  <c r="J1516" i="1"/>
  <c r="R1516" i="1"/>
  <c r="K1524" i="1"/>
  <c r="N1532" i="1"/>
  <c r="M1540" i="1"/>
  <c r="O1548" i="1"/>
  <c r="P1556" i="1"/>
  <c r="N1564" i="1"/>
  <c r="J1564" i="1"/>
  <c r="R1572" i="1"/>
  <c r="K1580" i="1"/>
  <c r="L1588" i="1"/>
  <c r="M1604" i="1"/>
  <c r="P1596" i="1"/>
  <c r="N1612" i="1"/>
  <c r="Q1620" i="1"/>
  <c r="O1516" i="1"/>
  <c r="J1524" i="1"/>
  <c r="L1532" i="1"/>
  <c r="N1540" i="1"/>
  <c r="M1548" i="1"/>
  <c r="O1556" i="1"/>
  <c r="M1564" i="1"/>
  <c r="Q1572" i="1"/>
  <c r="J1572" i="1"/>
  <c r="R1580" i="1"/>
  <c r="K1588" i="1"/>
  <c r="K1604" i="1"/>
  <c r="L1596" i="1"/>
  <c r="K1612" i="1"/>
  <c r="P1620" i="1"/>
  <c r="Q1516" i="1"/>
  <c r="R1524" i="1"/>
  <c r="K1532" i="1"/>
  <c r="L1540" i="1"/>
  <c r="Q1548" i="1"/>
  <c r="N1556" i="1"/>
  <c r="Q1564" i="1"/>
  <c r="O1572" i="1"/>
  <c r="N1580" i="1"/>
  <c r="J1580" i="1"/>
  <c r="R1588" i="1"/>
  <c r="L1604" i="1"/>
  <c r="R1596" i="1"/>
  <c r="L1612" i="1"/>
  <c r="N1620" i="1"/>
  <c r="K1516" i="1"/>
  <c r="N1516" i="1"/>
  <c r="N1524" i="1"/>
  <c r="Q1588" i="1"/>
  <c r="K1596" i="1"/>
  <c r="Q892" i="1"/>
  <c r="K892" i="1"/>
  <c r="L892" i="1"/>
  <c r="M892" i="1"/>
  <c r="N892" i="1"/>
  <c r="O892" i="1"/>
  <c r="P892" i="1"/>
  <c r="J892" i="1"/>
  <c r="O1606" i="1"/>
  <c r="K1614" i="1"/>
  <c r="O1622" i="1"/>
  <c r="Q1526" i="1"/>
  <c r="J1534" i="1"/>
  <c r="R1542" i="1"/>
  <c r="M1550" i="1"/>
  <c r="L1558" i="1"/>
  <c r="M1566" i="1"/>
  <c r="K1574" i="1"/>
  <c r="N1582" i="1"/>
  <c r="P1582" i="1"/>
  <c r="Q1590" i="1"/>
  <c r="J1598" i="1"/>
  <c r="R1606" i="1"/>
  <c r="N1614" i="1"/>
  <c r="K1622" i="1"/>
  <c r="O1526" i="1"/>
  <c r="P1526" i="1"/>
  <c r="Q1534" i="1"/>
  <c r="J1542" i="1"/>
  <c r="R1550" i="1"/>
  <c r="K1558" i="1"/>
  <c r="L1566" i="1"/>
  <c r="O1574" i="1"/>
  <c r="O1582" i="1"/>
  <c r="M1590" i="1"/>
  <c r="P1590" i="1"/>
  <c r="N1598" i="1"/>
  <c r="P1598" i="1"/>
  <c r="J1606" i="1"/>
  <c r="R1614" i="1"/>
  <c r="Q1622" i="1"/>
  <c r="P1518" i="1"/>
  <c r="N1526" i="1"/>
  <c r="N1534" i="1"/>
  <c r="P1534" i="1"/>
  <c r="Q1542" i="1"/>
  <c r="J1550" i="1"/>
  <c r="R1558" i="1"/>
  <c r="K1566" i="1"/>
  <c r="L1574" i="1"/>
  <c r="M1582" i="1"/>
  <c r="K1590" i="1"/>
  <c r="K1598" i="1"/>
  <c r="Q1606" i="1"/>
  <c r="P1606" i="1"/>
  <c r="J1614" i="1"/>
  <c r="R1622" i="1"/>
  <c r="R1518" i="1"/>
  <c r="N1518" i="1"/>
  <c r="Q1518" i="1"/>
  <c r="M1518" i="1"/>
  <c r="M1526" i="1"/>
  <c r="M1534" i="1"/>
  <c r="O1542" i="1"/>
  <c r="P1542" i="1"/>
  <c r="Q1550" i="1"/>
  <c r="J1558" i="1"/>
  <c r="R1566" i="1"/>
  <c r="N1574" i="1"/>
  <c r="L1582" i="1"/>
  <c r="O1590" i="1"/>
  <c r="O1598" i="1"/>
  <c r="M1606" i="1"/>
  <c r="O1614" i="1"/>
  <c r="P1614" i="1"/>
  <c r="J1622" i="1"/>
  <c r="B2415" i="1"/>
  <c r="P2298" i="1"/>
  <c r="P2316" i="1"/>
  <c r="P2300" i="1"/>
  <c r="P2313" i="1"/>
  <c r="P2318" i="1"/>
  <c r="P2302" i="1"/>
  <c r="P2315" i="1"/>
  <c r="P2305" i="1"/>
  <c r="P2320" i="1"/>
  <c r="P2319" i="1"/>
  <c r="P2311" i="1"/>
  <c r="P2308" i="1"/>
  <c r="P2307" i="1"/>
  <c r="P2303" i="1"/>
  <c r="P2310" i="1"/>
  <c r="P2309" i="1"/>
  <c r="P2314" i="1"/>
  <c r="P2301" i="1"/>
  <c r="P2306" i="1"/>
  <c r="P2312" i="1"/>
  <c r="P2304" i="1"/>
  <c r="P2317" i="1"/>
  <c r="O2375" i="1"/>
  <c r="O2383" i="1"/>
  <c r="O2378" i="1"/>
  <c r="O2376" i="1"/>
  <c r="O2384" i="1"/>
  <c r="O2377" i="1"/>
  <c r="O2379" i="1"/>
  <c r="O2380" i="1"/>
  <c r="O2381" i="1"/>
  <c r="O2374" i="1"/>
  <c r="O2382" i="1"/>
  <c r="O2385" i="1"/>
  <c r="Q2298" i="1"/>
  <c r="Q2315" i="1"/>
  <c r="Q2308" i="1"/>
  <c r="Q2303" i="1"/>
  <c r="Q2302" i="1"/>
  <c r="Q2320" i="1"/>
  <c r="Q2307" i="1"/>
  <c r="Q2311" i="1"/>
  <c r="Q2312" i="1"/>
  <c r="Q2314" i="1"/>
  <c r="Q2304" i="1"/>
  <c r="Q2319" i="1"/>
  <c r="Q2318" i="1"/>
  <c r="Q2310" i="1"/>
  <c r="Q2317" i="1"/>
  <c r="Q2306" i="1"/>
  <c r="Q2309" i="1"/>
  <c r="Q2301" i="1"/>
  <c r="Q2313" i="1"/>
  <c r="Q2316" i="1"/>
  <c r="Q2300" i="1"/>
  <c r="Q2305" i="1"/>
  <c r="B2363" i="1"/>
  <c r="B2377" i="1"/>
  <c r="B2376" i="1"/>
  <c r="B2379" i="1"/>
  <c r="B2385" i="1"/>
  <c r="B2378" i="1"/>
  <c r="B2384" i="1"/>
  <c r="B2383" i="1"/>
  <c r="B2380" i="1"/>
  <c r="B2375" i="1"/>
  <c r="B2382" i="1"/>
  <c r="B2381" i="1"/>
  <c r="B2374" i="1"/>
  <c r="P2363" i="1"/>
  <c r="P2374" i="1"/>
  <c r="P2382" i="1"/>
  <c r="P2384" i="1"/>
  <c r="P2375" i="1"/>
  <c r="P2383" i="1"/>
  <c r="P2377" i="1"/>
  <c r="P2378" i="1"/>
  <c r="P2379" i="1"/>
  <c r="P2380" i="1"/>
  <c r="P2376" i="1"/>
  <c r="P2385" i="1"/>
  <c r="P2381" i="1"/>
  <c r="R2298" i="1"/>
  <c r="R2308" i="1"/>
  <c r="R2319" i="1"/>
  <c r="R2302" i="1"/>
  <c r="R2311" i="1"/>
  <c r="R2315" i="1"/>
  <c r="R2306" i="1"/>
  <c r="R2313" i="1"/>
  <c r="R2303" i="1"/>
  <c r="R2318" i="1"/>
  <c r="R2317" i="1"/>
  <c r="R2309" i="1"/>
  <c r="R2301" i="1"/>
  <c r="R2305" i="1"/>
  <c r="R2316" i="1"/>
  <c r="R2314" i="1"/>
  <c r="R2300" i="1"/>
  <c r="R2307" i="1"/>
  <c r="R2320" i="1"/>
  <c r="R2304" i="1"/>
  <c r="R2312" i="1"/>
  <c r="R2310" i="1"/>
  <c r="Q2363" i="1"/>
  <c r="Q2381" i="1"/>
  <c r="Q2375" i="1"/>
  <c r="Q2374" i="1"/>
  <c r="Q2382" i="1"/>
  <c r="Q2384" i="1"/>
  <c r="Q2377" i="1"/>
  <c r="Q2385" i="1"/>
  <c r="Q2378" i="1"/>
  <c r="Q2379" i="1"/>
  <c r="Q2383" i="1"/>
  <c r="Q2380" i="1"/>
  <c r="Q2376" i="1"/>
  <c r="J2298" i="1"/>
  <c r="J2302" i="1"/>
  <c r="J2307" i="1"/>
  <c r="J2315" i="1"/>
  <c r="J2314" i="1"/>
  <c r="J2304" i="1"/>
  <c r="J2319" i="1"/>
  <c r="J2308" i="1"/>
  <c r="J2311" i="1"/>
  <c r="J2312" i="1"/>
  <c r="J2310" i="1"/>
  <c r="J2306" i="1"/>
  <c r="J2316" i="1"/>
  <c r="J2313" i="1"/>
  <c r="J2303" i="1"/>
  <c r="J2317" i="1"/>
  <c r="J2309" i="1"/>
  <c r="J2301" i="1"/>
  <c r="J2300" i="1"/>
  <c r="J2305" i="1"/>
  <c r="J2320" i="1"/>
  <c r="J2318" i="1"/>
  <c r="J2363" i="1"/>
  <c r="J2380" i="1"/>
  <c r="J2382" i="1"/>
  <c r="J2381" i="1"/>
  <c r="J2374" i="1"/>
  <c r="J2375" i="1"/>
  <c r="J2376" i="1"/>
  <c r="J2384" i="1"/>
  <c r="J2377" i="1"/>
  <c r="J2385" i="1"/>
  <c r="J2378" i="1"/>
  <c r="J2383" i="1"/>
  <c r="J2379" i="1"/>
  <c r="R2363" i="1"/>
  <c r="R2380" i="1"/>
  <c r="R2381" i="1"/>
  <c r="R2376" i="1"/>
  <c r="R2384" i="1"/>
  <c r="R2377" i="1"/>
  <c r="R2385" i="1"/>
  <c r="R2378" i="1"/>
  <c r="R2375" i="1"/>
  <c r="R2379" i="1"/>
  <c r="R2374" i="1"/>
  <c r="R2382" i="1"/>
  <c r="R2383" i="1"/>
  <c r="O2298" i="1"/>
  <c r="O2317" i="1"/>
  <c r="O2316" i="1"/>
  <c r="O2306" i="1"/>
  <c r="O2320" i="1"/>
  <c r="O2312" i="1"/>
  <c r="O2318" i="1"/>
  <c r="O2310" i="1"/>
  <c r="O2308" i="1"/>
  <c r="O2304" i="1"/>
  <c r="O2311" i="1"/>
  <c r="O2309" i="1"/>
  <c r="O2300" i="1"/>
  <c r="O2305" i="1"/>
  <c r="O2314" i="1"/>
  <c r="O2313" i="1"/>
  <c r="O2315" i="1"/>
  <c r="O2303" i="1"/>
  <c r="O2302" i="1"/>
  <c r="O2301" i="1"/>
  <c r="O2307" i="1"/>
  <c r="O2319" i="1"/>
  <c r="O514" i="1"/>
  <c r="O518" i="1"/>
  <c r="O522" i="1"/>
  <c r="O523" i="1"/>
  <c r="O515" i="1"/>
  <c r="O506" i="1"/>
  <c r="O521" i="1"/>
  <c r="O510" i="1"/>
  <c r="O526" i="1"/>
  <c r="O516" i="1"/>
  <c r="O513" i="1"/>
  <c r="O507" i="1"/>
  <c r="O524" i="1"/>
  <c r="O508" i="1"/>
  <c r="O520" i="1"/>
  <c r="O512" i="1"/>
  <c r="O519" i="1"/>
  <c r="O517" i="1"/>
  <c r="O511" i="1"/>
  <c r="O525" i="1"/>
  <c r="O509" i="1"/>
  <c r="L2298" i="1"/>
  <c r="L2304" i="1"/>
  <c r="L2313" i="1"/>
  <c r="L2318" i="1"/>
  <c r="L2312" i="1"/>
  <c r="L2310" i="1"/>
  <c r="L2303" i="1"/>
  <c r="L2314" i="1"/>
  <c r="L2308" i="1"/>
  <c r="L2316" i="1"/>
  <c r="L2300" i="1"/>
  <c r="L2302" i="1"/>
  <c r="L2320" i="1"/>
  <c r="L2306" i="1"/>
  <c r="L2317" i="1"/>
  <c r="L2319" i="1"/>
  <c r="L2309" i="1"/>
  <c r="L2305" i="1"/>
  <c r="L2311" i="1"/>
  <c r="L2301" i="1"/>
  <c r="L2315" i="1"/>
  <c r="L2307" i="1"/>
  <c r="L2363" i="1"/>
  <c r="L2378" i="1"/>
  <c r="L2379" i="1"/>
  <c r="L2381" i="1"/>
  <c r="L2374" i="1"/>
  <c r="L2382" i="1"/>
  <c r="L2375" i="1"/>
  <c r="L2383" i="1"/>
  <c r="L2376" i="1"/>
  <c r="L2384" i="1"/>
  <c r="L2380" i="1"/>
  <c r="L2377" i="1"/>
  <c r="L2385" i="1"/>
  <c r="B2329" i="1"/>
  <c r="B2337" i="1"/>
  <c r="A2298" i="1"/>
  <c r="A2302" i="1"/>
  <c r="A2313" i="1"/>
  <c r="A2308" i="1"/>
  <c r="A2311" i="1"/>
  <c r="A2300" i="1"/>
  <c r="A2312" i="1"/>
  <c r="A2319" i="1"/>
  <c r="A2310" i="1"/>
  <c r="A2304" i="1"/>
  <c r="A2316" i="1"/>
  <c r="A2303" i="1"/>
  <c r="A2306" i="1"/>
  <c r="A2301" i="1"/>
  <c r="A2320" i="1"/>
  <c r="A2317" i="1"/>
  <c r="A2305" i="1"/>
  <c r="A2318" i="1"/>
  <c r="A2315" i="1"/>
  <c r="A2309" i="1"/>
  <c r="A2307" i="1"/>
  <c r="A2314" i="1"/>
  <c r="M2298" i="1"/>
  <c r="M2315" i="1"/>
  <c r="M2302" i="1"/>
  <c r="M2306" i="1"/>
  <c r="M2305" i="1"/>
  <c r="M2317" i="1"/>
  <c r="M2300" i="1"/>
  <c r="M2307" i="1"/>
  <c r="M2309" i="1"/>
  <c r="M2314" i="1"/>
  <c r="M2304" i="1"/>
  <c r="M2301" i="1"/>
  <c r="M2319" i="1"/>
  <c r="M2303" i="1"/>
  <c r="M2313" i="1"/>
  <c r="M2316" i="1"/>
  <c r="M2312" i="1"/>
  <c r="M2320" i="1"/>
  <c r="M2311" i="1"/>
  <c r="M2318" i="1"/>
  <c r="M2308" i="1"/>
  <c r="M2310" i="1"/>
  <c r="M2363" i="1"/>
  <c r="M2377" i="1"/>
  <c r="M2385" i="1"/>
  <c r="M2378" i="1"/>
  <c r="M2381" i="1"/>
  <c r="M2374" i="1"/>
  <c r="M2382" i="1"/>
  <c r="M2375" i="1"/>
  <c r="M2383" i="1"/>
  <c r="M2376" i="1"/>
  <c r="M2384" i="1"/>
  <c r="M2379" i="1"/>
  <c r="M2380" i="1"/>
  <c r="O2299" i="1"/>
  <c r="O2413" i="1"/>
  <c r="B2298" i="1"/>
  <c r="B2303" i="1"/>
  <c r="B2305" i="1"/>
  <c r="B2307" i="1"/>
  <c r="B2320" i="1"/>
  <c r="B2309" i="1"/>
  <c r="B2315" i="1"/>
  <c r="B2312" i="1"/>
  <c r="B2304" i="1"/>
  <c r="B2300" i="1"/>
  <c r="B2313" i="1"/>
  <c r="B2301" i="1"/>
  <c r="B2317" i="1"/>
  <c r="B2308" i="1"/>
  <c r="B2302" i="1"/>
  <c r="B2310" i="1"/>
  <c r="B2319" i="1"/>
  <c r="B2306" i="1"/>
  <c r="B2316" i="1"/>
  <c r="B2314" i="1"/>
  <c r="B2318" i="1"/>
  <c r="B2311" i="1"/>
  <c r="N2302" i="1"/>
  <c r="N2304" i="1"/>
  <c r="N2309" i="1"/>
  <c r="N2305" i="1"/>
  <c r="N2310" i="1"/>
  <c r="N2301" i="1"/>
  <c r="N2306" i="1"/>
  <c r="N2312" i="1"/>
  <c r="N2316" i="1"/>
  <c r="N2308" i="1"/>
  <c r="N2303" i="1"/>
  <c r="N2311" i="1"/>
  <c r="N2300" i="1"/>
  <c r="N2314" i="1"/>
  <c r="N2319" i="1"/>
  <c r="N2318" i="1"/>
  <c r="N2317" i="1"/>
  <c r="N2313" i="1"/>
  <c r="N2315" i="1"/>
  <c r="N2320" i="1"/>
  <c r="N2307" i="1"/>
  <c r="A2363" i="1"/>
  <c r="A2376" i="1"/>
  <c r="A2380" i="1"/>
  <c r="A2379" i="1"/>
  <c r="A2384" i="1"/>
  <c r="A2374" i="1"/>
  <c r="A2382" i="1"/>
  <c r="A2381" i="1"/>
  <c r="A2377" i="1"/>
  <c r="A2375" i="1"/>
  <c r="A2383" i="1"/>
  <c r="A2378" i="1"/>
  <c r="A2385" i="1"/>
  <c r="N2363" i="1"/>
  <c r="N2376" i="1"/>
  <c r="N2384" i="1"/>
  <c r="N2378" i="1"/>
  <c r="N2377" i="1"/>
  <c r="N2385" i="1"/>
  <c r="N2380" i="1"/>
  <c r="N2381" i="1"/>
  <c r="N2374" i="1"/>
  <c r="N2382" i="1"/>
  <c r="N2379" i="1"/>
  <c r="N2375" i="1"/>
  <c r="N2383" i="1"/>
  <c r="K1575" i="1"/>
  <c r="O1543" i="1"/>
  <c r="M1623" i="1"/>
  <c r="J876" i="1"/>
  <c r="P2142" i="1"/>
  <c r="L2428" i="1"/>
  <c r="K2443" i="1"/>
  <c r="O321" i="1"/>
  <c r="J2143" i="1"/>
  <c r="M898" i="1"/>
  <c r="M320" i="1"/>
  <c r="L910" i="1"/>
  <c r="O884" i="1"/>
  <c r="N872" i="1"/>
  <c r="K1543" i="1"/>
  <c r="M1567" i="1"/>
  <c r="O1535" i="1"/>
  <c r="Q391" i="1"/>
  <c r="J391" i="1"/>
  <c r="R391" i="1"/>
  <c r="K391" i="1"/>
  <c r="L391" i="1"/>
  <c r="M391" i="1"/>
  <c r="N391" i="1"/>
  <c r="O391" i="1"/>
  <c r="P391" i="1"/>
  <c r="Q383" i="1"/>
  <c r="J383" i="1"/>
  <c r="R383" i="1"/>
  <c r="K383" i="1"/>
  <c r="L383" i="1"/>
  <c r="M383" i="1"/>
  <c r="N383" i="1"/>
  <c r="O383" i="1"/>
  <c r="P383" i="1"/>
  <c r="Q1543" i="1"/>
  <c r="N1575" i="1"/>
  <c r="P1591" i="1"/>
  <c r="J390" i="1"/>
  <c r="R390" i="1"/>
  <c r="K390" i="1"/>
  <c r="L390" i="1"/>
  <c r="M390" i="1"/>
  <c r="N390" i="1"/>
  <c r="O390" i="1"/>
  <c r="P390" i="1"/>
  <c r="Q390" i="1"/>
  <c r="L1615" i="1"/>
  <c r="L2447" i="1"/>
  <c r="P1519" i="1"/>
  <c r="R1551" i="1"/>
  <c r="J1583" i="1"/>
  <c r="L396" i="1"/>
  <c r="M396" i="1"/>
  <c r="N396" i="1"/>
  <c r="O396" i="1"/>
  <c r="P396" i="1"/>
  <c r="Q396" i="1"/>
  <c r="J396" i="1"/>
  <c r="R396" i="1"/>
  <c r="K396" i="1"/>
  <c r="L388" i="1"/>
  <c r="M388" i="1"/>
  <c r="N388" i="1"/>
  <c r="O388" i="1"/>
  <c r="P388" i="1"/>
  <c r="Q388" i="1"/>
  <c r="J388" i="1"/>
  <c r="R388" i="1"/>
  <c r="K388" i="1"/>
  <c r="Q260" i="1"/>
  <c r="P2447" i="1"/>
  <c r="L1519" i="1"/>
  <c r="P1551" i="1"/>
  <c r="N1583" i="1"/>
  <c r="M15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471" i="1"/>
  <c r="K1559" i="1"/>
  <c r="K1527" i="1"/>
  <c r="N394" i="1"/>
  <c r="O394" i="1"/>
  <c r="P394" i="1"/>
  <c r="Q394" i="1"/>
  <c r="J394" i="1"/>
  <c r="R394" i="1"/>
  <c r="K394" i="1"/>
  <c r="L394" i="1"/>
  <c r="M394" i="1"/>
  <c r="N386" i="1"/>
  <c r="O386" i="1"/>
  <c r="P386" i="1"/>
  <c r="Q386" i="1"/>
  <c r="J386" i="1"/>
  <c r="R386" i="1"/>
  <c r="K386" i="1"/>
  <c r="L386" i="1"/>
  <c r="M386" i="1"/>
  <c r="K2471" i="1"/>
  <c r="Q1559" i="1"/>
  <c r="R1535" i="1"/>
  <c r="O393" i="1"/>
  <c r="P393" i="1"/>
  <c r="Q393" i="1"/>
  <c r="J393" i="1"/>
  <c r="R393" i="1"/>
  <c r="K393" i="1"/>
  <c r="L393" i="1"/>
  <c r="M393" i="1"/>
  <c r="N393" i="1"/>
  <c r="O385" i="1"/>
  <c r="P385" i="1"/>
  <c r="Q385" i="1"/>
  <c r="J385" i="1"/>
  <c r="R385" i="1"/>
  <c r="K385" i="1"/>
  <c r="L385" i="1"/>
  <c r="M385" i="1"/>
  <c r="N385" i="1"/>
  <c r="R1567" i="1"/>
  <c r="M1535" i="1"/>
  <c r="P392" i="1"/>
  <c r="Q392" i="1"/>
  <c r="J392" i="1"/>
  <c r="R392" i="1"/>
  <c r="K392" i="1"/>
  <c r="L392" i="1"/>
  <c r="M392" i="1"/>
  <c r="N392" i="1"/>
  <c r="O392" i="1"/>
  <c r="A384" i="1"/>
  <c r="P384" i="1"/>
  <c r="Q384" i="1"/>
  <c r="J384" i="1"/>
  <c r="R384" i="1"/>
  <c r="K384" i="1"/>
  <c r="L384" i="1"/>
  <c r="M384" i="1"/>
  <c r="N384" i="1"/>
  <c r="O384" i="1"/>
  <c r="O1519" i="1"/>
  <c r="P1543" i="1"/>
  <c r="Q1551" i="1"/>
  <c r="J1559" i="1"/>
  <c r="N1567" i="1"/>
  <c r="L1575" i="1"/>
  <c r="R1583" i="1"/>
  <c r="L1527" i="1"/>
  <c r="N1535" i="1"/>
  <c r="R1591" i="1"/>
  <c r="N1623" i="1"/>
  <c r="J1543" i="1"/>
  <c r="N1551" i="1"/>
  <c r="O1551" i="1"/>
  <c r="P1559" i="1"/>
  <c r="Q1567" i="1"/>
  <c r="J1575" i="1"/>
  <c r="M1583" i="1"/>
  <c r="R1527" i="1"/>
  <c r="L1535" i="1"/>
  <c r="O1591" i="1"/>
  <c r="N1599" i="1"/>
  <c r="J1519" i="1"/>
  <c r="R1543" i="1"/>
  <c r="L1551" i="1"/>
  <c r="R1559" i="1"/>
  <c r="O1559" i="1"/>
  <c r="P1567" i="1"/>
  <c r="Q1575" i="1"/>
  <c r="K1583" i="1"/>
  <c r="J1527" i="1"/>
  <c r="J1535" i="1"/>
  <c r="M1599" i="1"/>
  <c r="N1519" i="1"/>
  <c r="N1543" i="1"/>
  <c r="M1551" i="1"/>
  <c r="N1559" i="1"/>
  <c r="L1567" i="1"/>
  <c r="O1567" i="1"/>
  <c r="P1575" i="1"/>
  <c r="Q1583" i="1"/>
  <c r="Q1527" i="1"/>
  <c r="K1535" i="1"/>
  <c r="K1607" i="1"/>
  <c r="R1519" i="1"/>
  <c r="M1519" i="1"/>
  <c r="M1543" i="1"/>
  <c r="K1551" i="1"/>
  <c r="M1559" i="1"/>
  <c r="J1567" i="1"/>
  <c r="R1575" i="1"/>
  <c r="O1575" i="1"/>
  <c r="P1583" i="1"/>
  <c r="P1527" i="1"/>
  <c r="Q1535" i="1"/>
  <c r="R1607" i="1"/>
  <c r="K1519" i="1"/>
  <c r="Q1519" i="1"/>
  <c r="L1543" i="1"/>
  <c r="J1551" i="1"/>
  <c r="L1559" i="1"/>
  <c r="K1567" i="1"/>
  <c r="M1575" i="1"/>
  <c r="L1583" i="1"/>
  <c r="O1583" i="1"/>
  <c r="N1527" i="1"/>
  <c r="O1527" i="1"/>
  <c r="P1535" i="1"/>
  <c r="N1615" i="1"/>
  <c r="Q17" i="1"/>
  <c r="P67" i="1"/>
  <c r="P260" i="1"/>
  <c r="R210" i="1"/>
  <c r="N152" i="1"/>
  <c r="O67" i="1"/>
  <c r="J2069" i="1"/>
  <c r="K260" i="1"/>
  <c r="R228" i="1"/>
  <c r="Q2394" i="1"/>
  <c r="Q2364" i="1"/>
  <c r="Q2389" i="1"/>
  <c r="P2468" i="1"/>
  <c r="P2467" i="1"/>
  <c r="L2336" i="1"/>
  <c r="L2340" i="1"/>
  <c r="M321" i="1"/>
  <c r="M2143" i="1"/>
  <c r="B260" i="1"/>
  <c r="N2450" i="1"/>
  <c r="A321" i="1"/>
  <c r="J877" i="1"/>
  <c r="M2450" i="1"/>
  <c r="L2423" i="1"/>
  <c r="P2143" i="1"/>
  <c r="K201" i="1"/>
  <c r="A313" i="1"/>
  <c r="P877" i="1"/>
  <c r="R201" i="1"/>
  <c r="N2465" i="1"/>
  <c r="O877" i="1"/>
  <c r="J2423" i="1"/>
  <c r="M2465" i="1"/>
  <c r="N2440" i="1"/>
  <c r="Q2069" i="1"/>
  <c r="J228" i="1"/>
  <c r="A2465" i="1"/>
  <c r="Q923" i="1"/>
  <c r="Q149" i="1"/>
  <c r="J149" i="1"/>
  <c r="N2420" i="1"/>
  <c r="R880" i="1"/>
  <c r="N1529" i="1"/>
  <c r="L152" i="1"/>
  <c r="M1521" i="1"/>
  <c r="K1521" i="1"/>
  <c r="L1569" i="1"/>
  <c r="Q213" i="1"/>
  <c r="J1609" i="1"/>
  <c r="P152" i="1"/>
  <c r="K17" i="1"/>
  <c r="M1529" i="1"/>
  <c r="K1569" i="1"/>
  <c r="P1617" i="1"/>
  <c r="M2453" i="1"/>
  <c r="J896" i="1"/>
  <c r="N149" i="1"/>
  <c r="N67" i="1"/>
  <c r="P2069" i="1"/>
  <c r="O260" i="1"/>
  <c r="A260" i="1"/>
  <c r="J201" i="1"/>
  <c r="Q228" i="1"/>
  <c r="K1517" i="1"/>
  <c r="R1521" i="1"/>
  <c r="O2447" i="1"/>
  <c r="A2458" i="1"/>
  <c r="P481" i="1"/>
  <c r="Q886" i="1"/>
  <c r="K28" i="1"/>
  <c r="N1525" i="1"/>
  <c r="O1533" i="1"/>
  <c r="O1541" i="1"/>
  <c r="Q1541" i="1"/>
  <c r="J1549" i="1"/>
  <c r="R1557" i="1"/>
  <c r="K1565" i="1"/>
  <c r="L1573" i="1"/>
  <c r="M1581" i="1"/>
  <c r="N1589" i="1"/>
  <c r="O1537" i="1"/>
  <c r="O1597" i="1"/>
  <c r="P1605" i="1"/>
  <c r="N1613" i="1"/>
  <c r="P1621" i="1"/>
  <c r="Q1621" i="1"/>
  <c r="Q1617" i="1"/>
  <c r="A2453" i="1"/>
  <c r="M908" i="1"/>
  <c r="A149" i="1"/>
  <c r="M67" i="1"/>
  <c r="N2069" i="1"/>
  <c r="N260" i="1"/>
  <c r="Q201" i="1"/>
  <c r="B201" i="1"/>
  <c r="P228" i="1"/>
  <c r="J1517" i="1"/>
  <c r="Q1521" i="1"/>
  <c r="O885" i="1"/>
  <c r="R2457" i="1"/>
  <c r="R318" i="1"/>
  <c r="L2148" i="1"/>
  <c r="M1525" i="1"/>
  <c r="N1533" i="1"/>
  <c r="N1541" i="1"/>
  <c r="P1549" i="1"/>
  <c r="Q1549" i="1"/>
  <c r="J1557" i="1"/>
  <c r="R1565" i="1"/>
  <c r="K1573" i="1"/>
  <c r="O1581" i="1"/>
  <c r="M1589" i="1"/>
  <c r="N1537" i="1"/>
  <c r="P1585" i="1"/>
  <c r="L1597" i="1"/>
  <c r="R1605" i="1"/>
  <c r="L1613" i="1"/>
  <c r="N1621" i="1"/>
  <c r="L1625" i="1"/>
  <c r="R886" i="1"/>
  <c r="J318" i="1"/>
  <c r="J481" i="1"/>
  <c r="M260" i="1"/>
  <c r="P201" i="1"/>
  <c r="O228" i="1"/>
  <c r="J1545" i="1"/>
  <c r="J1625" i="1"/>
  <c r="R67" i="1"/>
  <c r="L260" i="1"/>
  <c r="O201" i="1"/>
  <c r="N228" i="1"/>
  <c r="P1517" i="1"/>
  <c r="O1521" i="1"/>
  <c r="R2432" i="1"/>
  <c r="N2457" i="1"/>
  <c r="L310" i="1"/>
  <c r="M2140" i="1"/>
  <c r="A2124" i="1"/>
  <c r="R906" i="1"/>
  <c r="P1553" i="1"/>
  <c r="K1525" i="1"/>
  <c r="M1533" i="1"/>
  <c r="P1541" i="1"/>
  <c r="N1549" i="1"/>
  <c r="L1557" i="1"/>
  <c r="P1565" i="1"/>
  <c r="Q1565" i="1"/>
  <c r="J1573" i="1"/>
  <c r="R1581" i="1"/>
  <c r="K1589" i="1"/>
  <c r="O1545" i="1"/>
  <c r="R1593" i="1"/>
  <c r="R1597" i="1"/>
  <c r="M1605" i="1"/>
  <c r="P1613" i="1"/>
  <c r="J1621" i="1"/>
  <c r="Q1601" i="1"/>
  <c r="P1641" i="1"/>
  <c r="L67" i="1"/>
  <c r="M2069" i="1"/>
  <c r="A201" i="1"/>
  <c r="O2432" i="1"/>
  <c r="K2148" i="1"/>
  <c r="M906" i="1"/>
  <c r="L2069" i="1"/>
  <c r="B228" i="1"/>
  <c r="J67" i="1"/>
  <c r="N1521" i="1"/>
  <c r="L1553" i="1"/>
  <c r="R1525" i="1"/>
  <c r="K1533" i="1"/>
  <c r="M1541" i="1"/>
  <c r="M1549" i="1"/>
  <c r="P1557" i="1"/>
  <c r="N1565" i="1"/>
  <c r="M1573" i="1"/>
  <c r="Q1573" i="1"/>
  <c r="J1581" i="1"/>
  <c r="R1589" i="1"/>
  <c r="R1561" i="1"/>
  <c r="Q1593" i="1"/>
  <c r="K1597" i="1"/>
  <c r="J1605" i="1"/>
  <c r="O1613" i="1"/>
  <c r="M1621" i="1"/>
  <c r="N1601" i="1"/>
  <c r="J1681" i="1"/>
  <c r="J1521" i="1"/>
  <c r="K67" i="1"/>
  <c r="P1521" i="1"/>
  <c r="J2457" i="1"/>
  <c r="K1585" i="1"/>
  <c r="P314" i="1"/>
  <c r="B67" i="1"/>
  <c r="A67" i="1"/>
  <c r="K2069" i="1"/>
  <c r="B2069" i="1"/>
  <c r="R260" i="1"/>
  <c r="N201" i="1"/>
  <c r="L228" i="1"/>
  <c r="Q1517" i="1"/>
  <c r="O1517" i="1"/>
  <c r="P2432" i="1"/>
  <c r="B2457" i="1"/>
  <c r="K310" i="1"/>
  <c r="L2140" i="1"/>
  <c r="P874" i="1"/>
  <c r="A912" i="1"/>
  <c r="K2428" i="1"/>
  <c r="M2144" i="1"/>
  <c r="A152" i="1"/>
  <c r="R2069" i="1"/>
  <c r="L201" i="1"/>
  <c r="K228" i="1"/>
  <c r="N1517" i="1"/>
  <c r="L1521" i="1"/>
  <c r="B2432" i="1"/>
  <c r="R2471" i="1"/>
  <c r="Q880" i="1"/>
  <c r="M918" i="1"/>
  <c r="O1553" i="1"/>
  <c r="J1525" i="1"/>
  <c r="R1533" i="1"/>
  <c r="K1541" i="1"/>
  <c r="L1549" i="1"/>
  <c r="O1557" i="1"/>
  <c r="O1565" i="1"/>
  <c r="P1573" i="1"/>
  <c r="P1581" i="1"/>
  <c r="Q1581" i="1"/>
  <c r="J1589" i="1"/>
  <c r="K1529" i="1"/>
  <c r="Q1561" i="1"/>
  <c r="P1597" i="1"/>
  <c r="Q1597" i="1"/>
  <c r="K1605" i="1"/>
  <c r="M1613" i="1"/>
  <c r="R1621" i="1"/>
  <c r="N1609" i="1"/>
  <c r="K152" i="1"/>
  <c r="P149" i="1"/>
  <c r="P358" i="1"/>
  <c r="K213" i="1"/>
  <c r="L17" i="1"/>
  <c r="A320" i="1"/>
  <c r="A2142" i="1"/>
  <c r="M872" i="1"/>
  <c r="P884" i="1"/>
  <c r="L898" i="1"/>
  <c r="Q910" i="1"/>
  <c r="R152" i="1"/>
  <c r="B152" i="1"/>
  <c r="O149" i="1"/>
  <c r="P2160" i="1"/>
  <c r="R213" i="1"/>
  <c r="N17" i="1"/>
  <c r="L312" i="1"/>
  <c r="K2150" i="1"/>
  <c r="P269" i="1"/>
  <c r="P872" i="1"/>
  <c r="B884" i="1"/>
  <c r="A898" i="1"/>
  <c r="N916" i="1"/>
  <c r="B2160" i="1"/>
  <c r="J213" i="1"/>
  <c r="M17" i="1"/>
  <c r="K312" i="1"/>
  <c r="O2150" i="1"/>
  <c r="L269" i="1"/>
  <c r="K878" i="1"/>
  <c r="A884" i="1"/>
  <c r="R904" i="1"/>
  <c r="M916" i="1"/>
  <c r="L916" i="1"/>
  <c r="J152" i="1"/>
  <c r="K149" i="1"/>
  <c r="B149" i="1"/>
  <c r="O213" i="1"/>
  <c r="B17" i="1"/>
  <c r="K320" i="1"/>
  <c r="N312" i="1"/>
  <c r="M2150" i="1"/>
  <c r="A269" i="1"/>
  <c r="R878" i="1"/>
  <c r="Q904" i="1"/>
  <c r="N1743" i="1"/>
  <c r="B1649" i="1"/>
  <c r="L320" i="1"/>
  <c r="O312" i="1"/>
  <c r="N2150" i="1"/>
  <c r="J269" i="1"/>
  <c r="J878" i="1"/>
  <c r="O904" i="1"/>
  <c r="Q152" i="1"/>
  <c r="L149" i="1"/>
  <c r="J320" i="1"/>
  <c r="M312" i="1"/>
  <c r="J2142" i="1"/>
  <c r="B269" i="1"/>
  <c r="Q884" i="1"/>
  <c r="B904" i="1"/>
  <c r="N888" i="1"/>
  <c r="N213" i="1"/>
  <c r="A213" i="1"/>
  <c r="Q320" i="1"/>
  <c r="Q2142" i="1"/>
  <c r="K872" i="1"/>
  <c r="R884" i="1"/>
  <c r="N898" i="1"/>
  <c r="A904" i="1"/>
  <c r="R892" i="1"/>
  <c r="M205" i="1"/>
  <c r="O1665" i="1"/>
  <c r="L1544" i="1"/>
  <c r="J1536" i="1"/>
  <c r="P1520" i="1"/>
  <c r="J56" i="1"/>
  <c r="N2442" i="1"/>
  <c r="K1005" i="1"/>
  <c r="K1528" i="1"/>
  <c r="J1560" i="1"/>
  <c r="L1576" i="1"/>
  <c r="J1552" i="1"/>
  <c r="J15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0" i="1"/>
  <c r="L2465" i="1"/>
  <c r="K16" i="1"/>
  <c r="Q318" i="1"/>
  <c r="R310" i="1"/>
  <c r="O481" i="1"/>
  <c r="R2148" i="1"/>
  <c r="R2140" i="1"/>
  <c r="M2124" i="1"/>
  <c r="M874" i="1"/>
  <c r="P880" i="1"/>
  <c r="P886" i="1"/>
  <c r="Q906" i="1"/>
  <c r="N918" i="1"/>
  <c r="Q2423" i="1"/>
  <c r="R1586" i="1"/>
  <c r="O1594" i="1"/>
  <c r="R1531" i="1"/>
  <c r="Q1610" i="1"/>
  <c r="R1721" i="1"/>
  <c r="N1626" i="1"/>
  <c r="P1602" i="1"/>
  <c r="M1618" i="1"/>
  <c r="K2450" i="1"/>
  <c r="K2465" i="1"/>
  <c r="A2071" i="1"/>
  <c r="P318" i="1"/>
  <c r="P310" i="1"/>
  <c r="N481" i="1"/>
  <c r="J2148" i="1"/>
  <c r="J2140" i="1"/>
  <c r="R2124" i="1"/>
  <c r="L874" i="1"/>
  <c r="M880" i="1"/>
  <c r="K886" i="1"/>
  <c r="O906" i="1"/>
  <c r="L918" i="1"/>
  <c r="B2423" i="1"/>
  <c r="P1586" i="1"/>
  <c r="K1594" i="1"/>
  <c r="O1610" i="1"/>
  <c r="A1727" i="1"/>
  <c r="R1626" i="1"/>
  <c r="L1626" i="1"/>
  <c r="N1602" i="1"/>
  <c r="J1618" i="1"/>
  <c r="R2450" i="1"/>
  <c r="B2450" i="1"/>
  <c r="R2465" i="1"/>
  <c r="M2294" i="1"/>
  <c r="B318" i="1"/>
  <c r="O310" i="1"/>
  <c r="M481" i="1"/>
  <c r="P2148" i="1"/>
  <c r="Q2140" i="1"/>
  <c r="J2124" i="1"/>
  <c r="J874" i="1"/>
  <c r="J880" i="1"/>
  <c r="N886" i="1"/>
  <c r="A906" i="1"/>
  <c r="Q918" i="1"/>
  <c r="O1586" i="1"/>
  <c r="J1594" i="1"/>
  <c r="P1610" i="1"/>
  <c r="O1626" i="1"/>
  <c r="Q1602" i="1"/>
  <c r="L1602" i="1"/>
  <c r="N1618" i="1"/>
  <c r="J996" i="1"/>
  <c r="J2450" i="1"/>
  <c r="A2450" i="1"/>
  <c r="J2465" i="1"/>
  <c r="M318" i="1"/>
  <c r="A318" i="1"/>
  <c r="B310" i="1"/>
  <c r="L481" i="1"/>
  <c r="O2148" i="1"/>
  <c r="P2140" i="1"/>
  <c r="Q2124" i="1"/>
  <c r="K874" i="1"/>
  <c r="N880" i="1"/>
  <c r="A886" i="1"/>
  <c r="P912" i="1"/>
  <c r="K1586" i="1"/>
  <c r="Q1594" i="1"/>
  <c r="K1610" i="1"/>
  <c r="K1626" i="1"/>
  <c r="O1602" i="1"/>
  <c r="Q1618" i="1"/>
  <c r="L1618" i="1"/>
  <c r="O996" i="1"/>
  <c r="P2415" i="1"/>
  <c r="L318" i="1"/>
  <c r="N2148" i="1"/>
  <c r="N874" i="1"/>
  <c r="Q1578" i="1"/>
  <c r="N1586" i="1"/>
  <c r="P1594" i="1"/>
  <c r="Q1726" i="1"/>
  <c r="J1610" i="1"/>
  <c r="J1626" i="1"/>
  <c r="K1602" i="1"/>
  <c r="P1618" i="1"/>
  <c r="B1022" i="1"/>
  <c r="Q2450" i="1"/>
  <c r="P2465" i="1"/>
  <c r="Q2465" i="1"/>
  <c r="N310" i="1"/>
  <c r="A310" i="1"/>
  <c r="A481" i="1"/>
  <c r="N2140" i="1"/>
  <c r="O2124" i="1"/>
  <c r="B880" i="1"/>
  <c r="K912" i="1"/>
  <c r="A2085" i="1"/>
  <c r="O2465" i="1"/>
  <c r="B2046" i="1"/>
  <c r="K318" i="1"/>
  <c r="M310" i="1"/>
  <c r="B481" i="1"/>
  <c r="A2148" i="1"/>
  <c r="B2140" i="1"/>
  <c r="N2124" i="1"/>
  <c r="A874" i="1"/>
  <c r="A880" i="1"/>
  <c r="J912" i="1"/>
  <c r="O2423" i="1"/>
  <c r="R2440" i="1"/>
  <c r="N1578" i="1"/>
  <c r="M1586" i="1"/>
  <c r="M1594" i="1"/>
  <c r="A1758" i="1"/>
  <c r="R1610" i="1"/>
  <c r="Q1626" i="1"/>
  <c r="J1602" i="1"/>
  <c r="K1618" i="1"/>
  <c r="N1627" i="1"/>
  <c r="R2046" i="1"/>
  <c r="N2166" i="1"/>
  <c r="N205" i="1"/>
  <c r="R32" i="1"/>
  <c r="O2448" i="1"/>
  <c r="J1520" i="1"/>
  <c r="L1520" i="1"/>
  <c r="Q1536" i="1"/>
  <c r="O1528" i="1"/>
  <c r="P1560" i="1"/>
  <c r="M1552" i="1"/>
  <c r="L1568" i="1"/>
  <c r="O1544" i="1"/>
  <c r="J2046" i="1"/>
  <c r="M2166" i="1"/>
  <c r="B205" i="1"/>
  <c r="N24" i="1"/>
  <c r="L2351" i="1"/>
  <c r="N2458" i="1"/>
  <c r="R1520" i="1"/>
  <c r="M1536" i="1"/>
  <c r="M1528" i="1"/>
  <c r="N1528" i="1"/>
  <c r="O1560" i="1"/>
  <c r="L1552" i="1"/>
  <c r="M1568" i="1"/>
  <c r="M1544" i="1"/>
  <c r="N1544" i="1"/>
  <c r="N2046" i="1"/>
  <c r="A2166" i="1"/>
  <c r="A205" i="1"/>
  <c r="M16" i="1"/>
  <c r="A2351" i="1"/>
  <c r="M2458" i="1"/>
  <c r="Q1520" i="1"/>
  <c r="R1536" i="1"/>
  <c r="L1528" i="1"/>
  <c r="K1560" i="1"/>
  <c r="N1560" i="1"/>
  <c r="K1552" i="1"/>
  <c r="K1568" i="1"/>
  <c r="K1544" i="1"/>
  <c r="M1634" i="1"/>
  <c r="A2159" i="1"/>
  <c r="R2166" i="1"/>
  <c r="L205" i="1"/>
  <c r="R56" i="1"/>
  <c r="L2079" i="1"/>
  <c r="N2433" i="1"/>
  <c r="L2472" i="1"/>
  <c r="O1520" i="1"/>
  <c r="P1536" i="1"/>
  <c r="R1528" i="1"/>
  <c r="R1560" i="1"/>
  <c r="J1576" i="1"/>
  <c r="P1552" i="1"/>
  <c r="R1568" i="1"/>
  <c r="J1544" i="1"/>
  <c r="Q2046" i="1"/>
  <c r="J2166" i="1"/>
  <c r="K205" i="1"/>
  <c r="K48" i="1"/>
  <c r="L2448" i="1"/>
  <c r="B2472" i="1"/>
  <c r="N1520" i="1"/>
  <c r="O1536" i="1"/>
  <c r="J1528" i="1"/>
  <c r="Q1560" i="1"/>
  <c r="O1552" i="1"/>
  <c r="P1568" i="1"/>
  <c r="R1544" i="1"/>
  <c r="R1600" i="1"/>
  <c r="M2046" i="1"/>
  <c r="Q2166" i="1"/>
  <c r="J205" i="1"/>
  <c r="L48" i="1"/>
  <c r="K2448" i="1"/>
  <c r="K1520" i="1"/>
  <c r="L1536" i="1"/>
  <c r="N1536" i="1"/>
  <c r="Q1528" i="1"/>
  <c r="M1560" i="1"/>
  <c r="Q1552" i="1"/>
  <c r="N1552" i="1"/>
  <c r="O1568" i="1"/>
  <c r="Q1544" i="1"/>
  <c r="K2046" i="1"/>
  <c r="P2166" i="1"/>
  <c r="P205" i="1"/>
  <c r="B40" i="1"/>
  <c r="Q1568" i="1"/>
  <c r="O2389" i="1"/>
  <c r="M222" i="1"/>
  <c r="K1531" i="1"/>
  <c r="P2364" i="1"/>
  <c r="M1539" i="1"/>
  <c r="L1547" i="1"/>
  <c r="Q2359" i="1"/>
  <c r="J232" i="1"/>
  <c r="P1571" i="1"/>
  <c r="M1555" i="1"/>
  <c r="O1048" i="1"/>
  <c r="P2164" i="1"/>
  <c r="R2324" i="1"/>
  <c r="J267" i="1"/>
  <c r="J1563" i="1"/>
  <c r="Q1595" i="1"/>
  <c r="N58" i="1"/>
  <c r="L2299" i="1"/>
  <c r="L266" i="1"/>
  <c r="N1579" i="1"/>
  <c r="P1760" i="1"/>
  <c r="O1603" i="1"/>
  <c r="O34" i="1"/>
  <c r="O2077" i="1"/>
  <c r="Q1587" i="1"/>
  <c r="A1689" i="1"/>
  <c r="J1611" i="1"/>
  <c r="Q958" i="1"/>
  <c r="P964" i="1"/>
  <c r="N18" i="1"/>
  <c r="J2085" i="1"/>
  <c r="N1523" i="1"/>
  <c r="L1632" i="1"/>
  <c r="J1619" i="1"/>
  <c r="P202" i="1"/>
  <c r="K58" i="1"/>
  <c r="K34" i="1"/>
  <c r="B18" i="1"/>
  <c r="L2415" i="1"/>
  <c r="M2389" i="1"/>
  <c r="O2364" i="1"/>
  <c r="O2359" i="1"/>
  <c r="Q2324" i="1"/>
  <c r="K2299" i="1"/>
  <c r="N2077" i="1"/>
  <c r="Q2085" i="1"/>
  <c r="P267" i="1"/>
  <c r="B266" i="1"/>
  <c r="O262" i="1"/>
  <c r="L230" i="1"/>
  <c r="M364" i="1"/>
  <c r="L1539" i="1"/>
  <c r="M1571" i="1"/>
  <c r="M1523" i="1"/>
  <c r="Q1531" i="1"/>
  <c r="N1547" i="1"/>
  <c r="K1547" i="1"/>
  <c r="L1555" i="1"/>
  <c r="M1563" i="1"/>
  <c r="J1579" i="1"/>
  <c r="P1587" i="1"/>
  <c r="O1595" i="1"/>
  <c r="J1603" i="1"/>
  <c r="Q1611" i="1"/>
  <c r="R1619" i="1"/>
  <c r="J1627" i="1"/>
  <c r="K2415" i="1"/>
  <c r="L2389" i="1"/>
  <c r="N2364" i="1"/>
  <c r="M2359" i="1"/>
  <c r="N2324" i="1"/>
  <c r="J2299" i="1"/>
  <c r="M2077" i="1"/>
  <c r="P2085" i="1"/>
  <c r="Q267" i="1"/>
  <c r="L262" i="1"/>
  <c r="K230" i="1"/>
  <c r="Q1539" i="1"/>
  <c r="K1539" i="1"/>
  <c r="L1571" i="1"/>
  <c r="L1523" i="1"/>
  <c r="P1531" i="1"/>
  <c r="J1547" i="1"/>
  <c r="Q1555" i="1"/>
  <c r="K1555" i="1"/>
  <c r="L1563" i="1"/>
  <c r="M1579" i="1"/>
  <c r="N1587" i="1"/>
  <c r="M1595" i="1"/>
  <c r="Q1603" i="1"/>
  <c r="N1611" i="1"/>
  <c r="P1619" i="1"/>
  <c r="L1627" i="1"/>
  <c r="R2415" i="1"/>
  <c r="A2389" i="1"/>
  <c r="K2359" i="1"/>
  <c r="L2359" i="1"/>
  <c r="M2324" i="1"/>
  <c r="K2077" i="1"/>
  <c r="L2077" i="1"/>
  <c r="O2085" i="1"/>
  <c r="B267" i="1"/>
  <c r="P262" i="1"/>
  <c r="R230" i="1"/>
  <c r="P1539" i="1"/>
  <c r="O1571" i="1"/>
  <c r="K1571" i="1"/>
  <c r="K1523" i="1"/>
  <c r="N1531" i="1"/>
  <c r="R1547" i="1"/>
  <c r="O1555" i="1"/>
  <c r="R1563" i="1"/>
  <c r="K1563" i="1"/>
  <c r="L1579" i="1"/>
  <c r="M1587" i="1"/>
  <c r="P1595" i="1"/>
  <c r="K1595" i="1"/>
  <c r="M1603" i="1"/>
  <c r="L1611" i="1"/>
  <c r="O1619" i="1"/>
  <c r="R1627" i="1"/>
  <c r="B58" i="1"/>
  <c r="R34" i="1"/>
  <c r="M2048" i="1"/>
  <c r="B34" i="1"/>
  <c r="O2048" i="1"/>
  <c r="B202" i="1"/>
  <c r="A50" i="1"/>
  <c r="R26" i="1"/>
  <c r="K2364" i="1"/>
  <c r="J2359" i="1"/>
  <c r="B2359" i="1"/>
  <c r="B2324" i="1"/>
  <c r="R2077" i="1"/>
  <c r="B2077" i="1"/>
  <c r="N2085" i="1"/>
  <c r="A267" i="1"/>
  <c r="Q2071" i="1"/>
  <c r="N262" i="1"/>
  <c r="P230" i="1"/>
  <c r="N1539" i="1"/>
  <c r="J1571" i="1"/>
  <c r="P1523" i="1"/>
  <c r="J1531" i="1"/>
  <c r="Q1547" i="1"/>
  <c r="P1555" i="1"/>
  <c r="Q1563" i="1"/>
  <c r="R1579" i="1"/>
  <c r="K1579" i="1"/>
  <c r="L1587" i="1"/>
  <c r="J1655" i="1"/>
  <c r="N1595" i="1"/>
  <c r="L1603" i="1"/>
  <c r="K1603" i="1"/>
  <c r="M1611" i="1"/>
  <c r="L1619" i="1"/>
  <c r="Q1627" i="1"/>
  <c r="O2415" i="1"/>
  <c r="R202" i="1"/>
  <c r="J202" i="1"/>
  <c r="Q50" i="1"/>
  <c r="A2048" i="1"/>
  <c r="L212" i="1"/>
  <c r="O42" i="1"/>
  <c r="K26" i="1"/>
  <c r="K2389" i="1"/>
  <c r="J2364" i="1"/>
  <c r="R2359" i="1"/>
  <c r="A2359" i="1"/>
  <c r="A2324" i="1"/>
  <c r="J2077" i="1"/>
  <c r="A2077" i="1"/>
  <c r="M2085" i="1"/>
  <c r="M266" i="1"/>
  <c r="P2071" i="1"/>
  <c r="B262" i="1"/>
  <c r="A230" i="1"/>
  <c r="J1539" i="1"/>
  <c r="N1571" i="1"/>
  <c r="R1523" i="1"/>
  <c r="O1531" i="1"/>
  <c r="P1547" i="1"/>
  <c r="N1555" i="1"/>
  <c r="P1563" i="1"/>
  <c r="P1579" i="1"/>
  <c r="O1587" i="1"/>
  <c r="K1587" i="1"/>
  <c r="Q1695" i="1"/>
  <c r="Q1631" i="1"/>
  <c r="J1595" i="1"/>
  <c r="R1603" i="1"/>
  <c r="R1611" i="1"/>
  <c r="K1611" i="1"/>
  <c r="M1619" i="1"/>
  <c r="O1627" i="1"/>
  <c r="O212" i="1"/>
  <c r="N42" i="1"/>
  <c r="K18" i="1"/>
  <c r="R2389" i="1"/>
  <c r="L2324" i="1"/>
  <c r="N267" i="1"/>
  <c r="P266" i="1"/>
  <c r="M2071" i="1"/>
  <c r="Q222" i="1"/>
  <c r="R1539" i="1"/>
  <c r="R1571" i="1"/>
  <c r="J1523" i="1"/>
  <c r="M1531" i="1"/>
  <c r="O1547" i="1"/>
  <c r="J1555" i="1"/>
  <c r="O1563" i="1"/>
  <c r="Q1579" i="1"/>
  <c r="J1587" i="1"/>
  <c r="J1711" i="1"/>
  <c r="N1663" i="1"/>
  <c r="L1595" i="1"/>
  <c r="P1603" i="1"/>
  <c r="P1611" i="1"/>
  <c r="Q1619" i="1"/>
  <c r="K1619" i="1"/>
  <c r="M1627" i="1"/>
  <c r="M2164" i="1"/>
  <c r="R2364" i="1"/>
  <c r="P2359" i="1"/>
  <c r="P2299" i="1"/>
  <c r="Q2077" i="1"/>
  <c r="K2085" i="1"/>
  <c r="L2085" i="1"/>
  <c r="K2164" i="1"/>
  <c r="O58" i="1"/>
  <c r="L42" i="1"/>
  <c r="J18" i="1"/>
  <c r="Q862" i="1"/>
  <c r="R2085" i="1"/>
  <c r="L267" i="1"/>
  <c r="N266" i="1"/>
  <c r="B2071" i="1"/>
  <c r="P222" i="1"/>
  <c r="O1539" i="1"/>
  <c r="Q1571" i="1"/>
  <c r="O1523" i="1"/>
  <c r="L1531" i="1"/>
  <c r="M1547" i="1"/>
  <c r="R1555" i="1"/>
  <c r="N1563" i="1"/>
  <c r="O1579" i="1"/>
  <c r="R1587" i="1"/>
  <c r="B1735" i="1"/>
  <c r="M1687" i="1"/>
  <c r="R1595" i="1"/>
  <c r="N1603" i="1"/>
  <c r="O1611" i="1"/>
  <c r="N1619" i="1"/>
  <c r="P1627" i="1"/>
  <c r="K1627" i="1"/>
  <c r="P73" i="1"/>
  <c r="J65" i="1"/>
  <c r="L73" i="1"/>
  <c r="P65" i="1"/>
  <c r="Q65" i="1"/>
  <c r="K73" i="1"/>
  <c r="L65" i="1"/>
  <c r="R73" i="1"/>
  <c r="M65" i="1"/>
  <c r="J73" i="1"/>
  <c r="B65" i="1"/>
  <c r="B73" i="1"/>
  <c r="N73" i="1"/>
  <c r="N66" i="1"/>
  <c r="R65" i="1"/>
  <c r="P2353" i="1"/>
  <c r="B2389" i="1"/>
  <c r="Q2299" i="1"/>
  <c r="R2352" i="1"/>
  <c r="O2412" i="1"/>
  <c r="O2416" i="1"/>
  <c r="N2332" i="1"/>
  <c r="B2398" i="1"/>
  <c r="P2450" i="1"/>
  <c r="A2299" i="1"/>
  <c r="N2346" i="1"/>
  <c r="J2338" i="1"/>
  <c r="R314" i="1"/>
  <c r="A2353" i="1"/>
  <c r="A2021" i="1"/>
  <c r="O870" i="1"/>
  <c r="P890" i="1"/>
  <c r="R908" i="1"/>
  <c r="Q314" i="1"/>
  <c r="P2144" i="1"/>
  <c r="B870" i="1"/>
  <c r="K890" i="1"/>
  <c r="P908" i="1"/>
  <c r="B320" i="1"/>
  <c r="B312" i="1"/>
  <c r="B2142" i="1"/>
  <c r="O269" i="1"/>
  <c r="L878" i="1"/>
  <c r="P898" i="1"/>
  <c r="A224" i="1"/>
  <c r="M1655" i="1"/>
  <c r="A1695" i="1"/>
  <c r="M1631" i="1"/>
  <c r="J1671" i="1"/>
  <c r="L896" i="1"/>
  <c r="P1751" i="1"/>
  <c r="N1639" i="1"/>
  <c r="N1687" i="1"/>
  <c r="B1583" i="1"/>
  <c r="J322" i="1"/>
  <c r="B2144" i="1"/>
  <c r="J370" i="1"/>
  <c r="N1679" i="1"/>
  <c r="O1719" i="1"/>
  <c r="N1751" i="1"/>
  <c r="K1639" i="1"/>
  <c r="L1687" i="1"/>
  <c r="P322" i="1"/>
  <c r="K314" i="1"/>
  <c r="O370" i="1"/>
  <c r="K896" i="1"/>
  <c r="N322" i="1"/>
  <c r="A314" i="1"/>
  <c r="N2021" i="1"/>
  <c r="B370" i="1"/>
  <c r="A896" i="1"/>
  <c r="M910" i="1"/>
  <c r="J1679" i="1"/>
  <c r="N1719" i="1"/>
  <c r="L1647" i="1"/>
  <c r="N314" i="1"/>
  <c r="B876" i="1"/>
  <c r="M2445" i="1"/>
  <c r="K1679" i="1"/>
  <c r="M1719" i="1"/>
  <c r="O1647" i="1"/>
  <c r="P1727" i="1"/>
  <c r="M322" i="1"/>
  <c r="N2353" i="1"/>
  <c r="R2021" i="1"/>
  <c r="M870" i="1"/>
  <c r="R902" i="1"/>
  <c r="K322" i="1"/>
  <c r="K2353" i="1"/>
  <c r="B2021" i="1"/>
  <c r="L870" i="1"/>
  <c r="J890" i="1"/>
  <c r="M902" i="1"/>
  <c r="N922" i="1"/>
  <c r="M1695" i="1"/>
  <c r="M1735" i="1"/>
  <c r="B1647" i="1"/>
  <c r="O1727" i="1"/>
  <c r="P30" i="1"/>
  <c r="L962" i="1"/>
  <c r="Q962" i="1"/>
  <c r="N929" i="1"/>
  <c r="J929" i="1"/>
  <c r="J955" i="1"/>
  <c r="B955" i="1"/>
  <c r="J313" i="1"/>
  <c r="O2143" i="1"/>
  <c r="R923" i="1"/>
  <c r="R2420" i="1"/>
  <c r="B942" i="1"/>
  <c r="K1740" i="1"/>
  <c r="O1740" i="1"/>
  <c r="J251" i="1"/>
  <c r="R251" i="1"/>
  <c r="N2295" i="1"/>
  <c r="R2295" i="1"/>
  <c r="N2091" i="1"/>
  <c r="K916" i="1"/>
  <c r="O916" i="1"/>
  <c r="A916" i="1"/>
  <c r="R916" i="1"/>
  <c r="B916" i="1"/>
  <c r="J916" i="1"/>
  <c r="Q916" i="1"/>
  <c r="N910" i="1"/>
  <c r="P910" i="1"/>
  <c r="R910" i="1"/>
  <c r="B910" i="1"/>
  <c r="O910" i="1"/>
  <c r="M904" i="1"/>
  <c r="L904" i="1"/>
  <c r="N904" i="1"/>
  <c r="P904" i="1"/>
  <c r="J904" i="1"/>
  <c r="Q898" i="1"/>
  <c r="O898" i="1"/>
  <c r="J898" i="1"/>
  <c r="R898" i="1"/>
  <c r="K898" i="1"/>
  <c r="J884" i="1"/>
  <c r="K884" i="1"/>
  <c r="L884" i="1"/>
  <c r="N884" i="1"/>
  <c r="B878" i="1"/>
  <c r="O878" i="1"/>
  <c r="P878" i="1"/>
  <c r="N878" i="1"/>
  <c r="M878" i="1"/>
  <c r="Q878" i="1"/>
  <c r="Q872" i="1"/>
  <c r="R872" i="1"/>
  <c r="A872" i="1"/>
  <c r="J872" i="1"/>
  <c r="B872" i="1"/>
  <c r="L872" i="1"/>
  <c r="Q269" i="1"/>
  <c r="K269" i="1"/>
  <c r="M269" i="1"/>
  <c r="N269" i="1"/>
  <c r="L2142" i="1"/>
  <c r="K2142" i="1"/>
  <c r="M2142" i="1"/>
  <c r="N2142" i="1"/>
  <c r="O2142" i="1"/>
  <c r="Q2150" i="1"/>
  <c r="A2150" i="1"/>
  <c r="J2150" i="1"/>
  <c r="B2150" i="1"/>
  <c r="R2150" i="1"/>
  <c r="L2150" i="1"/>
  <c r="Q312" i="1"/>
  <c r="J312" i="1"/>
  <c r="A312" i="1"/>
  <c r="R312" i="1"/>
  <c r="N320" i="1"/>
  <c r="O320" i="1"/>
  <c r="P320" i="1"/>
  <c r="M2421" i="1"/>
  <c r="N2421" i="1"/>
  <c r="O2421" i="1"/>
  <c r="R2421" i="1"/>
  <c r="O2427" i="1"/>
  <c r="B2427" i="1"/>
  <c r="N2371" i="1"/>
  <c r="Q2371" i="1"/>
  <c r="J2371" i="1"/>
  <c r="P14" i="1"/>
  <c r="M14" i="1"/>
  <c r="M38" i="1"/>
  <c r="O38" i="1"/>
  <c r="J54" i="1"/>
  <c r="P54" i="1"/>
  <c r="L2016" i="1"/>
  <c r="A2016" i="1"/>
  <c r="B2016" i="1"/>
  <c r="K2168" i="1"/>
  <c r="R2168" i="1"/>
  <c r="B923" i="1"/>
  <c r="L923" i="1"/>
  <c r="M923" i="1"/>
  <c r="O923" i="1"/>
  <c r="R877" i="1"/>
  <c r="K877" i="1"/>
  <c r="M877" i="1"/>
  <c r="L2143" i="1"/>
  <c r="K2143" i="1"/>
  <c r="O313" i="1"/>
  <c r="N313" i="1"/>
  <c r="P313" i="1"/>
  <c r="Q313" i="1"/>
  <c r="L321" i="1"/>
  <c r="P321" i="1"/>
  <c r="J321" i="1"/>
  <c r="O2420" i="1"/>
  <c r="B2420" i="1"/>
  <c r="A2420" i="1"/>
  <c r="M2420" i="1"/>
  <c r="M1578" i="1"/>
  <c r="J1585" i="1"/>
  <c r="P1593" i="1"/>
  <c r="O1601" i="1"/>
  <c r="Q1609" i="1"/>
  <c r="L1617" i="1"/>
  <c r="P1625" i="1"/>
  <c r="K1578" i="1"/>
  <c r="L1578" i="1"/>
  <c r="R1585" i="1"/>
  <c r="L1593" i="1"/>
  <c r="P1601" i="1"/>
  <c r="M1601" i="1"/>
  <c r="O1609" i="1"/>
  <c r="K1617" i="1"/>
  <c r="N1625" i="1"/>
  <c r="P876" i="1"/>
  <c r="N890" i="1"/>
  <c r="L908" i="1"/>
  <c r="L922" i="1"/>
  <c r="M228" i="1"/>
  <c r="P24" i="1"/>
  <c r="K2071" i="1"/>
  <c r="L222" i="1"/>
  <c r="M230" i="1"/>
  <c r="P2124" i="1"/>
  <c r="R874" i="1"/>
  <c r="L880" i="1"/>
  <c r="O886" i="1"/>
  <c r="B892" i="1"/>
  <c r="N906" i="1"/>
  <c r="Q912" i="1"/>
  <c r="Q157" i="1"/>
  <c r="R1578" i="1"/>
  <c r="O1585" i="1"/>
  <c r="J1593" i="1"/>
  <c r="L1678" i="1"/>
  <c r="L1601" i="1"/>
  <c r="R1609" i="1"/>
  <c r="M1609" i="1"/>
  <c r="O1617" i="1"/>
  <c r="K1625" i="1"/>
  <c r="L2073" i="1"/>
  <c r="O157" i="1"/>
  <c r="P1578" i="1"/>
  <c r="N1585" i="1"/>
  <c r="O1593" i="1"/>
  <c r="J1601" i="1"/>
  <c r="P1609" i="1"/>
  <c r="N1617" i="1"/>
  <c r="M1617" i="1"/>
  <c r="O1625" i="1"/>
  <c r="B998" i="1"/>
  <c r="O1578" i="1"/>
  <c r="Q1585" i="1"/>
  <c r="M1585" i="1"/>
  <c r="N1593" i="1"/>
  <c r="P1702" i="1"/>
  <c r="K1601" i="1"/>
  <c r="L1609" i="1"/>
  <c r="J1617" i="1"/>
  <c r="R1625" i="1"/>
  <c r="M1625" i="1"/>
  <c r="Q1036" i="1"/>
  <c r="J1578" i="1"/>
  <c r="L1585" i="1"/>
  <c r="K1593" i="1"/>
  <c r="M1593" i="1"/>
  <c r="R1601" i="1"/>
  <c r="K1609" i="1"/>
  <c r="R1617" i="1"/>
  <c r="Q1625" i="1"/>
  <c r="B1624" i="1"/>
  <c r="M1624" i="1"/>
  <c r="R1624" i="1"/>
  <c r="Q1624" i="1"/>
  <c r="K1624" i="1"/>
  <c r="N1624" i="1"/>
  <c r="O1624" i="1"/>
  <c r="P1624" i="1"/>
  <c r="J1624" i="1"/>
  <c r="B1616" i="1"/>
  <c r="J1616" i="1"/>
  <c r="K1616" i="1"/>
  <c r="O1616" i="1"/>
  <c r="L1616" i="1"/>
  <c r="M1616" i="1"/>
  <c r="N1616" i="1"/>
  <c r="Q1616" i="1"/>
  <c r="P1616" i="1"/>
  <c r="B1608" i="1"/>
  <c r="O1608" i="1"/>
  <c r="R1608" i="1"/>
  <c r="L1608" i="1"/>
  <c r="K1608" i="1"/>
  <c r="M1608" i="1"/>
  <c r="Q1608" i="1"/>
  <c r="N1608" i="1"/>
  <c r="J1608" i="1"/>
  <c r="B1600" i="1"/>
  <c r="P1600" i="1"/>
  <c r="L1600" i="1"/>
  <c r="O1600" i="1"/>
  <c r="Q1600" i="1"/>
  <c r="J1600" i="1"/>
  <c r="K1600" i="1"/>
  <c r="M1600" i="1"/>
  <c r="B1592" i="1"/>
  <c r="M1592" i="1"/>
  <c r="N1592" i="1"/>
  <c r="R1592" i="1"/>
  <c r="O1592" i="1"/>
  <c r="P1592" i="1"/>
  <c r="J1592" i="1"/>
  <c r="K1592" i="1"/>
  <c r="L1592" i="1"/>
  <c r="B1584" i="1"/>
  <c r="J1584" i="1"/>
  <c r="L1584" i="1"/>
  <c r="N1584" i="1"/>
  <c r="Q1584" i="1"/>
  <c r="O1584" i="1"/>
  <c r="P1584" i="1"/>
  <c r="M1584" i="1"/>
  <c r="R1584" i="1"/>
  <c r="B1577" i="1"/>
  <c r="L1577" i="1"/>
  <c r="Q1577" i="1"/>
  <c r="R1577" i="1"/>
  <c r="J1577" i="1"/>
  <c r="K1577" i="1"/>
  <c r="M1577" i="1"/>
  <c r="P1577" i="1"/>
  <c r="N1577" i="1"/>
  <c r="P251" i="1"/>
  <c r="O478" i="1"/>
  <c r="K478" i="1"/>
  <c r="B321" i="1"/>
  <c r="B313" i="1"/>
  <c r="B2143" i="1"/>
  <c r="B877" i="1"/>
  <c r="A923" i="1"/>
  <c r="R2159" i="1"/>
  <c r="Q2295" i="1"/>
  <c r="Q2420" i="1"/>
  <c r="M56" i="1"/>
  <c r="M24" i="1"/>
  <c r="R16" i="1"/>
  <c r="L478" i="1"/>
  <c r="M2413" i="1"/>
  <c r="L2357" i="1"/>
  <c r="R2294" i="1"/>
  <c r="M2075" i="1"/>
  <c r="K2158" i="1"/>
  <c r="Q2052" i="1"/>
  <c r="B2168" i="1"/>
  <c r="N54" i="1"/>
  <c r="M30" i="1"/>
  <c r="Q71" i="1"/>
  <c r="Q2073" i="1"/>
  <c r="N232" i="1"/>
  <c r="K1522" i="1"/>
  <c r="A157" i="1"/>
  <c r="J32" i="1"/>
  <c r="A32" i="1"/>
  <c r="M48" i="1"/>
  <c r="N48" i="1"/>
  <c r="R321" i="1"/>
  <c r="R313" i="1"/>
  <c r="R2143" i="1"/>
  <c r="L877" i="1"/>
  <c r="A877" i="1"/>
  <c r="J2159" i="1"/>
  <c r="M2394" i="1"/>
  <c r="P2295" i="1"/>
  <c r="P2420" i="1"/>
  <c r="L56" i="1"/>
  <c r="O40" i="1"/>
  <c r="K32" i="1"/>
  <c r="L24" i="1"/>
  <c r="J16" i="1"/>
  <c r="R478" i="1"/>
  <c r="B2413" i="1"/>
  <c r="P2357" i="1"/>
  <c r="P2294" i="1"/>
  <c r="L2075" i="1"/>
  <c r="P2052" i="1"/>
  <c r="R207" i="1"/>
  <c r="A54" i="1"/>
  <c r="K30" i="1"/>
  <c r="N71" i="1"/>
  <c r="M2089" i="1"/>
  <c r="L232" i="1"/>
  <c r="R1522" i="1"/>
  <c r="M1055" i="1"/>
  <c r="A1055" i="1"/>
  <c r="P1055" i="1"/>
  <c r="N1049" i="1"/>
  <c r="Q1049" i="1"/>
  <c r="A1049" i="1"/>
  <c r="K1049" i="1"/>
  <c r="L1049" i="1"/>
  <c r="J1043" i="1"/>
  <c r="P1043" i="1"/>
  <c r="P1029" i="1"/>
  <c r="B1029" i="1"/>
  <c r="J1029" i="1"/>
  <c r="R1029" i="1"/>
  <c r="L1029" i="1"/>
  <c r="M1029" i="1"/>
  <c r="A1023" i="1"/>
  <c r="J1023" i="1"/>
  <c r="R1023" i="1"/>
  <c r="K1023" i="1"/>
  <c r="L1023" i="1"/>
  <c r="O1023" i="1"/>
  <c r="A1017" i="1"/>
  <c r="B1017" i="1"/>
  <c r="J1017" i="1"/>
  <c r="R1017" i="1"/>
  <c r="K1017" i="1"/>
  <c r="O1017" i="1"/>
  <c r="Q1017" i="1"/>
  <c r="A1011" i="1"/>
  <c r="B1011" i="1"/>
  <c r="J1011" i="1"/>
  <c r="L1011" i="1"/>
  <c r="N1011" i="1"/>
  <c r="O1011" i="1"/>
  <c r="Q1011" i="1"/>
  <c r="J997" i="1"/>
  <c r="R997" i="1"/>
  <c r="M997" i="1"/>
  <c r="N997" i="1"/>
  <c r="O997" i="1"/>
  <c r="P997" i="1"/>
  <c r="R991" i="1"/>
  <c r="L991" i="1"/>
  <c r="M991" i="1"/>
  <c r="O991" i="1"/>
  <c r="Q991" i="1"/>
  <c r="A991" i="1"/>
  <c r="O985" i="1"/>
  <c r="K985" i="1"/>
  <c r="P985" i="1"/>
  <c r="R985" i="1"/>
  <c r="Q985" i="1"/>
  <c r="A985" i="1"/>
  <c r="B985" i="1"/>
  <c r="Q979" i="1"/>
  <c r="R979" i="1"/>
  <c r="J979" i="1"/>
  <c r="M979" i="1"/>
  <c r="K979" i="1"/>
  <c r="A979" i="1"/>
  <c r="B979" i="1"/>
  <c r="R965" i="1"/>
  <c r="J965" i="1"/>
  <c r="M965" i="1"/>
  <c r="B965" i="1"/>
  <c r="N965" i="1"/>
  <c r="O965" i="1"/>
  <c r="M959" i="1"/>
  <c r="Q959" i="1"/>
  <c r="R959" i="1"/>
  <c r="A959" i="1"/>
  <c r="L959" i="1"/>
  <c r="O959" i="1"/>
  <c r="P959" i="1"/>
  <c r="R953" i="1"/>
  <c r="J953" i="1"/>
  <c r="L953" i="1"/>
  <c r="N953" i="1"/>
  <c r="O953" i="1"/>
  <c r="K953" i="1"/>
  <c r="R947" i="1"/>
  <c r="B947" i="1"/>
  <c r="L947" i="1"/>
  <c r="O947" i="1"/>
  <c r="K947" i="1"/>
  <c r="J947" i="1"/>
  <c r="B933" i="1"/>
  <c r="L933" i="1"/>
  <c r="N933" i="1"/>
  <c r="O933" i="1"/>
  <c r="P933" i="1"/>
  <c r="Q933" i="1"/>
  <c r="R933" i="1"/>
  <c r="B927" i="1"/>
  <c r="L927" i="1"/>
  <c r="N927" i="1"/>
  <c r="P927" i="1"/>
  <c r="Q927" i="1"/>
  <c r="J927" i="1"/>
  <c r="R927" i="1"/>
  <c r="A1570" i="1"/>
  <c r="L1570" i="1"/>
  <c r="J1570" i="1"/>
  <c r="M1570" i="1"/>
  <c r="N1570" i="1"/>
  <c r="K1570" i="1"/>
  <c r="O1570" i="1"/>
  <c r="P1570" i="1"/>
  <c r="Q1570" i="1"/>
  <c r="A1530" i="1"/>
  <c r="P1530" i="1"/>
  <c r="J1530" i="1"/>
  <c r="K1530" i="1"/>
  <c r="O1530" i="1"/>
  <c r="Q1530" i="1"/>
  <c r="L1530" i="1"/>
  <c r="R1530" i="1"/>
  <c r="M1530" i="1"/>
  <c r="Q2159" i="1"/>
  <c r="L2394" i="1"/>
  <c r="M2295" i="1"/>
  <c r="P40" i="1"/>
  <c r="P32" i="1"/>
  <c r="J24" i="1"/>
  <c r="B16" i="1"/>
  <c r="Q478" i="1"/>
  <c r="O2370" i="1"/>
  <c r="K2357" i="1"/>
  <c r="O2294" i="1"/>
  <c r="B2052" i="1"/>
  <c r="N207" i="1"/>
  <c r="M46" i="1"/>
  <c r="P22" i="1"/>
  <c r="R365" i="1"/>
  <c r="K2089" i="1"/>
  <c r="P265" i="1"/>
  <c r="B232" i="1"/>
  <c r="J1522" i="1"/>
  <c r="O249" i="1"/>
  <c r="K918" i="1"/>
  <c r="R918" i="1"/>
  <c r="O1029" i="1"/>
  <c r="A1562" i="1"/>
  <c r="P1562" i="1"/>
  <c r="L1562" i="1"/>
  <c r="R1562" i="1"/>
  <c r="M1562" i="1"/>
  <c r="N1562" i="1"/>
  <c r="J1562" i="1"/>
  <c r="K1562" i="1"/>
  <c r="O1562" i="1"/>
  <c r="A1538" i="1"/>
  <c r="K1538" i="1"/>
  <c r="O1538" i="1"/>
  <c r="Q1538" i="1"/>
  <c r="R1538" i="1"/>
  <c r="L1538" i="1"/>
  <c r="J1538" i="1"/>
  <c r="M1538" i="1"/>
  <c r="N1538" i="1"/>
  <c r="J2075" i="1"/>
  <c r="N2075" i="1"/>
  <c r="R2079" i="1"/>
  <c r="N2079" i="1"/>
  <c r="N2330" i="1"/>
  <c r="K2330" i="1"/>
  <c r="Q2404" i="1"/>
  <c r="K2404" i="1"/>
  <c r="N2159" i="1"/>
  <c r="K2394" i="1"/>
  <c r="A2295" i="1"/>
  <c r="Q48" i="1"/>
  <c r="M32" i="1"/>
  <c r="P478" i="1"/>
  <c r="N2370" i="1"/>
  <c r="Q2357" i="1"/>
  <c r="N2294" i="1"/>
  <c r="Q2075" i="1"/>
  <c r="M2091" i="1"/>
  <c r="A207" i="1"/>
  <c r="Q265" i="1"/>
  <c r="Q1562" i="1"/>
  <c r="J1764" i="1"/>
  <c r="M1764" i="1"/>
  <c r="J1732" i="1"/>
  <c r="A1732" i="1"/>
  <c r="J1684" i="1"/>
  <c r="P1684" i="1"/>
  <c r="Q1684" i="1"/>
  <c r="K1652" i="1"/>
  <c r="Q1652" i="1"/>
  <c r="L1644" i="1"/>
  <c r="R1644" i="1"/>
  <c r="A1554" i="1"/>
  <c r="K1554" i="1"/>
  <c r="J1554" i="1"/>
  <c r="L1554" i="1"/>
  <c r="O1554" i="1"/>
  <c r="M1554" i="1"/>
  <c r="N1554" i="1"/>
  <c r="P1554" i="1"/>
  <c r="Q1554" i="1"/>
  <c r="A1546" i="1"/>
  <c r="O1546" i="1"/>
  <c r="P1546" i="1"/>
  <c r="Q1546" i="1"/>
  <c r="L1546" i="1"/>
  <c r="R1546" i="1"/>
  <c r="M1546" i="1"/>
  <c r="N1546" i="1"/>
  <c r="J1546" i="1"/>
  <c r="A1522" i="1"/>
  <c r="M1522" i="1"/>
  <c r="J2295" i="1"/>
  <c r="O1522" i="1"/>
  <c r="O71" i="1"/>
  <c r="J71" i="1"/>
  <c r="K24" i="1"/>
  <c r="A24" i="1"/>
  <c r="R40" i="1"/>
  <c r="L40" i="1"/>
  <c r="Q56" i="1"/>
  <c r="K56" i="1"/>
  <c r="N1530" i="1"/>
  <c r="K2159" i="1"/>
  <c r="R2394" i="1"/>
  <c r="P48" i="1"/>
  <c r="K40" i="1"/>
  <c r="L32" i="1"/>
  <c r="O16" i="1"/>
  <c r="B478" i="1"/>
  <c r="R2351" i="1"/>
  <c r="B2357" i="1"/>
  <c r="Q2079" i="1"/>
  <c r="B2075" i="1"/>
  <c r="R2329" i="1"/>
  <c r="J38" i="1"/>
  <c r="O14" i="1"/>
  <c r="L2371" i="1"/>
  <c r="K265" i="1"/>
  <c r="L1522" i="1"/>
  <c r="A910" i="1"/>
  <c r="J910" i="1"/>
  <c r="R1570" i="1"/>
  <c r="B2159" i="1"/>
  <c r="B2394" i="1"/>
  <c r="L2295" i="1"/>
  <c r="P56" i="1"/>
  <c r="J48" i="1"/>
  <c r="N40" i="1"/>
  <c r="Q24" i="1"/>
  <c r="P16" i="1"/>
  <c r="A478" i="1"/>
  <c r="O2351" i="1"/>
  <c r="M2079" i="1"/>
  <c r="A2075" i="1"/>
  <c r="M224" i="1"/>
  <c r="Q1522" i="1"/>
  <c r="O365" i="1"/>
  <c r="M365" i="1"/>
  <c r="R22" i="1"/>
  <c r="K22" i="1"/>
  <c r="L46" i="1"/>
  <c r="B46" i="1"/>
  <c r="Q2016" i="1"/>
  <c r="P2016" i="1"/>
  <c r="O2091" i="1"/>
  <c r="A2091" i="1"/>
  <c r="Q974" i="1"/>
  <c r="A1044" i="1"/>
  <c r="N318" i="1"/>
  <c r="J310" i="1"/>
  <c r="M2148" i="1"/>
  <c r="B2148" i="1"/>
  <c r="O874" i="1"/>
  <c r="B874" i="1"/>
  <c r="K880" i="1"/>
  <c r="P906" i="1"/>
  <c r="L912" i="1"/>
  <c r="N2427" i="1"/>
  <c r="A1573" i="1"/>
  <c r="M9" i="1"/>
  <c r="N9" i="1"/>
  <c r="A9" i="1"/>
  <c r="O9" i="1"/>
  <c r="B9" i="1"/>
  <c r="P9" i="1"/>
  <c r="L9" i="1"/>
  <c r="Q9" i="1"/>
  <c r="J9" i="1"/>
  <c r="R9" i="1"/>
  <c r="K9" i="1"/>
  <c r="N867" i="1"/>
  <c r="R867" i="1"/>
  <c r="L2138" i="1"/>
  <c r="B2138" i="1"/>
  <c r="J2146" i="1"/>
  <c r="K2146" i="1"/>
  <c r="M217" i="1"/>
  <c r="J17" i="1"/>
  <c r="P2046" i="1"/>
  <c r="O2166" i="1"/>
  <c r="R205" i="1"/>
  <c r="N56" i="1"/>
  <c r="R48" i="1"/>
  <c r="B48" i="1"/>
  <c r="M40" i="1"/>
  <c r="N32" i="1"/>
  <c r="O24" i="1"/>
  <c r="Q16" i="1"/>
  <c r="A16" i="1"/>
  <c r="J478" i="1"/>
  <c r="Q262" i="1"/>
  <c r="J222" i="1"/>
  <c r="J230" i="1"/>
  <c r="P359" i="1"/>
  <c r="J2447" i="1"/>
  <c r="A2457" i="1"/>
  <c r="R2458" i="1"/>
  <c r="O2052" i="1"/>
  <c r="K2091" i="1"/>
  <c r="N2168" i="1"/>
  <c r="J207" i="1"/>
  <c r="M2016" i="1"/>
  <c r="Q54" i="1"/>
  <c r="K46" i="1"/>
  <c r="A46" i="1"/>
  <c r="B38" i="1"/>
  <c r="A30" i="1"/>
  <c r="B22" i="1"/>
  <c r="L14" i="1"/>
  <c r="Q365" i="1"/>
  <c r="N2052" i="1"/>
  <c r="J2091" i="1"/>
  <c r="M2168" i="1"/>
  <c r="Q207" i="1"/>
  <c r="K201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94" i="1"/>
  <c r="R2094" i="1"/>
  <c r="J918" i="1"/>
  <c r="B918" i="1"/>
  <c r="P918" i="1"/>
  <c r="B912" i="1"/>
  <c r="M912" i="1"/>
  <c r="N912" i="1"/>
  <c r="K906" i="1"/>
  <c r="L906" i="1"/>
  <c r="A892" i="1"/>
  <c r="M886" i="1"/>
  <c r="B886" i="1"/>
  <c r="J886" i="1"/>
  <c r="B2124" i="1"/>
  <c r="L2124" i="1"/>
  <c r="A2140" i="1"/>
  <c r="K2140" i="1"/>
  <c r="K481" i="1"/>
  <c r="R481" i="1"/>
  <c r="K2423" i="1"/>
  <c r="M2423" i="1"/>
  <c r="J2440" i="1"/>
  <c r="O2440" i="1"/>
  <c r="K2052" i="1"/>
  <c r="P2091" i="1"/>
  <c r="L2168" i="1"/>
  <c r="P207" i="1"/>
  <c r="R2016"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3" i="1"/>
  <c r="M213" i="1"/>
  <c r="P17" i="1"/>
  <c r="A17" i="1"/>
  <c r="O2046" i="1"/>
  <c r="A2046" i="1"/>
  <c r="O205" i="1"/>
  <c r="O48" i="1"/>
  <c r="Q40" i="1"/>
  <c r="A40" i="1"/>
  <c r="R24" i="1"/>
  <c r="L16" i="1"/>
  <c r="O219" i="1"/>
  <c r="N2432" i="1"/>
  <c r="B2447" i="1"/>
  <c r="L2471" i="1"/>
  <c r="J2433" i="1"/>
  <c r="K2458" i="1"/>
  <c r="B906" i="1"/>
  <c r="O912" i="1"/>
  <c r="O918" i="1"/>
  <c r="O2371" i="1"/>
  <c r="R242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6" i="1"/>
  <c r="O2016" i="1"/>
  <c r="M207" i="1"/>
  <c r="B207" i="1"/>
  <c r="K207" i="1"/>
  <c r="A2168" i="1"/>
  <c r="O2168" i="1"/>
  <c r="P2168" i="1"/>
  <c r="Q2091" i="1"/>
  <c r="R2091" i="1"/>
  <c r="L2052" i="1"/>
  <c r="R2052" i="1"/>
  <c r="M2052" i="1"/>
  <c r="A2052" i="1"/>
  <c r="B2091" i="1"/>
  <c r="J2168" i="1"/>
  <c r="L207" i="1"/>
  <c r="N2016" i="1"/>
  <c r="O54" i="1"/>
  <c r="O46" i="1"/>
  <c r="P38" i="1"/>
  <c r="N30" i="1"/>
  <c r="O22" i="1"/>
  <c r="N14" i="1"/>
  <c r="L365" i="1"/>
  <c r="K2371" i="1"/>
  <c r="K2153" i="1"/>
  <c r="P2153" i="1"/>
  <c r="O7" i="1"/>
  <c r="B7" i="1"/>
  <c r="P7" i="1"/>
  <c r="Q7" i="1"/>
  <c r="J7" i="1"/>
  <c r="R7" i="1"/>
  <c r="K7" i="1"/>
  <c r="N7" i="1"/>
  <c r="L7" i="1"/>
  <c r="A7" i="1"/>
  <c r="M7" i="1"/>
  <c r="A8" i="1"/>
  <c r="N8" i="1"/>
  <c r="B8" i="1"/>
  <c r="O8" i="1"/>
  <c r="P8" i="1"/>
  <c r="Q8" i="1"/>
  <c r="J8" i="1"/>
  <c r="R8" i="1"/>
  <c r="M8" i="1"/>
  <c r="K8" i="1"/>
  <c r="L8" i="1"/>
  <c r="P895" i="1"/>
  <c r="O895" i="1"/>
  <c r="K1737" i="1"/>
  <c r="M1737" i="1"/>
  <c r="A1697" i="1"/>
  <c r="P1697" i="1"/>
  <c r="A1657" i="1"/>
  <c r="B1657" i="1"/>
  <c r="R1679" i="1"/>
  <c r="L1735" i="1"/>
  <c r="O1751" i="1"/>
  <c r="J1727" i="1"/>
  <c r="R1649" i="1"/>
  <c r="K1689" i="1"/>
  <c r="L1729" i="1"/>
  <c r="Q2440" i="1"/>
  <c r="L1737" i="1"/>
  <c r="O1759" i="1"/>
  <c r="K1759" i="1"/>
  <c r="K1743" i="1"/>
  <c r="P1743" i="1"/>
  <c r="P1719" i="1"/>
  <c r="L1719" i="1"/>
  <c r="O1711" i="1"/>
  <c r="N1711" i="1"/>
  <c r="J1703" i="1"/>
  <c r="O1703" i="1"/>
  <c r="L1695" i="1"/>
  <c r="R1695" i="1"/>
  <c r="O1671" i="1"/>
  <c r="R1671" i="1"/>
  <c r="N1655" i="1"/>
  <c r="A1655" i="1"/>
  <c r="P1647" i="1"/>
  <c r="Q1647" i="1"/>
  <c r="N1631" i="1"/>
  <c r="O1631" i="1"/>
  <c r="K1000" i="1"/>
  <c r="Q1000" i="1"/>
  <c r="P1657" i="1"/>
  <c r="O1697" i="1"/>
  <c r="N1745" i="1"/>
  <c r="R1734" i="1"/>
  <c r="B1734" i="1"/>
  <c r="A1646" i="1"/>
  <c r="L1646" i="1"/>
  <c r="B935" i="1"/>
  <c r="Q935" i="1"/>
  <c r="O1705" i="1"/>
  <c r="Q1745" i="1"/>
  <c r="A1058" i="1"/>
  <c r="R1655" i="1"/>
  <c r="Q1679" i="1"/>
  <c r="R1711" i="1"/>
  <c r="B1719" i="1"/>
  <c r="M1743" i="1"/>
  <c r="P1639" i="1"/>
  <c r="J1663" i="1"/>
  <c r="K1687" i="1"/>
  <c r="R1759" i="1"/>
  <c r="B1665" i="1"/>
  <c r="B1705" i="1"/>
  <c r="M1753" i="1"/>
  <c r="J1700" i="1"/>
  <c r="A1700" i="1"/>
  <c r="R1628" i="1"/>
  <c r="M1628" i="1"/>
  <c r="K934" i="1"/>
  <c r="N994" i="1"/>
  <c r="J1049" i="1"/>
  <c r="O1049" i="1"/>
  <c r="K1029" i="1"/>
  <c r="A1029" i="1"/>
  <c r="Q1029" i="1"/>
  <c r="B1023" i="1"/>
  <c r="N1023" i="1"/>
  <c r="M1017" i="1"/>
  <c r="L1017" i="1"/>
  <c r="R1011" i="1"/>
  <c r="K1011" i="1"/>
  <c r="L997" i="1"/>
  <c r="A997" i="1"/>
  <c r="Q997" i="1"/>
  <c r="J991" i="1"/>
  <c r="N991" i="1"/>
  <c r="M985" i="1"/>
  <c r="J985" i="1"/>
  <c r="O979" i="1"/>
  <c r="N979" i="1"/>
  <c r="K965" i="1"/>
  <c r="A965" i="1"/>
  <c r="Q965" i="1"/>
  <c r="N959" i="1"/>
  <c r="J959" i="1"/>
  <c r="A953" i="1"/>
  <c r="P953" i="1"/>
  <c r="P947" i="1"/>
  <c r="N947" i="1"/>
  <c r="K933" i="1"/>
  <c r="A933" i="1"/>
  <c r="M933" i="1"/>
  <c r="O927" i="1"/>
  <c r="K927" i="1"/>
  <c r="B2330" i="1"/>
  <c r="L1655" i="1"/>
  <c r="B1679" i="1"/>
  <c r="K1711" i="1"/>
  <c r="P1735" i="1"/>
  <c r="B1743" i="1"/>
  <c r="Q1639" i="1"/>
  <c r="A1663" i="1"/>
  <c r="A1687" i="1"/>
  <c r="J1759" i="1"/>
  <c r="J1633" i="1"/>
  <c r="P1673" i="1"/>
  <c r="J1713" i="1"/>
  <c r="J1753" i="1"/>
  <c r="A966" i="1"/>
  <c r="A936" i="1"/>
  <c r="A996" i="1"/>
  <c r="R996" i="1"/>
  <c r="L224" i="1"/>
  <c r="P224" i="1"/>
  <c r="R2073" i="1"/>
  <c r="N2073" i="1"/>
  <c r="J2089" i="1"/>
  <c r="Q2089" i="1"/>
  <c r="Q5" i="1"/>
  <c r="J5" i="1"/>
  <c r="R5" i="1"/>
  <c r="P5" i="1"/>
  <c r="A5" i="1"/>
  <c r="K5" i="1"/>
  <c r="B5" i="1"/>
  <c r="L5" i="1"/>
  <c r="M5" i="1"/>
  <c r="N5" i="1"/>
  <c r="O5" i="1"/>
  <c r="Q13" i="1"/>
  <c r="J13" i="1"/>
  <c r="R13" i="1"/>
  <c r="K13" i="1"/>
  <c r="P13" i="1"/>
  <c r="L13" i="1"/>
  <c r="M13" i="1"/>
  <c r="N13" i="1"/>
  <c r="O13" i="1"/>
  <c r="N1718" i="1"/>
  <c r="K1655" i="1"/>
  <c r="N1695" i="1"/>
  <c r="L1711" i="1"/>
  <c r="O1735" i="1"/>
  <c r="J1751" i="1"/>
  <c r="P1631" i="1"/>
  <c r="B1639" i="1"/>
  <c r="B1663" i="1"/>
  <c r="P1703" i="1"/>
  <c r="Q1644" i="1"/>
  <c r="B1764" i="1"/>
  <c r="K1641" i="1"/>
  <c r="L1681" i="1"/>
  <c r="K1721" i="1"/>
  <c r="R1761" i="1"/>
  <c r="M927" i="1"/>
  <c r="J933" i="1"/>
  <c r="Q947" i="1"/>
  <c r="A947" i="1"/>
  <c r="B953" i="1"/>
  <c r="B959" i="1"/>
  <c r="L965" i="1"/>
  <c r="L979" i="1"/>
  <c r="N985" i="1"/>
  <c r="K991" i="1"/>
  <c r="K997" i="1"/>
  <c r="M1011" i="1"/>
  <c r="N1017" i="1"/>
  <c r="M1023" i="1"/>
  <c r="N1029" i="1"/>
  <c r="L1022" i="1"/>
  <c r="B1049" i="1"/>
  <c r="R1000" i="1"/>
  <c r="L10" i="1"/>
  <c r="M10" i="1"/>
  <c r="N10" i="1"/>
  <c r="O10" i="1"/>
  <c r="A10" i="1"/>
  <c r="P10" i="1"/>
  <c r="K10" i="1"/>
  <c r="B10" i="1"/>
  <c r="Q10" i="1"/>
  <c r="J10" i="1"/>
  <c r="R10" i="1"/>
  <c r="L2364" i="1"/>
  <c r="P2324" i="1"/>
  <c r="A2394" i="1"/>
  <c r="J2413" i="1"/>
  <c r="Q2351" i="1"/>
  <c r="N2338" i="1"/>
  <c r="N2413" i="1"/>
  <c r="N2415" i="1"/>
  <c r="N2389" i="1"/>
  <c r="A2364" i="1"/>
  <c r="N2299" i="1"/>
  <c r="M2415" i="1"/>
  <c r="M150" i="1"/>
  <c r="N2391" i="1"/>
  <c r="O2396" i="1"/>
  <c r="L2343" i="1"/>
  <c r="L2335" i="1"/>
  <c r="M2299" i="1"/>
  <c r="R2370" i="1"/>
  <c r="R2371" i="1"/>
  <c r="R2353" i="1"/>
  <c r="N2396" i="1"/>
  <c r="B2334" i="1"/>
  <c r="A2370" i="1"/>
  <c r="Q2457" i="1"/>
  <c r="A2393" i="1"/>
  <c r="Q2448" i="1"/>
  <c r="Q2415" i="1"/>
  <c r="J2415" i="1"/>
  <c r="P2371" i="1"/>
  <c r="A2371" i="1"/>
  <c r="P2351" i="1"/>
  <c r="Q2456" i="1"/>
  <c r="N2298" i="1"/>
  <c r="J2353" i="1"/>
  <c r="J2324" i="1"/>
  <c r="Q2345" i="1"/>
  <c r="A2411" i="1"/>
  <c r="N2403" i="1"/>
  <c r="N2395" i="1"/>
  <c r="J2389" i="1"/>
  <c r="M2364" i="1"/>
  <c r="R2299" i="1"/>
  <c r="P2394" i="1"/>
  <c r="A2418" i="1"/>
  <c r="M2370" i="1"/>
  <c r="B2371" i="1"/>
  <c r="B2350" i="1"/>
  <c r="P2389" i="1"/>
  <c r="Q2471" i="1"/>
  <c r="A2413" i="1"/>
  <c r="J2404" i="1"/>
  <c r="B2364" i="1"/>
  <c r="B2299" i="1"/>
  <c r="Q2432" i="1"/>
  <c r="M2371" i="1"/>
  <c r="Q2400" i="1"/>
  <c r="L2333" i="1"/>
  <c r="R2399" i="1"/>
  <c r="A2415" i="1"/>
  <c r="O2324" i="1"/>
  <c r="O2326" i="1"/>
  <c r="B2366" i="1"/>
  <c r="R2396" i="1"/>
  <c r="Q239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0" i="1"/>
  <c r="O876" i="1"/>
  <c r="Q890" i="1"/>
  <c r="N896" i="1"/>
  <c r="A902" i="1"/>
  <c r="B922" i="1"/>
  <c r="L2048" i="1"/>
  <c r="L202" i="1"/>
  <c r="L58" i="1"/>
  <c r="R50" i="1"/>
  <c r="N34" i="1"/>
  <c r="L18" i="1"/>
  <c r="M2159" i="1"/>
  <c r="N2394" i="1"/>
  <c r="O2394" i="1"/>
  <c r="K2295" i="1"/>
  <c r="B2295" i="1"/>
  <c r="Q2413" i="1"/>
  <c r="Q2370" i="1"/>
  <c r="J2370" i="1"/>
  <c r="N2351" i="1"/>
  <c r="J2357" i="1"/>
  <c r="A2357" i="1"/>
  <c r="J2294" i="1"/>
  <c r="P2079" i="1"/>
  <c r="B2079" i="1"/>
  <c r="P2075" i="1"/>
  <c r="N251" i="1"/>
  <c r="J2158" i="1"/>
  <c r="O2329" i="1"/>
  <c r="J2432" i="1"/>
  <c r="K2447" i="1"/>
  <c r="A2447" i="1"/>
  <c r="M2457" i="1"/>
  <c r="O2471" i="1"/>
  <c r="O2433" i="1"/>
  <c r="Q2458" i="1"/>
  <c r="R2472" i="1"/>
  <c r="M71" i="1"/>
  <c r="O2089" i="1"/>
  <c r="P2089" i="1"/>
  <c r="P2073" i="1"/>
  <c r="O265" i="1"/>
  <c r="O224" i="1"/>
  <c r="Q232" i="1"/>
  <c r="J157" i="1"/>
  <c r="R257" i="1"/>
  <c r="A263" i="1"/>
  <c r="N307" i="1"/>
  <c r="M372" i="1"/>
  <c r="L2159" i="1"/>
  <c r="P2413" i="1"/>
  <c r="P2370" i="1"/>
  <c r="B2370" i="1"/>
  <c r="M2351" i="1"/>
  <c r="R2357" i="1"/>
  <c r="Q2294" i="1"/>
  <c r="O2079" i="1"/>
  <c r="A2079" i="1"/>
  <c r="O2075" i="1"/>
  <c r="M251" i="1"/>
  <c r="O2158" i="1"/>
  <c r="M2329" i="1"/>
  <c r="K2432" i="1"/>
  <c r="R2447" i="1"/>
  <c r="K2457" i="1"/>
  <c r="L2457" i="1"/>
  <c r="N2471" i="1"/>
  <c r="K71" i="1"/>
  <c r="L71" i="1"/>
  <c r="N2089" i="1"/>
  <c r="B2089" i="1"/>
  <c r="B2073" i="1"/>
  <c r="M265" i="1"/>
  <c r="N224" i="1"/>
  <c r="P232" i="1"/>
  <c r="P157" i="1"/>
  <c r="K2418" i="1"/>
  <c r="A307" i="1"/>
  <c r="P2093" i="1"/>
  <c r="O615" i="1"/>
  <c r="B623" i="1"/>
  <c r="Q1750" i="1"/>
  <c r="J1750" i="1"/>
  <c r="N1742" i="1"/>
  <c r="O1742" i="1"/>
  <c r="A1710" i="1"/>
  <c r="O1710" i="1"/>
  <c r="J1694" i="1"/>
  <c r="R1694" i="1"/>
  <c r="N1694" i="1"/>
  <c r="B1670" i="1"/>
  <c r="J1670" i="1"/>
  <c r="O1670" i="1"/>
  <c r="R1654" i="1"/>
  <c r="L1654" i="1"/>
  <c r="O1630" i="1"/>
  <c r="P1630" i="1"/>
  <c r="J1630" i="1"/>
  <c r="R71" i="1"/>
  <c r="A71" i="1"/>
  <c r="L2089" i="1"/>
  <c r="M2073" i="1"/>
  <c r="L265" i="1"/>
  <c r="A265" i="1"/>
  <c r="K224" i="1"/>
  <c r="M232" i="1"/>
  <c r="N157" i="1"/>
  <c r="N2146" i="1"/>
  <c r="P28" i="1"/>
  <c r="N2373" i="1"/>
  <c r="L2373"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2021" i="1"/>
  <c r="K2144" i="1"/>
  <c r="M370" i="1"/>
  <c r="K876" i="1"/>
  <c r="A890" i="1"/>
  <c r="P902" i="1"/>
  <c r="B908" i="1"/>
  <c r="J922" i="1"/>
  <c r="J2048" i="1"/>
  <c r="N2164" i="1"/>
  <c r="R212" i="1"/>
  <c r="P50" i="1"/>
  <c r="J42" i="1"/>
  <c r="O26" i="1"/>
  <c r="N862" i="1"/>
  <c r="P2159" i="1"/>
  <c r="P2053" i="1"/>
  <c r="J2394" i="1"/>
  <c r="O2295" i="1"/>
  <c r="J154" i="1"/>
  <c r="K2413" i="1"/>
  <c r="L2413" i="1"/>
  <c r="L2370" i="1"/>
  <c r="J2351" i="1"/>
  <c r="B2351" i="1"/>
  <c r="O2357" i="1"/>
  <c r="L2294" i="1"/>
  <c r="B2294" i="1"/>
  <c r="K2079" i="1"/>
  <c r="R2075" i="1"/>
  <c r="L359" i="1"/>
  <c r="P219" i="1"/>
  <c r="M2432" i="1"/>
  <c r="A2432" i="1"/>
  <c r="Q2447" i="1"/>
  <c r="P2457" i="1"/>
  <c r="J2471" i="1"/>
  <c r="B2471" i="1"/>
  <c r="K2433" i="1"/>
  <c r="M2448" i="1"/>
  <c r="O2472" i="1"/>
  <c r="P71" i="1"/>
  <c r="R2089" i="1"/>
  <c r="K2073" i="1"/>
  <c r="J224" i="1"/>
  <c r="B224" i="1"/>
  <c r="K232" i="1"/>
  <c r="K221" i="1"/>
  <c r="M157" i="1"/>
  <c r="B157" i="1"/>
  <c r="L861" i="1"/>
  <c r="N2138" i="1"/>
  <c r="B894" i="1"/>
  <c r="K624" i="1"/>
  <c r="B265" i="1"/>
  <c r="N265" i="1"/>
  <c r="A868" i="1"/>
  <c r="J868" i="1"/>
  <c r="Q2353" i="1"/>
  <c r="K2021" i="1"/>
  <c r="R2144" i="1"/>
  <c r="L370" i="1"/>
  <c r="L876" i="1"/>
  <c r="Q896" i="1"/>
  <c r="O902" i="1"/>
  <c r="A908" i="1"/>
  <c r="P922" i="1"/>
  <c r="R2048" i="1"/>
  <c r="B2164" i="1"/>
  <c r="J212" i="1"/>
  <c r="B42" i="1"/>
  <c r="R2413" i="1"/>
  <c r="M2357" i="1"/>
  <c r="K2294" i="1"/>
  <c r="R359" i="1"/>
  <c r="B219" i="1"/>
  <c r="M2447" i="1"/>
  <c r="P2471" i="1"/>
  <c r="R2433" i="1"/>
  <c r="B2448" i="1"/>
  <c r="N2472" i="1"/>
  <c r="J2073" i="1"/>
  <c r="J265" i="1"/>
  <c r="Q224" i="1"/>
  <c r="R232" i="1"/>
  <c r="A232" i="1"/>
  <c r="K157" i="1"/>
  <c r="J2138" i="1"/>
  <c r="B900" i="1"/>
  <c r="A2423" i="1"/>
  <c r="N2423" i="1"/>
  <c r="P2440" i="1"/>
  <c r="M2440" i="1"/>
  <c r="B1051" i="1"/>
  <c r="N1641" i="1"/>
  <c r="N1657" i="1"/>
  <c r="A1665" i="1"/>
  <c r="O1681" i="1"/>
  <c r="R1697" i="1"/>
  <c r="A1705" i="1"/>
  <c r="J1721" i="1"/>
  <c r="J1737" i="1"/>
  <c r="K1753" i="1"/>
  <c r="R986" i="1"/>
  <c r="M1022" i="1"/>
  <c r="A935" i="1"/>
  <c r="N1057" i="1"/>
  <c r="M1730" i="1"/>
  <c r="P1633" i="1"/>
  <c r="B1641" i="1"/>
  <c r="L1657" i="1"/>
  <c r="K1673" i="1"/>
  <c r="B1681" i="1"/>
  <c r="Q1697" i="1"/>
  <c r="N1713" i="1"/>
  <c r="M1729" i="1"/>
  <c r="Q1737" i="1"/>
  <c r="R1753" i="1"/>
  <c r="O955" i="1"/>
  <c r="J2111" i="1"/>
  <c r="P1655" i="1"/>
  <c r="O1679" i="1"/>
  <c r="K1695" i="1"/>
  <c r="Q1711" i="1"/>
  <c r="R1735" i="1"/>
  <c r="O1743" i="1"/>
  <c r="K1751" i="1"/>
  <c r="J1631" i="1"/>
  <c r="M1639" i="1"/>
  <c r="R1663" i="1"/>
  <c r="A1671" i="1"/>
  <c r="L1703" i="1"/>
  <c r="Q1759" i="1"/>
  <c r="P1700" i="1"/>
  <c r="R1633" i="1"/>
  <c r="O1649" i="1"/>
  <c r="Q1673" i="1"/>
  <c r="P1689" i="1"/>
  <c r="K1705" i="1"/>
  <c r="O1713" i="1"/>
  <c r="R1729" i="1"/>
  <c r="M1745" i="1"/>
  <c r="N1761" i="1"/>
  <c r="Q953" i="1"/>
  <c r="P991" i="1"/>
  <c r="Q1023" i="1"/>
  <c r="O958" i="1"/>
  <c r="P1048" i="1"/>
  <c r="R1049" i="1"/>
  <c r="B961" i="1"/>
  <c r="N936" i="1"/>
  <c r="R974" i="1"/>
  <c r="L2330" i="1"/>
  <c r="Q1633" i="1"/>
  <c r="L1649" i="1"/>
  <c r="P1665" i="1"/>
  <c r="O1673" i="1"/>
  <c r="Q1689" i="1"/>
  <c r="L1705" i="1"/>
  <c r="B1713" i="1"/>
  <c r="J1729" i="1"/>
  <c r="K1745" i="1"/>
  <c r="M1761" i="1"/>
  <c r="N993" i="1"/>
  <c r="K1649" i="1"/>
  <c r="N1665" i="1"/>
  <c r="B1689" i="1"/>
  <c r="L1721" i="1"/>
  <c r="L1761" i="1"/>
  <c r="M993" i="1"/>
  <c r="O2167" i="1"/>
  <c r="A2167" i="1"/>
  <c r="M2167" i="1"/>
  <c r="M2141" i="1"/>
  <c r="J2141" i="1"/>
  <c r="R2428" i="1"/>
  <c r="A2428" i="1"/>
  <c r="M2443" i="1"/>
  <c r="L2453" i="1"/>
  <c r="M2468" i="1"/>
  <c r="N2468" i="1"/>
  <c r="M66" i="1"/>
  <c r="O2053" i="1"/>
  <c r="N23" i="1"/>
  <c r="Q504" i="1"/>
  <c r="K504" i="1"/>
  <c r="Q2155" i="1"/>
  <c r="A2155" i="1"/>
  <c r="R362" i="1"/>
  <c r="B362" i="1"/>
  <c r="M362" i="1"/>
  <c r="P362" i="1"/>
  <c r="N478" i="1"/>
  <c r="M478" i="1"/>
  <c r="B32" i="1"/>
  <c r="Q32" i="1"/>
  <c r="A56" i="1"/>
  <c r="O56" i="1"/>
  <c r="L2166" i="1"/>
  <c r="K2166" i="1"/>
  <c r="P2421" i="1"/>
  <c r="A2421" i="1"/>
  <c r="Q2421" i="1"/>
  <c r="B2421" i="1"/>
  <c r="J2421" i="1"/>
  <c r="L2421" i="1"/>
  <c r="A2467" i="1"/>
  <c r="M2467" i="1"/>
  <c r="M2452" i="1"/>
  <c r="J2452" i="1"/>
  <c r="K2452" i="1"/>
  <c r="L66" i="1"/>
  <c r="M2053" i="1"/>
  <c r="M1758" i="1"/>
  <c r="N1758" i="1"/>
  <c r="O1758" i="1"/>
  <c r="P1758" i="1"/>
  <c r="Q1758" i="1"/>
  <c r="J1758" i="1"/>
  <c r="L1758" i="1"/>
  <c r="A1750" i="1"/>
  <c r="L1750" i="1"/>
  <c r="K1750" i="1"/>
  <c r="M1750" i="1"/>
  <c r="N1750" i="1"/>
  <c r="O1750" i="1"/>
  <c r="P1750" i="1"/>
  <c r="B1750" i="1"/>
  <c r="R1750" i="1"/>
  <c r="Q1742" i="1"/>
  <c r="A1742" i="1"/>
  <c r="J1742" i="1"/>
  <c r="B1742" i="1"/>
  <c r="R1742" i="1"/>
  <c r="L1742" i="1"/>
  <c r="K1742" i="1"/>
  <c r="M1742" i="1"/>
  <c r="P1742" i="1"/>
  <c r="N1734" i="1"/>
  <c r="O1734" i="1"/>
  <c r="P1734" i="1"/>
  <c r="Q1734" i="1"/>
  <c r="A1734" i="1"/>
  <c r="J1734" i="1"/>
  <c r="M1734" i="1"/>
  <c r="B1726" i="1"/>
  <c r="R1726" i="1"/>
  <c r="L1726" i="1"/>
  <c r="K1726" i="1"/>
  <c r="M1726" i="1"/>
  <c r="N1726" i="1"/>
  <c r="O1726" i="1"/>
  <c r="A1726" i="1"/>
  <c r="J1726" i="1"/>
  <c r="P1718" i="1"/>
  <c r="Q1718" i="1"/>
  <c r="A1718" i="1"/>
  <c r="J1718" i="1"/>
  <c r="B1718" i="1"/>
  <c r="R1718" i="1"/>
  <c r="L1718" i="1"/>
  <c r="K1718" i="1"/>
  <c r="O1718" i="1"/>
  <c r="R1710" i="1"/>
  <c r="M1710" i="1"/>
  <c r="K1710" i="1"/>
  <c r="L1710" i="1"/>
  <c r="N1710" i="1"/>
  <c r="J1710" i="1"/>
  <c r="Q1710" i="1"/>
  <c r="A1702" i="1"/>
  <c r="N1702" i="1"/>
  <c r="B1702" i="1"/>
  <c r="O1702" i="1"/>
  <c r="J1702" i="1"/>
  <c r="Q1702" i="1"/>
  <c r="R1702" i="1"/>
  <c r="L1702" i="1"/>
  <c r="K1702" i="1"/>
  <c r="M1694" i="1"/>
  <c r="P1694" i="1"/>
  <c r="O1694" i="1"/>
  <c r="A1694" i="1"/>
  <c r="Q1694" i="1"/>
  <c r="B1694" i="1"/>
  <c r="K1694" i="1"/>
  <c r="L1694" i="1"/>
  <c r="J1686" i="1"/>
  <c r="Q1686" i="1"/>
  <c r="R1686" i="1"/>
  <c r="L1686" i="1"/>
  <c r="M1686" i="1"/>
  <c r="P1686" i="1"/>
  <c r="B1686" i="1"/>
  <c r="O1686" i="1"/>
  <c r="O1678" i="1"/>
  <c r="A1678" i="1"/>
  <c r="Q1678" i="1"/>
  <c r="B1678" i="1"/>
  <c r="K1678" i="1"/>
  <c r="J1678" i="1"/>
  <c r="N1678" i="1"/>
  <c r="R1678" i="1"/>
  <c r="P1678" i="1"/>
  <c r="L1670" i="1"/>
  <c r="M1670" i="1"/>
  <c r="P1670" i="1"/>
  <c r="K1670" i="1"/>
  <c r="A1670" i="1"/>
  <c r="N1670" i="1"/>
  <c r="R1670" i="1"/>
  <c r="B1662" i="1"/>
  <c r="K1662" i="1"/>
  <c r="J1662" i="1"/>
  <c r="N1662" i="1"/>
  <c r="R1662" i="1"/>
  <c r="L1662" i="1"/>
  <c r="M1662" i="1"/>
  <c r="A1662" i="1"/>
  <c r="Q1662" i="1"/>
  <c r="P1654" i="1"/>
  <c r="K1654" i="1"/>
  <c r="A1654" i="1"/>
  <c r="N1654" i="1"/>
  <c r="B1654" i="1"/>
  <c r="O1654" i="1"/>
  <c r="J1654" i="1"/>
  <c r="Q1654" i="1"/>
  <c r="M1654" i="1"/>
  <c r="M1646" i="1"/>
  <c r="O1646" i="1"/>
  <c r="Q1646" i="1"/>
  <c r="K1646" i="1"/>
  <c r="J1646" i="1"/>
  <c r="P1646" i="1"/>
  <c r="R1646" i="1"/>
  <c r="A1638" i="1"/>
  <c r="K1638" i="1"/>
  <c r="B1638" i="1"/>
  <c r="M1638" i="1"/>
  <c r="P1638" i="1"/>
  <c r="Q1638" i="1"/>
  <c r="J1638" i="1"/>
  <c r="R1638" i="1"/>
  <c r="O1638" i="1"/>
  <c r="L1630" i="1"/>
  <c r="M1630" i="1"/>
  <c r="Q1630" i="1"/>
  <c r="A1630" i="1"/>
  <c r="K1630" i="1"/>
  <c r="B1630" i="1"/>
  <c r="N1630" i="1"/>
  <c r="R1630" i="1"/>
  <c r="L873" i="1"/>
  <c r="N873" i="1"/>
  <c r="J268" i="1"/>
  <c r="B268" i="1"/>
  <c r="K268" i="1"/>
  <c r="M2149" i="1"/>
  <c r="A2149" i="1"/>
  <c r="J2149" i="1"/>
  <c r="B319" i="1"/>
  <c r="J319" i="1"/>
  <c r="P2422" i="1"/>
  <c r="L2422" i="1"/>
  <c r="Q2428" i="1"/>
  <c r="Q2443" i="1"/>
  <c r="J2443" i="1"/>
  <c r="R2453" i="1"/>
  <c r="K2468" i="1"/>
  <c r="A2468" i="1"/>
  <c r="B66" i="1"/>
  <c r="L2053" i="1"/>
  <c r="A2390" i="1"/>
  <c r="Q2390" i="1"/>
  <c r="R899" i="1"/>
  <c r="N899" i="1"/>
  <c r="P2428" i="1"/>
  <c r="P2443" i="1"/>
  <c r="B2443" i="1"/>
  <c r="J2453" i="1"/>
  <c r="R2468" i="1"/>
  <c r="R66" i="1"/>
  <c r="K2053" i="1"/>
  <c r="O873" i="1"/>
  <c r="M361" i="1"/>
  <c r="J150" i="1"/>
  <c r="N1638" i="1"/>
  <c r="O1662" i="1"/>
  <c r="N1686" i="1"/>
  <c r="P1710" i="1"/>
  <c r="K1734" i="1"/>
  <c r="K1758" i="1"/>
  <c r="J2090" i="1"/>
  <c r="A2090" i="1"/>
  <c r="J2428" i="1"/>
  <c r="B2428" i="1"/>
  <c r="R2443" i="1"/>
  <c r="K2453" i="1"/>
  <c r="L2468" i="1"/>
  <c r="B2468" i="1"/>
  <c r="O2428" i="1"/>
  <c r="O2443" i="1"/>
  <c r="A2443" i="1"/>
  <c r="Q2453" i="1"/>
  <c r="J2468" i="1"/>
  <c r="K66" i="1"/>
  <c r="R2053" i="1"/>
  <c r="Q879" i="1"/>
  <c r="Q2090" i="1"/>
  <c r="L2155" i="1"/>
  <c r="A311" i="1"/>
  <c r="J311" i="1"/>
  <c r="M311" i="1"/>
  <c r="M2406" i="1"/>
  <c r="Q2406" i="1"/>
  <c r="N2406" i="1"/>
  <c r="N2428" i="1"/>
  <c r="N2443" i="1"/>
  <c r="O2453" i="1"/>
  <c r="P2453" i="1"/>
  <c r="Q2468" i="1"/>
  <c r="Q66" i="1"/>
  <c r="B2053" i="1"/>
  <c r="O879" i="1"/>
  <c r="O55" i="1"/>
  <c r="L2427" i="1"/>
  <c r="N1646" i="1"/>
  <c r="Q1670" i="1"/>
  <c r="A1686" i="1"/>
  <c r="B1710" i="1"/>
  <c r="L1734" i="1"/>
  <c r="B1758" i="1"/>
  <c r="N2076" i="1"/>
  <c r="M2076" i="1"/>
  <c r="N2453" i="1"/>
  <c r="P66" i="1"/>
  <c r="A2053" i="1"/>
  <c r="M154" i="1"/>
  <c r="A2141" i="1"/>
  <c r="Q885" i="1"/>
  <c r="B55" i="1"/>
  <c r="Q1553" i="1"/>
  <c r="Q1591" i="1"/>
  <c r="M1576" i="1"/>
  <c r="O1529" i="1"/>
  <c r="Q1537" i="1"/>
  <c r="K1545" i="1"/>
  <c r="J1561" i="1"/>
  <c r="P1569" i="1"/>
  <c r="J1599" i="1"/>
  <c r="J1607" i="1"/>
  <c r="R1615" i="1"/>
  <c r="R1623" i="1"/>
  <c r="O1623" i="1"/>
  <c r="M929" i="1"/>
  <c r="A1031" i="1"/>
  <c r="Q895" i="1"/>
  <c r="Q70" i="1"/>
  <c r="P225" i="1"/>
  <c r="M2020" i="1"/>
  <c r="K1553" i="1"/>
  <c r="M1591" i="1"/>
  <c r="P1576" i="1"/>
  <c r="J1529" i="1"/>
  <c r="R1537" i="1"/>
  <c r="M1537" i="1"/>
  <c r="N1545" i="1"/>
  <c r="O1561" i="1"/>
  <c r="J1569" i="1"/>
  <c r="B167" i="1"/>
  <c r="K1599" i="1"/>
  <c r="P1607" i="1"/>
  <c r="M1615" i="1"/>
  <c r="J1623" i="1"/>
  <c r="M935" i="1"/>
  <c r="R961" i="1"/>
  <c r="Q993" i="1"/>
  <c r="K1591" i="1"/>
  <c r="O1576" i="1"/>
  <c r="R1529" i="1"/>
  <c r="P1537" i="1"/>
  <c r="R1545" i="1"/>
  <c r="M1545" i="1"/>
  <c r="N1561" i="1"/>
  <c r="O1569" i="1"/>
  <c r="Q1599" i="1"/>
  <c r="M1607" i="1"/>
  <c r="J1615" i="1"/>
  <c r="P1623" i="1"/>
  <c r="O359" i="1"/>
  <c r="N219" i="1"/>
  <c r="N2158" i="1"/>
  <c r="J2329" i="1"/>
  <c r="R2373" i="1"/>
  <c r="N1553" i="1"/>
  <c r="L1591" i="1"/>
  <c r="R1576" i="1"/>
  <c r="N1576" i="1"/>
  <c r="P1529" i="1"/>
  <c r="L1537" i="1"/>
  <c r="P1545" i="1"/>
  <c r="P1561" i="1"/>
  <c r="M1561" i="1"/>
  <c r="N1569" i="1"/>
  <c r="N591" i="1"/>
  <c r="R1599" i="1"/>
  <c r="O1599" i="1"/>
  <c r="Q1607" i="1"/>
  <c r="P1615" i="1"/>
  <c r="L1623" i="1"/>
  <c r="R941" i="1"/>
  <c r="Q967" i="1"/>
  <c r="A1005" i="1"/>
  <c r="Q2346" i="1"/>
  <c r="K565" i="1"/>
  <c r="A359" i="1"/>
  <c r="L219" i="1"/>
  <c r="L2158" i="1"/>
  <c r="P2329" i="1"/>
  <c r="K2163" i="1"/>
  <c r="R921" i="1"/>
  <c r="A44" i="1"/>
  <c r="J1553" i="1"/>
  <c r="M1553" i="1"/>
  <c r="J1591" i="1"/>
  <c r="K1576" i="1"/>
  <c r="L1529" i="1"/>
  <c r="K1537" i="1"/>
  <c r="Q1545" i="1"/>
  <c r="K1561" i="1"/>
  <c r="Q1569" i="1"/>
  <c r="M1569" i="1"/>
  <c r="K167" i="1"/>
  <c r="P1599" i="1"/>
  <c r="N1607" i="1"/>
  <c r="O1607" i="1"/>
  <c r="Q1615" i="1"/>
  <c r="K1623" i="1"/>
  <c r="A941" i="1"/>
  <c r="B973" i="1"/>
  <c r="J1010" i="1"/>
  <c r="A2346" i="1"/>
  <c r="Q251" i="1"/>
  <c r="R219" i="1"/>
  <c r="A2158" i="1"/>
  <c r="A2329" i="1"/>
  <c r="O921" i="1"/>
  <c r="R1553" i="1"/>
  <c r="N1591" i="1"/>
  <c r="Q1529" i="1"/>
  <c r="J1537" i="1"/>
  <c r="L1545" i="1"/>
  <c r="L1561" i="1"/>
  <c r="R1569" i="1"/>
  <c r="Q167" i="1"/>
  <c r="L1599" i="1"/>
  <c r="L1607" i="1"/>
  <c r="K1615" i="1"/>
  <c r="O1615" i="1"/>
  <c r="Q1623" i="1"/>
  <c r="P929" i="1"/>
  <c r="P1031" i="1"/>
  <c r="O66" i="1"/>
  <c r="N2053" i="1"/>
  <c r="P154" i="1"/>
  <c r="Q154" i="1"/>
  <c r="P319" i="1"/>
  <c r="P311" i="1"/>
  <c r="P2149" i="1"/>
  <c r="Q2141" i="1"/>
  <c r="O268" i="1"/>
  <c r="J873" i="1"/>
  <c r="M879" i="1"/>
  <c r="P885" i="1"/>
  <c r="M899" i="1"/>
  <c r="M2090" i="1"/>
  <c r="J2167" i="1"/>
  <c r="J55" i="1"/>
  <c r="P2390" i="1"/>
  <c r="R221" i="1"/>
  <c r="P23" i="1"/>
  <c r="N609" i="1"/>
  <c r="K609" i="1"/>
  <c r="N154" i="1"/>
  <c r="B154" i="1"/>
  <c r="O319" i="1"/>
  <c r="O311" i="1"/>
  <c r="O2149" i="1"/>
  <c r="P2141" i="1"/>
  <c r="N268" i="1"/>
  <c r="R873" i="1"/>
  <c r="K879" i="1"/>
  <c r="N885" i="1"/>
  <c r="L899" i="1"/>
  <c r="L2090" i="1"/>
  <c r="Q2167" i="1"/>
  <c r="R55" i="1"/>
  <c r="B23" i="1"/>
  <c r="L154" i="1"/>
  <c r="A154" i="1"/>
  <c r="A319" i="1"/>
  <c r="N311" i="1"/>
  <c r="N2149" i="1"/>
  <c r="N2141" i="1"/>
  <c r="R268" i="1"/>
  <c r="P873" i="1"/>
  <c r="J879" i="1"/>
  <c r="K885" i="1"/>
  <c r="K899" i="1"/>
  <c r="R2090" i="1"/>
  <c r="P2167" i="1"/>
  <c r="P55" i="1"/>
  <c r="L2076" i="1"/>
  <c r="M2134" i="1"/>
  <c r="R2134" i="1"/>
  <c r="L2134" i="1"/>
  <c r="O154" i="1"/>
  <c r="K247" i="1"/>
  <c r="R247" i="1"/>
  <c r="P2084" i="1"/>
  <c r="J2084" i="1"/>
  <c r="K2084" i="1"/>
  <c r="J2076" i="1"/>
  <c r="A2076" i="1"/>
  <c r="R2076" i="1"/>
  <c r="B2076" i="1"/>
  <c r="K2076" i="1"/>
  <c r="O2076" i="1"/>
  <c r="P2076" i="1"/>
  <c r="Q2076" i="1"/>
  <c r="A2325" i="1"/>
  <c r="P2325" i="1"/>
  <c r="R2325" i="1"/>
  <c r="K2325" i="1"/>
  <c r="B2365" i="1"/>
  <c r="O2365" i="1"/>
  <c r="P2365" i="1"/>
  <c r="M2390" i="1"/>
  <c r="N2390" i="1"/>
  <c r="O2390" i="1"/>
  <c r="B2390" i="1"/>
  <c r="J2390" i="1"/>
  <c r="K2390" i="1"/>
  <c r="R2390" i="1"/>
  <c r="L239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2017" i="1"/>
  <c r="Q2017" i="1"/>
  <c r="J2017" i="1"/>
  <c r="R2017" i="1"/>
  <c r="B2017" i="1"/>
  <c r="M2017" i="1"/>
  <c r="K2167" i="1"/>
  <c r="R2167" i="1"/>
  <c r="N2167" i="1"/>
  <c r="K2090" i="1"/>
  <c r="O2090" i="1"/>
  <c r="N2090" i="1"/>
  <c r="N905" i="1"/>
  <c r="Q905" i="1"/>
  <c r="R905" i="1"/>
  <c r="K905" i="1"/>
  <c r="L905" i="1"/>
  <c r="M905" i="1"/>
  <c r="B899" i="1"/>
  <c r="O899" i="1"/>
  <c r="J899" i="1"/>
  <c r="L885" i="1"/>
  <c r="M885" i="1"/>
  <c r="A879" i="1"/>
  <c r="N879" i="1"/>
  <c r="L879" i="1"/>
  <c r="Q873" i="1"/>
  <c r="A873" i="1"/>
  <c r="K873" i="1"/>
  <c r="P268" i="1"/>
  <c r="Q268" i="1"/>
  <c r="L268" i="1"/>
  <c r="B2141" i="1"/>
  <c r="K2141" i="1"/>
  <c r="O2141" i="1"/>
  <c r="Q2149" i="1"/>
  <c r="B2149" i="1"/>
  <c r="K2149" i="1"/>
  <c r="Q311" i="1"/>
  <c r="B311" i="1"/>
  <c r="K311" i="1"/>
  <c r="N319" i="1"/>
  <c r="M319" i="1"/>
  <c r="Q319" i="1"/>
  <c r="J2422" i="1"/>
  <c r="Q2422" i="1"/>
  <c r="R2422" i="1"/>
  <c r="M2422" i="1"/>
  <c r="N2422" i="1"/>
  <c r="A2422" i="1"/>
  <c r="O2422" i="1"/>
  <c r="A1056" i="1"/>
  <c r="N1056" i="1"/>
  <c r="B1056" i="1"/>
  <c r="P1056" i="1"/>
  <c r="Q1056" i="1"/>
  <c r="O1056" i="1"/>
  <c r="R1056" i="1"/>
  <c r="K1056" i="1"/>
  <c r="L1056" i="1"/>
  <c r="M1056" i="1"/>
  <c r="K1050" i="1"/>
  <c r="L1050" i="1"/>
  <c r="M1050" i="1"/>
  <c r="B1050" i="1"/>
  <c r="P1050" i="1"/>
  <c r="Q1050" i="1"/>
  <c r="O1050" i="1"/>
  <c r="J1050" i="1"/>
  <c r="R1050" i="1"/>
  <c r="M1036" i="1"/>
  <c r="A1036" i="1"/>
  <c r="N1036" i="1"/>
  <c r="B1036" i="1"/>
  <c r="P1036" i="1"/>
  <c r="J1036" i="1"/>
  <c r="R1036" i="1"/>
  <c r="K1036" i="1"/>
  <c r="L1036" i="1"/>
  <c r="R1030" i="1"/>
  <c r="K1030" i="1"/>
  <c r="L1030" i="1"/>
  <c r="B1030" i="1"/>
  <c r="N1030" i="1"/>
  <c r="A1030" i="1"/>
  <c r="P1030" i="1"/>
  <c r="Q1030" i="1"/>
  <c r="O1030" i="1"/>
  <c r="J1030" i="1"/>
  <c r="A1024" i="1"/>
  <c r="P1024" i="1"/>
  <c r="Q1024" i="1"/>
  <c r="O1024" i="1"/>
  <c r="J1024" i="1"/>
  <c r="K1024" i="1"/>
  <c r="L1024" i="1"/>
  <c r="M1024" i="1"/>
  <c r="B1024" i="1"/>
  <c r="N1024" i="1"/>
  <c r="L1018" i="1"/>
  <c r="M1018" i="1"/>
  <c r="B1018" i="1"/>
  <c r="N1018" i="1"/>
  <c r="Q1018" i="1"/>
  <c r="O1018" i="1"/>
  <c r="J1018" i="1"/>
  <c r="R1018" i="1"/>
  <c r="K1018" i="1"/>
  <c r="B1004" i="1"/>
  <c r="N1004" i="1"/>
  <c r="A1004" i="1"/>
  <c r="P1004" i="1"/>
  <c r="Q1004" i="1"/>
  <c r="O1004" i="1"/>
  <c r="R1004" i="1"/>
  <c r="K1004" i="1"/>
  <c r="L1004" i="1"/>
  <c r="M1004" i="1"/>
  <c r="K998" i="1"/>
  <c r="L998" i="1"/>
  <c r="M998" i="1"/>
  <c r="A998" i="1"/>
  <c r="P998" i="1"/>
  <c r="Q998" i="1"/>
  <c r="O998" i="1"/>
  <c r="J998" i="1"/>
  <c r="R998" i="1"/>
  <c r="Q992" i="1"/>
  <c r="O992" i="1"/>
  <c r="J992" i="1"/>
  <c r="R992" i="1"/>
  <c r="L992" i="1"/>
  <c r="M992" i="1"/>
  <c r="B992" i="1"/>
  <c r="N992" i="1"/>
  <c r="A992" i="1"/>
  <c r="P992" i="1"/>
  <c r="O986" i="1"/>
  <c r="B986" i="1"/>
  <c r="P986" i="1"/>
  <c r="A986" i="1"/>
  <c r="Q986" i="1"/>
  <c r="M986" i="1"/>
  <c r="N986" i="1"/>
  <c r="J986" i="1"/>
  <c r="L986" i="1"/>
  <c r="A972" i="1"/>
  <c r="L972" i="1"/>
  <c r="K972" i="1"/>
  <c r="J972" i="1"/>
  <c r="M972" i="1"/>
  <c r="O972" i="1"/>
  <c r="P972" i="1"/>
  <c r="Q972" i="1"/>
  <c r="B972" i="1"/>
  <c r="R972" i="1"/>
  <c r="J966" i="1"/>
  <c r="L966" i="1"/>
  <c r="B966" i="1"/>
  <c r="P966" i="1"/>
  <c r="K966" i="1"/>
  <c r="R966" i="1"/>
  <c r="M966" i="1"/>
  <c r="N966" i="1"/>
  <c r="O966" i="1"/>
  <c r="M960" i="1"/>
  <c r="N960" i="1"/>
  <c r="O960" i="1"/>
  <c r="R960" i="1"/>
  <c r="A960" i="1"/>
  <c r="Q960" i="1"/>
  <c r="B960" i="1"/>
  <c r="P960" i="1"/>
  <c r="K960" i="1"/>
  <c r="L960" i="1"/>
  <c r="A954" i="1"/>
  <c r="L954" i="1"/>
  <c r="B954" i="1"/>
  <c r="P954" i="1"/>
  <c r="K954" i="1"/>
  <c r="Q954" i="1"/>
  <c r="N954" i="1"/>
  <c r="O954" i="1"/>
  <c r="J954" i="1"/>
  <c r="R954" i="1"/>
  <c r="K940" i="1"/>
  <c r="P940" i="1"/>
  <c r="M940" i="1"/>
  <c r="N940" i="1"/>
  <c r="J940" i="1"/>
  <c r="R940" i="1"/>
  <c r="A940" i="1"/>
  <c r="L940" i="1"/>
  <c r="B940" i="1"/>
  <c r="Q940" i="1"/>
  <c r="J934" i="1"/>
  <c r="A934" i="1"/>
  <c r="R934" i="1"/>
  <c r="B934" i="1"/>
  <c r="L934" i="1"/>
  <c r="M934" i="1"/>
  <c r="N934" i="1"/>
  <c r="O934" i="1"/>
  <c r="P934" i="1"/>
  <c r="N928" i="1"/>
  <c r="O928" i="1"/>
  <c r="P928" i="1"/>
  <c r="A928" i="1"/>
  <c r="R928" i="1"/>
  <c r="B928" i="1"/>
  <c r="Q928" i="1"/>
  <c r="K928" i="1"/>
  <c r="L928" i="1"/>
  <c r="M928" i="1"/>
  <c r="J66" i="1"/>
  <c r="Q2053" i="1"/>
  <c r="K154" i="1"/>
  <c r="K319" i="1"/>
  <c r="L311" i="1"/>
  <c r="L2149" i="1"/>
  <c r="L2141" i="1"/>
  <c r="A268" i="1"/>
  <c r="B873" i="1"/>
  <c r="B879" i="1"/>
  <c r="B885" i="1"/>
  <c r="P899" i="1"/>
  <c r="P2090" i="1"/>
  <c r="L2167" i="1"/>
  <c r="N55" i="1"/>
  <c r="K2422" i="1"/>
  <c r="K39" i="1"/>
  <c r="L74" i="1"/>
  <c r="L593" i="1"/>
  <c r="O593" i="1"/>
  <c r="A593" i="1"/>
  <c r="N1050" i="1"/>
  <c r="R319" i="1"/>
  <c r="R311" i="1"/>
  <c r="R2149" i="1"/>
  <c r="R2141" i="1"/>
  <c r="M268" i="1"/>
  <c r="M873" i="1"/>
  <c r="P879" i="1"/>
  <c r="R885" i="1"/>
  <c r="A885" i="1"/>
  <c r="A899" i="1"/>
  <c r="B2090" i="1"/>
  <c r="B2167" i="1"/>
  <c r="M55" i="1"/>
  <c r="B2422" i="1"/>
  <c r="L39" i="1"/>
  <c r="O940" i="1"/>
  <c r="P1018" i="1"/>
  <c r="A1050" i="1"/>
  <c r="O167" i="1"/>
  <c r="P615" i="1"/>
  <c r="J616" i="1"/>
  <c r="L929" i="1"/>
  <c r="J941" i="1"/>
  <c r="A955" i="1"/>
  <c r="K973" i="1"/>
  <c r="O987" i="1"/>
  <c r="O1005" i="1"/>
  <c r="A1019" i="1"/>
  <c r="M1058" i="1"/>
  <c r="N980" i="1"/>
  <c r="O1026" i="1"/>
  <c r="K2346" i="1"/>
  <c r="B2112" i="1"/>
  <c r="N2107" i="1"/>
  <c r="Q616" i="1"/>
  <c r="L961" i="1"/>
  <c r="J973" i="1"/>
  <c r="A987" i="1"/>
  <c r="M1005" i="1"/>
  <c r="M1025" i="1"/>
  <c r="O1051" i="1"/>
  <c r="R2346" i="1"/>
  <c r="P558" i="1"/>
  <c r="A2112" i="1"/>
  <c r="P2106" i="1"/>
  <c r="A12" i="1"/>
  <c r="M1031" i="1"/>
  <c r="Q1051" i="1"/>
  <c r="B1594" i="1"/>
  <c r="B2104" i="1"/>
  <c r="O2106" i="1"/>
  <c r="B1586" i="1"/>
  <c r="R2120" i="1"/>
  <c r="J2104" i="1"/>
  <c r="A1565" i="1"/>
  <c r="Q2120" i="1"/>
  <c r="K2102" i="1"/>
  <c r="P941" i="1"/>
  <c r="P955" i="1"/>
  <c r="N967" i="1"/>
  <c r="P993" i="1"/>
  <c r="N1019" i="1"/>
  <c r="O1037" i="1"/>
  <c r="Q1057" i="1"/>
  <c r="B1006" i="1"/>
  <c r="Q2330" i="1"/>
  <c r="A2404" i="1"/>
  <c r="R2119" i="1"/>
  <c r="K941" i="1"/>
  <c r="N955" i="1"/>
  <c r="L967" i="1"/>
  <c r="R999" i="1"/>
  <c r="M1019" i="1"/>
  <c r="P1037" i="1"/>
  <c r="Q1038" i="1"/>
  <c r="M1012" i="1"/>
  <c r="L2404" i="1"/>
  <c r="L2338" i="1"/>
  <c r="M2116" i="1"/>
  <c r="P381" i="1"/>
  <c r="O973" i="1"/>
  <c r="Q987" i="1"/>
  <c r="Q999" i="1"/>
  <c r="B1019" i="1"/>
  <c r="B1037" i="1"/>
  <c r="M1026" i="1"/>
  <c r="M2151" i="1"/>
  <c r="N2153" i="1"/>
  <c r="A2153" i="1"/>
  <c r="J2153" i="1"/>
  <c r="R2153" i="1"/>
  <c r="L2153" i="1"/>
  <c r="M2153" i="1"/>
  <c r="L2161" i="1"/>
  <c r="A216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1" i="1"/>
  <c r="J2071" i="1"/>
  <c r="R2071" i="1"/>
  <c r="J266" i="1"/>
  <c r="O266" i="1"/>
  <c r="Q266" i="1"/>
  <c r="A266" i="1"/>
  <c r="K266" i="1"/>
  <c r="R267" i="1"/>
  <c r="M267" i="1"/>
  <c r="O267" i="1"/>
  <c r="N65" i="1"/>
  <c r="A65" i="1"/>
  <c r="K65" i="1"/>
  <c r="A73" i="1"/>
  <c r="O73" i="1"/>
  <c r="M73" i="1"/>
  <c r="Q170" i="1"/>
  <c r="J170" i="1"/>
  <c r="Q321" i="1"/>
  <c r="K313" i="1"/>
  <c r="L313" i="1"/>
  <c r="Q2143" i="1"/>
  <c r="A2143" i="1"/>
  <c r="N877" i="1"/>
  <c r="N923" i="1"/>
  <c r="L213" i="1"/>
  <c r="B213" i="1"/>
  <c r="R17" i="1"/>
  <c r="K2420" i="1"/>
  <c r="L2420" i="1"/>
  <c r="K259" i="1"/>
  <c r="K170" i="1"/>
  <c r="J41" i="1"/>
  <c r="B2156" i="1"/>
  <c r="A2156" i="1"/>
  <c r="N2156" i="1"/>
  <c r="Q2156" i="1"/>
  <c r="K2156" i="1"/>
  <c r="O216" i="1"/>
  <c r="A216" i="1"/>
  <c r="K216" i="1"/>
  <c r="N216" i="1"/>
  <c r="P216" i="1"/>
  <c r="R216" i="1"/>
  <c r="P253" i="1"/>
  <c r="K253" i="1"/>
  <c r="L253" i="1"/>
  <c r="O253" i="1"/>
  <c r="N253" i="1"/>
  <c r="B361" i="1"/>
  <c r="A361" i="1"/>
  <c r="N361" i="1"/>
  <c r="Q361" i="1"/>
  <c r="A2082" i="1"/>
  <c r="R2082" i="1"/>
  <c r="Q2292" i="1"/>
  <c r="A2292" i="1"/>
  <c r="M2292" i="1"/>
  <c r="J2327" i="1"/>
  <c r="N2327" i="1"/>
  <c r="P2348" i="1"/>
  <c r="N2348" i="1"/>
  <c r="L2348" i="1"/>
  <c r="K2367" i="1"/>
  <c r="J2367" i="1"/>
  <c r="R2367" i="1"/>
  <c r="B2392" i="1"/>
  <c r="R2392" i="1"/>
  <c r="M2392" i="1"/>
  <c r="A227" i="1"/>
  <c r="K227" i="1"/>
  <c r="B68" i="1"/>
  <c r="M68" i="1"/>
  <c r="N68" i="1"/>
  <c r="Q68" i="1"/>
  <c r="L68" i="1"/>
  <c r="A68" i="1"/>
  <c r="K2047" i="1"/>
  <c r="A2047" i="1"/>
  <c r="M2047" i="1"/>
  <c r="K897" i="1"/>
  <c r="M897" i="1"/>
  <c r="A891" i="1"/>
  <c r="B891" i="1"/>
  <c r="K891" i="1"/>
  <c r="N891" i="1"/>
  <c r="J253" i="1"/>
  <c r="B2367" i="1"/>
  <c r="N1757" i="1"/>
  <c r="B1757" i="1"/>
  <c r="M1757" i="1"/>
  <c r="O1757" i="1"/>
  <c r="P1757" i="1"/>
  <c r="R1757" i="1"/>
  <c r="K1757" i="1"/>
  <c r="A1757" i="1"/>
  <c r="L1757" i="1"/>
  <c r="N1741" i="1"/>
  <c r="K1741" i="1"/>
  <c r="L1741" i="1"/>
  <c r="B1741" i="1"/>
  <c r="O1741" i="1"/>
  <c r="Q1741" i="1"/>
  <c r="J1741" i="1"/>
  <c r="A1733" i="1"/>
  <c r="B1733" i="1"/>
  <c r="B1725" i="1"/>
  <c r="M1725" i="1"/>
  <c r="N1725" i="1"/>
  <c r="P1725" i="1"/>
  <c r="Q1725" i="1"/>
  <c r="R1725" i="1"/>
  <c r="L1725" i="1"/>
  <c r="A1725" i="1"/>
  <c r="J1709" i="1"/>
  <c r="Q1709" i="1"/>
  <c r="A1709" i="1"/>
  <c r="R1709" i="1"/>
  <c r="L1709" i="1"/>
  <c r="O1709" i="1"/>
  <c r="P1701" i="1"/>
  <c r="B1701" i="1"/>
  <c r="A1693" i="1"/>
  <c r="O1693" i="1"/>
  <c r="B1693" i="1"/>
  <c r="P1693" i="1"/>
  <c r="K1693" i="1"/>
  <c r="R1693" i="1"/>
  <c r="M1693" i="1"/>
  <c r="Q1693" i="1"/>
  <c r="J1693" i="1"/>
  <c r="L1693" i="1"/>
  <c r="A1685" i="1"/>
  <c r="B1685" i="1"/>
  <c r="M1685" i="1"/>
  <c r="P1685" i="1"/>
  <c r="R1685" i="1"/>
  <c r="L1685" i="1"/>
  <c r="A1677" i="1"/>
  <c r="O1677" i="1"/>
  <c r="B1677" i="1"/>
  <c r="K1677" i="1"/>
  <c r="K1669" i="1"/>
  <c r="R1669" i="1"/>
  <c r="J1661" i="1"/>
  <c r="B1661" i="1"/>
  <c r="K1661" i="1"/>
  <c r="M1661" i="1"/>
  <c r="L1661" i="1"/>
  <c r="O1661" i="1"/>
  <c r="R1661" i="1"/>
  <c r="O1653" i="1"/>
  <c r="B1653" i="1"/>
  <c r="J1653" i="1"/>
  <c r="L1653" i="1"/>
  <c r="O1645" i="1"/>
  <c r="P1645" i="1"/>
  <c r="J1645" i="1"/>
  <c r="A1645" i="1"/>
  <c r="L1645" i="1"/>
  <c r="Q1645" i="1"/>
  <c r="R1645" i="1"/>
  <c r="K1645" i="1"/>
  <c r="M1645" i="1"/>
  <c r="R1637" i="1"/>
  <c r="A1637" i="1"/>
  <c r="B1637" i="1"/>
  <c r="K1637" i="1"/>
  <c r="J1637" i="1"/>
  <c r="N1637" i="1"/>
  <c r="L1637" i="1"/>
  <c r="O1637" i="1"/>
  <c r="B1629" i="1"/>
  <c r="O1629" i="1"/>
  <c r="N1629" i="1"/>
  <c r="J216" i="1"/>
  <c r="Q891" i="1"/>
  <c r="Q2327" i="1"/>
  <c r="B1645" i="1"/>
  <c r="N1685" i="1"/>
  <c r="K321" i="1"/>
  <c r="P923" i="1"/>
  <c r="M2156" i="1"/>
  <c r="R891" i="1"/>
  <c r="Q246" i="1"/>
  <c r="N1693" i="1"/>
  <c r="M1741" i="1"/>
  <c r="P2156" i="1"/>
  <c r="M2082" i="1"/>
  <c r="R2161" i="1"/>
  <c r="J1757" i="1"/>
  <c r="J1725" i="1"/>
  <c r="K1733" i="1"/>
  <c r="P585" i="1"/>
  <c r="R615" i="1"/>
  <c r="P608" i="1"/>
  <c r="L626" i="1"/>
  <c r="B1759" i="1"/>
  <c r="O1628" i="1"/>
  <c r="A1684" i="1"/>
  <c r="P1049" i="1"/>
  <c r="O935" i="1"/>
  <c r="O961" i="1"/>
  <c r="P973" i="1"/>
  <c r="R987" i="1"/>
  <c r="A993" i="1"/>
  <c r="B1025" i="1"/>
  <c r="P1057" i="1"/>
  <c r="J936" i="1"/>
  <c r="K980" i="1"/>
  <c r="P2404" i="1"/>
  <c r="B2338" i="1"/>
  <c r="Q2335" i="1"/>
  <c r="M558" i="1"/>
  <c r="A566" i="1"/>
  <c r="B2120" i="1"/>
  <c r="B2100" i="1"/>
  <c r="K2118" i="1"/>
  <c r="O2114" i="1"/>
  <c r="L2109" i="1"/>
  <c r="R2103" i="1"/>
  <c r="M2100" i="1"/>
  <c r="P2163" i="1"/>
  <c r="P257" i="1"/>
  <c r="P889" i="1"/>
  <c r="A35" i="1"/>
  <c r="N920" i="1"/>
  <c r="L44" i="1"/>
  <c r="K999" i="1"/>
  <c r="A1025" i="1"/>
  <c r="L558" i="1"/>
  <c r="B566" i="1"/>
  <c r="A1626" i="1"/>
  <c r="B1555" i="1"/>
  <c r="B2116" i="1"/>
  <c r="A2100" i="1"/>
  <c r="M2117" i="1"/>
  <c r="Q2113" i="1"/>
  <c r="N2108" i="1"/>
  <c r="K2103" i="1"/>
  <c r="O2099" i="1"/>
  <c r="N255" i="1"/>
  <c r="L889" i="1"/>
  <c r="R19" i="1"/>
  <c r="M920" i="1"/>
  <c r="R44" i="1"/>
  <c r="R165" i="1"/>
  <c r="J596" i="1"/>
  <c r="Q2402" i="1"/>
  <c r="J558" i="1"/>
  <c r="K574" i="1"/>
  <c r="B1610" i="1"/>
  <c r="A2116" i="1"/>
  <c r="L2117" i="1"/>
  <c r="R2111" i="1"/>
  <c r="M2108" i="1"/>
  <c r="J2103" i="1"/>
  <c r="N2099" i="1"/>
  <c r="N2116" i="1"/>
  <c r="K2111" i="1"/>
  <c r="O2107" i="1"/>
  <c r="L2102" i="1"/>
  <c r="P2098" i="1"/>
  <c r="O2098" i="1"/>
  <c r="R2332" i="1"/>
  <c r="B2108" i="1"/>
  <c r="K2119" i="1"/>
  <c r="O2115" i="1"/>
  <c r="L2110" i="1"/>
  <c r="M2101" i="1"/>
  <c r="M2372" i="1"/>
  <c r="P2343" i="1"/>
  <c r="K566" i="1"/>
  <c r="A2108" i="1"/>
  <c r="J2119" i="1"/>
  <c r="N2115" i="1"/>
  <c r="K2110" i="1"/>
  <c r="L2101" i="1"/>
  <c r="R2372" i="1"/>
  <c r="M371" i="1"/>
  <c r="A211" i="1"/>
  <c r="O900" i="1"/>
  <c r="R2411" i="1"/>
  <c r="Q566" i="1"/>
  <c r="L2118" i="1"/>
  <c r="P2114" i="1"/>
  <c r="M2109" i="1"/>
  <c r="N2100" i="1"/>
  <c r="P2396" i="1"/>
  <c r="R2338" i="1"/>
  <c r="R2331" i="1"/>
  <c r="P2398" i="1"/>
  <c r="Q2322" i="1"/>
  <c r="Q2342" i="1"/>
  <c r="R2322" i="1"/>
  <c r="P2403" i="1"/>
  <c r="K2293" i="1"/>
  <c r="L2293" i="1"/>
  <c r="O2293" i="1"/>
  <c r="P2293" i="1"/>
  <c r="Q2293" i="1"/>
  <c r="M2293" i="1"/>
  <c r="J2293" i="1"/>
  <c r="A2293" i="1"/>
  <c r="N2293" i="1"/>
  <c r="Q2323" i="1"/>
  <c r="K2323" i="1"/>
  <c r="R2358" i="1"/>
  <c r="A2358" i="1"/>
  <c r="L2358" i="1"/>
  <c r="N2358" i="1"/>
  <c r="P2358" i="1"/>
  <c r="O2388" i="1"/>
  <c r="J2388" i="1"/>
  <c r="B2388" i="1"/>
  <c r="Q2388" i="1"/>
  <c r="K2388" i="1"/>
  <c r="A2388" i="1"/>
  <c r="R2388" i="1"/>
  <c r="L2388" i="1"/>
  <c r="M2388" i="1"/>
  <c r="N238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92" i="1"/>
  <c r="Q2092" i="1"/>
  <c r="R2092" i="1"/>
  <c r="J2092" i="1"/>
  <c r="K2092" i="1"/>
  <c r="L2092" i="1"/>
  <c r="A2092" i="1"/>
  <c r="B2092" i="1"/>
  <c r="M2092" i="1"/>
  <c r="N2092" i="1"/>
  <c r="M887" i="1"/>
  <c r="K887" i="1"/>
  <c r="A887" i="1"/>
  <c r="L887" i="1"/>
  <c r="J887" i="1"/>
  <c r="N887" i="1"/>
  <c r="O887" i="1"/>
  <c r="P887" i="1"/>
  <c r="Q887" i="1"/>
  <c r="R887" i="1"/>
  <c r="J2147" i="1"/>
  <c r="R2147" i="1"/>
  <c r="M2147" i="1"/>
  <c r="A2147" i="1"/>
  <c r="N2147" i="1"/>
  <c r="B2147" i="1"/>
  <c r="O2147" i="1"/>
  <c r="P2147" i="1"/>
  <c r="Q2147" i="1"/>
  <c r="K2147" i="1"/>
  <c r="J309" i="1"/>
  <c r="B309" i="1"/>
  <c r="N309" i="1"/>
  <c r="L309" i="1"/>
  <c r="M309" i="1"/>
  <c r="O309" i="1"/>
  <c r="A309" i="1"/>
  <c r="P309" i="1"/>
  <c r="Q309" i="1"/>
  <c r="R309" i="1"/>
  <c r="L2470" i="1"/>
  <c r="R2470" i="1"/>
  <c r="N2470" i="1"/>
  <c r="O2470" i="1"/>
  <c r="K2470" i="1"/>
  <c r="A2470" i="1"/>
  <c r="Q2470" i="1"/>
  <c r="B2431" i="1"/>
  <c r="O2431" i="1"/>
  <c r="L2431" i="1"/>
  <c r="J2431" i="1"/>
  <c r="K2431" i="1"/>
  <c r="M2431" i="1"/>
  <c r="O72" i="1"/>
  <c r="R2431" i="1"/>
  <c r="Q29" i="1"/>
  <c r="B2293" i="1"/>
  <c r="N505" i="1"/>
  <c r="B505" i="1"/>
  <c r="Q505" i="1"/>
  <c r="K505" i="1"/>
  <c r="L505" i="1"/>
  <c r="L2160" i="1"/>
  <c r="N2160" i="1"/>
  <c r="J2160" i="1"/>
  <c r="Q2160" i="1"/>
  <c r="R2160" i="1"/>
  <c r="J217" i="1"/>
  <c r="Q217" i="1"/>
  <c r="K217" i="1"/>
  <c r="N217" i="1"/>
  <c r="A217" i="1"/>
  <c r="O217" i="1"/>
  <c r="K358" i="1"/>
  <c r="B358" i="1"/>
  <c r="M358" i="1"/>
  <c r="Q358" i="1"/>
  <c r="J358" i="1"/>
  <c r="P2086" i="1"/>
  <c r="L2086" i="1"/>
  <c r="A2086" i="1"/>
  <c r="M2086" i="1"/>
  <c r="B2086" i="1"/>
  <c r="J2086" i="1"/>
  <c r="N2086" i="1"/>
  <c r="O2086" i="1"/>
  <c r="K865" i="1"/>
  <c r="O865" i="1"/>
  <c r="B865" i="1"/>
  <c r="R865" i="1"/>
  <c r="P865" i="1"/>
  <c r="A865" i="1"/>
  <c r="Q865" i="1"/>
  <c r="N865" i="1"/>
  <c r="J865" i="1"/>
  <c r="L865" i="1"/>
  <c r="A13" i="1"/>
  <c r="B13" i="1"/>
  <c r="L37" i="1"/>
  <c r="M37" i="1"/>
  <c r="B37" i="1"/>
  <c r="J37" i="1"/>
  <c r="A37" i="1"/>
  <c r="O37" i="1"/>
  <c r="P37" i="1"/>
  <c r="Q37" i="1"/>
  <c r="K37" i="1"/>
  <c r="N37" i="1"/>
  <c r="R37" i="1"/>
  <c r="L208" i="1"/>
  <c r="B208" i="1"/>
  <c r="J208" i="1"/>
  <c r="K208" i="1"/>
  <c r="N208" i="1"/>
  <c r="O208" i="1"/>
  <c r="P208" i="1"/>
  <c r="Q208" i="1"/>
  <c r="R208" i="1"/>
  <c r="A208" i="1"/>
  <c r="Q2051" i="1"/>
  <c r="R2051" i="1"/>
  <c r="L2051" i="1"/>
  <c r="N2051" i="1"/>
  <c r="O2051" i="1"/>
  <c r="P2051" i="1"/>
  <c r="A2051" i="1"/>
  <c r="B2051" i="1"/>
  <c r="M2051" i="1"/>
  <c r="J2051" i="1"/>
  <c r="B919" i="1"/>
  <c r="O919" i="1"/>
  <c r="A919" i="1"/>
  <c r="L919" i="1"/>
  <c r="J919" i="1"/>
  <c r="R919" i="1"/>
  <c r="K919" i="1"/>
  <c r="M919" i="1"/>
  <c r="N919" i="1"/>
  <c r="P919" i="1"/>
  <c r="N881" i="1"/>
  <c r="O881" i="1"/>
  <c r="M881" i="1"/>
  <c r="J881" i="1"/>
  <c r="R881" i="1"/>
  <c r="K881" i="1"/>
  <c r="L881" i="1"/>
  <c r="P881" i="1"/>
  <c r="A881" i="1"/>
  <c r="Q881" i="1"/>
  <c r="B2123" i="1"/>
  <c r="M2123" i="1"/>
  <c r="Q2123" i="1"/>
  <c r="A2123" i="1"/>
  <c r="O2123" i="1"/>
  <c r="P2123" i="1"/>
  <c r="J2123" i="1"/>
  <c r="R2123" i="1"/>
  <c r="K2123" i="1"/>
  <c r="L2123" i="1"/>
  <c r="A2139" i="1"/>
  <c r="L2139" i="1"/>
  <c r="K2139" i="1"/>
  <c r="N2139" i="1"/>
  <c r="B2139" i="1"/>
  <c r="O2139" i="1"/>
  <c r="P2139" i="1"/>
  <c r="Q2139" i="1"/>
  <c r="J2139" i="1"/>
  <c r="R2139" i="1"/>
  <c r="J2456" i="1"/>
  <c r="A2456" i="1"/>
  <c r="K2456" i="1"/>
  <c r="M2456" i="1"/>
  <c r="L2456" i="1"/>
  <c r="O2456" i="1"/>
  <c r="P2456" i="1"/>
  <c r="L358" i="1"/>
  <c r="R217" i="1"/>
  <c r="P505" i="1"/>
  <c r="L72" i="1"/>
  <c r="Q2431" i="1"/>
  <c r="N2456" i="1"/>
  <c r="L2147" i="1"/>
  <c r="B887" i="1"/>
  <c r="K2051" i="1"/>
  <c r="K2414" i="1"/>
  <c r="R2414" i="1"/>
  <c r="B2414" i="1"/>
  <c r="N223" i="1"/>
  <c r="J223" i="1"/>
  <c r="M223" i="1"/>
  <c r="Q223" i="1"/>
  <c r="A223" i="1"/>
  <c r="O223" i="1"/>
  <c r="R223" i="1"/>
  <c r="K223" i="1"/>
  <c r="B223" i="1"/>
  <c r="P223" i="1"/>
  <c r="L2072" i="1"/>
  <c r="A2072" i="1"/>
  <c r="N2072" i="1"/>
  <c r="B2072" i="1"/>
  <c r="P2072" i="1"/>
  <c r="Q2072" i="1"/>
  <c r="J2072" i="1"/>
  <c r="R207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3" i="1"/>
  <c r="M913" i="1"/>
  <c r="Q913" i="1"/>
  <c r="J913" i="1"/>
  <c r="K913" i="1"/>
  <c r="L913" i="1"/>
  <c r="A913" i="1"/>
  <c r="O913" i="1"/>
  <c r="B913" i="1"/>
  <c r="N913" i="1"/>
  <c r="P907" i="1"/>
  <c r="R907" i="1"/>
  <c r="Q907" i="1"/>
  <c r="J907" i="1"/>
  <c r="K907" i="1"/>
  <c r="M907" i="1"/>
  <c r="L907" i="1"/>
  <c r="A907" i="1"/>
  <c r="O907" i="1"/>
  <c r="B907" i="1"/>
  <c r="Q893" i="1"/>
  <c r="N893" i="1"/>
  <c r="O893" i="1"/>
  <c r="P893" i="1"/>
  <c r="J893" i="1"/>
  <c r="R893" i="1"/>
  <c r="K893" i="1"/>
  <c r="M893" i="1"/>
  <c r="A893" i="1"/>
  <c r="L893" i="1"/>
  <c r="R875" i="1"/>
  <c r="L875" i="1"/>
  <c r="B875" i="1"/>
  <c r="M875" i="1"/>
  <c r="J875" i="1"/>
  <c r="K875" i="1"/>
  <c r="N875" i="1"/>
  <c r="O875" i="1"/>
  <c r="Q875" i="1"/>
  <c r="P2025" i="1"/>
  <c r="O2025" i="1"/>
  <c r="J2025" i="1"/>
  <c r="M2025" i="1"/>
  <c r="N2025" i="1"/>
  <c r="A2025" i="1"/>
  <c r="B2025" i="1"/>
  <c r="Q2025" i="1"/>
  <c r="R2025" i="1"/>
  <c r="L2025" i="1"/>
  <c r="A317" i="1"/>
  <c r="N317" i="1"/>
  <c r="L317" i="1"/>
  <c r="K317" i="1"/>
  <c r="M317" i="1"/>
  <c r="O317" i="1"/>
  <c r="B317" i="1"/>
  <c r="P317" i="1"/>
  <c r="Q317" i="1"/>
  <c r="J317" i="1"/>
  <c r="R2446" i="1"/>
  <c r="Q2446" i="1"/>
  <c r="K2446" i="1"/>
  <c r="B2446" i="1"/>
  <c r="M2446" i="1"/>
  <c r="O2446" i="1"/>
  <c r="N2446" i="1"/>
  <c r="R358" i="1"/>
  <c r="B217" i="1"/>
  <c r="M505" i="1"/>
  <c r="Q2358" i="1"/>
  <c r="K72" i="1"/>
  <c r="A2431" i="1"/>
  <c r="B2456" i="1"/>
  <c r="O64" i="1"/>
  <c r="M2139" i="1"/>
  <c r="B893" i="1"/>
  <c r="O2092" i="1"/>
  <c r="O2358" i="1"/>
  <c r="A72" i="1"/>
  <c r="L2446" i="1"/>
  <c r="J2470" i="1"/>
  <c r="Q204" i="1"/>
  <c r="M865" i="1"/>
  <c r="L64" i="1"/>
  <c r="O358" i="1"/>
  <c r="O2160" i="1"/>
  <c r="J505" i="1"/>
  <c r="K2358" i="1"/>
  <c r="P2446" i="1"/>
  <c r="P2470" i="1"/>
  <c r="M2072" i="1"/>
  <c r="N907" i="1"/>
  <c r="M208" i="1"/>
  <c r="M2160" i="1"/>
  <c r="J2446" i="1"/>
  <c r="M2470" i="1"/>
  <c r="K2072" i="1"/>
  <c r="R317" i="1"/>
  <c r="P913" i="1"/>
  <c r="A358" i="1"/>
  <c r="A505" i="1"/>
  <c r="J2358" i="1"/>
  <c r="Q264" i="1"/>
  <c r="N2123" i="1"/>
  <c r="B61" i="1"/>
  <c r="P217" i="1"/>
  <c r="K2160" i="1"/>
  <c r="M2358" i="1"/>
  <c r="R72" i="1"/>
  <c r="P2431" i="1"/>
  <c r="A2446" i="1"/>
  <c r="B2470" i="1"/>
  <c r="A264" i="1"/>
  <c r="K309" i="1"/>
  <c r="P875" i="1"/>
  <c r="Q919" i="1"/>
  <c r="A53" i="1"/>
  <c r="J359" i="1"/>
  <c r="K251" i="1"/>
  <c r="B251" i="1"/>
  <c r="J219" i="1"/>
  <c r="Q2158" i="1"/>
  <c r="L2329" i="1"/>
  <c r="M2433" i="1"/>
  <c r="B2433" i="1"/>
  <c r="N2448" i="1"/>
  <c r="P2458" i="1"/>
  <c r="Q2472" i="1"/>
  <c r="J2472" i="1"/>
  <c r="P361" i="1"/>
  <c r="Q253" i="1"/>
  <c r="B253" i="1"/>
  <c r="M216" i="1"/>
  <c r="R2156" i="1"/>
  <c r="N895" i="1"/>
  <c r="P68" i="1"/>
  <c r="M891" i="1"/>
  <c r="P70" i="1"/>
  <c r="J2373" i="1"/>
  <c r="Q2372" i="1"/>
  <c r="B2163" i="1"/>
  <c r="M257" i="1"/>
  <c r="O225" i="1"/>
  <c r="R2348" i="1"/>
  <c r="R2292" i="1"/>
  <c r="L249" i="1"/>
  <c r="K2155" i="1"/>
  <c r="J2427" i="1"/>
  <c r="P2452" i="1"/>
  <c r="B2467" i="1"/>
  <c r="P2418" i="1"/>
  <c r="A889" i="1"/>
  <c r="N921" i="1"/>
  <c r="B19" i="1"/>
  <c r="J227" i="1"/>
  <c r="P871" i="1"/>
  <c r="O2426" i="1"/>
  <c r="O2366" i="1"/>
  <c r="J915" i="1"/>
  <c r="Q359" i="1"/>
  <c r="O251" i="1"/>
  <c r="A251" i="1"/>
  <c r="Q219" i="1"/>
  <c r="P2158" i="1"/>
  <c r="K2329" i="1"/>
  <c r="L2433" i="1"/>
  <c r="A2433" i="1"/>
  <c r="P2448" i="1"/>
  <c r="O2458" i="1"/>
  <c r="P2472" i="1"/>
  <c r="A2472" i="1"/>
  <c r="O361" i="1"/>
  <c r="M253" i="1"/>
  <c r="A253" i="1"/>
  <c r="L216" i="1"/>
  <c r="J2156" i="1"/>
  <c r="M895" i="1"/>
  <c r="O68" i="1"/>
  <c r="L891" i="1"/>
  <c r="O70" i="1"/>
  <c r="P2373" i="1"/>
  <c r="A2372" i="1"/>
  <c r="A2163" i="1"/>
  <c r="M225" i="1"/>
  <c r="B2418" i="1"/>
  <c r="O211" i="1"/>
  <c r="O35" i="1"/>
  <c r="R895" i="1"/>
  <c r="L895" i="1"/>
  <c r="N70" i="1"/>
  <c r="B2373" i="1"/>
  <c r="B2372" i="1"/>
  <c r="K255" i="1"/>
  <c r="R225" i="1"/>
  <c r="L263" i="1"/>
  <c r="N211" i="1"/>
  <c r="L35" i="1"/>
  <c r="Q158" i="1"/>
  <c r="P2145" i="1"/>
  <c r="N504" i="1"/>
  <c r="P504" i="1"/>
  <c r="J504" i="1"/>
  <c r="B504" i="1"/>
  <c r="M504" i="1"/>
  <c r="L504" i="1"/>
  <c r="B2155" i="1"/>
  <c r="M2155" i="1"/>
  <c r="P2155" i="1"/>
  <c r="J2155" i="1"/>
  <c r="O2155" i="1"/>
  <c r="R2155" i="1"/>
  <c r="K150" i="1"/>
  <c r="B150" i="1"/>
  <c r="P150" i="1"/>
  <c r="N150" i="1"/>
  <c r="O150" i="1"/>
  <c r="R150" i="1"/>
  <c r="A150" i="1"/>
  <c r="R249" i="1"/>
  <c r="Q249" i="1"/>
  <c r="B249" i="1"/>
  <c r="M249" i="1"/>
  <c r="N249" i="1"/>
  <c r="P249" i="1"/>
  <c r="J249" i="1"/>
  <c r="A362" i="1"/>
  <c r="O362" i="1"/>
  <c r="Q362" i="1"/>
  <c r="N362" i="1"/>
  <c r="J362" i="1"/>
  <c r="L362" i="1"/>
  <c r="J2083" i="1"/>
  <c r="L2083" i="1"/>
  <c r="M2083" i="1"/>
  <c r="J2087" i="1"/>
  <c r="O2087" i="1"/>
  <c r="K2087" i="1"/>
  <c r="A2326" i="1"/>
  <c r="R2326" i="1"/>
  <c r="M2326" i="1"/>
  <c r="B2326" i="1"/>
  <c r="O2361" i="1"/>
  <c r="B2361" i="1"/>
  <c r="R2361" i="1"/>
  <c r="K2361" i="1"/>
  <c r="N2366" i="1"/>
  <c r="M2366" i="1"/>
  <c r="K2366" i="1"/>
  <c r="J2366" i="1"/>
  <c r="L2391" i="1"/>
  <c r="J2391" i="1"/>
  <c r="O2391" i="1"/>
  <c r="P2391" i="1"/>
  <c r="Q2417" i="1"/>
  <c r="O2417" i="1"/>
  <c r="R2417" i="1"/>
  <c r="K2467" i="1"/>
  <c r="O2467" i="1"/>
  <c r="Q2467" i="1"/>
  <c r="L2467" i="1"/>
  <c r="N2467" i="1"/>
  <c r="J2467" i="1"/>
  <c r="R2452" i="1"/>
  <c r="B2452" i="1"/>
  <c r="O2452" i="1"/>
  <c r="Q2452" i="1"/>
  <c r="N2452" i="1"/>
  <c r="L2452" i="1"/>
  <c r="B2442" i="1"/>
  <c r="J2442" i="1"/>
  <c r="P2442" i="1"/>
  <c r="A2442" i="1"/>
  <c r="R2442" i="1"/>
  <c r="K2442" i="1"/>
  <c r="O2442" i="1"/>
  <c r="Q2427" i="1"/>
  <c r="P2427" i="1"/>
  <c r="R2427" i="1"/>
  <c r="A2427" i="1"/>
  <c r="M2427" i="1"/>
  <c r="K2427" i="1"/>
  <c r="J895" i="1"/>
  <c r="B895" i="1"/>
  <c r="O2372" i="1"/>
  <c r="M2163" i="1"/>
  <c r="R255" i="1"/>
  <c r="J263" i="1"/>
  <c r="P2020" i="1"/>
  <c r="O371" i="1"/>
  <c r="L211" i="1"/>
  <c r="K35" i="1"/>
  <c r="O2082" i="1"/>
  <c r="N2082" i="1"/>
  <c r="Q2082" i="1"/>
  <c r="J2082" i="1"/>
  <c r="K2082" i="1"/>
  <c r="B2082" i="1"/>
  <c r="L2292" i="1"/>
  <c r="B2292" i="1"/>
  <c r="N2292" i="1"/>
  <c r="J2292" i="1"/>
  <c r="K2292" i="1"/>
  <c r="P2292" i="1"/>
  <c r="A2327" i="1"/>
  <c r="P2327" i="1"/>
  <c r="R2327" i="1"/>
  <c r="K2327" i="1"/>
  <c r="M2327" i="1"/>
  <c r="B2327" i="1"/>
  <c r="J2348" i="1"/>
  <c r="A2348" i="1"/>
  <c r="K2348" i="1"/>
  <c r="O2348" i="1"/>
  <c r="Q2348" i="1"/>
  <c r="B2348" i="1"/>
  <c r="N2367" i="1"/>
  <c r="P2367" i="1"/>
  <c r="M2367" i="1"/>
  <c r="Q2367" i="1"/>
  <c r="A2367" i="1"/>
  <c r="L2367" i="1"/>
  <c r="A2392" i="1"/>
  <c r="N2392" i="1"/>
  <c r="Q2392" i="1"/>
  <c r="P2392" i="1"/>
  <c r="J2392" i="1"/>
  <c r="K2392" i="1"/>
  <c r="L227" i="1"/>
  <c r="Q227" i="1"/>
  <c r="N227" i="1"/>
  <c r="O227" i="1"/>
  <c r="B227" i="1"/>
  <c r="R227" i="1"/>
  <c r="M227" i="1"/>
  <c r="P227" i="1"/>
  <c r="B367" i="1"/>
  <c r="A367" i="1"/>
  <c r="Q367" i="1"/>
  <c r="K367" i="1"/>
  <c r="M259" i="1"/>
  <c r="B259" i="1"/>
  <c r="R259" i="1"/>
  <c r="J259" i="1"/>
  <c r="Q259" i="1"/>
  <c r="L259" i="1"/>
  <c r="O259" i="1"/>
  <c r="L2088" i="1"/>
  <c r="M2088" i="1"/>
  <c r="N2088" i="1"/>
  <c r="B2088" i="1"/>
  <c r="J2088" i="1"/>
  <c r="R2088" i="1"/>
  <c r="O2088" i="1"/>
  <c r="A2088" i="1"/>
  <c r="N861" i="1"/>
  <c r="J861" i="1"/>
  <c r="Q861" i="1"/>
  <c r="K861" i="1"/>
  <c r="B861" i="1"/>
  <c r="R861" i="1"/>
  <c r="O861" i="1"/>
  <c r="P86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65" i="1"/>
  <c r="Q2165" i="1"/>
  <c r="J2165" i="1"/>
  <c r="L2165" i="1"/>
  <c r="R2165" i="1"/>
  <c r="O2047" i="1"/>
  <c r="Q2047" i="1"/>
  <c r="R2047" i="1"/>
  <c r="L2047" i="1"/>
  <c r="B2047" i="1"/>
  <c r="N2047" i="1"/>
  <c r="P2047" i="1"/>
  <c r="J2047" i="1"/>
  <c r="A909" i="1"/>
  <c r="K909" i="1"/>
  <c r="L909" i="1"/>
  <c r="N909" i="1"/>
  <c r="O909" i="1"/>
  <c r="P909" i="1"/>
  <c r="J909" i="1"/>
  <c r="R909" i="1"/>
  <c r="L903" i="1"/>
  <c r="Q903" i="1"/>
  <c r="A903" i="1"/>
  <c r="P903" i="1"/>
  <c r="B903" i="1"/>
  <c r="N903" i="1"/>
  <c r="K903" i="1"/>
  <c r="L897" i="1"/>
  <c r="N897" i="1"/>
  <c r="J897" i="1"/>
  <c r="O897" i="1"/>
  <c r="P897" i="1"/>
  <c r="A897" i="1"/>
  <c r="R897" i="1"/>
  <c r="Q897" i="1"/>
  <c r="Q871" i="1"/>
  <c r="M871" i="1"/>
  <c r="A871" i="1"/>
  <c r="K871" i="1"/>
  <c r="R871" i="1"/>
  <c r="N871" i="1"/>
  <c r="O871" i="1"/>
  <c r="B871" i="1"/>
  <c r="L270" i="1"/>
  <c r="M270" i="1"/>
  <c r="Q270" i="1"/>
  <c r="B270" i="1"/>
  <c r="J270" i="1"/>
  <c r="R270" i="1"/>
  <c r="L2151" i="1"/>
  <c r="N2151" i="1"/>
  <c r="Q2151" i="1"/>
  <c r="P2151" i="1"/>
  <c r="K2151" i="1"/>
  <c r="R2466" i="1"/>
  <c r="A2466" i="1"/>
  <c r="L2466" i="1"/>
  <c r="M2466" i="1"/>
  <c r="N2466" i="1"/>
  <c r="B2466" i="1"/>
  <c r="K2466" i="1"/>
  <c r="R2451" i="1"/>
  <c r="A2451" i="1"/>
  <c r="Q2451" i="1"/>
  <c r="M2451" i="1"/>
  <c r="P2451" i="1"/>
  <c r="B2451" i="1"/>
  <c r="L2451" i="1"/>
  <c r="K2451" i="1"/>
  <c r="N2451" i="1"/>
  <c r="N2441" i="1"/>
  <c r="O2441" i="1"/>
  <c r="P2441" i="1"/>
  <c r="R2441" i="1"/>
  <c r="L2441" i="1"/>
  <c r="Q2441" i="1"/>
  <c r="Q2426" i="1"/>
  <c r="A2426" i="1"/>
  <c r="M2426" i="1"/>
  <c r="P2426" i="1"/>
  <c r="N2426" i="1"/>
  <c r="R2426" i="1"/>
  <c r="J2426" i="1"/>
  <c r="L2426" i="1"/>
  <c r="M359" i="1"/>
  <c r="N359" i="1"/>
  <c r="L251" i="1"/>
  <c r="M219" i="1"/>
  <c r="A219" i="1"/>
  <c r="M2158" i="1"/>
  <c r="Q2329" i="1"/>
  <c r="Q2433" i="1"/>
  <c r="R2448" i="1"/>
  <c r="A2448" i="1"/>
  <c r="L2458" i="1"/>
  <c r="M2472" i="1"/>
  <c r="K361" i="1"/>
  <c r="L361" i="1"/>
  <c r="R253" i="1"/>
  <c r="Q216" i="1"/>
  <c r="B216" i="1"/>
  <c r="O2156" i="1"/>
  <c r="K895" i="1"/>
  <c r="A895" i="1"/>
  <c r="R68" i="1"/>
  <c r="P891" i="1"/>
  <c r="J891" i="1"/>
  <c r="O2392" i="1"/>
  <c r="O2367" i="1"/>
  <c r="O2327" i="1"/>
  <c r="L2082" i="1"/>
  <c r="K362" i="1"/>
  <c r="Q150" i="1"/>
  <c r="R504" i="1"/>
  <c r="Q2442" i="1"/>
  <c r="A2452" i="1"/>
  <c r="P2088" i="1"/>
  <c r="N259" i="1"/>
  <c r="B897" i="1"/>
  <c r="L203" i="1"/>
  <c r="O2466" i="1"/>
  <c r="M2165" i="1"/>
  <c r="Q2350" i="1"/>
  <c r="K2350" i="1"/>
  <c r="M2350" i="1"/>
  <c r="O2350" i="1"/>
  <c r="A2350" i="1"/>
  <c r="L2350" i="1"/>
  <c r="P2350" i="1"/>
  <c r="R2350" i="1"/>
  <c r="P2369" i="1"/>
  <c r="M2369" i="1"/>
  <c r="L225" i="1"/>
  <c r="N225" i="1"/>
  <c r="J225" i="1"/>
  <c r="K225" i="1"/>
  <c r="A225" i="1"/>
  <c r="Q225" i="1"/>
  <c r="L255" i="1"/>
  <c r="O255" i="1"/>
  <c r="P255" i="1"/>
  <c r="B255" i="1"/>
  <c r="Q255" i="1"/>
  <c r="M255" i="1"/>
  <c r="J257" i="1"/>
  <c r="A257" i="1"/>
  <c r="L257" i="1"/>
  <c r="K257" i="1"/>
  <c r="O257" i="1"/>
  <c r="N257" i="1"/>
  <c r="O2163" i="1"/>
  <c r="N2163" i="1"/>
  <c r="Q2163" i="1"/>
  <c r="R2163" i="1"/>
  <c r="L2372" i="1"/>
  <c r="P2372" i="1"/>
  <c r="J2372" i="1"/>
  <c r="Q2373" i="1"/>
  <c r="A2373" i="1"/>
  <c r="M2373" i="1"/>
  <c r="O2373" i="1"/>
  <c r="B70" i="1"/>
  <c r="L70" i="1"/>
  <c r="K70" i="1"/>
  <c r="A70" i="1"/>
  <c r="R70" i="1"/>
  <c r="J158" i="1"/>
  <c r="L158" i="1"/>
  <c r="N158" i="1"/>
  <c r="P158" i="1"/>
  <c r="M158" i="1"/>
  <c r="A158" i="1"/>
  <c r="K158" i="1"/>
  <c r="B863" i="1"/>
  <c r="Q863" i="1"/>
  <c r="A863" i="1"/>
  <c r="L863" i="1"/>
  <c r="P86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94" i="1"/>
  <c r="O2094" i="1"/>
  <c r="B2094" i="1"/>
  <c r="M2094" i="1"/>
  <c r="N2094" i="1"/>
  <c r="Q2094" i="1"/>
  <c r="A2094" i="1"/>
  <c r="L2049" i="1"/>
  <c r="J2049" i="1"/>
  <c r="P2049" i="1"/>
  <c r="N2049" i="1"/>
  <c r="O2049" i="1"/>
  <c r="A866" i="1"/>
  <c r="L866" i="1"/>
  <c r="P866" i="1"/>
  <c r="Q866" i="1"/>
  <c r="M866" i="1"/>
  <c r="B921" i="1"/>
  <c r="M921" i="1"/>
  <c r="J921" i="1"/>
  <c r="L921" i="1"/>
  <c r="K921" i="1"/>
  <c r="P921" i="1"/>
  <c r="M915" i="1"/>
  <c r="L915" i="1"/>
  <c r="K915" i="1"/>
  <c r="B915" i="1"/>
  <c r="M901" i="1"/>
  <c r="Q901" i="1"/>
  <c r="B901" i="1"/>
  <c r="L901" i="1"/>
  <c r="O901" i="1"/>
  <c r="R901" i="1"/>
  <c r="P901" i="1"/>
  <c r="M889" i="1"/>
  <c r="O889" i="1"/>
  <c r="Q889" i="1"/>
  <c r="R889" i="1"/>
  <c r="B889" i="1"/>
  <c r="K889" i="1"/>
  <c r="J883" i="1"/>
  <c r="N883" i="1"/>
  <c r="M883" i="1"/>
  <c r="R883" i="1"/>
  <c r="Q883" i="1"/>
  <c r="A883" i="1"/>
  <c r="O869" i="1"/>
  <c r="A869" i="1"/>
  <c r="M869" i="1"/>
  <c r="J869" i="1"/>
  <c r="R869" i="1"/>
  <c r="L869" i="1"/>
  <c r="L371" i="1"/>
  <c r="A371" i="1"/>
  <c r="Q371" i="1"/>
  <c r="R371" i="1"/>
  <c r="B371" i="1"/>
  <c r="K371" i="1"/>
  <c r="P371" i="1"/>
  <c r="M2145" i="1"/>
  <c r="L2145" i="1"/>
  <c r="Q2145" i="1"/>
  <c r="N2145" i="1"/>
  <c r="O2145" i="1"/>
  <c r="A2145" i="1"/>
  <c r="A2020" i="1"/>
  <c r="L2020" i="1"/>
  <c r="J2020" i="1"/>
  <c r="B2020" i="1"/>
  <c r="R2020" i="1"/>
  <c r="N2020" i="1"/>
  <c r="Q2020" i="1"/>
  <c r="K2020" i="1"/>
  <c r="J2418" i="1"/>
  <c r="R2418" i="1"/>
  <c r="L2418" i="1"/>
  <c r="Q2418" i="1"/>
  <c r="M2418" i="1"/>
  <c r="O2418" i="1"/>
  <c r="L315" i="1"/>
  <c r="K315" i="1"/>
  <c r="P315" i="1"/>
  <c r="J315" i="1"/>
  <c r="N315" i="1"/>
  <c r="O315" i="1"/>
  <c r="M263" i="1"/>
  <c r="P263" i="1"/>
  <c r="Q263" i="1"/>
  <c r="R263" i="1"/>
  <c r="K263" i="1"/>
  <c r="N263" i="1"/>
  <c r="O263" i="1"/>
  <c r="B592" i="1"/>
  <c r="O592" i="1"/>
  <c r="Q592" i="1"/>
  <c r="R592" i="1"/>
  <c r="P584" i="1"/>
  <c r="A584" i="1"/>
  <c r="O584" i="1"/>
  <c r="L584" i="1"/>
  <c r="A1763" i="1"/>
  <c r="R1763" i="1"/>
  <c r="N1731" i="1"/>
  <c r="M1731" i="1"/>
  <c r="K359" i="1"/>
  <c r="R2158" i="1"/>
  <c r="N2329" i="1"/>
  <c r="J2458" i="1"/>
  <c r="J361" i="1"/>
  <c r="L2156" i="1"/>
  <c r="K68" i="1"/>
  <c r="O891" i="1"/>
  <c r="J70" i="1"/>
  <c r="K2373" i="1"/>
  <c r="K2372" i="1"/>
  <c r="J2163" i="1"/>
  <c r="Q257" i="1"/>
  <c r="A255" i="1"/>
  <c r="L2392" i="1"/>
  <c r="M2348" i="1"/>
  <c r="L2327" i="1"/>
  <c r="O2292" i="1"/>
  <c r="P2082" i="1"/>
  <c r="K249" i="1"/>
  <c r="N2155" i="1"/>
  <c r="A504" i="1"/>
  <c r="L2442" i="1"/>
  <c r="R2467" i="1"/>
  <c r="N2418" i="1"/>
  <c r="J371" i="1"/>
  <c r="N889" i="1"/>
  <c r="Q921" i="1"/>
  <c r="J2094" i="1"/>
  <c r="O51" i="1"/>
  <c r="M19" i="1"/>
  <c r="Q2088" i="1"/>
  <c r="A259" i="1"/>
  <c r="B909" i="1"/>
  <c r="R41" i="1"/>
  <c r="M861" i="1"/>
  <c r="J2350" i="1"/>
  <c r="P2466" i="1"/>
  <c r="K2417" i="1"/>
  <c r="B869" i="1"/>
  <c r="R43" i="1"/>
  <c r="R367" i="1"/>
  <c r="J247" i="1"/>
  <c r="P2162" i="1"/>
  <c r="A2162" i="1"/>
  <c r="O2084" i="1"/>
  <c r="B2084" i="1"/>
  <c r="N2084" i="1"/>
  <c r="M2084" i="1"/>
  <c r="O2325" i="1"/>
  <c r="B2325" i="1"/>
  <c r="Q2325" i="1"/>
  <c r="M2325" i="1"/>
  <c r="J2325" i="1"/>
  <c r="A2365" i="1"/>
  <c r="N2365" i="1"/>
  <c r="R2365" i="1"/>
  <c r="Q2365" i="1"/>
  <c r="J229" i="1"/>
  <c r="Q229" i="1"/>
  <c r="A229" i="1"/>
  <c r="N229" i="1"/>
  <c r="B391" i="1"/>
  <c r="A391" i="1"/>
  <c r="B383" i="1"/>
  <c r="P2133" i="1"/>
  <c r="O2133" i="1"/>
  <c r="B171" i="1"/>
  <c r="A171" i="1"/>
  <c r="N171" i="1"/>
  <c r="P171" i="1"/>
  <c r="O171" i="1"/>
  <c r="O864" i="1"/>
  <c r="Q864" i="1"/>
  <c r="K36" i="1"/>
  <c r="A36" i="1"/>
  <c r="N60" i="1"/>
  <c r="L60" i="1"/>
  <c r="N209" i="1"/>
  <c r="P209" i="1"/>
  <c r="M210" i="1"/>
  <c r="L864" i="1"/>
  <c r="N595" i="1"/>
  <c r="K595" i="1"/>
  <c r="R595" i="1"/>
  <c r="K1760" i="1"/>
  <c r="K1648" i="1"/>
  <c r="N1746" i="1"/>
  <c r="M1746" i="1"/>
  <c r="B1690" i="1"/>
  <c r="R1690" i="1"/>
  <c r="P1650" i="1"/>
  <c r="N1650" i="1"/>
  <c r="N2131" i="1"/>
  <c r="P167" i="1"/>
  <c r="N599" i="1"/>
  <c r="P623" i="1"/>
  <c r="L1730" i="1"/>
  <c r="M1672" i="1"/>
  <c r="N1736" i="1"/>
  <c r="R1736" i="1"/>
  <c r="L1634" i="1"/>
  <c r="B1704" i="1"/>
  <c r="K2343" i="1"/>
  <c r="M2343" i="1"/>
  <c r="N2343" i="1"/>
  <c r="B2343" i="1"/>
  <c r="Q2343" i="1"/>
  <c r="R2343" i="1"/>
  <c r="O2343" i="1"/>
  <c r="O2335" i="1"/>
  <c r="N2335" i="1"/>
  <c r="P2335" i="1"/>
  <c r="R2335" i="1"/>
  <c r="B2335" i="1"/>
  <c r="A2335" i="1"/>
  <c r="M2335" i="1"/>
  <c r="K2409" i="1"/>
  <c r="L2409" i="1"/>
  <c r="M2409" i="1"/>
  <c r="P2409" i="1"/>
  <c r="B2409" i="1"/>
  <c r="A2409" i="1"/>
  <c r="Q2409" i="1"/>
  <c r="R2409" i="1"/>
  <c r="N2409" i="1"/>
  <c r="R2401" i="1"/>
  <c r="L2401" i="1"/>
  <c r="M2401" i="1"/>
  <c r="P2401" i="1"/>
  <c r="K2401" i="1"/>
  <c r="N2401" i="1"/>
  <c r="O2401" i="1"/>
  <c r="A2401" i="1"/>
  <c r="A1523" i="1"/>
  <c r="B1523" i="1"/>
  <c r="L868" i="1"/>
  <c r="N2134" i="1"/>
  <c r="M617" i="1"/>
  <c r="P624" i="1"/>
  <c r="R624" i="1"/>
  <c r="Q608" i="1"/>
  <c r="N608" i="1"/>
  <c r="N600" i="1"/>
  <c r="L600" i="1"/>
  <c r="A1666" i="1"/>
  <c r="Q2401" i="1"/>
  <c r="B600" i="1"/>
  <c r="N616" i="1"/>
  <c r="L607" i="1"/>
  <c r="O607" i="1"/>
  <c r="Q1760" i="1"/>
  <c r="A1690" i="1"/>
  <c r="O1736" i="1"/>
  <c r="Q1744" i="1"/>
  <c r="A1054" i="1"/>
  <c r="J1054" i="1"/>
  <c r="A1048" i="1"/>
  <c r="J1048" i="1"/>
  <c r="B1048" i="1"/>
  <c r="R1048" i="1"/>
  <c r="K1048" i="1"/>
  <c r="Q1048" i="1"/>
  <c r="L1048" i="1"/>
  <c r="N1048" i="1"/>
  <c r="K1042" i="1"/>
  <c r="P1042" i="1"/>
  <c r="J1042" i="1"/>
  <c r="R1042" i="1"/>
  <c r="M1042" i="1"/>
  <c r="P1028" i="1"/>
  <c r="N1028" i="1"/>
  <c r="B1028" i="1"/>
  <c r="O1028" i="1"/>
  <c r="R1028" i="1"/>
  <c r="N1022" i="1"/>
  <c r="O1022" i="1"/>
  <c r="P1022" i="1"/>
  <c r="A1022" i="1"/>
  <c r="J1022" i="1"/>
  <c r="K1022" i="1"/>
  <c r="Q1022" i="1"/>
  <c r="B1016" i="1"/>
  <c r="R1016" i="1"/>
  <c r="K1016" i="1"/>
  <c r="O1016" i="1"/>
  <c r="M1010" i="1"/>
  <c r="Q1010" i="1"/>
  <c r="B1010" i="1"/>
  <c r="R1010" i="1"/>
  <c r="K1010" i="1"/>
  <c r="K996" i="1"/>
  <c r="Q996" i="1"/>
  <c r="L996" i="1"/>
  <c r="M996" i="1"/>
  <c r="N996" i="1"/>
  <c r="P996" i="1"/>
  <c r="B990" i="1"/>
  <c r="O990" i="1"/>
  <c r="A990" i="1"/>
  <c r="L990" i="1"/>
  <c r="N990" i="1"/>
  <c r="J990" i="1"/>
  <c r="A984" i="1"/>
  <c r="O984" i="1"/>
  <c r="P984" i="1"/>
  <c r="K984" i="1"/>
  <c r="B978" i="1"/>
  <c r="A978" i="1"/>
  <c r="L964" i="1"/>
  <c r="O964" i="1"/>
  <c r="R964" i="1"/>
  <c r="Q964" i="1"/>
  <c r="K964" i="1"/>
  <c r="M964" i="1"/>
  <c r="N958" i="1"/>
  <c r="A958" i="1"/>
  <c r="R958" i="1"/>
  <c r="B958" i="1"/>
  <c r="K958" i="1"/>
  <c r="M958" i="1"/>
  <c r="J958" i="1"/>
  <c r="P958" i="1"/>
  <c r="M952" i="1"/>
  <c r="J952" i="1"/>
  <c r="J946" i="1"/>
  <c r="A946" i="1"/>
  <c r="P946" i="1"/>
  <c r="K946" i="1"/>
  <c r="N932" i="1"/>
  <c r="M932" i="1"/>
  <c r="J932" i="1"/>
  <c r="O926" i="1"/>
  <c r="J926" i="1"/>
  <c r="B2401" i="1"/>
  <c r="Q1757" i="1"/>
  <c r="O1655" i="1"/>
  <c r="M1679" i="1"/>
  <c r="P1695" i="1"/>
  <c r="B1695" i="1"/>
  <c r="A1711" i="1"/>
  <c r="A1719" i="1"/>
  <c r="K1735" i="1"/>
  <c r="L1743" i="1"/>
  <c r="A1751" i="1"/>
  <c r="O1725" i="1"/>
  <c r="A1631" i="1"/>
  <c r="N1647" i="1"/>
  <c r="P1663" i="1"/>
  <c r="L1671" i="1"/>
  <c r="Q1687" i="1"/>
  <c r="Q1727" i="1"/>
  <c r="P1759" i="1"/>
  <c r="P1637" i="1"/>
  <c r="Q1637" i="1"/>
  <c r="Q1685" i="1"/>
  <c r="R1741" i="1"/>
  <c r="A1741" i="1"/>
  <c r="P1661" i="1"/>
  <c r="A1661" i="1"/>
  <c r="K1709" i="1"/>
  <c r="L1733" i="1"/>
  <c r="P1653" i="1"/>
  <c r="M1629" i="1"/>
  <c r="M1749" i="1"/>
  <c r="R929" i="1"/>
  <c r="N935" i="1"/>
  <c r="O941" i="1"/>
  <c r="B941" i="1"/>
  <c r="Q955" i="1"/>
  <c r="P961" i="1"/>
  <c r="J961" i="1"/>
  <c r="M967" i="1"/>
  <c r="N973" i="1"/>
  <c r="A973" i="1"/>
  <c r="P987" i="1"/>
  <c r="O993" i="1"/>
  <c r="B993" i="1"/>
  <c r="J999" i="1"/>
  <c r="L1005" i="1"/>
  <c r="O1019" i="1"/>
  <c r="O1025" i="1"/>
  <c r="N1031" i="1"/>
  <c r="N1037" i="1"/>
  <c r="A1051" i="1"/>
  <c r="A1057" i="1"/>
  <c r="N1055" i="1"/>
  <c r="K1055" i="1"/>
  <c r="N1669" i="1"/>
  <c r="K929" i="1"/>
  <c r="B929" i="1"/>
  <c r="L935" i="1"/>
  <c r="Q941" i="1"/>
  <c r="M955" i="1"/>
  <c r="K961" i="1"/>
  <c r="A961" i="1"/>
  <c r="R967" i="1"/>
  <c r="Q973" i="1"/>
  <c r="N987" i="1"/>
  <c r="L993" i="1"/>
  <c r="N999" i="1"/>
  <c r="P999" i="1"/>
  <c r="R1005" i="1"/>
  <c r="K1019" i="1"/>
  <c r="L1025" i="1"/>
  <c r="L1031" i="1"/>
  <c r="L1037" i="1"/>
  <c r="M1051" i="1"/>
  <c r="M1057" i="1"/>
  <c r="L1044" i="1"/>
  <c r="M2340" i="1"/>
  <c r="O2340" i="1"/>
  <c r="P2332" i="1"/>
  <c r="M2332" i="1"/>
  <c r="L2406" i="1"/>
  <c r="A2406" i="1"/>
  <c r="K2406" i="1"/>
  <c r="R2406" i="1"/>
  <c r="L2398" i="1"/>
  <c r="K2398" i="1"/>
  <c r="M2398" i="1"/>
  <c r="Q1655" i="1"/>
  <c r="J1695" i="1"/>
  <c r="P1711" i="1"/>
  <c r="Q1719" i="1"/>
  <c r="Q1735" i="1"/>
  <c r="J1743" i="1"/>
  <c r="Q1751" i="1"/>
  <c r="K1725" i="1"/>
  <c r="R1631" i="1"/>
  <c r="R1639" i="1"/>
  <c r="K1647" i="1"/>
  <c r="Q1663" i="1"/>
  <c r="B1671" i="1"/>
  <c r="N1703" i="1"/>
  <c r="N1727" i="1"/>
  <c r="A1759" i="1"/>
  <c r="M1732" i="1"/>
  <c r="O1685" i="1"/>
  <c r="K1685" i="1"/>
  <c r="P1741" i="1"/>
  <c r="Q1661" i="1"/>
  <c r="M1709" i="1"/>
  <c r="M1701" i="1"/>
  <c r="A1629" i="1"/>
  <c r="R1717" i="1"/>
  <c r="Q929" i="1"/>
  <c r="A929" i="1"/>
  <c r="R935" i="1"/>
  <c r="N941" i="1"/>
  <c r="L955" i="1"/>
  <c r="Q961" i="1"/>
  <c r="O967" i="1"/>
  <c r="J967" i="1"/>
  <c r="M973" i="1"/>
  <c r="M987" i="1"/>
  <c r="K993" i="1"/>
  <c r="O999" i="1"/>
  <c r="B999" i="1"/>
  <c r="J1005" i="1"/>
  <c r="R1019" i="1"/>
  <c r="R1025" i="1"/>
  <c r="K1031" i="1"/>
  <c r="K1037" i="1"/>
  <c r="L1051" i="1"/>
  <c r="L1057" i="1"/>
  <c r="R1044" i="1"/>
  <c r="R2112" i="1"/>
  <c r="Q2105" i="1"/>
  <c r="O929" i="1"/>
  <c r="P935" i="1"/>
  <c r="J935" i="1"/>
  <c r="M941" i="1"/>
  <c r="R955" i="1"/>
  <c r="N961" i="1"/>
  <c r="P967" i="1"/>
  <c r="B967" i="1"/>
  <c r="L973" i="1"/>
  <c r="J987" i="1"/>
  <c r="L987" i="1"/>
  <c r="R993" i="1"/>
  <c r="M999" i="1"/>
  <c r="A999" i="1"/>
  <c r="Q1005" i="1"/>
  <c r="J1019" i="1"/>
  <c r="J1025" i="1"/>
  <c r="J1031" i="1"/>
  <c r="R1037" i="1"/>
  <c r="R1051" i="1"/>
  <c r="K1057" i="1"/>
  <c r="B2023" i="1"/>
  <c r="L2346" i="1"/>
  <c r="B2346" i="1"/>
  <c r="P2346" i="1"/>
  <c r="M2346" i="1"/>
  <c r="K2338" i="1"/>
  <c r="P2338" i="1"/>
  <c r="Q2338" i="1"/>
  <c r="M2338" i="1"/>
  <c r="R2330" i="1"/>
  <c r="O2330" i="1"/>
  <c r="P2330" i="1"/>
  <c r="M2330" i="1"/>
  <c r="N2404" i="1"/>
  <c r="B2404" i="1"/>
  <c r="M2404" i="1"/>
  <c r="R2404" i="1"/>
  <c r="B2396" i="1"/>
  <c r="A2396" i="1"/>
  <c r="M2396" i="1"/>
  <c r="Q2396" i="1"/>
  <c r="O570" i="1"/>
  <c r="Q2112" i="1"/>
  <c r="J1685" i="1"/>
  <c r="J1677" i="1"/>
  <c r="K935" i="1"/>
  <c r="K955" i="1"/>
  <c r="K967" i="1"/>
  <c r="K987" i="1"/>
  <c r="N1005" i="1"/>
  <c r="P1005" i="1"/>
  <c r="P1058" i="1"/>
  <c r="L1058" i="1"/>
  <c r="J1038" i="1"/>
  <c r="O1038" i="1"/>
  <c r="R1032" i="1"/>
  <c r="P1032" i="1"/>
  <c r="P1026" i="1"/>
  <c r="L1026" i="1"/>
  <c r="J1012" i="1"/>
  <c r="O1012" i="1"/>
  <c r="O1006" i="1"/>
  <c r="K1006" i="1"/>
  <c r="Q994" i="1"/>
  <c r="B994" i="1"/>
  <c r="K974" i="1"/>
  <c r="A974" i="1"/>
  <c r="A968" i="1"/>
  <c r="M968" i="1"/>
  <c r="M962" i="1"/>
  <c r="O962" i="1"/>
  <c r="O948" i="1"/>
  <c r="L948" i="1"/>
  <c r="L942" i="1"/>
  <c r="O942" i="1"/>
  <c r="N930" i="1"/>
  <c r="K930" i="1"/>
  <c r="J2097" i="1"/>
  <c r="R2097" i="1"/>
  <c r="A2097" i="1"/>
  <c r="K2097" i="1"/>
  <c r="B2097" i="1"/>
  <c r="L2097" i="1"/>
  <c r="M2097" i="1"/>
  <c r="N2097" i="1"/>
  <c r="O2097" i="1"/>
  <c r="J2113" i="1"/>
  <c r="R2113" i="1"/>
  <c r="A2113" i="1"/>
  <c r="K2113" i="1"/>
  <c r="B2113" i="1"/>
  <c r="L2113" i="1"/>
  <c r="M2113" i="1"/>
  <c r="N2113" i="1"/>
  <c r="O2113" i="1"/>
  <c r="J2105" i="1"/>
  <c r="R2105" i="1"/>
  <c r="A2105" i="1"/>
  <c r="K2105" i="1"/>
  <c r="B2105" i="1"/>
  <c r="L2105" i="1"/>
  <c r="M2105" i="1"/>
  <c r="N2105" i="1"/>
  <c r="O2105" i="1"/>
  <c r="Q2097" i="1"/>
  <c r="B1057" i="1"/>
  <c r="O1057" i="1"/>
  <c r="R1057" i="1"/>
  <c r="K1051" i="1"/>
  <c r="P1051" i="1"/>
  <c r="N1051" i="1"/>
  <c r="A1037" i="1"/>
  <c r="M1037" i="1"/>
  <c r="J1037" i="1"/>
  <c r="R1031" i="1"/>
  <c r="B1031" i="1"/>
  <c r="O1031" i="1"/>
  <c r="P1025" i="1"/>
  <c r="N1025" i="1"/>
  <c r="K1025" i="1"/>
  <c r="L1019" i="1"/>
  <c r="Q1019" i="1"/>
  <c r="K2120" i="1"/>
  <c r="L2120" i="1"/>
  <c r="M2120" i="1"/>
  <c r="N2120" i="1"/>
  <c r="O2120" i="1"/>
  <c r="P2120" i="1"/>
  <c r="K2112" i="1"/>
  <c r="L2112" i="1"/>
  <c r="M2112" i="1"/>
  <c r="N2112" i="1"/>
  <c r="O2112" i="1"/>
  <c r="P2112" i="1"/>
  <c r="K2104" i="1"/>
  <c r="L2104" i="1"/>
  <c r="M2104" i="1"/>
  <c r="N2104" i="1"/>
  <c r="O2104" i="1"/>
  <c r="P2104" i="1"/>
  <c r="A2120" i="1"/>
  <c r="A2104" i="1"/>
  <c r="Q2104" i="1"/>
  <c r="P2097" i="1"/>
  <c r="R558" i="1"/>
  <c r="R566" i="1"/>
  <c r="A574" i="1"/>
  <c r="A1618" i="1"/>
  <c r="B1591" i="1"/>
  <c r="A1557" i="1"/>
  <c r="B2119" i="1"/>
  <c r="B2115" i="1"/>
  <c r="B2111" i="1"/>
  <c r="B2107" i="1"/>
  <c r="B2103" i="1"/>
  <c r="B2099" i="1"/>
  <c r="Q2119" i="1"/>
  <c r="R2118" i="1"/>
  <c r="J2118" i="1"/>
  <c r="K2117" i="1"/>
  <c r="L2116" i="1"/>
  <c r="M2115" i="1"/>
  <c r="N2114" i="1"/>
  <c r="Q2111" i="1"/>
  <c r="R2110" i="1"/>
  <c r="J2110" i="1"/>
  <c r="K2109" i="1"/>
  <c r="L2108" i="1"/>
  <c r="M2107" i="1"/>
  <c r="N2106" i="1"/>
  <c r="Q2103" i="1"/>
  <c r="R2102" i="1"/>
  <c r="J2102" i="1"/>
  <c r="K2101" i="1"/>
  <c r="L2100" i="1"/>
  <c r="M2099" i="1"/>
  <c r="N2098" i="1"/>
  <c r="A2119" i="1"/>
  <c r="A2115" i="1"/>
  <c r="A2111" i="1"/>
  <c r="A2107" i="1"/>
  <c r="A2103" i="1"/>
  <c r="A2099" i="1"/>
  <c r="P2119" i="1"/>
  <c r="Q2118" i="1"/>
  <c r="R2117" i="1"/>
  <c r="J2117" i="1"/>
  <c r="K2116" i="1"/>
  <c r="L2115" i="1"/>
  <c r="M2114" i="1"/>
  <c r="P2111" i="1"/>
  <c r="Q2110" i="1"/>
  <c r="R2109" i="1"/>
  <c r="J2109" i="1"/>
  <c r="K2108" i="1"/>
  <c r="L2107" i="1"/>
  <c r="M2106" i="1"/>
  <c r="P2103" i="1"/>
  <c r="Q2102" i="1"/>
  <c r="R2101" i="1"/>
  <c r="J2101" i="1"/>
  <c r="K2100" i="1"/>
  <c r="L2099" i="1"/>
  <c r="M2098" i="1"/>
  <c r="A1533" i="1"/>
  <c r="B2118" i="1"/>
  <c r="B2114" i="1"/>
  <c r="B2110" i="1"/>
  <c r="B2106" i="1"/>
  <c r="B2102" i="1"/>
  <c r="B2098" i="1"/>
  <c r="O2119" i="1"/>
  <c r="P2118" i="1"/>
  <c r="Q2117" i="1"/>
  <c r="R2116" i="1"/>
  <c r="J2116" i="1"/>
  <c r="K2115" i="1"/>
  <c r="L2114" i="1"/>
  <c r="O2111" i="1"/>
  <c r="P2110" i="1"/>
  <c r="Q2109" i="1"/>
  <c r="R2108" i="1"/>
  <c r="J2108" i="1"/>
  <c r="K2107" i="1"/>
  <c r="L2106" i="1"/>
  <c r="O2103" i="1"/>
  <c r="P2102" i="1"/>
  <c r="Q2101" i="1"/>
  <c r="R2100" i="1"/>
  <c r="J2100" i="1"/>
  <c r="K2099" i="1"/>
  <c r="L2098" i="1"/>
  <c r="A2118" i="1"/>
  <c r="A2114" i="1"/>
  <c r="A2110" i="1"/>
  <c r="A2106" i="1"/>
  <c r="A2102" i="1"/>
  <c r="A2098" i="1"/>
  <c r="N2119" i="1"/>
  <c r="O2118" i="1"/>
  <c r="P2117" i="1"/>
  <c r="Q2116" i="1"/>
  <c r="R2115" i="1"/>
  <c r="J2115" i="1"/>
  <c r="K2114" i="1"/>
  <c r="N2111" i="1"/>
  <c r="O2110" i="1"/>
  <c r="P2109" i="1"/>
  <c r="Q2108" i="1"/>
  <c r="R2107" i="1"/>
  <c r="J2107" i="1"/>
  <c r="K2106" i="1"/>
  <c r="N2103" i="1"/>
  <c r="O2102" i="1"/>
  <c r="P2101" i="1"/>
  <c r="Q2100" i="1"/>
  <c r="R2099" i="1"/>
  <c r="J2099" i="1"/>
  <c r="K2098" i="1"/>
  <c r="B558" i="1"/>
  <c r="M574" i="1"/>
  <c r="B1615" i="1"/>
  <c r="B2117" i="1"/>
  <c r="B2109" i="1"/>
  <c r="B2101" i="1"/>
  <c r="M2119" i="1"/>
  <c r="N2118" i="1"/>
  <c r="O2117" i="1"/>
  <c r="P2116" i="1"/>
  <c r="Q2115" i="1"/>
  <c r="R2114" i="1"/>
  <c r="J2114" i="1"/>
  <c r="M2111" i="1"/>
  <c r="N2110" i="1"/>
  <c r="O2109" i="1"/>
  <c r="P2108" i="1"/>
  <c r="Q2107" i="1"/>
  <c r="R2106" i="1"/>
  <c r="J2106" i="1"/>
  <c r="M2103" i="1"/>
  <c r="N2102" i="1"/>
  <c r="O2101" i="1"/>
  <c r="P2100" i="1"/>
  <c r="Q2099" i="1"/>
  <c r="R2098" i="1"/>
  <c r="J2098" i="1"/>
  <c r="M566" i="1"/>
  <c r="L574" i="1"/>
  <c r="A2117" i="1"/>
  <c r="A2109" i="1"/>
  <c r="A2101" i="1"/>
  <c r="N2157" i="1"/>
  <c r="O2157" i="1"/>
  <c r="P2157" i="1"/>
  <c r="Q2157" i="1"/>
  <c r="J2157" i="1"/>
  <c r="A2157" i="1"/>
  <c r="R2157" i="1"/>
  <c r="B2157" i="1"/>
  <c r="K2157" i="1"/>
  <c r="K220" i="1"/>
  <c r="B220" i="1"/>
  <c r="L220" i="1"/>
  <c r="A220" i="1"/>
  <c r="M220" i="1"/>
  <c r="O220" i="1"/>
  <c r="N220" i="1"/>
  <c r="P220" i="1"/>
  <c r="Q220" i="1"/>
  <c r="J220" i="1"/>
  <c r="B360" i="1"/>
  <c r="P360" i="1"/>
  <c r="Q360" i="1"/>
  <c r="B2296" i="1"/>
  <c r="R2296" i="1"/>
  <c r="L2296" i="1"/>
  <c r="K2296" i="1"/>
  <c r="M2296" i="1"/>
  <c r="N2296" i="1"/>
  <c r="O2296" i="1"/>
  <c r="P2296" i="1"/>
  <c r="Q2296" i="1"/>
  <c r="J2328" i="1"/>
  <c r="R2328" i="1"/>
  <c r="K2328" i="1"/>
  <c r="L2328" i="1"/>
  <c r="M2328" i="1"/>
  <c r="A2328" i="1"/>
  <c r="N2328" i="1"/>
  <c r="B2328" i="1"/>
  <c r="O2328" i="1"/>
  <c r="A2349" i="1"/>
  <c r="R2349" i="1"/>
  <c r="B2349" i="1"/>
  <c r="L2349" i="1"/>
  <c r="M2349" i="1"/>
  <c r="K2349" i="1"/>
  <c r="N2349" i="1"/>
  <c r="O2349" i="1"/>
  <c r="P2349" i="1"/>
  <c r="Q2349" i="1"/>
  <c r="P2393" i="1"/>
  <c r="O2393" i="1"/>
  <c r="Q2393" i="1"/>
  <c r="J2393" i="1"/>
  <c r="R2393" i="1"/>
  <c r="K2393" i="1"/>
  <c r="L2393" i="1"/>
  <c r="B2393" i="1"/>
  <c r="M239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2" i="1"/>
  <c r="K862" i="1"/>
  <c r="P26" i="1"/>
  <c r="Q26" i="1"/>
  <c r="B50" i="1"/>
  <c r="O50" i="1"/>
  <c r="M2473" i="1"/>
  <c r="A2473" i="1"/>
  <c r="N2473" i="1"/>
  <c r="B2473" i="1"/>
  <c r="O2473" i="1"/>
  <c r="Q2473" i="1"/>
  <c r="P2473" i="1"/>
  <c r="J2473" i="1"/>
  <c r="R2473" i="1"/>
  <c r="K2473" i="1"/>
  <c r="P2455" i="1"/>
  <c r="Q2455" i="1"/>
  <c r="J2455" i="1"/>
  <c r="R2455" i="1"/>
  <c r="A2455" i="1"/>
  <c r="K2455" i="1"/>
  <c r="B2455" i="1"/>
  <c r="L2455" i="1"/>
  <c r="N2455" i="1"/>
  <c r="M2455" i="1"/>
  <c r="L2430" i="1"/>
  <c r="N2430" i="1"/>
  <c r="A2430" i="1"/>
  <c r="O2430" i="1"/>
  <c r="B2430" i="1"/>
  <c r="P2430" i="1"/>
  <c r="J2430" i="1"/>
  <c r="Q2430" i="1"/>
  <c r="R2430" i="1"/>
  <c r="K2430" i="1"/>
  <c r="K606" i="1"/>
  <c r="P606" i="1"/>
  <c r="Q606" i="1"/>
  <c r="J606" i="1"/>
  <c r="R606" i="1"/>
  <c r="L606" i="1"/>
  <c r="L322" i="1"/>
  <c r="O314" i="1"/>
  <c r="O2353" i="1"/>
  <c r="B2353" i="1"/>
  <c r="P2021" i="1"/>
  <c r="Q2144" i="1"/>
  <c r="J2144" i="1"/>
  <c r="R370" i="1"/>
  <c r="K370" i="1"/>
  <c r="K870" i="1"/>
  <c r="Q876" i="1"/>
  <c r="A876" i="1"/>
  <c r="O890" i="1"/>
  <c r="R896" i="1"/>
  <c r="B896" i="1"/>
  <c r="N902" i="1"/>
  <c r="J908" i="1"/>
  <c r="O922" i="1"/>
  <c r="Q2048" i="1"/>
  <c r="L2164" i="1"/>
  <c r="A2164" i="1"/>
  <c r="Q202" i="1"/>
  <c r="Q212" i="1"/>
  <c r="Q58" i="1"/>
  <c r="M50" i="1"/>
  <c r="M42" i="1"/>
  <c r="A42" i="1"/>
  <c r="J34" i="1"/>
  <c r="L26" i="1"/>
  <c r="R18" i="1"/>
  <c r="O862" i="1"/>
  <c r="J258" i="1"/>
  <c r="J2349" i="1"/>
  <c r="O2455" i="1"/>
  <c r="B606" i="1"/>
  <c r="R322" i="1"/>
  <c r="B322" i="1"/>
  <c r="M314" i="1"/>
  <c r="M2353" i="1"/>
  <c r="M2021" i="1"/>
  <c r="O2144" i="1"/>
  <c r="A2144" i="1"/>
  <c r="Q370" i="1"/>
  <c r="A370" i="1"/>
  <c r="R870" i="1"/>
  <c r="N876" i="1"/>
  <c r="M890" i="1"/>
  <c r="P896" i="1"/>
  <c r="L902" i="1"/>
  <c r="K902" i="1"/>
  <c r="O908" i="1"/>
  <c r="M922" i="1"/>
  <c r="N2048" i="1"/>
  <c r="R2164" i="1"/>
  <c r="O202" i="1"/>
  <c r="N212" i="1"/>
  <c r="A212" i="1"/>
  <c r="R58" i="1"/>
  <c r="L50" i="1"/>
  <c r="P42" i="1"/>
  <c r="M34" i="1"/>
  <c r="A34" i="1"/>
  <c r="B26" i="1"/>
  <c r="Q18" i="1"/>
  <c r="L862" i="1"/>
  <c r="P2328" i="1"/>
  <c r="L2473" i="1"/>
  <c r="N163" i="1"/>
  <c r="K226" i="1"/>
  <c r="Q322" i="1"/>
  <c r="A322" i="1"/>
  <c r="L314" i="1"/>
  <c r="L2353" i="1"/>
  <c r="L2021" i="1"/>
  <c r="N2144" i="1"/>
  <c r="P370" i="1"/>
  <c r="Q870" i="1"/>
  <c r="J870" i="1"/>
  <c r="M876" i="1"/>
  <c r="L890" i="1"/>
  <c r="O896" i="1"/>
  <c r="Q902" i="1"/>
  <c r="B902" i="1"/>
  <c r="N908" i="1"/>
  <c r="Q922" i="1"/>
  <c r="K922" i="1"/>
  <c r="P2048" i="1"/>
  <c r="J2164" i="1"/>
  <c r="M202" i="1"/>
  <c r="M212" i="1"/>
  <c r="B212" i="1"/>
  <c r="J58" i="1"/>
  <c r="K50" i="1"/>
  <c r="Q42" i="1"/>
  <c r="P34" i="1"/>
  <c r="N26" i="1"/>
  <c r="A26" i="1"/>
  <c r="P18" i="1"/>
  <c r="M862" i="1"/>
  <c r="B862" i="1"/>
  <c r="Q2328" i="1"/>
  <c r="J314" i="1"/>
  <c r="Q2021" i="1"/>
  <c r="N870" i="1"/>
  <c r="R890" i="1"/>
  <c r="Q908" i="1"/>
  <c r="R922" i="1"/>
  <c r="K2048" i="1"/>
  <c r="O2164" i="1"/>
  <c r="K212" i="1"/>
  <c r="P58" i="1"/>
  <c r="A58" i="1"/>
  <c r="J50" i="1"/>
  <c r="R42" i="1"/>
  <c r="L34" i="1"/>
  <c r="J26" i="1"/>
  <c r="M18" i="1"/>
  <c r="A18" i="1"/>
  <c r="J862" i="1"/>
  <c r="R220" i="1"/>
  <c r="J2296" i="1"/>
  <c r="M2157" i="1"/>
  <c r="L151" i="1"/>
  <c r="K159" i="1"/>
  <c r="O590" i="1"/>
  <c r="J590" i="1"/>
  <c r="R590" i="1"/>
  <c r="L590" i="1"/>
  <c r="N590" i="1"/>
  <c r="O582" i="1"/>
  <c r="A582" i="1"/>
  <c r="R862" i="1"/>
  <c r="N2393" i="1"/>
  <c r="A2296" i="1"/>
  <c r="M2430" i="1"/>
  <c r="O69" i="1"/>
  <c r="B582" i="1"/>
  <c r="Q252" i="1"/>
  <c r="K252" i="1"/>
  <c r="L252" i="1"/>
  <c r="M252" i="1"/>
  <c r="N252" i="1"/>
  <c r="J252" i="1"/>
  <c r="B252" i="1"/>
  <c r="P252" i="1"/>
  <c r="J2081" i="1"/>
  <c r="R2081" i="1"/>
  <c r="K2081" i="1"/>
  <c r="L2081" i="1"/>
  <c r="A2081" i="1"/>
  <c r="M2081" i="1"/>
  <c r="B2081" i="1"/>
  <c r="N2081" i="1"/>
  <c r="P2081" i="1"/>
  <c r="O2081" i="1"/>
  <c r="O2368" i="1"/>
  <c r="P2368" i="1"/>
  <c r="Q2368" i="1"/>
  <c r="B2368" i="1"/>
  <c r="J2368" i="1"/>
  <c r="A2368" i="1"/>
  <c r="R2368" i="1"/>
  <c r="L2368" i="1"/>
  <c r="K2368" i="1"/>
  <c r="M2368" i="1"/>
  <c r="P366" i="1"/>
  <c r="J366" i="1"/>
  <c r="R366" i="1"/>
  <c r="K366" i="1"/>
  <c r="L366" i="1"/>
  <c r="A366" i="1"/>
  <c r="M366" i="1"/>
  <c r="B366" i="1"/>
  <c r="N366" i="1"/>
  <c r="O366" i="1"/>
  <c r="A202" i="1"/>
  <c r="N202" i="1"/>
  <c r="A2445" i="1"/>
  <c r="N2445" i="1"/>
  <c r="P2445" i="1"/>
  <c r="O2445" i="1"/>
  <c r="K2445" i="1"/>
  <c r="Q2445" i="1"/>
  <c r="J2445" i="1"/>
  <c r="R2445" i="1"/>
  <c r="L2445" i="1"/>
  <c r="N622" i="1"/>
  <c r="B622" i="1"/>
  <c r="O622" i="1"/>
  <c r="Q622" i="1"/>
  <c r="R622" i="1"/>
  <c r="K622" i="1"/>
  <c r="L622" i="1"/>
  <c r="P622" i="1"/>
  <c r="L614" i="1"/>
  <c r="B614" i="1"/>
  <c r="P614" i="1"/>
  <c r="Q614" i="1"/>
  <c r="R614" i="1"/>
  <c r="K614" i="1"/>
  <c r="M614" i="1"/>
  <c r="N614" i="1"/>
  <c r="R598" i="1"/>
  <c r="P598" i="1"/>
  <c r="Q598" i="1"/>
  <c r="J598" i="1"/>
  <c r="M598" i="1"/>
  <c r="N598" i="1"/>
  <c r="A598" i="1"/>
  <c r="B598" i="1"/>
  <c r="O1052" i="1"/>
  <c r="J1052" i="1"/>
  <c r="R1052" i="1"/>
  <c r="L1052" i="1"/>
  <c r="K1052" i="1"/>
  <c r="A1052" i="1"/>
  <c r="M1052" i="1"/>
  <c r="B1046" i="1"/>
  <c r="J1046" i="1"/>
  <c r="R1046" i="1"/>
  <c r="A1046" i="1"/>
  <c r="P1046" i="1"/>
  <c r="J1040" i="1"/>
  <c r="B1040" i="1"/>
  <c r="L1040" i="1"/>
  <c r="K1040" i="1"/>
  <c r="Q1034" i="1"/>
  <c r="K1034" i="1"/>
  <c r="B1034" i="1"/>
  <c r="M1034" i="1"/>
  <c r="N1034" i="1"/>
  <c r="P1034" i="1"/>
  <c r="N1020" i="1"/>
  <c r="L1020" i="1"/>
  <c r="B1020" i="1"/>
  <c r="K1020" i="1"/>
  <c r="A1020" i="1"/>
  <c r="M1020" i="1"/>
  <c r="O1020" i="1"/>
  <c r="J1020" i="1"/>
  <c r="P1014" i="1"/>
  <c r="Q1014" i="1"/>
  <c r="Q1008" i="1"/>
  <c r="O1008" i="1"/>
  <c r="M1002" i="1"/>
  <c r="J1002" i="1"/>
  <c r="R1002" i="1"/>
  <c r="B1002" i="1"/>
  <c r="L1002" i="1"/>
  <c r="A1002" i="1"/>
  <c r="N1002" i="1"/>
  <c r="P1002" i="1"/>
  <c r="A988" i="1"/>
  <c r="L988" i="1"/>
  <c r="K988" i="1"/>
  <c r="R982" i="1"/>
  <c r="M982" i="1"/>
  <c r="R976" i="1"/>
  <c r="P976" i="1"/>
  <c r="L970" i="1"/>
  <c r="R970" i="1"/>
  <c r="K970" i="1"/>
  <c r="M970" i="1"/>
  <c r="B970" i="1"/>
  <c r="N970" i="1"/>
  <c r="A970" i="1"/>
  <c r="P970" i="1"/>
  <c r="Q970" i="1"/>
  <c r="O956" i="1"/>
  <c r="M956" i="1"/>
  <c r="A956" i="1"/>
  <c r="B956" i="1"/>
  <c r="N950" i="1"/>
  <c r="R950" i="1"/>
  <c r="K950" i="1"/>
  <c r="J944" i="1"/>
  <c r="O944" i="1"/>
  <c r="Q944" i="1"/>
  <c r="P944" i="1"/>
  <c r="B938" i="1"/>
  <c r="N938" i="1"/>
  <c r="A938" i="1"/>
  <c r="Q924" i="1"/>
  <c r="B924" i="1"/>
  <c r="O924" i="1"/>
  <c r="P924" i="1"/>
  <c r="M924" i="1"/>
  <c r="O2154" i="1"/>
  <c r="M2133" i="1"/>
  <c r="N592" i="1"/>
  <c r="B593" i="1"/>
  <c r="R584" i="1"/>
  <c r="O585" i="1"/>
  <c r="J600" i="1"/>
  <c r="K608" i="1"/>
  <c r="A608" i="1"/>
  <c r="M616" i="1"/>
  <c r="O624" i="1"/>
  <c r="R609" i="1"/>
  <c r="N1740" i="1"/>
  <c r="K1642" i="1"/>
  <c r="Q1002" i="1"/>
  <c r="N1052" i="1"/>
  <c r="J2154" i="1"/>
  <c r="R2132" i="1"/>
  <c r="B2133" i="1"/>
  <c r="N165" i="1"/>
  <c r="A592" i="1"/>
  <c r="R594" i="1"/>
  <c r="J584" i="1"/>
  <c r="N585" i="1"/>
  <c r="Q600" i="1"/>
  <c r="R608" i="1"/>
  <c r="L616" i="1"/>
  <c r="A616" i="1"/>
  <c r="M624" i="1"/>
  <c r="O1684" i="1"/>
  <c r="Q1732" i="1"/>
  <c r="O1002" i="1"/>
  <c r="B1052" i="1"/>
  <c r="K363" i="1"/>
  <c r="J367" i="1"/>
  <c r="K2161" i="1"/>
  <c r="J2369" i="1"/>
  <c r="J2132" i="1"/>
  <c r="A2133" i="1"/>
  <c r="R171" i="1"/>
  <c r="J381" i="1"/>
  <c r="O583" i="1"/>
  <c r="R593" i="1"/>
  <c r="Q584" i="1"/>
  <c r="M585" i="1"/>
  <c r="L623" i="1"/>
  <c r="P600" i="1"/>
  <c r="J608" i="1"/>
  <c r="R616" i="1"/>
  <c r="L624" i="1"/>
  <c r="B624" i="1"/>
  <c r="O617" i="1"/>
  <c r="B1628" i="1"/>
  <c r="L1684" i="1"/>
  <c r="P1732" i="1"/>
  <c r="R1020" i="1"/>
  <c r="L938" i="1"/>
  <c r="B2339" i="1"/>
  <c r="L2339" i="1"/>
  <c r="M2339" i="1"/>
  <c r="P2331" i="1"/>
  <c r="K2331" i="1"/>
  <c r="M2331" i="1"/>
  <c r="N2331" i="1"/>
  <c r="P2405" i="1"/>
  <c r="Q2405" i="1"/>
  <c r="K2405" i="1"/>
  <c r="B2397" i="1"/>
  <c r="M2397" i="1"/>
  <c r="Q2132" i="1"/>
  <c r="Q593" i="1"/>
  <c r="L585" i="1"/>
  <c r="N617" i="1"/>
  <c r="R1764" i="1"/>
  <c r="A1764" i="1"/>
  <c r="A1668" i="1"/>
  <c r="M1668" i="1"/>
  <c r="O1652" i="1"/>
  <c r="L1652" i="1"/>
  <c r="Q1020" i="1"/>
  <c r="L956" i="1"/>
  <c r="L1034" i="1"/>
  <c r="L982" i="1"/>
  <c r="M247" i="1"/>
  <c r="L2416" i="1"/>
  <c r="J2425" i="1"/>
  <c r="J47" i="1"/>
  <c r="R2133" i="1"/>
  <c r="J168" i="1"/>
  <c r="N593" i="1"/>
  <c r="O625" i="1"/>
  <c r="O1034" i="1"/>
  <c r="N1008" i="1"/>
  <c r="B2162" i="1"/>
  <c r="B2360" i="1"/>
  <c r="J206" i="1"/>
  <c r="L155" i="1"/>
  <c r="P168" i="1"/>
  <c r="P592" i="1"/>
  <c r="M593" i="1"/>
  <c r="J585" i="1"/>
  <c r="K600" i="1"/>
  <c r="A600" i="1"/>
  <c r="M608" i="1"/>
  <c r="O616" i="1"/>
  <c r="J624" i="1"/>
  <c r="R601" i="1"/>
  <c r="J1644" i="1"/>
  <c r="N1700" i="1"/>
  <c r="O1764" i="1"/>
  <c r="N1652" i="1"/>
  <c r="A1676" i="1"/>
  <c r="J970" i="1"/>
  <c r="Q1046" i="1"/>
  <c r="A1040" i="1"/>
  <c r="P2397" i="1"/>
  <c r="B1619" i="1"/>
  <c r="P1038" i="1"/>
  <c r="N1058" i="1"/>
  <c r="B1058" i="1"/>
  <c r="L930" i="1"/>
  <c r="P936" i="1"/>
  <c r="R942" i="1"/>
  <c r="Q942" i="1"/>
  <c r="M948" i="1"/>
  <c r="K962" i="1"/>
  <c r="J968" i="1"/>
  <c r="P974" i="1"/>
  <c r="B974" i="1"/>
  <c r="L980" i="1"/>
  <c r="M994" i="1"/>
  <c r="O994" i="1"/>
  <c r="J1000" i="1"/>
  <c r="L1006" i="1"/>
  <c r="A1006" i="1"/>
  <c r="P1012" i="1"/>
  <c r="N1026" i="1"/>
  <c r="B1026" i="1"/>
  <c r="Q1032" i="1"/>
  <c r="K1044" i="1"/>
  <c r="L1055" i="1"/>
  <c r="P2023" i="1"/>
  <c r="B574" i="1"/>
  <c r="J2401" i="1"/>
  <c r="A1624" i="1"/>
  <c r="A1602" i="1"/>
  <c r="A1541" i="1"/>
  <c r="P1733" i="1"/>
  <c r="A1653" i="1"/>
  <c r="L1629" i="1"/>
  <c r="L1749" i="1"/>
  <c r="N1038" i="1"/>
  <c r="B1038" i="1"/>
  <c r="K1058" i="1"/>
  <c r="R930" i="1"/>
  <c r="Q930" i="1"/>
  <c r="M936" i="1"/>
  <c r="N942" i="1"/>
  <c r="A942" i="1"/>
  <c r="K948" i="1"/>
  <c r="R962" i="1"/>
  <c r="B962" i="1"/>
  <c r="L968" i="1"/>
  <c r="N974" i="1"/>
  <c r="J980" i="1"/>
  <c r="Q980" i="1"/>
  <c r="L994" i="1"/>
  <c r="A994" i="1"/>
  <c r="P1000" i="1"/>
  <c r="R1006" i="1"/>
  <c r="N1012" i="1"/>
  <c r="B1012" i="1"/>
  <c r="K1026" i="1"/>
  <c r="M1032" i="1"/>
  <c r="O1032" i="1"/>
  <c r="J1044" i="1"/>
  <c r="P990" i="1"/>
  <c r="O1010" i="1"/>
  <c r="M1028" i="1"/>
  <c r="B1042" i="1"/>
  <c r="J1055" i="1"/>
  <c r="P1054" i="1"/>
  <c r="A2023" i="1"/>
  <c r="L2332" i="1"/>
  <c r="R2398" i="1"/>
  <c r="R2340" i="1"/>
  <c r="R578" i="1"/>
  <c r="N557" i="1"/>
  <c r="B1623" i="1"/>
  <c r="B1607" i="1"/>
  <c r="B1587" i="1"/>
  <c r="A1525" i="1"/>
  <c r="M1733" i="1"/>
  <c r="L1701" i="1"/>
  <c r="R1629" i="1"/>
  <c r="N1749" i="1"/>
  <c r="K1717" i="1"/>
  <c r="L1038" i="1"/>
  <c r="A1038" i="1"/>
  <c r="R1058" i="1"/>
  <c r="O930" i="1"/>
  <c r="B930" i="1"/>
  <c r="L936" i="1"/>
  <c r="J942" i="1"/>
  <c r="J948" i="1"/>
  <c r="Q948" i="1"/>
  <c r="N962" i="1"/>
  <c r="A962" i="1"/>
  <c r="K968" i="1"/>
  <c r="M974" i="1"/>
  <c r="M980" i="1"/>
  <c r="B980" i="1"/>
  <c r="K994" i="1"/>
  <c r="M1000" i="1"/>
  <c r="O1000" i="1"/>
  <c r="J1006" i="1"/>
  <c r="L1012" i="1"/>
  <c r="A1012" i="1"/>
  <c r="R1026" i="1"/>
  <c r="N1032" i="1"/>
  <c r="A1032" i="1"/>
  <c r="Q1044" i="1"/>
  <c r="L1010" i="1"/>
  <c r="L1028" i="1"/>
  <c r="A1042" i="1"/>
  <c r="B1055" i="1"/>
  <c r="Q1016" i="1"/>
  <c r="M1054" i="1"/>
  <c r="L2337" i="1"/>
  <c r="K2332" i="1"/>
  <c r="Q2340" i="1"/>
  <c r="N574" i="1"/>
  <c r="L567" i="1"/>
  <c r="A1617" i="1"/>
  <c r="B1611" i="1"/>
  <c r="K1038" i="1"/>
  <c r="J1058" i="1"/>
  <c r="J930" i="1"/>
  <c r="A930" i="1"/>
  <c r="K936" i="1"/>
  <c r="P942" i="1"/>
  <c r="N948" i="1"/>
  <c r="B948" i="1"/>
  <c r="J962" i="1"/>
  <c r="R968" i="1"/>
  <c r="Q968" i="1"/>
  <c r="J974" i="1"/>
  <c r="R980" i="1"/>
  <c r="A980" i="1"/>
  <c r="R994" i="1"/>
  <c r="N1000" i="1"/>
  <c r="B1000" i="1"/>
  <c r="Q1006" i="1"/>
  <c r="K1012" i="1"/>
  <c r="J1026" i="1"/>
  <c r="L1032" i="1"/>
  <c r="B1032" i="1"/>
  <c r="P1044" i="1"/>
  <c r="R1677" i="1"/>
  <c r="J1717" i="1"/>
  <c r="R1038" i="1"/>
  <c r="Q1058" i="1"/>
  <c r="P930" i="1"/>
  <c r="O936" i="1"/>
  <c r="Q936" i="1"/>
  <c r="M942" i="1"/>
  <c r="R948" i="1"/>
  <c r="A948" i="1"/>
  <c r="P962" i="1"/>
  <c r="P968" i="1"/>
  <c r="B968" i="1"/>
  <c r="L974" i="1"/>
  <c r="P980" i="1"/>
  <c r="J994" i="1"/>
  <c r="L1000" i="1"/>
  <c r="A1000" i="1"/>
  <c r="P1006" i="1"/>
  <c r="R1012" i="1"/>
  <c r="Q1026" i="1"/>
  <c r="K1032" i="1"/>
  <c r="M1044" i="1"/>
  <c r="O1044" i="1"/>
  <c r="Q1055" i="1"/>
  <c r="M2395" i="1"/>
  <c r="P2406" i="1"/>
  <c r="Q2332" i="1"/>
  <c r="N2398" i="1"/>
  <c r="N2340" i="1"/>
  <c r="R936" i="1"/>
  <c r="O968" i="1"/>
  <c r="M1006" i="1"/>
  <c r="N1044" i="1"/>
  <c r="L2395" i="1"/>
  <c r="Q155" i="1"/>
  <c r="B2083" i="1"/>
  <c r="N2083" i="1"/>
  <c r="P2083" i="1"/>
  <c r="B2087" i="1"/>
  <c r="L2087" i="1"/>
  <c r="N2087" i="1"/>
  <c r="N2326" i="1"/>
  <c r="Q2326" i="1"/>
  <c r="J2326" i="1"/>
  <c r="M2361" i="1"/>
  <c r="N2361" i="1"/>
  <c r="P2366" i="1"/>
  <c r="L2366" i="1"/>
  <c r="A2366" i="1"/>
  <c r="K2391" i="1"/>
  <c r="A2391" i="1"/>
  <c r="M2417" i="1"/>
  <c r="B2417" i="1"/>
  <c r="P2417" i="1"/>
  <c r="A153" i="1"/>
  <c r="P153" i="1"/>
  <c r="M2365" i="1"/>
  <c r="N2325" i="1"/>
  <c r="Q2084" i="1"/>
  <c r="K246" i="1"/>
  <c r="A246" i="1"/>
  <c r="Q2153" i="1"/>
  <c r="M74" i="1"/>
  <c r="M229" i="1"/>
  <c r="B905" i="1"/>
  <c r="A2017" i="1"/>
  <c r="A405" i="1"/>
  <c r="L2417" i="1"/>
  <c r="R2391" i="1"/>
  <c r="L2361" i="1"/>
  <c r="L2326" i="1"/>
  <c r="P2087" i="1"/>
  <c r="A2083" i="1"/>
  <c r="P247" i="1"/>
  <c r="N2416" i="1"/>
  <c r="R2425" i="1"/>
  <c r="K153" i="1"/>
  <c r="K206" i="1"/>
  <c r="N2130" i="1"/>
  <c r="L2130" i="1"/>
  <c r="M2130" i="1"/>
  <c r="B2130" i="1"/>
  <c r="K2130" i="1"/>
  <c r="B396" i="1"/>
  <c r="A388" i="1"/>
  <c r="B388" i="1"/>
  <c r="J2365" i="1"/>
  <c r="L2325" i="1"/>
  <c r="L2440" i="1"/>
  <c r="R229" i="1"/>
  <c r="K405" i="1"/>
  <c r="Q363" i="1"/>
  <c r="A247" i="1"/>
  <c r="R2416" i="1"/>
  <c r="P2161" i="1"/>
  <c r="O2425" i="1"/>
  <c r="P589" i="1"/>
  <c r="J589" i="1"/>
  <c r="O363" i="1"/>
  <c r="O2162" i="1"/>
  <c r="Q2416" i="1"/>
  <c r="M2161" i="1"/>
  <c r="L261" i="1"/>
  <c r="M15" i="1"/>
  <c r="R218" i="1"/>
  <c r="B218" i="1"/>
  <c r="L218" i="1"/>
  <c r="R20" i="1"/>
  <c r="B20" i="1"/>
  <c r="L20" i="1"/>
  <c r="A52" i="1"/>
  <c r="R52" i="1"/>
  <c r="N52" i="1"/>
  <c r="B2050" i="1"/>
  <c r="K2050" i="1"/>
  <c r="M914" i="1"/>
  <c r="R914" i="1"/>
  <c r="O882" i="1"/>
  <c r="A882" i="1"/>
  <c r="Q882" i="1"/>
  <c r="K372" i="1"/>
  <c r="P372" i="1"/>
  <c r="P627" i="1"/>
  <c r="A627" i="1"/>
  <c r="P611" i="1"/>
  <c r="J611" i="1"/>
  <c r="R611" i="1"/>
  <c r="K611" i="1"/>
  <c r="B2153" i="1"/>
  <c r="O2153" i="1"/>
  <c r="Q2161" i="1"/>
  <c r="J2161" i="1"/>
  <c r="N2161" i="1"/>
  <c r="N155" i="1"/>
  <c r="K155" i="1"/>
  <c r="M155" i="1"/>
  <c r="J155" i="1"/>
  <c r="P2425" i="1"/>
  <c r="K2425" i="1"/>
  <c r="K2154" i="1"/>
  <c r="B2154" i="1"/>
  <c r="N2162" i="1"/>
  <c r="L2162" i="1"/>
  <c r="M2162" i="1"/>
  <c r="A363" i="1"/>
  <c r="R363" i="1"/>
  <c r="M2360" i="1"/>
  <c r="O2360" i="1"/>
  <c r="Q2360" i="1"/>
  <c r="A2360" i="1"/>
  <c r="L2070" i="1"/>
  <c r="K2070" i="1"/>
  <c r="Q2070" i="1"/>
  <c r="B74" i="1"/>
  <c r="P74" i="1"/>
  <c r="R477" i="1"/>
  <c r="P477" i="1"/>
  <c r="Q405" i="1"/>
  <c r="P405" i="1"/>
  <c r="J405" i="1"/>
  <c r="L15" i="1"/>
  <c r="J15" i="1"/>
  <c r="N2017" i="1"/>
  <c r="O2017" i="1"/>
  <c r="P2017" i="1"/>
  <c r="A206" i="1"/>
  <c r="B206" i="1"/>
  <c r="K917" i="1"/>
  <c r="M917" i="1"/>
  <c r="M911" i="1"/>
  <c r="N911" i="1"/>
  <c r="A911" i="1"/>
  <c r="P905" i="1"/>
  <c r="J905" i="1"/>
  <c r="M2132" i="1"/>
  <c r="B2131" i="1"/>
  <c r="P2131" i="1"/>
  <c r="P165" i="1"/>
  <c r="B591" i="1"/>
  <c r="Q590" i="1"/>
  <c r="M590" i="1"/>
  <c r="A590" i="1"/>
  <c r="K582" i="1"/>
  <c r="J582" i="1"/>
  <c r="L582" i="1"/>
  <c r="M582" i="1"/>
  <c r="O610" i="1"/>
  <c r="L1674" i="1"/>
  <c r="L1762" i="1"/>
  <c r="B168" i="1"/>
  <c r="R168" i="1"/>
  <c r="B387" i="1"/>
  <c r="B618" i="1"/>
  <c r="O618" i="1"/>
  <c r="J618" i="1"/>
  <c r="O1762" i="1"/>
  <c r="A1762" i="1"/>
  <c r="B1762" i="1"/>
  <c r="Q1762" i="1"/>
  <c r="N1754" i="1"/>
  <c r="A1754" i="1"/>
  <c r="Q1754" i="1"/>
  <c r="K1754" i="1"/>
  <c r="L1754" i="1"/>
  <c r="R1746" i="1"/>
  <c r="K1746" i="1"/>
  <c r="L1746" i="1"/>
  <c r="A1746" i="1"/>
  <c r="K1738" i="1"/>
  <c r="L1738" i="1"/>
  <c r="P1738" i="1"/>
  <c r="P1730" i="1"/>
  <c r="O1730" i="1"/>
  <c r="Q1730" i="1"/>
  <c r="J1730" i="1"/>
  <c r="B1722" i="1"/>
  <c r="A1722" i="1"/>
  <c r="R1722" i="1"/>
  <c r="L1722" i="1"/>
  <c r="N1722" i="1"/>
  <c r="P1714" i="1"/>
  <c r="A1714" i="1"/>
  <c r="N1714" i="1"/>
  <c r="R1714" i="1"/>
  <c r="R1706" i="1"/>
  <c r="A1706" i="1"/>
  <c r="J1706" i="1"/>
  <c r="B1706" i="1"/>
  <c r="K1706" i="1"/>
  <c r="M1698" i="1"/>
  <c r="B1698" i="1"/>
  <c r="N1698" i="1"/>
  <c r="Q1698" i="1"/>
  <c r="R1698" i="1"/>
  <c r="Q1690" i="1"/>
  <c r="L1690" i="1"/>
  <c r="J1690" i="1"/>
  <c r="L1682" i="1"/>
  <c r="K1682" i="1"/>
  <c r="O1682" i="1"/>
  <c r="R1682" i="1"/>
  <c r="R1674" i="1"/>
  <c r="K1674" i="1"/>
  <c r="O1674" i="1"/>
  <c r="B1674" i="1"/>
  <c r="B1666" i="1"/>
  <c r="R1666" i="1"/>
  <c r="N1666" i="1"/>
  <c r="J1666" i="1"/>
  <c r="P1666" i="1"/>
  <c r="A1658" i="1"/>
  <c r="P1658" i="1"/>
  <c r="K1658" i="1"/>
  <c r="K1650" i="1"/>
  <c r="J1650" i="1"/>
  <c r="A1650" i="1"/>
  <c r="M1650" i="1"/>
  <c r="P1642" i="1"/>
  <c r="B1642" i="1"/>
  <c r="J1642" i="1"/>
  <c r="N1634" i="1"/>
  <c r="P1634" i="1"/>
  <c r="R1634"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634" i="1"/>
  <c r="B1650" i="1"/>
  <c r="O1690" i="1"/>
  <c r="P1706" i="1"/>
  <c r="K1730" i="1"/>
  <c r="Q1746" i="1"/>
  <c r="A1698" i="1"/>
  <c r="N1642" i="1"/>
  <c r="O2129" i="1"/>
  <c r="M2131" i="1"/>
  <c r="N2132" i="1"/>
  <c r="O2128" i="1"/>
  <c r="N169" i="1"/>
  <c r="Q168" i="1"/>
  <c r="B170" i="1"/>
  <c r="M170" i="1"/>
  <c r="B590" i="1"/>
  <c r="J595" i="1"/>
  <c r="J601" i="1"/>
  <c r="M609" i="1"/>
  <c r="L617" i="1"/>
  <c r="A1634" i="1"/>
  <c r="O1666" i="1"/>
  <c r="M1690" i="1"/>
  <c r="O1706" i="1"/>
  <c r="R1730" i="1"/>
  <c r="P1746" i="1"/>
  <c r="M1714" i="1"/>
  <c r="P1682" i="1"/>
  <c r="B1760" i="1"/>
  <c r="J1760" i="1"/>
  <c r="A1752" i="1"/>
  <c r="L1752" i="1"/>
  <c r="O1752" i="1"/>
  <c r="N1744" i="1"/>
  <c r="B1744" i="1"/>
  <c r="R1728" i="1"/>
  <c r="L1728" i="1"/>
  <c r="M1728" i="1"/>
  <c r="Q1728" i="1"/>
  <c r="B1720" i="1"/>
  <c r="R1720" i="1"/>
  <c r="P1720" i="1"/>
  <c r="K1712" i="1"/>
  <c r="A1712" i="1"/>
  <c r="N1712" i="1"/>
  <c r="R1712" i="1"/>
  <c r="J1712" i="1"/>
  <c r="K1704" i="1"/>
  <c r="L1704" i="1"/>
  <c r="Q1704" i="1"/>
  <c r="N1696" i="1"/>
  <c r="A1696" i="1"/>
  <c r="K1696" i="1"/>
  <c r="Q1696" i="1"/>
  <c r="L1688" i="1"/>
  <c r="M1688" i="1"/>
  <c r="R1680" i="1"/>
  <c r="B1680" i="1"/>
  <c r="K1680" i="1"/>
  <c r="N1680" i="1"/>
  <c r="B1672" i="1"/>
  <c r="J1672" i="1"/>
  <c r="R1664" i="1"/>
  <c r="A1664" i="1"/>
  <c r="B1664" i="1"/>
  <c r="K1664" i="1"/>
  <c r="O1664" i="1"/>
  <c r="R1656" i="1"/>
  <c r="J1656" i="1"/>
  <c r="L1656" i="1"/>
  <c r="B1648" i="1"/>
  <c r="R1648" i="1"/>
  <c r="N1648" i="1"/>
  <c r="L1640" i="1"/>
  <c r="N1640" i="1"/>
  <c r="P1640" i="1"/>
  <c r="J1640" i="1"/>
  <c r="P1632" i="1"/>
  <c r="K1632" i="1"/>
  <c r="A1632" i="1"/>
  <c r="P367" i="1"/>
  <c r="R2151" i="1"/>
  <c r="B2151" i="1"/>
  <c r="P270" i="1"/>
  <c r="M903" i="1"/>
  <c r="O2165" i="1"/>
  <c r="J57" i="1"/>
  <c r="K33" i="1"/>
  <c r="P2323" i="1"/>
  <c r="P49" i="1"/>
  <c r="M368" i="1"/>
  <c r="L2131" i="1"/>
  <c r="P2134" i="1"/>
  <c r="K2134" i="1"/>
  <c r="K173" i="1"/>
  <c r="M169" i="1"/>
  <c r="R170" i="1"/>
  <c r="A168" i="1"/>
  <c r="R591" i="1"/>
  <c r="Q601" i="1"/>
  <c r="L609" i="1"/>
  <c r="R625" i="1"/>
  <c r="J1634" i="1"/>
  <c r="R1650" i="1"/>
  <c r="M1666" i="1"/>
  <c r="K1690" i="1"/>
  <c r="M1706" i="1"/>
  <c r="B1730" i="1"/>
  <c r="B1746" i="1"/>
  <c r="O1658" i="1"/>
  <c r="Q1714" i="1"/>
  <c r="A1682" i="1"/>
  <c r="O367" i="1"/>
  <c r="J2151" i="1"/>
  <c r="A2151" i="1"/>
  <c r="N270" i="1"/>
  <c r="J903" i="1"/>
  <c r="N2165" i="1"/>
  <c r="L57" i="1"/>
  <c r="A33" i="1"/>
  <c r="P453" i="1"/>
  <c r="N49" i="1"/>
  <c r="A368" i="1"/>
  <c r="R2126" i="1"/>
  <c r="K2131" i="1"/>
  <c r="O2134" i="1"/>
  <c r="Q2133" i="1"/>
  <c r="K2133" i="1"/>
  <c r="Q173" i="1"/>
  <c r="O170" i="1"/>
  <c r="B386" i="1"/>
  <c r="O591" i="1"/>
  <c r="N582" i="1"/>
  <c r="Q612" i="1"/>
  <c r="Q602" i="1"/>
  <c r="M601" i="1"/>
  <c r="A609" i="1"/>
  <c r="J625" i="1"/>
  <c r="Q1634" i="1"/>
  <c r="O1650" i="1"/>
  <c r="K1666" i="1"/>
  <c r="P1690" i="1"/>
  <c r="Q1706" i="1"/>
  <c r="A1730" i="1"/>
  <c r="Q1640" i="1"/>
  <c r="J1688" i="1"/>
  <c r="M1658" i="1"/>
  <c r="R1738" i="1"/>
  <c r="M1722" i="1"/>
  <c r="M168" i="1"/>
  <c r="K583" i="1"/>
  <c r="N583" i="1"/>
  <c r="R583" i="1"/>
  <c r="A601" i="1"/>
  <c r="B609" i="1"/>
  <c r="Q625" i="1"/>
  <c r="N629" i="1"/>
  <c r="A629" i="1"/>
  <c r="R605" i="1"/>
  <c r="B605" i="1"/>
  <c r="O1634" i="1"/>
  <c r="Q1650" i="1"/>
  <c r="L1666" i="1"/>
  <c r="N1690" i="1"/>
  <c r="N1706" i="1"/>
  <c r="O1746" i="1"/>
  <c r="J1658" i="1"/>
  <c r="J1738" i="1"/>
  <c r="N1762"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635" i="1"/>
  <c r="B1761" i="1"/>
  <c r="A1761" i="1"/>
  <c r="P1761" i="1"/>
  <c r="L1753" i="1"/>
  <c r="N1753" i="1"/>
  <c r="J1745" i="1"/>
  <c r="L1745" i="1"/>
  <c r="A1737" i="1"/>
  <c r="R1737" i="1"/>
  <c r="K1729" i="1"/>
  <c r="Q1729" i="1"/>
  <c r="Q1721" i="1"/>
  <c r="A1721" i="1"/>
  <c r="O1721" i="1"/>
  <c r="Q1713" i="1"/>
  <c r="K1713" i="1"/>
  <c r="R1705" i="1"/>
  <c r="M1705" i="1"/>
  <c r="B1697" i="1"/>
  <c r="J1697" i="1"/>
  <c r="M1689" i="1"/>
  <c r="O1689" i="1"/>
  <c r="Q1681" i="1"/>
  <c r="A1681" i="1"/>
  <c r="N1681" i="1"/>
  <c r="A1673" i="1"/>
  <c r="L1673" i="1"/>
  <c r="R1665" i="1"/>
  <c r="M1665" i="1"/>
  <c r="O1657" i="1"/>
  <c r="J1657" i="1"/>
  <c r="J1649" i="1"/>
  <c r="M1649" i="1"/>
  <c r="Q1641" i="1"/>
  <c r="A1641" i="1"/>
  <c r="R1641" i="1"/>
  <c r="B1633" i="1"/>
  <c r="K1633" i="1"/>
  <c r="Q381" i="1"/>
  <c r="K592" i="1"/>
  <c r="J593" i="1"/>
  <c r="K585" i="1"/>
  <c r="B585" i="1"/>
  <c r="A599" i="1"/>
  <c r="N615" i="1"/>
  <c r="M1711" i="1"/>
  <c r="J1735" i="1"/>
  <c r="A1735" i="1"/>
  <c r="M1751" i="1"/>
  <c r="L1631" i="1"/>
  <c r="B1631" i="1"/>
  <c r="O1639" i="1"/>
  <c r="M1647" i="1"/>
  <c r="O1663" i="1"/>
  <c r="P1671" i="1"/>
  <c r="J1687" i="1"/>
  <c r="B1687" i="1"/>
  <c r="Q1703" i="1"/>
  <c r="M1727" i="1"/>
  <c r="N1759" i="1"/>
  <c r="N1633" i="1"/>
  <c r="J1641" i="1"/>
  <c r="Q1649" i="1"/>
  <c r="M1657" i="1"/>
  <c r="K1665" i="1"/>
  <c r="M1673" i="1"/>
  <c r="K1681" i="1"/>
  <c r="N1689" i="1"/>
  <c r="L1697" i="1"/>
  <c r="Q1705" i="1"/>
  <c r="M1713" i="1"/>
  <c r="A1713" i="1"/>
  <c r="P1729" i="1"/>
  <c r="A1729" i="1"/>
  <c r="B1737" i="1"/>
  <c r="B1745" i="1"/>
  <c r="Q1753" i="1"/>
  <c r="J1761" i="1"/>
  <c r="J1683" i="1"/>
  <c r="J572" i="1"/>
  <c r="L1663" i="1"/>
  <c r="N1671" i="1"/>
  <c r="R1687" i="1"/>
  <c r="M1703" i="1"/>
  <c r="A1703" i="1"/>
  <c r="K1727" i="1"/>
  <c r="M1759" i="1"/>
  <c r="O1633" i="1"/>
  <c r="O1641" i="1"/>
  <c r="P1649" i="1"/>
  <c r="R1657" i="1"/>
  <c r="J1665" i="1"/>
  <c r="R1673" i="1"/>
  <c r="M1681" i="1"/>
  <c r="L1689" i="1"/>
  <c r="K1697" i="1"/>
  <c r="P1705" i="1"/>
  <c r="L1713" i="1"/>
  <c r="N1721" i="1"/>
  <c r="O1729" i="1"/>
  <c r="P1737" i="1"/>
  <c r="P1745" i="1"/>
  <c r="A1745" i="1"/>
  <c r="B1753" i="1"/>
  <c r="Q1761" i="1"/>
  <c r="J1749" i="1"/>
  <c r="O1749" i="1"/>
  <c r="J1733" i="1"/>
  <c r="R1733" i="1"/>
  <c r="N1717" i="1"/>
  <c r="O1717" i="1"/>
  <c r="B1709" i="1"/>
  <c r="P1709" i="1"/>
  <c r="K1701" i="1"/>
  <c r="A1701" i="1"/>
  <c r="N1677" i="1"/>
  <c r="P1677" i="1"/>
  <c r="A1669" i="1"/>
  <c r="P1669" i="1"/>
  <c r="R1653" i="1"/>
  <c r="N1653" i="1"/>
  <c r="P593" i="1"/>
  <c r="Q585" i="1"/>
  <c r="J623" i="1"/>
  <c r="R1751" i="1"/>
  <c r="B1751" i="1"/>
  <c r="R1647" i="1"/>
  <c r="A1647" i="1"/>
  <c r="K1663" i="1"/>
  <c r="P1687" i="1"/>
  <c r="R1727" i="1"/>
  <c r="B1727" i="1"/>
  <c r="L1759" i="1"/>
  <c r="M1633" i="1"/>
  <c r="M1641" i="1"/>
  <c r="N1649" i="1"/>
  <c r="Q1657" i="1"/>
  <c r="Q1665" i="1"/>
  <c r="J1673" i="1"/>
  <c r="R1681" i="1"/>
  <c r="R1689" i="1"/>
  <c r="M1697" i="1"/>
  <c r="N1705" i="1"/>
  <c r="P1713" i="1"/>
  <c r="M1721" i="1"/>
  <c r="N1729" i="1"/>
  <c r="O1737" i="1"/>
  <c r="O1745" i="1"/>
  <c r="P1753" i="1"/>
  <c r="A1753" i="1"/>
  <c r="K1707" i="1"/>
  <c r="R1749" i="1"/>
  <c r="Q1669" i="1"/>
  <c r="Q1740" i="1"/>
  <c r="L1740" i="1"/>
  <c r="B1053" i="1"/>
  <c r="N1053" i="1"/>
  <c r="R1053" i="1"/>
  <c r="N1047" i="1"/>
  <c r="P1047" i="1"/>
  <c r="L1047" i="1"/>
  <c r="Q1041" i="1"/>
  <c r="L1041" i="1"/>
  <c r="P1041" i="1"/>
  <c r="K1035" i="1"/>
  <c r="A1035" i="1"/>
  <c r="N1035" i="1"/>
  <c r="P1035" i="1"/>
  <c r="J1035" i="1"/>
  <c r="N1021" i="1"/>
  <c r="L1021" i="1"/>
  <c r="O1021" i="1"/>
  <c r="K1021" i="1"/>
  <c r="K1015" i="1"/>
  <c r="M1015" i="1"/>
  <c r="A1015" i="1"/>
  <c r="L1015" i="1"/>
  <c r="P1015" i="1"/>
  <c r="J1015" i="1"/>
  <c r="N1009" i="1"/>
  <c r="P1009" i="1"/>
  <c r="Q1009" i="1"/>
  <c r="J1009" i="1"/>
  <c r="A1003" i="1"/>
  <c r="L1003" i="1"/>
  <c r="N1003" i="1"/>
  <c r="K1003" i="1"/>
  <c r="J1003" i="1"/>
  <c r="Q989" i="1"/>
  <c r="B989" i="1"/>
  <c r="L989" i="1"/>
  <c r="N989" i="1"/>
  <c r="O989" i="1"/>
  <c r="R989" i="1"/>
  <c r="R983" i="1"/>
  <c r="P983" i="1"/>
  <c r="M983" i="1"/>
  <c r="K983" i="1"/>
  <c r="A977" i="1"/>
  <c r="B977" i="1"/>
  <c r="Q977" i="1"/>
  <c r="L977" i="1"/>
  <c r="O977" i="1"/>
  <c r="P971" i="1"/>
  <c r="B971" i="1"/>
  <c r="Q971" i="1"/>
  <c r="R971" i="1"/>
  <c r="L971" i="1"/>
  <c r="L957" i="1"/>
  <c r="A957" i="1"/>
  <c r="B957" i="1"/>
  <c r="P957" i="1"/>
  <c r="J957" i="1"/>
  <c r="R957" i="1"/>
  <c r="K957" i="1"/>
  <c r="P951" i="1"/>
  <c r="J951" i="1"/>
  <c r="R951" i="1"/>
  <c r="K951" i="1"/>
  <c r="O951" i="1"/>
  <c r="P945" i="1"/>
  <c r="K945" i="1"/>
  <c r="L945" i="1"/>
  <c r="A945" i="1"/>
  <c r="J945" i="1"/>
  <c r="K939" i="1"/>
  <c r="A939" i="1"/>
  <c r="N939" i="1"/>
  <c r="J939" i="1"/>
  <c r="M939" i="1"/>
  <c r="O939" i="1"/>
  <c r="L925" i="1"/>
  <c r="O925" i="1"/>
  <c r="B925" i="1"/>
  <c r="N925" i="1"/>
  <c r="Q925" i="1"/>
  <c r="L1659" i="1"/>
  <c r="J1659" i="1"/>
  <c r="A1014" i="1"/>
  <c r="L1014" i="1"/>
  <c r="B988" i="1"/>
  <c r="R988" i="1"/>
  <c r="O976" i="1"/>
  <c r="M976" i="1"/>
  <c r="N924" i="1"/>
  <c r="A924" i="1"/>
  <c r="K938" i="1"/>
  <c r="M944" i="1"/>
  <c r="B944" i="1"/>
  <c r="J950" i="1"/>
  <c r="N956" i="1"/>
  <c r="J976" i="1"/>
  <c r="K982" i="1"/>
  <c r="J988" i="1"/>
  <c r="M1008" i="1"/>
  <c r="O1014" i="1"/>
  <c r="R1040" i="1"/>
  <c r="L924" i="1"/>
  <c r="R938" i="1"/>
  <c r="L944" i="1"/>
  <c r="A944" i="1"/>
  <c r="Q950" i="1"/>
  <c r="K956" i="1"/>
  <c r="Q976" i="1"/>
  <c r="J982" i="1"/>
  <c r="Q988" i="1"/>
  <c r="K1008" i="1"/>
  <c r="A1008" i="1"/>
  <c r="N1014" i="1"/>
  <c r="Q1040" i="1"/>
  <c r="L2023" i="1"/>
  <c r="K2023" i="1"/>
  <c r="P569" i="1"/>
  <c r="M569" i="1"/>
  <c r="M561" i="1"/>
  <c r="A561" i="1"/>
  <c r="K1002" i="1"/>
  <c r="P1020" i="1"/>
  <c r="R1034" i="1"/>
  <c r="A1034" i="1"/>
  <c r="N1046" i="1"/>
  <c r="Q1052" i="1"/>
  <c r="K924" i="1"/>
  <c r="J938" i="1"/>
  <c r="N944" i="1"/>
  <c r="M950" i="1"/>
  <c r="O950" i="1"/>
  <c r="R956" i="1"/>
  <c r="A976" i="1"/>
  <c r="Q982" i="1"/>
  <c r="P988" i="1"/>
  <c r="L1008" i="1"/>
  <c r="B1008" i="1"/>
  <c r="M1014" i="1"/>
  <c r="P1040" i="1"/>
  <c r="O2023" i="1"/>
  <c r="J561" i="1"/>
  <c r="J1034" i="1"/>
  <c r="K1046" i="1"/>
  <c r="M1046" i="1"/>
  <c r="P1052" i="1"/>
  <c r="R924" i="1"/>
  <c r="Q938" i="1"/>
  <c r="K944" i="1"/>
  <c r="P950" i="1"/>
  <c r="B950" i="1"/>
  <c r="J956" i="1"/>
  <c r="N976" i="1"/>
  <c r="B976" i="1"/>
  <c r="O982" i="1"/>
  <c r="O988" i="1"/>
  <c r="R1008" i="1"/>
  <c r="K1014" i="1"/>
  <c r="B1014" i="1"/>
  <c r="O1040" i="1"/>
  <c r="M2023" i="1"/>
  <c r="L1046" i="1"/>
  <c r="J924" i="1"/>
  <c r="P938" i="1"/>
  <c r="O938" i="1"/>
  <c r="R944" i="1"/>
  <c r="L950" i="1"/>
  <c r="A950" i="1"/>
  <c r="Q956" i="1"/>
  <c r="L976" i="1"/>
  <c r="P982" i="1"/>
  <c r="A982" i="1"/>
  <c r="N988" i="1"/>
  <c r="J1008" i="1"/>
  <c r="R1014" i="1"/>
  <c r="N1040" i="1"/>
  <c r="R1055" i="1"/>
  <c r="O1055" i="1"/>
  <c r="M1043" i="1"/>
  <c r="B1043" i="1"/>
  <c r="N2023" i="1"/>
  <c r="M938" i="1"/>
  <c r="P956" i="1"/>
  <c r="K976" i="1"/>
  <c r="N982" i="1"/>
  <c r="B982" i="1"/>
  <c r="M988" i="1"/>
  <c r="P1008" i="1"/>
  <c r="J1014" i="1"/>
  <c r="M1040" i="1"/>
  <c r="R2023" i="1"/>
  <c r="P2339" i="1"/>
  <c r="Q2339" i="1"/>
  <c r="R2339" i="1"/>
  <c r="L2405" i="1"/>
  <c r="B2405" i="1"/>
  <c r="M2405" i="1"/>
  <c r="A2397" i="1"/>
  <c r="Q2397" i="1"/>
  <c r="K2397" i="1"/>
  <c r="O574" i="1"/>
  <c r="M575" i="1"/>
  <c r="A1592" i="1"/>
  <c r="B1563" i="1"/>
  <c r="B1531" i="1"/>
  <c r="J575" i="1"/>
  <c r="A1625" i="1"/>
  <c r="A1601" i="1"/>
  <c r="B1595" i="1"/>
  <c r="A1549" i="1"/>
  <c r="A1517" i="1"/>
  <c r="B1627" i="1"/>
  <c r="A1609" i="1"/>
  <c r="B1603" i="1"/>
  <c r="B1599" i="1"/>
  <c r="A1585" i="1"/>
  <c r="B1579" i="1"/>
  <c r="B1547" i="1"/>
  <c r="K559" i="1"/>
  <c r="L2396" i="1"/>
  <c r="B2406" i="1"/>
  <c r="B2332" i="1"/>
  <c r="B2340" i="1"/>
  <c r="Q558" i="1"/>
  <c r="J566" i="1"/>
  <c r="R574" i="1"/>
  <c r="J559" i="1"/>
  <c r="A1593" i="1"/>
  <c r="B1571" i="1"/>
  <c r="B1539" i="1"/>
  <c r="O2068" i="1"/>
  <c r="O2071" i="1"/>
  <c r="O2072" i="1"/>
  <c r="O2069" i="1"/>
  <c r="O2073" i="1"/>
  <c r="O505" i="1"/>
  <c r="O504" i="1"/>
  <c r="F57" i="8"/>
  <c r="F52" i="8"/>
  <c r="F60" i="8"/>
  <c r="F55" i="8"/>
  <c r="F87" i="8"/>
  <c r="F137" i="8"/>
  <c r="F23" i="8"/>
  <c r="F177" i="8"/>
  <c r="F85" i="8"/>
  <c r="F142" i="8"/>
  <c r="F145" i="8"/>
  <c r="F82" i="8"/>
  <c r="F26" i="8"/>
  <c r="F58" i="8"/>
  <c r="F84" i="8"/>
  <c r="F56" i="8"/>
  <c r="F86" i="8"/>
  <c r="F64" i="8"/>
  <c r="F54" i="8"/>
  <c r="L900" i="1"/>
  <c r="Q920" i="1"/>
  <c r="R2050" i="1"/>
  <c r="J2417" i="1"/>
  <c r="M2391" i="1"/>
  <c r="Q2366" i="1"/>
  <c r="P2361" i="1"/>
  <c r="A2361" i="1"/>
  <c r="K2326" i="1"/>
  <c r="M2087" i="1"/>
  <c r="R2083" i="1"/>
  <c r="N869" i="1"/>
  <c r="J901" i="1"/>
  <c r="J866" i="1"/>
  <c r="A2049" i="1"/>
  <c r="B43" i="1"/>
  <c r="R863" i="1"/>
  <c r="L2425" i="1"/>
  <c r="O153" i="1"/>
  <c r="K49" i="1"/>
  <c r="P368" i="1"/>
  <c r="R2080" i="1"/>
  <c r="O252" i="1"/>
  <c r="R252" i="1"/>
  <c r="J360" i="1"/>
  <c r="O360" i="1"/>
  <c r="A258" i="1"/>
  <c r="Q258" i="1"/>
  <c r="B163" i="1"/>
  <c r="O163" i="1"/>
  <c r="B69" i="1"/>
  <c r="K69" i="1"/>
  <c r="P159" i="1"/>
  <c r="M159" i="1"/>
  <c r="O250" i="1"/>
  <c r="M27" i="1"/>
  <c r="J27" i="1"/>
  <c r="B51" i="1"/>
  <c r="L51" i="1"/>
  <c r="K59" i="1"/>
  <c r="J59" i="1"/>
  <c r="O214" i="1"/>
  <c r="B214" i="1"/>
  <c r="L214" i="1"/>
  <c r="N866" i="1"/>
  <c r="O866" i="1"/>
  <c r="N915" i="1"/>
  <c r="P915" i="1"/>
  <c r="O883" i="1"/>
  <c r="B883" i="1"/>
  <c r="L883" i="1"/>
  <c r="R2145" i="1"/>
  <c r="K2145" i="1"/>
  <c r="M315" i="1"/>
  <c r="A315" i="1"/>
  <c r="Q315" i="1"/>
  <c r="A2441" i="1"/>
  <c r="J2441" i="1"/>
  <c r="L36" i="1"/>
  <c r="Q36" i="1"/>
  <c r="J60" i="1"/>
  <c r="P60" i="1"/>
  <c r="N2093" i="1"/>
  <c r="B2093" i="1"/>
  <c r="L867" i="1"/>
  <c r="A867" i="1"/>
  <c r="Q914" i="1"/>
  <c r="K914" i="1"/>
  <c r="O894" i="1"/>
  <c r="L894" i="1"/>
  <c r="B2024" i="1"/>
  <c r="M2024" i="1"/>
  <c r="A316" i="1"/>
  <c r="K316" i="1"/>
  <c r="K2086" i="1"/>
  <c r="R2086" i="1"/>
  <c r="M2078" i="1"/>
  <c r="L2078" i="1"/>
  <c r="R2078" i="1"/>
  <c r="M2352" i="1"/>
  <c r="B2352" i="1"/>
  <c r="P2352" i="1"/>
  <c r="O2414" i="1"/>
  <c r="A2414" i="1"/>
  <c r="J2414" i="1"/>
  <c r="P231" i="1"/>
  <c r="L231" i="1"/>
  <c r="N231" i="1"/>
  <c r="R453" i="1"/>
  <c r="Q453" i="1"/>
  <c r="A453" i="1"/>
  <c r="L369" i="1"/>
  <c r="K369" i="1"/>
  <c r="J369" i="1"/>
  <c r="P2388" i="1"/>
  <c r="R2293" i="1"/>
  <c r="Q2086" i="1"/>
  <c r="O218" i="1"/>
  <c r="L223" i="1"/>
  <c r="N2350" i="1"/>
  <c r="K2426" i="1"/>
  <c r="K2441" i="1"/>
  <c r="B2441" i="1"/>
  <c r="J2451" i="1"/>
  <c r="Q2466" i="1"/>
  <c r="K307" i="1"/>
  <c r="B2146" i="1"/>
  <c r="O868" i="1"/>
  <c r="Q888" i="1"/>
  <c r="K209" i="1"/>
  <c r="P52" i="1"/>
  <c r="P20" i="1"/>
  <c r="R158" i="1"/>
  <c r="B158" i="1"/>
  <c r="Q2391" i="1"/>
  <c r="B2391" i="1"/>
  <c r="R2366" i="1"/>
  <c r="P2326" i="1"/>
  <c r="Q2087" i="1"/>
  <c r="B315" i="1"/>
  <c r="B2145" i="1"/>
  <c r="P869" i="1"/>
  <c r="P883" i="1"/>
  <c r="N901" i="1"/>
  <c r="O915" i="1"/>
  <c r="K866" i="1"/>
  <c r="Q2049" i="1"/>
  <c r="Q214" i="1"/>
  <c r="O59" i="1"/>
  <c r="L43" i="1"/>
  <c r="N27" i="1"/>
  <c r="O863" i="1"/>
  <c r="L367" i="1"/>
  <c r="J2360" i="1"/>
  <c r="R153" i="1"/>
  <c r="O2323" i="1"/>
  <c r="N15" i="1"/>
  <c r="O369" i="1"/>
  <c r="L2369" i="1"/>
  <c r="R917" i="1"/>
  <c r="O231" i="1"/>
  <c r="P214" i="1"/>
  <c r="P59" i="1"/>
  <c r="P43" i="1"/>
  <c r="P27" i="1"/>
  <c r="M863" i="1"/>
  <c r="N2323" i="1"/>
  <c r="B369" i="1"/>
  <c r="K2369" i="1"/>
  <c r="N2080" i="1"/>
  <c r="L2154" i="1"/>
  <c r="P2154" i="1"/>
  <c r="R2162" i="1"/>
  <c r="J2162" i="1"/>
  <c r="N247" i="1"/>
  <c r="Q247" i="1"/>
  <c r="N363" i="1"/>
  <c r="M363" i="1"/>
  <c r="A2084" i="1"/>
  <c r="R2084" i="1"/>
  <c r="K2365" i="1"/>
  <c r="L2365" i="1"/>
  <c r="M2416" i="1"/>
  <c r="A2416" i="1"/>
  <c r="B229" i="1"/>
  <c r="L229" i="1"/>
  <c r="Q261" i="1"/>
  <c r="J261" i="1"/>
  <c r="A74" i="1"/>
  <c r="O74" i="1"/>
  <c r="B31" i="1"/>
  <c r="K31" i="1"/>
  <c r="L31" i="1"/>
  <c r="L47" i="1"/>
  <c r="A47" i="1"/>
  <c r="Q47" i="1"/>
  <c r="P206" i="1"/>
  <c r="L206" i="1"/>
  <c r="L911" i="1"/>
  <c r="K911" i="1"/>
  <c r="A905" i="1"/>
  <c r="O905" i="1"/>
  <c r="O2078" i="1"/>
  <c r="A2369" i="1"/>
  <c r="M2080" i="1"/>
  <c r="O2083" i="1"/>
  <c r="Q2083" i="1"/>
  <c r="A2087" i="1"/>
  <c r="R2087" i="1"/>
  <c r="J2361" i="1"/>
  <c r="Q2361" i="1"/>
  <c r="A2417" i="1"/>
  <c r="N2417" i="1"/>
  <c r="B153" i="1"/>
  <c r="M153" i="1"/>
  <c r="B2440" i="1"/>
  <c r="K2440" i="1"/>
  <c r="Q2425" i="1"/>
  <c r="A2425" i="1"/>
  <c r="M2425" i="1"/>
  <c r="R915" i="1"/>
  <c r="A915" i="1"/>
  <c r="B866" i="1"/>
  <c r="K2049" i="1"/>
  <c r="M214" i="1"/>
  <c r="Q59" i="1"/>
  <c r="J43" i="1"/>
  <c r="K27" i="1"/>
  <c r="J863" i="1"/>
  <c r="N2425" i="1"/>
  <c r="P2414" i="1"/>
  <c r="N2078" i="1"/>
  <c r="O453" i="1"/>
  <c r="K2352" i="1"/>
  <c r="K368" i="1"/>
  <c r="L2080" i="1"/>
  <c r="N367" i="1"/>
  <c r="M367" i="1"/>
  <c r="L33" i="1"/>
  <c r="M33" i="1"/>
  <c r="Q49" i="1"/>
  <c r="L49" i="1"/>
  <c r="A57" i="1"/>
  <c r="O57" i="1"/>
  <c r="K57" i="1"/>
  <c r="B203" i="1"/>
  <c r="N203" i="1"/>
  <c r="P2165" i="1"/>
  <c r="A2165" i="1"/>
  <c r="K2165" i="1"/>
  <c r="J871" i="1"/>
  <c r="Q909" i="1"/>
  <c r="O270" i="1"/>
  <c r="A270" i="1"/>
  <c r="R903" i="1"/>
  <c r="Q2127" i="1"/>
  <c r="P172" i="1"/>
  <c r="L166" i="1"/>
  <c r="P166" i="1"/>
  <c r="J2135" i="1"/>
  <c r="P164" i="1"/>
  <c r="A392" i="1"/>
  <c r="B392" i="1"/>
  <c r="B384" i="1"/>
  <c r="P2126" i="1"/>
  <c r="K2126" i="1"/>
  <c r="L2126" i="1"/>
  <c r="M2126" i="1"/>
  <c r="N2126" i="1"/>
  <c r="N2129" i="1"/>
  <c r="B2129" i="1"/>
  <c r="Q2129" i="1"/>
  <c r="J2129" i="1"/>
  <c r="L2129" i="1"/>
  <c r="Q2135" i="1"/>
  <c r="A2135" i="1"/>
  <c r="B2135" i="1"/>
  <c r="M2135" i="1"/>
  <c r="N2135" i="1"/>
  <c r="O2135" i="1"/>
  <c r="L2127" i="1"/>
  <c r="M2127" i="1"/>
  <c r="N2127" i="1"/>
  <c r="O2127" i="1"/>
  <c r="P2127" i="1"/>
  <c r="Q164" i="1"/>
  <c r="M164" i="1"/>
  <c r="J164" i="1"/>
  <c r="R164" i="1"/>
  <c r="K164" i="1"/>
  <c r="O164" i="1"/>
  <c r="J172" i="1"/>
  <c r="L172" i="1"/>
  <c r="M172" i="1"/>
  <c r="N172" i="1"/>
  <c r="O172" i="1"/>
  <c r="J2130" i="1"/>
  <c r="A2131" i="1"/>
  <c r="P2132" i="1"/>
  <c r="J2133" i="1"/>
  <c r="J173" i="1"/>
  <c r="Q171" i="1"/>
  <c r="J169" i="1"/>
  <c r="J165" i="1"/>
  <c r="L170" i="1"/>
  <c r="O168" i="1"/>
  <c r="A381" i="1"/>
  <c r="A395" i="1"/>
  <c r="A383" i="1"/>
  <c r="M583" i="1"/>
  <c r="M591" i="1"/>
  <c r="A591" i="1"/>
  <c r="N594" i="1"/>
  <c r="N587" i="1"/>
  <c r="B595" i="1"/>
  <c r="L599" i="1"/>
  <c r="M607" i="1"/>
  <c r="A607" i="1"/>
  <c r="O623" i="1"/>
  <c r="A623" i="1"/>
  <c r="P603" i="1"/>
  <c r="L619" i="1"/>
  <c r="O604" i="1"/>
  <c r="Q1752" i="1"/>
  <c r="R2136" i="1"/>
  <c r="O2132"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2132" i="1"/>
  <c r="B2132" i="1"/>
  <c r="N2133"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2132" i="1"/>
  <c r="B393" i="1"/>
  <c r="P583" i="1"/>
  <c r="Q591" i="1"/>
  <c r="R586" i="1"/>
  <c r="P595" i="1"/>
  <c r="P599" i="1"/>
  <c r="P607" i="1"/>
  <c r="Q615" i="1"/>
  <c r="R623" i="1"/>
  <c r="P586" i="1"/>
  <c r="O581" i="1"/>
  <c r="N581" i="1"/>
  <c r="B628" i="1"/>
  <c r="O628" i="1"/>
  <c r="Q620" i="1"/>
  <c r="O620" i="1"/>
  <c r="M612" i="1"/>
  <c r="B612" i="1"/>
  <c r="M604" i="1"/>
  <c r="J604" i="1"/>
  <c r="B604" i="1"/>
  <c r="L596" i="1"/>
  <c r="Q596" i="1"/>
  <c r="A596" i="1"/>
  <c r="A1760" i="1"/>
  <c r="O1760" i="1"/>
  <c r="R1760" i="1"/>
  <c r="M1760" i="1"/>
  <c r="N1760" i="1"/>
  <c r="B1752" i="1"/>
  <c r="P1752" i="1"/>
  <c r="K1752" i="1"/>
  <c r="M1752" i="1"/>
  <c r="N1752" i="1"/>
  <c r="J1752" i="1"/>
  <c r="R1752" i="1"/>
  <c r="M1744" i="1"/>
  <c r="L1744" i="1"/>
  <c r="O1744" i="1"/>
  <c r="A1744" i="1"/>
  <c r="P1744" i="1"/>
  <c r="R1744" i="1"/>
  <c r="K1744" i="1"/>
  <c r="M1736" i="1"/>
  <c r="J1736" i="1"/>
  <c r="K1736" i="1"/>
  <c r="L1736" i="1"/>
  <c r="A1736" i="1"/>
  <c r="P1736" i="1"/>
  <c r="B1736" i="1"/>
  <c r="Q1736" i="1"/>
  <c r="K586" i="1"/>
  <c r="K587" i="1"/>
  <c r="A587" i="1"/>
  <c r="N628" i="1"/>
  <c r="M627" i="1"/>
  <c r="O627" i="1"/>
  <c r="B627" i="1"/>
  <c r="J627" i="1"/>
  <c r="J619" i="1"/>
  <c r="M619" i="1"/>
  <c r="N619" i="1"/>
  <c r="N611" i="1"/>
  <c r="B611" i="1"/>
  <c r="K603" i="1"/>
  <c r="M603" i="1"/>
  <c r="A603" i="1"/>
  <c r="B603" i="1"/>
  <c r="K616" i="1"/>
  <c r="R1632" i="1"/>
  <c r="N1632" i="1"/>
  <c r="R1640" i="1"/>
  <c r="L1648" i="1"/>
  <c r="A1648" i="1"/>
  <c r="J1664" i="1"/>
  <c r="N1672" i="1"/>
  <c r="O1680" i="1"/>
  <c r="Q1688" i="1"/>
  <c r="B1688" i="1"/>
  <c r="J1696" i="1"/>
  <c r="R1704" i="1"/>
  <c r="M1720" i="1"/>
  <c r="O1728" i="1"/>
  <c r="N1628" i="1"/>
  <c r="K1644" i="1"/>
  <c r="R1684" i="1"/>
  <c r="K1700" i="1"/>
  <c r="R1732" i="1"/>
  <c r="K1764" i="1"/>
  <c r="Q1656" i="1"/>
  <c r="B1656" i="1"/>
  <c r="P1712" i="1"/>
  <c r="J1652" i="1"/>
  <c r="J1740" i="1"/>
  <c r="L1699" i="1"/>
  <c r="M1723" i="1"/>
  <c r="N1747" i="1"/>
  <c r="N1692" i="1"/>
  <c r="M1632" i="1"/>
  <c r="B1632" i="1"/>
  <c r="O1640" i="1"/>
  <c r="J1648" i="1"/>
  <c r="L1664" i="1"/>
  <c r="P1664" i="1"/>
  <c r="K1672" i="1"/>
  <c r="M1680" i="1"/>
  <c r="O1688" i="1"/>
  <c r="A1688" i="1"/>
  <c r="B1696" i="1"/>
  <c r="J1704" i="1"/>
  <c r="L1720" i="1"/>
  <c r="N1728" i="1"/>
  <c r="O1656" i="1"/>
  <c r="L1712" i="1"/>
  <c r="B1712" i="1"/>
  <c r="N1635" i="1"/>
  <c r="Q1659" i="1"/>
  <c r="Q1683" i="1"/>
  <c r="O1747" i="1"/>
  <c r="P1764" i="1"/>
  <c r="Q1764" i="1"/>
  <c r="Q1756" i="1"/>
  <c r="O1756" i="1"/>
  <c r="J1748" i="1"/>
  <c r="N1748" i="1"/>
  <c r="P1748" i="1"/>
  <c r="M1748" i="1"/>
  <c r="P1740" i="1"/>
  <c r="B1740" i="1"/>
  <c r="M1740" i="1"/>
  <c r="B1732" i="1"/>
  <c r="O1732" i="1"/>
  <c r="O1724" i="1"/>
  <c r="L1724" i="1"/>
  <c r="M1724" i="1"/>
  <c r="P1716" i="1"/>
  <c r="A1716" i="1"/>
  <c r="N1716" i="1"/>
  <c r="R1716" i="1"/>
  <c r="A1708" i="1"/>
  <c r="Q1708" i="1"/>
  <c r="K1708" i="1"/>
  <c r="R1700" i="1"/>
  <c r="B1700" i="1"/>
  <c r="Q1700" i="1"/>
  <c r="J1692" i="1"/>
  <c r="M1692" i="1"/>
  <c r="N1684" i="1"/>
  <c r="M1684" i="1"/>
  <c r="L1676" i="1"/>
  <c r="B1676" i="1"/>
  <c r="R1676" i="1"/>
  <c r="K1676" i="1"/>
  <c r="B1668" i="1"/>
  <c r="O1668" i="1"/>
  <c r="J1668" i="1"/>
  <c r="K1668" i="1"/>
  <c r="L1660" i="1"/>
  <c r="A1660" i="1"/>
  <c r="B1660" i="1"/>
  <c r="K1660" i="1"/>
  <c r="B1652" i="1"/>
  <c r="M1652" i="1"/>
  <c r="A1644" i="1"/>
  <c r="N1644" i="1"/>
  <c r="P1636" i="1"/>
  <c r="M1636" i="1"/>
  <c r="P1628" i="1"/>
  <c r="L1628" i="1"/>
  <c r="O1763" i="1"/>
  <c r="M1763" i="1"/>
  <c r="B1763" i="1"/>
  <c r="K1755" i="1"/>
  <c r="O1755" i="1"/>
  <c r="P1755" i="1"/>
  <c r="R1755" i="1"/>
  <c r="Q1747" i="1"/>
  <c r="P1747" i="1"/>
  <c r="K1747" i="1"/>
  <c r="L1747" i="1"/>
  <c r="B1739" i="1"/>
  <c r="L1739" i="1"/>
  <c r="A1739" i="1"/>
  <c r="R1731" i="1"/>
  <c r="B1731" i="1"/>
  <c r="O1731" i="1"/>
  <c r="J1731" i="1"/>
  <c r="P1723" i="1"/>
  <c r="O1723" i="1"/>
  <c r="R1723" i="1"/>
  <c r="K1723" i="1"/>
  <c r="N1723" i="1"/>
  <c r="B1715" i="1"/>
  <c r="K1715" i="1"/>
  <c r="Q1707" i="1"/>
  <c r="B1707" i="1"/>
  <c r="A1707" i="1"/>
  <c r="O1707" i="1"/>
  <c r="M1699" i="1"/>
  <c r="A1699" i="1"/>
  <c r="K1699" i="1"/>
  <c r="R1699" i="1"/>
  <c r="N1699" i="1"/>
  <c r="L1691" i="1"/>
  <c r="J1691" i="1"/>
  <c r="R1691" i="1"/>
  <c r="P1683" i="1"/>
  <c r="B1683" i="1"/>
  <c r="O1683" i="1"/>
  <c r="A1675" i="1"/>
  <c r="B1675" i="1"/>
  <c r="P1675" i="1"/>
  <c r="K1675" i="1"/>
  <c r="N1675" i="1"/>
  <c r="R1667" i="1"/>
  <c r="K1667" i="1"/>
  <c r="N1667" i="1"/>
  <c r="Q1667" i="1"/>
  <c r="O1659" i="1"/>
  <c r="R1659" i="1"/>
  <c r="M1659" i="1"/>
  <c r="B1651" i="1"/>
  <c r="O1651" i="1"/>
  <c r="P1651" i="1"/>
  <c r="J1651" i="1"/>
  <c r="N1643" i="1"/>
  <c r="L1643" i="1"/>
  <c r="R1643" i="1"/>
  <c r="J1643" i="1"/>
  <c r="K1635" i="1"/>
  <c r="P1635" i="1"/>
  <c r="A1635" i="1"/>
  <c r="Q1632" i="1"/>
  <c r="M1640" i="1"/>
  <c r="B1640" i="1"/>
  <c r="P1648" i="1"/>
  <c r="M1664" i="1"/>
  <c r="Q1672" i="1"/>
  <c r="P1672" i="1"/>
  <c r="J1680" i="1"/>
  <c r="K1688" i="1"/>
  <c r="M1696" i="1"/>
  <c r="O1704" i="1"/>
  <c r="A1704" i="1"/>
  <c r="J1720" i="1"/>
  <c r="K1728" i="1"/>
  <c r="Q1628" i="1"/>
  <c r="A1628" i="1"/>
  <c r="B1644" i="1"/>
  <c r="B1684" i="1"/>
  <c r="L1700" i="1"/>
  <c r="N1732" i="1"/>
  <c r="N1764" i="1"/>
  <c r="K1656" i="1"/>
  <c r="Q1712" i="1"/>
  <c r="A1652" i="1"/>
  <c r="A1740" i="1"/>
  <c r="M1716" i="1"/>
  <c r="B1635" i="1"/>
  <c r="A1659" i="1"/>
  <c r="M1683" i="1"/>
  <c r="P1707" i="1"/>
  <c r="Q1731" i="1"/>
  <c r="J1755" i="1"/>
  <c r="R1636" i="1"/>
  <c r="N1724" i="1"/>
  <c r="L1756" i="1"/>
  <c r="R1762" i="1"/>
  <c r="J1762" i="1"/>
  <c r="K1762" i="1"/>
  <c r="M1762" i="1"/>
  <c r="J1754" i="1"/>
  <c r="B1754" i="1"/>
  <c r="O1754" i="1"/>
  <c r="P1754" i="1"/>
  <c r="R1754" i="1"/>
  <c r="B1738" i="1"/>
  <c r="M1738" i="1"/>
  <c r="A1738" i="1"/>
  <c r="O1738" i="1"/>
  <c r="Q1738" i="1"/>
  <c r="P1722" i="1"/>
  <c r="Q1722" i="1"/>
  <c r="J1722" i="1"/>
  <c r="K1722" i="1"/>
  <c r="J1714" i="1"/>
  <c r="K1714" i="1"/>
  <c r="L1714" i="1"/>
  <c r="B1714" i="1"/>
  <c r="O1714" i="1"/>
  <c r="P1698" i="1"/>
  <c r="L1698" i="1"/>
  <c r="K1698" i="1"/>
  <c r="O1698" i="1"/>
  <c r="M1682" i="1"/>
  <c r="B1682" i="1"/>
  <c r="J1682" i="1"/>
  <c r="N1682" i="1"/>
  <c r="Q1682" i="1"/>
  <c r="A1674" i="1"/>
  <c r="P1674" i="1"/>
  <c r="Q1674" i="1"/>
  <c r="J1674" i="1"/>
  <c r="L1658" i="1"/>
  <c r="B1658" i="1"/>
  <c r="R1658" i="1"/>
  <c r="N1658" i="1"/>
  <c r="Q1658" i="1"/>
  <c r="R1642" i="1"/>
  <c r="M1642" i="1"/>
  <c r="A1642" i="1"/>
  <c r="O1642" i="1"/>
  <c r="L1642" i="1"/>
  <c r="O1632" i="1"/>
  <c r="K1640" i="1"/>
  <c r="A1640" i="1"/>
  <c r="M1648" i="1"/>
  <c r="N1664" i="1"/>
  <c r="O1672" i="1"/>
  <c r="A1672" i="1"/>
  <c r="P1680" i="1"/>
  <c r="R1688" i="1"/>
  <c r="M1704" i="1"/>
  <c r="Q1720" i="1"/>
  <c r="J1728" i="1"/>
  <c r="O1712" i="1"/>
  <c r="K1716" i="1"/>
  <c r="M1643" i="1"/>
  <c r="P1667" i="1"/>
  <c r="K1691" i="1"/>
  <c r="R1715" i="1"/>
  <c r="K1739" i="1"/>
  <c r="L1763" i="1"/>
  <c r="M1660" i="1"/>
  <c r="B1724" i="1"/>
  <c r="P1756" i="1"/>
  <c r="K576" i="1"/>
  <c r="R576" i="1"/>
  <c r="N576" i="1"/>
  <c r="B568" i="1"/>
  <c r="A568" i="1"/>
  <c r="L568" i="1"/>
  <c r="P560" i="1"/>
  <c r="O560" i="1"/>
  <c r="J560" i="1"/>
  <c r="K560" i="1"/>
  <c r="A1720" i="1"/>
  <c r="O1720" i="1"/>
  <c r="P1696" i="1"/>
  <c r="L1696" i="1"/>
  <c r="A1656" i="1"/>
  <c r="M1656" i="1"/>
  <c r="O1648" i="1"/>
  <c r="L1672" i="1"/>
  <c r="Q1680" i="1"/>
  <c r="A1680" i="1"/>
  <c r="P1688" i="1"/>
  <c r="R1696" i="1"/>
  <c r="N1704" i="1"/>
  <c r="N1720" i="1"/>
  <c r="P1728" i="1"/>
  <c r="A1728" i="1"/>
  <c r="K1628" i="1"/>
  <c r="O1644" i="1"/>
  <c r="K1684" i="1"/>
  <c r="M1700" i="1"/>
  <c r="K1732" i="1"/>
  <c r="L1764" i="1"/>
  <c r="P1656" i="1"/>
  <c r="M1712" i="1"/>
  <c r="R1652" i="1"/>
  <c r="R1740" i="1"/>
  <c r="B1643" i="1"/>
  <c r="A1667" i="1"/>
  <c r="M1691" i="1"/>
  <c r="P1715" i="1"/>
  <c r="Q1739" i="1"/>
  <c r="J1763" i="1"/>
  <c r="O1692" i="1"/>
  <c r="B1552" i="1"/>
  <c r="A1552" i="1"/>
  <c r="B1520" i="1"/>
  <c r="A1520" i="1"/>
  <c r="M557" i="1"/>
  <c r="N561" i="1"/>
  <c r="Q1733" i="1"/>
  <c r="Q1653" i="1"/>
  <c r="R1701" i="1"/>
  <c r="J1629" i="1"/>
  <c r="L1677" i="1"/>
  <c r="K1749" i="1"/>
  <c r="A1749" i="1"/>
  <c r="M1669" i="1"/>
  <c r="P1717" i="1"/>
  <c r="N964" i="1"/>
  <c r="B964" i="1"/>
  <c r="M990" i="1"/>
  <c r="P1010" i="1"/>
  <c r="Q1028" i="1"/>
  <c r="K1028" i="1"/>
  <c r="N1042" i="1"/>
  <c r="R926" i="1"/>
  <c r="R952" i="1"/>
  <c r="R978" i="1"/>
  <c r="R2345" i="1"/>
  <c r="L2345" i="1"/>
  <c r="N2345" i="1"/>
  <c r="Q2337" i="1"/>
  <c r="R2337" i="1"/>
  <c r="B2411" i="1"/>
  <c r="O2411" i="1"/>
  <c r="P2411" i="1"/>
  <c r="M2411" i="1"/>
  <c r="K2403" i="1"/>
  <c r="M2403" i="1"/>
  <c r="A2403" i="1"/>
  <c r="A2395" i="1"/>
  <c r="P2395" i="1"/>
  <c r="R2395" i="1"/>
  <c r="B1576" i="1"/>
  <c r="A1576" i="1"/>
  <c r="B1544" i="1"/>
  <c r="A1544" i="1"/>
  <c r="R2344" i="1"/>
  <c r="Q2344" i="1"/>
  <c r="M2344" i="1"/>
  <c r="M2336" i="1"/>
  <c r="Q2336" i="1"/>
  <c r="J2336" i="1"/>
  <c r="B2410" i="1"/>
  <c r="Q2410" i="1"/>
  <c r="M2402" i="1"/>
  <c r="P2402" i="1"/>
  <c r="J573" i="1"/>
  <c r="L573" i="1"/>
  <c r="N573" i="1"/>
  <c r="O573" i="1"/>
  <c r="B573" i="1"/>
  <c r="A573" i="1"/>
  <c r="P565" i="1"/>
  <c r="Q565" i="1"/>
  <c r="J565" i="1"/>
  <c r="P557" i="1"/>
  <c r="J557" i="1"/>
  <c r="R557" i="1"/>
  <c r="A1600" i="1"/>
  <c r="O1733" i="1"/>
  <c r="M1653" i="1"/>
  <c r="Q1701" i="1"/>
  <c r="K1629" i="1"/>
  <c r="Q1677" i="1"/>
  <c r="Q1749" i="1"/>
  <c r="O1669" i="1"/>
  <c r="B1669" i="1"/>
  <c r="M1717" i="1"/>
  <c r="J964" i="1"/>
  <c r="Q990" i="1"/>
  <c r="K990" i="1"/>
  <c r="N1010" i="1"/>
  <c r="J1028" i="1"/>
  <c r="A1028" i="1"/>
  <c r="L1042" i="1"/>
  <c r="O952" i="1"/>
  <c r="K978" i="1"/>
  <c r="L2344" i="1"/>
  <c r="B2399" i="1"/>
  <c r="Q577" i="1"/>
  <c r="B1568" i="1"/>
  <c r="A1568" i="1"/>
  <c r="B1536" i="1"/>
  <c r="A1536" i="1"/>
  <c r="N1733" i="1"/>
  <c r="K1653" i="1"/>
  <c r="N1701" i="1"/>
  <c r="Q1629" i="1"/>
  <c r="M1677" i="1"/>
  <c r="P1749" i="1"/>
  <c r="L1669" i="1"/>
  <c r="L1717" i="1"/>
  <c r="B1717" i="1"/>
  <c r="R990" i="1"/>
  <c r="Q1042" i="1"/>
  <c r="R1043" i="1"/>
  <c r="K1043" i="1"/>
  <c r="L1043" i="1"/>
  <c r="N1043" i="1"/>
  <c r="Q1043" i="1"/>
  <c r="L2410" i="1"/>
  <c r="M2333" i="1"/>
  <c r="Q569" i="1"/>
  <c r="P577" i="1"/>
  <c r="A1608" i="1"/>
  <c r="B1054" i="1"/>
  <c r="R1054" i="1"/>
  <c r="K1054" i="1"/>
  <c r="Q1054" i="1"/>
  <c r="L1054" i="1"/>
  <c r="N1054" i="1"/>
  <c r="O1054" i="1"/>
  <c r="L1016" i="1"/>
  <c r="M1016" i="1"/>
  <c r="N1016" i="1"/>
  <c r="P1016" i="1"/>
  <c r="A1016" i="1"/>
  <c r="J1016" i="1"/>
  <c r="Q984" i="1"/>
  <c r="R984" i="1"/>
  <c r="J984" i="1"/>
  <c r="B984" i="1"/>
  <c r="N984" i="1"/>
  <c r="M984" i="1"/>
  <c r="L984" i="1"/>
  <c r="M978" i="1"/>
  <c r="J978" i="1"/>
  <c r="O978" i="1"/>
  <c r="P978" i="1"/>
  <c r="L978" i="1"/>
  <c r="N978" i="1"/>
  <c r="P952" i="1"/>
  <c r="Q952" i="1"/>
  <c r="L952" i="1"/>
  <c r="A952" i="1"/>
  <c r="K952" i="1"/>
  <c r="B952" i="1"/>
  <c r="N952" i="1"/>
  <c r="B946" i="1"/>
  <c r="N946" i="1"/>
  <c r="M946" i="1"/>
  <c r="R946" i="1"/>
  <c r="O946" i="1"/>
  <c r="Q946" i="1"/>
  <c r="L946" i="1"/>
  <c r="O932" i="1"/>
  <c r="P932" i="1"/>
  <c r="Q932" i="1"/>
  <c r="R932" i="1"/>
  <c r="A932" i="1"/>
  <c r="L932" i="1"/>
  <c r="A926" i="1"/>
  <c r="L926" i="1"/>
  <c r="B926" i="1"/>
  <c r="K926" i="1"/>
  <c r="M926" i="1"/>
  <c r="N926" i="1"/>
  <c r="P926" i="1"/>
  <c r="Q926" i="1"/>
  <c r="K2410" i="1"/>
  <c r="B1560" i="1"/>
  <c r="A1560" i="1"/>
  <c r="B1528" i="1"/>
  <c r="A1528"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616" i="1"/>
  <c r="A1584" i="1"/>
  <c r="B1574" i="1"/>
  <c r="B1566" i="1"/>
  <c r="B1558" i="1"/>
  <c r="B1550" i="1"/>
  <c r="B1542" i="1"/>
  <c r="B1534" i="1"/>
  <c r="B1526" i="1"/>
  <c r="B1518" i="1"/>
  <c r="R1041" i="1"/>
  <c r="A1047" i="1"/>
  <c r="J2023" i="1"/>
  <c r="K2335" i="1"/>
  <c r="B1578" i="1"/>
  <c r="B1570" i="1"/>
  <c r="B1562" i="1"/>
  <c r="B1554" i="1"/>
  <c r="B1546" i="1"/>
  <c r="B1538" i="1"/>
  <c r="B1530" i="1"/>
  <c r="B1522" i="1"/>
  <c r="B1622" i="1"/>
  <c r="B1614" i="1"/>
  <c r="B1606" i="1"/>
  <c r="B1598" i="1"/>
  <c r="B1590" i="1"/>
  <c r="B1582" i="1"/>
  <c r="N1041" i="1"/>
  <c r="K1053" i="1"/>
  <c r="A1577" i="1"/>
  <c r="A1569" i="1"/>
  <c r="A1561" i="1"/>
  <c r="A1553" i="1"/>
  <c r="A1545" i="1"/>
  <c r="A1537" i="1"/>
  <c r="A1529" i="1"/>
  <c r="A1521" i="1"/>
  <c r="A2341" i="1"/>
  <c r="B1041" i="1"/>
  <c r="L1053" i="1"/>
  <c r="J218" i="1"/>
  <c r="M316" i="1"/>
  <c r="P307" i="1"/>
  <c r="Q307" i="1"/>
  <c r="N2024" i="1"/>
  <c r="A2024" i="1"/>
  <c r="Q2146" i="1"/>
  <c r="K2138" i="1"/>
  <c r="R372" i="1"/>
  <c r="M868" i="1"/>
  <c r="N882" i="1"/>
  <c r="R888" i="1"/>
  <c r="A888" i="1"/>
  <c r="N894" i="1"/>
  <c r="Q900" i="1"/>
  <c r="P914" i="1"/>
  <c r="R920" i="1"/>
  <c r="J867" i="1"/>
  <c r="O867" i="1"/>
  <c r="M2050" i="1"/>
  <c r="A2050" i="1"/>
  <c r="M2093" i="1"/>
  <c r="M209" i="1"/>
  <c r="O210" i="1"/>
  <c r="B210" i="1"/>
  <c r="O60" i="1"/>
  <c r="K52" i="1"/>
  <c r="M44" i="1"/>
  <c r="P44" i="1"/>
  <c r="R36" i="1"/>
  <c r="O28" i="1"/>
  <c r="A28" i="1"/>
  <c r="O20" i="1"/>
  <c r="R864" i="1"/>
  <c r="Q2154" i="1"/>
  <c r="P2416" i="1"/>
  <c r="B2416" i="1"/>
  <c r="L2360" i="1"/>
  <c r="R261" i="1"/>
  <c r="A261" i="1"/>
  <c r="L2414" i="1"/>
  <c r="P2078" i="1"/>
  <c r="R250" i="1"/>
  <c r="A250" i="1"/>
  <c r="B911" i="1"/>
  <c r="N206" i="1"/>
  <c r="N31" i="1"/>
  <c r="P15" i="1"/>
  <c r="M477" i="1"/>
  <c r="B477" i="1"/>
  <c r="J453" i="1"/>
  <c r="N2369" i="1"/>
  <c r="N2070" i="1"/>
  <c r="N2352" i="1"/>
  <c r="N917" i="1"/>
  <c r="A917" i="1"/>
  <c r="M47" i="1"/>
  <c r="Q368" i="1"/>
  <c r="J231" i="1"/>
  <c r="P2080" i="1"/>
  <c r="M360" i="1"/>
  <c r="L360" i="1"/>
  <c r="P218" i="1"/>
  <c r="Q218" i="1"/>
  <c r="L316" i="1"/>
  <c r="O307" i="1"/>
  <c r="B307" i="1"/>
  <c r="L2024" i="1"/>
  <c r="O2146" i="1"/>
  <c r="P2146" i="1"/>
  <c r="R2138" i="1"/>
  <c r="J372" i="1"/>
  <c r="K868" i="1"/>
  <c r="M882" i="1"/>
  <c r="J888" i="1"/>
  <c r="K894" i="1"/>
  <c r="M894" i="1"/>
  <c r="P900" i="1"/>
  <c r="O914" i="1"/>
  <c r="J920" i="1"/>
  <c r="K867" i="1"/>
  <c r="B867" i="1"/>
  <c r="L2050" i="1"/>
  <c r="K2093" i="1"/>
  <c r="L2093" i="1"/>
  <c r="L209" i="1"/>
  <c r="N210" i="1"/>
  <c r="A210" i="1"/>
  <c r="Q60" i="1"/>
  <c r="O52" i="1"/>
  <c r="K44" i="1"/>
  <c r="B44" i="1"/>
  <c r="J36" i="1"/>
  <c r="J28" i="1"/>
  <c r="K20" i="1"/>
  <c r="N20" i="1"/>
  <c r="P864" i="1"/>
  <c r="J864" i="1"/>
  <c r="P261" i="1"/>
  <c r="B261" i="1"/>
  <c r="L250" i="1"/>
  <c r="M31" i="1"/>
  <c r="O15" i="1"/>
  <c r="L477" i="1"/>
  <c r="M2070" i="1"/>
  <c r="L2352" i="1"/>
  <c r="O917" i="1"/>
  <c r="P47" i="1"/>
  <c r="B47" i="1"/>
  <c r="Q231" i="1"/>
  <c r="B2080" i="1"/>
  <c r="O2080" i="1"/>
  <c r="K863" i="1"/>
  <c r="N863" i="1"/>
  <c r="Q43" i="1"/>
  <c r="O43" i="1"/>
  <c r="B2049" i="1"/>
  <c r="M2049" i="1"/>
  <c r="A901" i="1"/>
  <c r="K901" i="1"/>
  <c r="K869" i="1"/>
  <c r="Q869" i="1"/>
  <c r="N218" i="1"/>
  <c r="A218" i="1"/>
  <c r="R316" i="1"/>
  <c r="M307" i="1"/>
  <c r="K2024" i="1"/>
  <c r="M2146" i="1"/>
  <c r="A2146" i="1"/>
  <c r="Q2138" i="1"/>
  <c r="O372" i="1"/>
  <c r="B372" i="1"/>
  <c r="R868" i="1"/>
  <c r="J882" i="1"/>
  <c r="L882" i="1"/>
  <c r="P888" i="1"/>
  <c r="R894" i="1"/>
  <c r="A894" i="1"/>
  <c r="N900" i="1"/>
  <c r="N914" i="1"/>
  <c r="B914" i="1"/>
  <c r="P920" i="1"/>
  <c r="Q867" i="1"/>
  <c r="Q2050" i="1"/>
  <c r="J2093" i="1"/>
  <c r="A2093" i="1"/>
  <c r="R209" i="1"/>
  <c r="L210" i="1"/>
  <c r="R60" i="1"/>
  <c r="B60" i="1"/>
  <c r="J52" i="1"/>
  <c r="N44" i="1"/>
  <c r="M36" i="1"/>
  <c r="P36" i="1"/>
  <c r="M28" i="1"/>
  <c r="Q20" i="1"/>
  <c r="A20" i="1"/>
  <c r="N864" i="1"/>
  <c r="A864" i="1"/>
  <c r="N250" i="1"/>
  <c r="R2070" i="1"/>
  <c r="B2070" i="1"/>
  <c r="A2323" i="1"/>
  <c r="L2323" i="1"/>
  <c r="A369" i="1"/>
  <c r="R369" i="1"/>
  <c r="M218" i="1"/>
  <c r="J316" i="1"/>
  <c r="L307" i="1"/>
  <c r="R2024" i="1"/>
  <c r="L2146" i="1"/>
  <c r="O2138" i="1"/>
  <c r="P2138" i="1"/>
  <c r="N372" i="1"/>
  <c r="A372" i="1"/>
  <c r="Q868" i="1"/>
  <c r="K882" i="1"/>
  <c r="B882" i="1"/>
  <c r="O888" i="1"/>
  <c r="J894" i="1"/>
  <c r="K900" i="1"/>
  <c r="M900" i="1"/>
  <c r="L914" i="1"/>
  <c r="A914" i="1"/>
  <c r="O920" i="1"/>
  <c r="P867" i="1"/>
  <c r="N2050" i="1"/>
  <c r="Q2093" i="1"/>
  <c r="Q209" i="1"/>
  <c r="J209" i="1"/>
  <c r="K210" i="1"/>
  <c r="M60" i="1"/>
  <c r="A60" i="1"/>
  <c r="Q52" i="1"/>
  <c r="O44" i="1"/>
  <c r="N36" i="1"/>
  <c r="B36" i="1"/>
  <c r="L28" i="1"/>
  <c r="M20" i="1"/>
  <c r="M864" i="1"/>
  <c r="J363" i="1"/>
  <c r="K2162" i="1"/>
  <c r="K2416" i="1"/>
  <c r="M261" i="1"/>
  <c r="Q2414" i="1"/>
  <c r="M2323" i="1"/>
  <c r="B2323" i="1"/>
  <c r="K2078" i="1"/>
  <c r="M250" i="1"/>
  <c r="R206" i="1"/>
  <c r="O31" i="1"/>
  <c r="K15" i="1"/>
  <c r="Q477" i="1"/>
  <c r="P369" i="1"/>
  <c r="N453" i="1"/>
  <c r="R2369" i="1"/>
  <c r="B2369" i="1"/>
  <c r="N360" i="1"/>
  <c r="J2070" i="1"/>
  <c r="A2070" i="1"/>
  <c r="J2352" i="1"/>
  <c r="K47" i="1"/>
  <c r="L368" i="1"/>
  <c r="B368" i="1"/>
  <c r="M231" i="1"/>
  <c r="K2080" i="1"/>
  <c r="B2161" i="1"/>
  <c r="O2161" i="1"/>
  <c r="A155" i="1"/>
  <c r="O155" i="1"/>
  <c r="K250" i="1"/>
  <c r="A2154" i="1"/>
  <c r="M2154" i="1"/>
  <c r="L247" i="1"/>
  <c r="O247" i="1"/>
  <c r="K2360" i="1"/>
  <c r="R2360" i="1"/>
  <c r="A31" i="1"/>
  <c r="Q31" i="1"/>
  <c r="P917" i="1"/>
  <c r="Q917" i="1"/>
  <c r="P911" i="1"/>
  <c r="Q911" i="1"/>
  <c r="K218" i="1"/>
  <c r="O316" i="1"/>
  <c r="B316" i="1"/>
  <c r="R307" i="1"/>
  <c r="P2024" i="1"/>
  <c r="Q2024" i="1"/>
  <c r="R2146" i="1"/>
  <c r="M2138" i="1"/>
  <c r="A2138" i="1"/>
  <c r="L372" i="1"/>
  <c r="P868" i="1"/>
  <c r="B868" i="1"/>
  <c r="P882" i="1"/>
  <c r="K888" i="1"/>
  <c r="M888" i="1"/>
  <c r="P894" i="1"/>
  <c r="R900" i="1"/>
  <c r="A900" i="1"/>
  <c r="J914" i="1"/>
  <c r="K920" i="1"/>
  <c r="B920" i="1"/>
  <c r="M867" i="1"/>
  <c r="P2050" i="1"/>
  <c r="J2050" i="1"/>
  <c r="O2093" i="1"/>
  <c r="O209" i="1"/>
  <c r="A209" i="1"/>
  <c r="J210" i="1"/>
  <c r="K60" i="1"/>
  <c r="M52" i="1"/>
  <c r="B52" i="1"/>
  <c r="J44" i="1"/>
  <c r="O36" i="1"/>
  <c r="Q28" i="1"/>
  <c r="N28" i="1"/>
  <c r="J20" i="1"/>
  <c r="K864" i="1"/>
  <c r="P363" i="1"/>
  <c r="B363" i="1"/>
  <c r="B247" i="1"/>
  <c r="Q2162" i="1"/>
  <c r="R2154" i="1"/>
  <c r="J2416" i="1"/>
  <c r="P2360" i="1"/>
  <c r="K261" i="1"/>
  <c r="N2414" i="1"/>
  <c r="R2323" i="1"/>
  <c r="J2078" i="1"/>
  <c r="A2078" i="1"/>
  <c r="Q250" i="1"/>
  <c r="R911" i="1"/>
  <c r="Q206" i="1"/>
  <c r="J31" i="1"/>
  <c r="Q15" i="1"/>
  <c r="A15" i="1"/>
  <c r="O477" i="1"/>
  <c r="N369" i="1"/>
  <c r="M453" i="1"/>
  <c r="Q2369" i="1"/>
  <c r="K360" i="1"/>
  <c r="A360" i="1"/>
  <c r="P2070" i="1"/>
  <c r="Q2352" i="1"/>
  <c r="A2352" i="1"/>
  <c r="J917" i="1"/>
  <c r="O47" i="1"/>
  <c r="R368" i="1"/>
  <c r="K231" i="1"/>
  <c r="B231" i="1"/>
  <c r="J2080" i="1"/>
  <c r="J153" i="1"/>
  <c r="Q153" i="1"/>
  <c r="N316" i="1"/>
  <c r="O2024" i="1"/>
  <c r="N868" i="1"/>
  <c r="L888" i="1"/>
  <c r="L920" i="1"/>
  <c r="O2050" i="1"/>
  <c r="P210" i="1"/>
  <c r="L52" i="1"/>
  <c r="R28" i="1"/>
  <c r="N153" i="1"/>
  <c r="O261" i="1"/>
  <c r="M2414" i="1"/>
  <c r="J2323" i="1"/>
  <c r="Q2078" i="1"/>
  <c r="J250" i="1"/>
  <c r="B250" i="1"/>
  <c r="J911" i="1"/>
  <c r="O206" i="1"/>
  <c r="P31" i="1"/>
  <c r="R15" i="1"/>
  <c r="N477" i="1"/>
  <c r="A477" i="1"/>
  <c r="M369" i="1"/>
  <c r="L453" i="1"/>
  <c r="O2369" i="1"/>
  <c r="R360" i="1"/>
  <c r="O2070" i="1"/>
  <c r="O2352" i="1"/>
  <c r="B917" i="1"/>
  <c r="N47" i="1"/>
  <c r="R155" i="1"/>
  <c r="J368" i="1"/>
  <c r="R231" i="1"/>
  <c r="A231" i="1"/>
  <c r="Q2080" i="1"/>
  <c r="Q2131" i="1"/>
  <c r="L2136" i="1"/>
  <c r="Q2128" i="1"/>
  <c r="A2128" i="1"/>
  <c r="B2134" i="1"/>
  <c r="P2130" i="1"/>
  <c r="O2130" i="1"/>
  <c r="Q2130" i="1"/>
  <c r="M166" i="1"/>
  <c r="M171" i="1"/>
  <c r="R169" i="1"/>
  <c r="L164" i="1"/>
  <c r="N164" i="1"/>
  <c r="R172" i="1"/>
  <c r="K172" i="1"/>
  <c r="A396" i="1"/>
  <c r="M588" i="1"/>
  <c r="O589" i="1"/>
  <c r="M605" i="1"/>
  <c r="Q629" i="1"/>
  <c r="Q2126" i="1"/>
  <c r="A2126" i="1"/>
  <c r="J2126" i="1"/>
  <c r="R2129" i="1"/>
  <c r="K2129" i="1"/>
  <c r="K165" i="1"/>
  <c r="M165" i="1"/>
  <c r="Q165" i="1"/>
  <c r="A173" i="1"/>
  <c r="P173" i="1"/>
  <c r="B173" i="1"/>
  <c r="R173" i="1"/>
  <c r="B395" i="1"/>
  <c r="A387" i="1"/>
  <c r="R589" i="1"/>
  <c r="A2136" i="1"/>
  <c r="O2136" i="1"/>
  <c r="B2136" i="1"/>
  <c r="P2136" i="1"/>
  <c r="K2128" i="1"/>
  <c r="L2128"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2129" i="1"/>
  <c r="A2129" i="1"/>
  <c r="B2126" i="1"/>
  <c r="A2130" i="1"/>
  <c r="J2136" i="1"/>
  <c r="N2128" i="1"/>
  <c r="K2135" i="1"/>
  <c r="R2135" i="1"/>
  <c r="L2135" i="1"/>
  <c r="B2127" i="1"/>
  <c r="J2127" i="1"/>
  <c r="K2127" i="1"/>
  <c r="R2127" i="1"/>
  <c r="Q172" i="1"/>
  <c r="A172" i="1"/>
  <c r="B164" i="1"/>
  <c r="B166" i="1"/>
  <c r="L165" i="1"/>
  <c r="M613" i="1"/>
  <c r="M2128" i="1"/>
  <c r="Q2134" i="1"/>
  <c r="A2134" i="1"/>
  <c r="J2134" i="1"/>
  <c r="B589" i="1"/>
  <c r="M589" i="1"/>
  <c r="A589" i="1"/>
  <c r="N589" i="1"/>
  <c r="Q589" i="1"/>
  <c r="K589" i="1"/>
  <c r="L589" i="1"/>
  <c r="Q613" i="1"/>
  <c r="Q2136" i="1"/>
  <c r="R2128"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2136" i="1"/>
  <c r="J2128" i="1"/>
  <c r="O166" i="1"/>
  <c r="A390" i="1"/>
  <c r="B390" i="1"/>
  <c r="R597" i="1"/>
  <c r="L621" i="1"/>
  <c r="M2136" i="1"/>
  <c r="B2128" i="1"/>
  <c r="J2131" i="1"/>
  <c r="R2131"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743" i="1"/>
  <c r="Q1743" i="1"/>
  <c r="K1719" i="1"/>
  <c r="R1719" i="1"/>
  <c r="B1703" i="1"/>
  <c r="R1703" i="1"/>
  <c r="A1679" i="1"/>
  <c r="P1679" i="1"/>
  <c r="Q1671" i="1"/>
  <c r="M1671" i="1"/>
  <c r="A1639" i="1"/>
  <c r="L1639"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1059" i="1"/>
  <c r="K1059" i="1"/>
  <c r="N1059" i="1"/>
  <c r="L1059" i="1"/>
  <c r="Q1059" i="1"/>
  <c r="N1045" i="1"/>
  <c r="L1045" i="1"/>
  <c r="P1045" i="1"/>
  <c r="R1045" i="1"/>
  <c r="R1039" i="1"/>
  <c r="B1039" i="1"/>
  <c r="M1039" i="1"/>
  <c r="P1039" i="1"/>
  <c r="P1033" i="1"/>
  <c r="J1033" i="1"/>
  <c r="B1033" i="1"/>
  <c r="M1033" i="1"/>
  <c r="B1027" i="1"/>
  <c r="M1027" i="1"/>
  <c r="O1027" i="1"/>
  <c r="J1027" i="1"/>
  <c r="O1013" i="1"/>
  <c r="Q1013" i="1"/>
  <c r="A1013" i="1"/>
  <c r="K1013" i="1"/>
  <c r="A1007" i="1"/>
  <c r="K1007" i="1"/>
  <c r="N1007" i="1"/>
  <c r="L1007" i="1"/>
  <c r="Q1007" i="1"/>
  <c r="Q1001" i="1"/>
  <c r="R1001" i="1"/>
  <c r="N1001" i="1"/>
  <c r="L1001" i="1"/>
  <c r="N995" i="1"/>
  <c r="L995" i="1"/>
  <c r="P995" i="1"/>
  <c r="R995" i="1"/>
  <c r="R981" i="1"/>
  <c r="Q981" i="1"/>
  <c r="B981" i="1"/>
  <c r="O981" i="1"/>
  <c r="J975" i="1"/>
  <c r="M975" i="1"/>
  <c r="A969" i="1"/>
  <c r="Q969" i="1"/>
  <c r="J969" i="1"/>
  <c r="K963" i="1"/>
  <c r="A963" i="1"/>
  <c r="M963" i="1"/>
  <c r="O949" i="1"/>
  <c r="P949" i="1"/>
  <c r="Q949" i="1"/>
  <c r="R943" i="1"/>
  <c r="O943" i="1"/>
  <c r="B937" i="1"/>
  <c r="N937" i="1"/>
  <c r="R937" i="1"/>
  <c r="L931" i="1"/>
  <c r="B931" i="1"/>
  <c r="Q931" i="1"/>
  <c r="A2019" i="1"/>
  <c r="K2019" i="1"/>
  <c r="L2019" i="1"/>
  <c r="O2019" i="1"/>
  <c r="R2019" i="1"/>
  <c r="N2342" i="1"/>
  <c r="J2342" i="1"/>
  <c r="A2342" i="1"/>
  <c r="R2342" i="1"/>
  <c r="B2342" i="1"/>
  <c r="M2342" i="1"/>
  <c r="K2334" i="1"/>
  <c r="P2334" i="1"/>
  <c r="Q2334" i="1"/>
  <c r="R2334" i="1"/>
  <c r="L2334" i="1"/>
  <c r="B2408" i="1"/>
  <c r="M2408" i="1"/>
  <c r="N2408" i="1"/>
  <c r="P2408" i="1"/>
  <c r="R2408" i="1"/>
  <c r="A2400" i="1"/>
  <c r="O2400" i="1"/>
  <c r="M2400" i="1"/>
  <c r="N2400" i="1"/>
  <c r="P2400" i="1"/>
  <c r="R2400" i="1"/>
  <c r="A579" i="1"/>
  <c r="O579" i="1"/>
  <c r="P579" i="1"/>
  <c r="B579" i="1"/>
  <c r="Q579" i="1"/>
  <c r="J579" i="1"/>
  <c r="L579" i="1"/>
  <c r="L571" i="1"/>
  <c r="N571" i="1"/>
  <c r="O571" i="1"/>
  <c r="A571" i="1"/>
  <c r="P571" i="1"/>
  <c r="R571" i="1"/>
  <c r="J563" i="1"/>
  <c r="Q563" i="1"/>
  <c r="L563" i="1"/>
  <c r="M563" i="1"/>
  <c r="N563" i="1"/>
  <c r="B563" i="1"/>
  <c r="A931" i="1"/>
  <c r="A937" i="1"/>
  <c r="B943" i="1"/>
  <c r="B949" i="1"/>
  <c r="P963" i="1"/>
  <c r="P969" i="1"/>
  <c r="P975" i="1"/>
  <c r="P981" i="1"/>
  <c r="M1001" i="1"/>
  <c r="R1007" i="1"/>
  <c r="J1013" i="1"/>
  <c r="N1027" i="1"/>
  <c r="A1033" i="1"/>
  <c r="M1045" i="1"/>
  <c r="J1059" i="1"/>
  <c r="P2342" i="1"/>
  <c r="B2400" i="1"/>
  <c r="A2334" i="1"/>
  <c r="R2341" i="1"/>
  <c r="Q2341" i="1"/>
  <c r="K2341" i="1"/>
  <c r="M2341" i="1"/>
  <c r="R2333" i="1"/>
  <c r="K2333" i="1"/>
  <c r="B2333" i="1"/>
  <c r="N2333" i="1"/>
  <c r="N2407" i="1"/>
  <c r="P2407" i="1"/>
  <c r="A2407" i="1"/>
  <c r="Q2407" i="1"/>
  <c r="B2407" i="1"/>
  <c r="L2407" i="1"/>
  <c r="L2399" i="1"/>
  <c r="P2399" i="1"/>
  <c r="Q2399" i="1"/>
  <c r="A2399" i="1"/>
  <c r="K2399" i="1"/>
  <c r="P563" i="1"/>
  <c r="J571" i="1"/>
  <c r="P578" i="1"/>
  <c r="L578" i="1"/>
  <c r="M578" i="1"/>
  <c r="N578" i="1"/>
  <c r="A578" i="1"/>
  <c r="J578" i="1"/>
  <c r="M570" i="1"/>
  <c r="A570" i="1"/>
  <c r="R570" i="1"/>
  <c r="K570" i="1"/>
  <c r="L570" i="1"/>
  <c r="P570" i="1"/>
  <c r="B562" i="1"/>
  <c r="J562" i="1"/>
  <c r="Q562" i="1"/>
  <c r="A562" i="1"/>
  <c r="R562" i="1"/>
  <c r="K562" i="1"/>
  <c r="N562" i="1"/>
  <c r="R1668" i="1"/>
  <c r="L1716" i="1"/>
  <c r="B1716" i="1"/>
  <c r="L1635" i="1"/>
  <c r="O1643" i="1"/>
  <c r="K1643" i="1"/>
  <c r="K1651" i="1"/>
  <c r="N1659" i="1"/>
  <c r="B1659" i="1"/>
  <c r="O1667" i="1"/>
  <c r="J1675" i="1"/>
  <c r="N1683" i="1"/>
  <c r="A1683" i="1"/>
  <c r="P1691" i="1"/>
  <c r="J1699" i="1"/>
  <c r="N1707" i="1"/>
  <c r="M1707" i="1"/>
  <c r="J1715" i="1"/>
  <c r="L1723" i="1"/>
  <c r="B1723" i="1"/>
  <c r="P1731" i="1"/>
  <c r="R1739" i="1"/>
  <c r="M1747" i="1"/>
  <c r="B1747" i="1"/>
  <c r="Q1755" i="1"/>
  <c r="K1763" i="1"/>
  <c r="L1636" i="1"/>
  <c r="Q1660" i="1"/>
  <c r="P1692" i="1"/>
  <c r="L1692" i="1"/>
  <c r="R1708" i="1"/>
  <c r="K1724" i="1"/>
  <c r="A1724" i="1"/>
  <c r="O1748" i="1"/>
  <c r="Q1676" i="1"/>
  <c r="M1756" i="1"/>
  <c r="N1756" i="1"/>
  <c r="N931" i="1"/>
  <c r="Q937" i="1"/>
  <c r="M943" i="1"/>
  <c r="A943" i="1"/>
  <c r="A949" i="1"/>
  <c r="B963" i="1"/>
  <c r="B969" i="1"/>
  <c r="B975" i="1"/>
  <c r="A981" i="1"/>
  <c r="M995" i="1"/>
  <c r="K1001" i="1"/>
  <c r="J1007" i="1"/>
  <c r="P1013" i="1"/>
  <c r="A1027" i="1"/>
  <c r="L1039" i="1"/>
  <c r="K1045" i="1"/>
  <c r="P1059" i="1"/>
  <c r="Q2019" i="1"/>
  <c r="L2342" i="1"/>
  <c r="O2407" i="1"/>
  <c r="P2341" i="1"/>
  <c r="L2408" i="1"/>
  <c r="N570" i="1"/>
  <c r="O563" i="1"/>
  <c r="B571" i="1"/>
  <c r="Q575" i="1"/>
  <c r="O931" i="1"/>
  <c r="O937" i="1"/>
  <c r="Q943" i="1"/>
  <c r="N949" i="1"/>
  <c r="Q963" i="1"/>
  <c r="M969" i="1"/>
  <c r="L975" i="1"/>
  <c r="A975" i="1"/>
  <c r="K995" i="1"/>
  <c r="J1001" i="1"/>
  <c r="P1007" i="1"/>
  <c r="N1013" i="1"/>
  <c r="L1033" i="1"/>
  <c r="K1039" i="1"/>
  <c r="J1045" i="1"/>
  <c r="O1059" i="1"/>
  <c r="M2019" i="1"/>
  <c r="K2342" i="1"/>
  <c r="M2407" i="1"/>
  <c r="N2341" i="1"/>
  <c r="K2408" i="1"/>
  <c r="P562" i="1"/>
  <c r="B570" i="1"/>
  <c r="K563" i="1"/>
  <c r="N579" i="1"/>
  <c r="Q576" i="1"/>
  <c r="O576" i="1"/>
  <c r="P576" i="1"/>
  <c r="J576" i="1"/>
  <c r="A576" i="1"/>
  <c r="L576" i="1"/>
  <c r="N568" i="1"/>
  <c r="M568" i="1"/>
  <c r="O568" i="1"/>
  <c r="P568" i="1"/>
  <c r="R568" i="1"/>
  <c r="B560" i="1"/>
  <c r="R560" i="1"/>
  <c r="A560" i="1"/>
  <c r="L560" i="1"/>
  <c r="M560" i="1"/>
  <c r="N560" i="1"/>
  <c r="Q560" i="1"/>
  <c r="N1636" i="1"/>
  <c r="J1636" i="1"/>
  <c r="J1660" i="1"/>
  <c r="K1692" i="1"/>
  <c r="A1692" i="1"/>
  <c r="O1708" i="1"/>
  <c r="J1724" i="1"/>
  <c r="L1748" i="1"/>
  <c r="B1748" i="1"/>
  <c r="J1676" i="1"/>
  <c r="K1756" i="1"/>
  <c r="A1756" i="1"/>
  <c r="M931" i="1"/>
  <c r="M937" i="1"/>
  <c r="N943" i="1"/>
  <c r="M949" i="1"/>
  <c r="N963" i="1"/>
  <c r="N969" i="1"/>
  <c r="Q975" i="1"/>
  <c r="N981" i="1"/>
  <c r="J995" i="1"/>
  <c r="P1001" i="1"/>
  <c r="O1007" i="1"/>
  <c r="B1013" i="1"/>
  <c r="L1027" i="1"/>
  <c r="K1033" i="1"/>
  <c r="J1039" i="1"/>
  <c r="Q1045" i="1"/>
  <c r="B1059" i="1"/>
  <c r="J2019" i="1"/>
  <c r="K2407" i="1"/>
  <c r="L2341" i="1"/>
  <c r="Q2408" i="1"/>
  <c r="R563" i="1"/>
  <c r="M579" i="1"/>
  <c r="A575" i="1"/>
  <c r="K575" i="1"/>
  <c r="L575" i="1"/>
  <c r="N575" i="1"/>
  <c r="O575" i="1"/>
  <c r="P575" i="1"/>
  <c r="R575" i="1"/>
  <c r="Q567" i="1"/>
  <c r="R567" i="1"/>
  <c r="B567" i="1"/>
  <c r="N567" i="1"/>
  <c r="O567" i="1"/>
  <c r="K567" i="1"/>
  <c r="N559" i="1"/>
  <c r="M559" i="1"/>
  <c r="Q559" i="1"/>
  <c r="A559" i="1"/>
  <c r="B559" i="1"/>
  <c r="O559" i="1"/>
  <c r="R559" i="1"/>
  <c r="O2333" i="1"/>
  <c r="N1668" i="1"/>
  <c r="J1716" i="1"/>
  <c r="Q1635" i="1"/>
  <c r="P1643" i="1"/>
  <c r="Q1651" i="1"/>
  <c r="M1651" i="1"/>
  <c r="K1659" i="1"/>
  <c r="L1667" i="1"/>
  <c r="B1667" i="1"/>
  <c r="O1675" i="1"/>
  <c r="R1683" i="1"/>
  <c r="Q1691" i="1"/>
  <c r="A1691" i="1"/>
  <c r="P1699" i="1"/>
  <c r="J1707" i="1"/>
  <c r="N1715" i="1"/>
  <c r="O1715" i="1"/>
  <c r="J1723" i="1"/>
  <c r="L1731" i="1"/>
  <c r="A1731" i="1"/>
  <c r="P1739" i="1"/>
  <c r="R1747" i="1"/>
  <c r="M1755" i="1"/>
  <c r="B1755" i="1"/>
  <c r="Q1763" i="1"/>
  <c r="Q1636" i="1"/>
  <c r="B1636" i="1"/>
  <c r="O1660" i="1"/>
  <c r="Q1692" i="1"/>
  <c r="P1708" i="1"/>
  <c r="L1708" i="1"/>
  <c r="Q1724" i="1"/>
  <c r="K1748" i="1"/>
  <c r="A1748" i="1"/>
  <c r="O1676" i="1"/>
  <c r="R1756" i="1"/>
  <c r="K931" i="1"/>
  <c r="L937" i="1"/>
  <c r="L943" i="1"/>
  <c r="L949" i="1"/>
  <c r="O963" i="1"/>
  <c r="O969" i="1"/>
  <c r="O975" i="1"/>
  <c r="M981" i="1"/>
  <c r="Q995" i="1"/>
  <c r="O1001" i="1"/>
  <c r="B1007" i="1"/>
  <c r="K1027" i="1"/>
  <c r="R1033" i="1"/>
  <c r="Q1039" i="1"/>
  <c r="O1045" i="1"/>
  <c r="P2019" i="1"/>
  <c r="R2407" i="1"/>
  <c r="B2341" i="1"/>
  <c r="A2408" i="1"/>
  <c r="B2345" i="1"/>
  <c r="O2345" i="1"/>
  <c r="K2345" i="1"/>
  <c r="M2345" i="1"/>
  <c r="P2345" i="1"/>
  <c r="N2337" i="1"/>
  <c r="K2337" i="1"/>
  <c r="M2337" i="1"/>
  <c r="P2337" i="1"/>
  <c r="K2411" i="1"/>
  <c r="Q2411" i="1"/>
  <c r="L2411" i="1"/>
  <c r="N2411" i="1"/>
  <c r="R2403" i="1"/>
  <c r="Q2403" i="1"/>
  <c r="L2403" i="1"/>
  <c r="B2403" i="1"/>
  <c r="Q2395" i="1"/>
  <c r="J2395" i="1"/>
  <c r="K2395" i="1"/>
  <c r="B2395" i="1"/>
  <c r="M562" i="1"/>
  <c r="Q578" i="1"/>
  <c r="A563" i="1"/>
  <c r="K579" i="1"/>
  <c r="K568" i="1"/>
  <c r="M576" i="1"/>
  <c r="J567" i="1"/>
  <c r="Q1668" i="1"/>
  <c r="L1668" i="1"/>
  <c r="Q1716" i="1"/>
  <c r="M1635" i="1"/>
  <c r="Q1643" i="1"/>
  <c r="N1651" i="1"/>
  <c r="A1651" i="1"/>
  <c r="P1659" i="1"/>
  <c r="J1667" i="1"/>
  <c r="R1675" i="1"/>
  <c r="M1675" i="1"/>
  <c r="K1683" i="1"/>
  <c r="N1691" i="1"/>
  <c r="B1691" i="1"/>
  <c r="O1699" i="1"/>
  <c r="R1707" i="1"/>
  <c r="M1715" i="1"/>
  <c r="A1715" i="1"/>
  <c r="Q1723" i="1"/>
  <c r="K1731" i="1"/>
  <c r="N1739" i="1"/>
  <c r="O1739" i="1"/>
  <c r="J1747" i="1"/>
  <c r="L1755" i="1"/>
  <c r="A1755" i="1"/>
  <c r="P1763" i="1"/>
  <c r="O1636" i="1"/>
  <c r="A1636" i="1"/>
  <c r="N1660" i="1"/>
  <c r="R1692" i="1"/>
  <c r="N1708" i="1"/>
  <c r="B1708" i="1"/>
  <c r="P1724" i="1"/>
  <c r="R1748" i="1"/>
  <c r="N1676" i="1"/>
  <c r="J1756" i="1"/>
  <c r="R931" i="1"/>
  <c r="K937" i="1"/>
  <c r="K943" i="1"/>
  <c r="K949" i="1"/>
  <c r="L963" i="1"/>
  <c r="L969" i="1"/>
  <c r="N975" i="1"/>
  <c r="L981" i="1"/>
  <c r="O995" i="1"/>
  <c r="B1001" i="1"/>
  <c r="L1013" i="1"/>
  <c r="R1027" i="1"/>
  <c r="Q1033" i="1"/>
  <c r="O1039" i="1"/>
  <c r="B1045" i="1"/>
  <c r="P1053" i="1"/>
  <c r="Q1053" i="1"/>
  <c r="A1053" i="1"/>
  <c r="J1053" i="1"/>
  <c r="M1053" i="1"/>
  <c r="M1047" i="1"/>
  <c r="O1047" i="1"/>
  <c r="Q1047" i="1"/>
  <c r="B1047" i="1"/>
  <c r="R1047" i="1"/>
  <c r="A1041" i="1"/>
  <c r="K1041" i="1"/>
  <c r="M1041" i="1"/>
  <c r="O1041" i="1"/>
  <c r="J1041" i="1"/>
  <c r="O1035" i="1"/>
  <c r="B1035" i="1"/>
  <c r="R1035" i="1"/>
  <c r="M1035" i="1"/>
  <c r="Q1035" i="1"/>
  <c r="Q1021" i="1"/>
  <c r="P1021" i="1"/>
  <c r="A1021" i="1"/>
  <c r="J1021" i="1"/>
  <c r="M1021" i="1"/>
  <c r="N1015" i="1"/>
  <c r="O1015" i="1"/>
  <c r="Q1015" i="1"/>
  <c r="B1015" i="1"/>
  <c r="R1015" i="1"/>
  <c r="B1009" i="1"/>
  <c r="R1009" i="1"/>
  <c r="M1009" i="1"/>
  <c r="O1009" i="1"/>
  <c r="K1009" i="1"/>
  <c r="P1003" i="1"/>
  <c r="B1003" i="1"/>
  <c r="R1003" i="1"/>
  <c r="M1003" i="1"/>
  <c r="Q1003" i="1"/>
  <c r="A989" i="1"/>
  <c r="K989" i="1"/>
  <c r="P989" i="1"/>
  <c r="J989" i="1"/>
  <c r="M989" i="1"/>
  <c r="L983" i="1"/>
  <c r="Q983" i="1"/>
  <c r="O983" i="1"/>
  <c r="B983" i="1"/>
  <c r="J983" i="1"/>
  <c r="N977" i="1"/>
  <c r="P977" i="1"/>
  <c r="J977" i="1"/>
  <c r="M977" i="1"/>
  <c r="A971" i="1"/>
  <c r="O971" i="1"/>
  <c r="N971" i="1"/>
  <c r="K971" i="1"/>
  <c r="J971" i="1"/>
  <c r="N957" i="1"/>
  <c r="O957" i="1"/>
  <c r="Q957" i="1"/>
  <c r="M957" i="1"/>
  <c r="M951" i="1"/>
  <c r="B951" i="1"/>
  <c r="L951" i="1"/>
  <c r="Q951" i="1"/>
  <c r="Q945" i="1"/>
  <c r="R945" i="1"/>
  <c r="B945" i="1"/>
  <c r="O945" i="1"/>
  <c r="B939" i="1"/>
  <c r="L939" i="1"/>
  <c r="P939" i="1"/>
  <c r="R939" i="1"/>
  <c r="P925" i="1"/>
  <c r="J925" i="1"/>
  <c r="A925" i="1"/>
  <c r="M925" i="1"/>
  <c r="N2019" i="1"/>
  <c r="N2399" i="1"/>
  <c r="Q2333" i="1"/>
  <c r="L2400" i="1"/>
  <c r="N2334" i="1"/>
  <c r="N2344" i="1"/>
  <c r="P2344" i="1"/>
  <c r="B2344" i="1"/>
  <c r="K2344" i="1"/>
  <c r="R2336" i="1"/>
  <c r="N2336" i="1"/>
  <c r="P2336" i="1"/>
  <c r="B2336" i="1"/>
  <c r="K2336" i="1"/>
  <c r="A2410" i="1"/>
  <c r="N2410" i="1"/>
  <c r="P2410" i="1"/>
  <c r="R2410" i="1"/>
  <c r="M2410" i="1"/>
  <c r="L2402" i="1"/>
  <c r="N2402" i="1"/>
  <c r="A2402" i="1"/>
  <c r="B2402" i="1"/>
  <c r="R2402" i="1"/>
  <c r="L562" i="1"/>
  <c r="O578" i="1"/>
  <c r="Q571" i="1"/>
  <c r="R579" i="1"/>
  <c r="J568" i="1"/>
  <c r="B576" i="1"/>
  <c r="P567" i="1"/>
  <c r="M1644" i="1"/>
  <c r="L1732" i="1"/>
  <c r="P1652" i="1"/>
  <c r="L1633" i="1"/>
  <c r="K1657" i="1"/>
  <c r="N1673" i="1"/>
  <c r="N1697" i="1"/>
  <c r="P1721" i="1"/>
  <c r="N1737" i="1"/>
  <c r="O1761" i="1"/>
  <c r="M1674" i="1"/>
  <c r="N1738" i="1"/>
  <c r="O1722" i="1"/>
  <c r="P1668" i="1"/>
  <c r="O1701" i="1"/>
  <c r="R1635" i="1"/>
  <c r="L1651" i="1"/>
  <c r="Q1675" i="1"/>
  <c r="Q1699" i="1"/>
  <c r="L1715" i="1"/>
  <c r="M1739" i="1"/>
  <c r="N1763" i="1"/>
  <c r="P1660" i="1"/>
  <c r="M1708" i="1"/>
  <c r="P1629" i="1"/>
  <c r="P1676" i="1"/>
  <c r="J1669" i="1"/>
  <c r="J931" i="1"/>
  <c r="J937" i="1"/>
  <c r="J943" i="1"/>
  <c r="R949" i="1"/>
  <c r="R963" i="1"/>
  <c r="K969" i="1"/>
  <c r="K975" i="1"/>
  <c r="K981" i="1"/>
  <c r="B995" i="1"/>
  <c r="A1001" i="1"/>
  <c r="M1013" i="1"/>
  <c r="Q1027" i="1"/>
  <c r="O1033" i="1"/>
  <c r="N1039" i="1"/>
  <c r="A1045" i="1"/>
  <c r="M1059" i="1"/>
  <c r="K925" i="1"/>
  <c r="Q939" i="1"/>
  <c r="N945" i="1"/>
  <c r="A951" i="1"/>
  <c r="M971" i="1"/>
  <c r="K977" i="1"/>
  <c r="N983" i="1"/>
  <c r="O1003" i="1"/>
  <c r="L1009" i="1"/>
  <c r="R1021" i="1"/>
  <c r="L1035" i="1"/>
  <c r="J1047" i="1"/>
  <c r="O1053" i="1"/>
  <c r="B2019" i="1"/>
  <c r="M2399" i="1"/>
  <c r="P2333" i="1"/>
  <c r="K2400" i="1"/>
  <c r="M2334" i="1"/>
  <c r="J570" i="1"/>
  <c r="K578" i="1"/>
  <c r="M571" i="1"/>
  <c r="Q568" i="1"/>
  <c r="L559" i="1"/>
  <c r="A567" i="1"/>
  <c r="A1043" i="1"/>
  <c r="O1043" i="1"/>
  <c r="R2397" i="1"/>
  <c r="R2405" i="1"/>
  <c r="L2331" i="1"/>
  <c r="K2339" i="1"/>
  <c r="P2340" i="1"/>
  <c r="M573" i="1"/>
  <c r="N558" i="1"/>
  <c r="A558" i="1"/>
  <c r="Q574" i="1"/>
  <c r="K557" i="1"/>
  <c r="R565" i="1"/>
  <c r="N2397" i="1"/>
  <c r="N2405" i="1"/>
  <c r="Q2331" i="1"/>
  <c r="N2339" i="1"/>
  <c r="A2398" i="1"/>
  <c r="J2398" i="1"/>
  <c r="R573" i="1"/>
  <c r="O566" i="1"/>
  <c r="N566" i="1"/>
  <c r="J2335" i="1"/>
  <c r="B565" i="1"/>
  <c r="N565" i="1"/>
  <c r="L565" i="1"/>
  <c r="L557" i="1"/>
  <c r="Q557" i="1"/>
  <c r="L2397" i="1"/>
  <c r="A2405" i="1"/>
  <c r="B2331" i="1"/>
  <c r="K2340" i="1"/>
  <c r="P573" i="1"/>
  <c r="O557" i="1"/>
  <c r="A557" i="1"/>
  <c r="O565" i="1"/>
  <c r="B19" i="10" a="1"/>
  <c r="B19" i="10" s="1"/>
  <c r="A1620" i="1"/>
  <c r="B1620" i="1"/>
  <c r="A1612" i="1"/>
  <c r="B1612" i="1"/>
  <c r="A1604" i="1"/>
  <c r="B1604" i="1"/>
  <c r="A1596" i="1"/>
  <c r="B1596" i="1"/>
  <c r="A1588" i="1"/>
  <c r="B1588" i="1"/>
  <c r="A1580" i="1"/>
  <c r="B1580" i="1"/>
  <c r="A1572" i="1"/>
  <c r="B1572" i="1"/>
  <c r="A1564" i="1"/>
  <c r="B1564" i="1"/>
  <c r="A1556" i="1"/>
  <c r="B1556" i="1"/>
  <c r="A1548" i="1"/>
  <c r="B1548" i="1"/>
  <c r="A1540" i="1"/>
  <c r="B1540" i="1"/>
  <c r="A1532" i="1"/>
  <c r="B1532" i="1"/>
  <c r="A1524" i="1"/>
  <c r="B1524" i="1"/>
  <c r="A1516" i="1"/>
  <c r="B1516" i="1"/>
  <c r="O2399" i="1"/>
  <c r="B1621" i="1"/>
  <c r="B1613" i="1"/>
  <c r="B1605" i="1"/>
  <c r="B1597" i="1"/>
  <c r="B1589" i="1"/>
  <c r="B1581" i="1"/>
  <c r="B1575" i="1"/>
  <c r="B1567" i="1"/>
  <c r="B1559" i="1"/>
  <c r="B1551" i="1"/>
  <c r="B1543" i="1"/>
  <c r="B1535" i="1"/>
  <c r="B1527" i="1"/>
  <c r="B1519" i="1"/>
  <c r="A2345" i="1"/>
  <c r="O2410" i="1"/>
  <c r="O2397" i="1"/>
  <c r="J2405" i="1"/>
  <c r="O2331" i="1"/>
  <c r="J2339" i="1"/>
  <c r="J2406" i="1"/>
  <c r="O2332" i="1"/>
  <c r="O2402" i="1"/>
  <c r="O2336" i="1"/>
  <c r="O2341" i="1"/>
  <c r="J2408" i="1"/>
  <c r="O2334" i="1"/>
  <c r="J2409" i="1"/>
  <c r="O2395" i="1"/>
  <c r="J2403" i="1"/>
  <c r="J2337" i="1"/>
  <c r="A2330" i="1"/>
  <c r="O2342" i="1"/>
  <c r="A2336" i="1"/>
  <c r="O2404" i="1"/>
  <c r="O2338" i="1"/>
  <c r="J2346" i="1"/>
  <c r="A2331" i="1"/>
  <c r="J2344" i="1"/>
  <c r="O2398" i="1"/>
  <c r="J2399" i="1"/>
  <c r="J2333" i="1"/>
  <c r="A2333" i="1"/>
  <c r="O2408" i="1"/>
  <c r="O2409" i="1"/>
  <c r="O2337" i="1"/>
  <c r="O2405" i="1"/>
  <c r="O2339" i="1"/>
  <c r="O2406" i="1"/>
  <c r="A2340" i="1"/>
  <c r="O2403" i="1"/>
  <c r="J2411" i="1"/>
  <c r="J2345" i="1"/>
  <c r="J2396" i="1"/>
  <c r="J2330" i="1"/>
  <c r="A2338" i="1"/>
  <c r="A2332" i="1"/>
  <c r="O2344" i="1"/>
  <c r="J2340" i="1"/>
  <c r="J2343" i="1"/>
  <c r="A2337" i="1"/>
  <c r="O2346" i="1"/>
  <c r="J2410" i="1"/>
  <c r="J2397" i="1"/>
  <c r="J2331" i="1"/>
  <c r="A2339" i="1"/>
  <c r="J2332" i="1"/>
  <c r="J2402" i="1"/>
  <c r="A2344" i="1"/>
  <c r="A2343" i="1"/>
  <c r="J2407" i="1"/>
  <c r="J2341" i="1"/>
  <c r="J2400" i="1"/>
  <c r="J233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<sst xmlns="http://schemas.openxmlformats.org/spreadsheetml/2006/main" count="21244" uniqueCount="3885">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</sst>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2">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topLeftCell="A10" workbookViewId="0">
      <selection activeCell="B18" sqref="B18"/>
    </sheetView>
  </sheetViews>
  <sheetFormatPr defaultColWidth="8.81640625" defaultRowHeight="14.5"/>
  <cols>
    <col min="1" max="1" width="28.453125" customWidth="1"/>
    <col min="2" max="2" width="24.453125" customWidth="1"/>
  </cols>
  <sheetData>
    <row r="1" spans="1:2">
      <c r="A1" s="9" t="s">
        <v>98</v>
      </c>
    </row>
    <row r="3" spans="1:2">
      <c r="A3" t="s">
        <v>99</v>
      </c>
    </row>
    <row r="4" spans="1:2">
      <c r="A4" t="s">
        <v>132</v>
      </c>
    </row>
    <row r="5" spans="1:2">
      <c r="A5" t="s">
        <v>103</v>
      </c>
    </row>
    <row r="6" spans="1:2">
      <c r="A6" t="s">
        <v>100</v>
      </c>
    </row>
    <row r="8" spans="1:2">
      <c r="A8" t="s">
        <v>101</v>
      </c>
    </row>
    <row r="9" spans="1:2">
      <c r="A9" t="s">
        <v>102</v>
      </c>
    </row>
    <row r="10" spans="1:2">
      <c r="A10" s="41" t="s">
        <v>2741</v>
      </c>
    </row>
    <row r="11" spans="1:2">
      <c r="A11" s="41"/>
    </row>
    <row r="12" spans="1:2">
      <c r="A12" t="s">
        <v>104</v>
      </c>
    </row>
    <row r="13" spans="1:2">
      <c r="A13" t="s">
        <v>105</v>
      </c>
    </row>
    <row r="14" spans="1:2">
      <c r="A14" t="s">
        <v>106</v>
      </c>
    </row>
    <row r="16" spans="1:2">
      <c r="A16" s="42" t="s">
        <v>2827</v>
      </c>
      <c r="B16" s="159"/>
    </row>
    <row r="17" spans="1:3">
      <c r="A17" t="s">
        <v>2810</v>
      </c>
      <c r="B17" s="20">
        <f>MAX(PolicyLevers!H:H)</f>
        <v>3222</v>
      </c>
    </row>
    <row r="18" spans="1:3">
      <c r="A18" t="s">
        <v>2826</v>
      </c>
      <c r="B18" s="20" t="str" cm="1">
        <f t="array" ref="B18">IF(MIN(IF(COUNTIF(PolicyLevers!$H$2:$H$2475,PolicyLevers!$H$2:$H$2475)&gt;1,PolicyLevers!$H$2:$H$2475, ""))=0,"No duplicate ID numbers",MIN(IF(COUNTIF(PolicyLevers!$H$2:$H$2475,PolicyLevers!$H$2:$H$2475)&gt;1,PolicyLevers!$H$2:$H$2475, "")))</f>
        <v>No duplicate ID numbers</v>
      </c>
    </row>
    <row r="19" spans="1:3" ht="29">
      <c r="A19" s="1" t="s">
        <v>2952</v>
      </c>
      <c r="B19" s="20" t="str" cm="1">
        <f t="array" ref="B19">IF(MIN(IF((NOT(ISNUMBER(PolicyLevers!$H$2:$H$2475)))*(ISTEXT(PolicyLevers!$I$2:$I$2475)),ROW(PolicyLevers!$H$2:$H$2475)))=0,"No missing ID numbers",MIN(IF((NOT(ISNUMBER(PolicyLevers!$H$2:$H$2475)))*(ISTEXT(PolicyLevers!$I$2:$I$2475)),ROW(PolicyLevers!$H$2:$H$2475))))</f>
        <v>No missing ID numbers</v>
      </c>
    </row>
    <row r="21" spans="1:3">
      <c r="A21" s="42" t="s">
        <v>3190</v>
      </c>
      <c r="B21" s="159"/>
    </row>
    <row r="22" spans="1:3">
      <c r="A22" t="s">
        <v>3184</v>
      </c>
    </row>
    <row r="23" spans="1:3">
      <c r="A23" t="s">
        <v>3185</v>
      </c>
    </row>
    <row r="24" spans="1:3">
      <c r="A24" t="s">
        <v>3186</v>
      </c>
    </row>
    <row r="25" spans="1:3">
      <c r="A25" t="s">
        <v>3187</v>
      </c>
    </row>
    <row r="27" spans="1:3">
      <c r="A27" s="42" t="s">
        <v>3188</v>
      </c>
      <c r="B27" s="159"/>
      <c r="C27" s="159"/>
    </row>
    <row r="28" spans="1:3">
      <c r="A28" t="s">
        <v>2820</v>
      </c>
    </row>
    <row r="29" spans="1:3">
      <c r="A29" t="s">
        <v>2806</v>
      </c>
    </row>
    <row r="30" spans="1:3">
      <c r="A30" t="s">
        <v>2807</v>
      </c>
    </row>
    <row r="31" spans="1:3">
      <c r="A31" t="s">
        <v>2808</v>
      </c>
    </row>
    <row r="32" spans="1:3">
      <c r="A32" t="s">
        <v>2809</v>
      </c>
    </row>
    <row r="34" spans="1:2">
      <c r="A34" t="s">
        <v>2821</v>
      </c>
    </row>
    <row r="35" spans="1:2">
      <c r="A35" t="s">
        <v>2804</v>
      </c>
    </row>
    <row r="36" spans="1:2">
      <c r="A36" t="s">
        <v>2805</v>
      </c>
    </row>
    <row r="38" spans="1:2">
      <c r="A38" t="s">
        <v>2822</v>
      </c>
    </row>
    <row r="39" spans="1:2">
      <c r="A39" t="s">
        <v>2811</v>
      </c>
    </row>
    <row r="40" spans="1:2">
      <c r="A40" t="s">
        <v>2812</v>
      </c>
    </row>
    <row r="42" spans="1:2">
      <c r="A42" t="s">
        <v>2823</v>
      </c>
    </row>
    <row r="43" spans="1:2">
      <c r="A43" t="s">
        <v>2813</v>
      </c>
    </row>
    <row r="44" spans="1:2">
      <c r="A44" t="s">
        <v>2814</v>
      </c>
    </row>
    <row r="46" spans="1:2">
      <c r="A46" s="42" t="s">
        <v>3189</v>
      </c>
      <c r="B46" s="159"/>
    </row>
    <row r="47" spans="1:2">
      <c r="A47" t="s">
        <v>2815</v>
      </c>
    </row>
    <row r="48" spans="1:2">
      <c r="A48" t="s">
        <v>2816</v>
      </c>
    </row>
    <row r="50" spans="1:1">
      <c r="A50" t="s">
        <v>2817</v>
      </c>
    </row>
    <row r="51" spans="1:1">
      <c r="A51" t="s">
        <v>2824</v>
      </c>
    </row>
    <row r="52" spans="1:1">
      <c r="A52" t="s">
        <v>2818</v>
      </c>
    </row>
    <row r="53" spans="1:1">
      <c r="A53" t="s">
        <v>2819</v>
      </c>
    </row>
  </sheetData>
  <conditionalFormatting sqref="B18">
    <cfRule type="containsText" dxfId="11" priority="3" stopIfTrue="1" operator="containsText" text="No duplicate ID numbers">
      <formula>NOT(ISERROR(SEARCH("No duplicate ID numbers",B18)))</formula>
    </cfRule>
    <cfRule type="cellIs" dxfId="10" priority="4" operator="greaterThan">
      <formula>0</formula>
    </cfRule>
  </conditionalFormatting>
  <conditionalFormatting sqref="B19">
    <cfRule type="containsText" dxfId="9" priority="1" stopIfTrue="1" operator="containsText" text="No missing ID numbers">
      <formula>NOT(ISERROR(SEARCH("No missing ID numbers",B19)))</formula>
    </cfRule>
    <cfRule type="cellIs" dxfId="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25" zoomScale="70" zoomScaleNormal="70" workbookViewId="0">
      <selection activeCell="A71" sqref="A71:XFD71"/>
    </sheetView>
  </sheetViews>
  <sheetFormatPr defaultColWidth="8.81640625" defaultRowHeight="14.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3163</v>
      </c>
      <c r="M1"/>
    </row>
    <row r="2" spans="1:14">
      <c r="A2" s="16" t="s">
        <v>3164</v>
      </c>
      <c r="M2"/>
    </row>
    <row r="3" spans="1:14">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c r="A4" s="317" t="s">
        <v>4</v>
      </c>
      <c r="B4" s="317" t="s">
        <v>2368</v>
      </c>
      <c r="C4" t="s">
        <v>2363</v>
      </c>
      <c r="D4" s="317" t="s">
        <v>2362</v>
      </c>
      <c r="E4" s="317" t="s">
        <v>2364</v>
      </c>
      <c r="F4" s="386">
        <v>0</v>
      </c>
      <c r="G4" s="386">
        <v>1</v>
      </c>
      <c r="H4" s="386">
        <v>0.02</v>
      </c>
      <c r="I4" s="317" t="s">
        <v>2365</v>
      </c>
      <c r="J4" s="370" t="s">
        <v>3432</v>
      </c>
      <c r="K4" s="387" t="s">
        <v>2367</v>
      </c>
      <c r="L4" s="317" t="s">
        <v>2366</v>
      </c>
    </row>
    <row r="5" spans="1:14">
      <c r="A5" s="317" t="s">
        <v>4</v>
      </c>
      <c r="B5" s="317" t="s">
        <v>2433</v>
      </c>
      <c r="C5" t="s">
        <v>3440</v>
      </c>
      <c r="D5" s="317" t="s">
        <v>2434</v>
      </c>
      <c r="E5" s="317" t="s">
        <v>2435</v>
      </c>
      <c r="F5" s="389">
        <v>-2</v>
      </c>
      <c r="G5" s="389">
        <v>3</v>
      </c>
      <c r="H5" s="389">
        <v>0.1</v>
      </c>
      <c r="I5" s="317" t="s">
        <v>2853</v>
      </c>
      <c r="J5" s="314" t="s">
        <v>3826</v>
      </c>
      <c r="K5" s="317"/>
      <c r="L5" s="317" t="s">
        <v>2673</v>
      </c>
      <c r="M5" s="388" t="s">
        <v>3181</v>
      </c>
    </row>
    <row r="6" spans="1:14">
      <c r="A6" s="317" t="s">
        <v>4</v>
      </c>
      <c r="B6" s="317" t="s">
        <v>3437</v>
      </c>
      <c r="C6" t="s">
        <v>3438</v>
      </c>
      <c r="D6" s="317" t="s">
        <v>2437</v>
      </c>
      <c r="E6" t="s">
        <v>3441</v>
      </c>
      <c r="F6" s="390">
        <v>0</v>
      </c>
      <c r="G6" s="390">
        <v>1</v>
      </c>
      <c r="H6" s="390">
        <v>0.02</v>
      </c>
      <c r="I6" s="370" t="s">
        <v>2432</v>
      </c>
      <c r="J6" s="370" t="s">
        <v>3439</v>
      </c>
      <c r="K6" s="387"/>
      <c r="L6" s="387" t="s">
        <v>2674</v>
      </c>
      <c r="M6" s="391" t="s">
        <v>2436</v>
      </c>
    </row>
    <row r="7" spans="1:14">
      <c r="A7" s="317" t="s">
        <v>4</v>
      </c>
      <c r="B7" s="317" t="s">
        <v>3415</v>
      </c>
      <c r="C7" t="s">
        <v>3417</v>
      </c>
      <c r="D7" s="317" t="s">
        <v>3419</v>
      </c>
      <c r="E7" t="s">
        <v>3420</v>
      </c>
      <c r="F7" s="392">
        <v>-45000</v>
      </c>
      <c r="G7" s="392">
        <v>50000</v>
      </c>
      <c r="H7" s="392">
        <v>100</v>
      </c>
      <c r="I7" s="392" t="s">
        <v>3422</v>
      </c>
      <c r="J7" s="393" t="s">
        <v>3830</v>
      </c>
      <c r="K7" s="387" t="s">
        <v>446</v>
      </c>
      <c r="L7" s="387" t="s">
        <v>447</v>
      </c>
      <c r="M7" s="391" t="s">
        <v>448</v>
      </c>
    </row>
    <row r="8" spans="1:14">
      <c r="A8" s="317" t="s">
        <v>4</v>
      </c>
      <c r="B8" s="317" t="s">
        <v>3416</v>
      </c>
      <c r="C8" t="s">
        <v>3418</v>
      </c>
      <c r="D8" s="317" t="s">
        <v>3419</v>
      </c>
      <c r="E8" t="s">
        <v>3421</v>
      </c>
      <c r="F8" s="392">
        <v>-45000</v>
      </c>
      <c r="G8" s="392">
        <v>50000</v>
      </c>
      <c r="H8" s="392">
        <v>100</v>
      </c>
      <c r="I8" s="392" t="s">
        <v>3422</v>
      </c>
      <c r="J8" s="393" t="s">
        <v>3831</v>
      </c>
      <c r="K8" s="387" t="s">
        <v>446</v>
      </c>
      <c r="L8" s="387" t="s">
        <v>447</v>
      </c>
      <c r="M8" s="391"/>
    </row>
    <row r="9" spans="1:14">
      <c r="A9" t="s">
        <v>4</v>
      </c>
      <c r="B9" t="s">
        <v>11</v>
      </c>
      <c r="C9" t="s">
        <v>107</v>
      </c>
      <c r="D9" s="20" t="s">
        <v>11</v>
      </c>
      <c r="E9" t="s">
        <v>2283</v>
      </c>
      <c r="F9" s="394">
        <v>0</v>
      </c>
      <c r="G9" s="394">
        <v>1</v>
      </c>
      <c r="H9" s="13">
        <v>0.02</v>
      </c>
      <c r="I9" s="370" t="s">
        <v>428</v>
      </c>
      <c r="J9" s="370" t="s">
        <v>3263</v>
      </c>
      <c r="K9" s="370" t="s">
        <v>185</v>
      </c>
      <c r="L9" s="314" t="s">
        <v>186</v>
      </c>
      <c r="M9" s="395" t="s">
        <v>141</v>
      </c>
      <c r="N9" s="370" t="s">
        <v>167</v>
      </c>
    </row>
    <row r="10" spans="1:14">
      <c r="A10" t="s">
        <v>4</v>
      </c>
      <c r="B10" t="s">
        <v>5</v>
      </c>
      <c r="C10" t="s">
        <v>285</v>
      </c>
      <c r="D10" s="20" t="s">
        <v>331</v>
      </c>
      <c r="E10" t="s">
        <v>2282</v>
      </c>
      <c r="F10" s="394">
        <v>-0.25</v>
      </c>
      <c r="G10" s="394">
        <f>ROUND(MaxBoundCalculations!B88,1)</f>
        <v>1</v>
      </c>
      <c r="H10" s="394">
        <v>0.01</v>
      </c>
      <c r="I10" s="370" t="s">
        <v>3827</v>
      </c>
      <c r="J10" s="370" t="s">
        <v>3832</v>
      </c>
      <c r="K10" s="370" t="s">
        <v>187</v>
      </c>
      <c r="L10" s="314" t="s">
        <v>188</v>
      </c>
      <c r="M10" s="395" t="s">
        <v>3166</v>
      </c>
      <c r="N10" s="370" t="s">
        <v>3167</v>
      </c>
    </row>
    <row r="11" spans="1:14">
      <c r="A11" s="317" t="s">
        <v>4</v>
      </c>
      <c r="B11" s="317" t="s">
        <v>451</v>
      </c>
      <c r="C11" t="s">
        <v>452</v>
      </c>
      <c r="D11" s="317" t="s">
        <v>451</v>
      </c>
      <c r="E11" t="s">
        <v>2281</v>
      </c>
      <c r="F11" s="386">
        <v>0</v>
      </c>
      <c r="G11" s="386">
        <v>1</v>
      </c>
      <c r="H11" s="386">
        <v>0.01</v>
      </c>
      <c r="I11" s="314" t="s">
        <v>453</v>
      </c>
      <c r="J11" s="370" t="s">
        <v>3654</v>
      </c>
      <c r="K11" s="370" t="s">
        <v>454</v>
      </c>
      <c r="L11" s="314" t="s">
        <v>455</v>
      </c>
      <c r="M11" s="396" t="s">
        <v>456</v>
      </c>
    </row>
    <row r="12" spans="1:14">
      <c r="A12" s="317" t="s">
        <v>4</v>
      </c>
      <c r="B12" s="317" t="s">
        <v>3644</v>
      </c>
      <c r="C12" t="s">
        <v>3645</v>
      </c>
      <c r="D12" s="317" t="s">
        <v>451</v>
      </c>
      <c r="E12" t="s">
        <v>3646</v>
      </c>
      <c r="F12" s="397">
        <v>0</v>
      </c>
      <c r="G12" s="397">
        <v>1</v>
      </c>
      <c r="H12" s="397">
        <v>1</v>
      </c>
      <c r="I12" s="370" t="s">
        <v>26</v>
      </c>
      <c r="J12" s="370" t="s">
        <v>3647</v>
      </c>
      <c r="K12" s="370" t="s">
        <v>454</v>
      </c>
      <c r="L12" s="314" t="s">
        <v>455</v>
      </c>
      <c r="M12" s="396" t="s">
        <v>456</v>
      </c>
    </row>
    <row r="13" spans="1:14">
      <c r="A13" t="s">
        <v>4</v>
      </c>
      <c r="B13" t="s">
        <v>2963</v>
      </c>
      <c r="C13" t="s">
        <v>2964</v>
      </c>
      <c r="D13" t="s">
        <v>2963</v>
      </c>
      <c r="E13" t="s">
        <v>2965</v>
      </c>
      <c r="F13" s="13">
        <v>0</v>
      </c>
      <c r="G13" s="13">
        <f>-ROUND(MaxBoundCalculations!$B$206,2)</f>
        <v>0.33</v>
      </c>
      <c r="H13" s="13">
        <v>0.01</v>
      </c>
      <c r="I13" s="370" t="s">
        <v>2966</v>
      </c>
      <c r="J13" s="370" t="s">
        <v>3429</v>
      </c>
      <c r="K13" s="370" t="s">
        <v>189</v>
      </c>
      <c r="L13" s="314" t="s">
        <v>190</v>
      </c>
      <c r="M13" s="398" t="s">
        <v>3180</v>
      </c>
    </row>
    <row r="14" spans="1:14" ht="203">
      <c r="A14" s="317" t="s">
        <v>4</v>
      </c>
      <c r="B14" s="317" t="s">
        <v>3406</v>
      </c>
      <c r="C14" t="s">
        <v>3407</v>
      </c>
      <c r="D14" s="317" t="s">
        <v>3408</v>
      </c>
      <c r="E14" t="s">
        <v>3409</v>
      </c>
      <c r="F14" s="394">
        <v>0</v>
      </c>
      <c r="G14" s="394">
        <v>1</v>
      </c>
      <c r="H14" s="394">
        <v>0.01</v>
      </c>
      <c r="I14" s="370" t="s">
        <v>3653</v>
      </c>
      <c r="J14" s="45" t="s">
        <v>3844</v>
      </c>
      <c r="K14" s="387" t="s">
        <v>449</v>
      </c>
      <c r="L14" s="387" t="s">
        <v>450</v>
      </c>
      <c r="M14" s="388" t="s">
        <v>3165</v>
      </c>
    </row>
    <row r="15" spans="1:14">
      <c r="A15" s="317" t="s">
        <v>4</v>
      </c>
      <c r="B15" s="317" t="s">
        <v>3412</v>
      </c>
      <c r="C15" t="s">
        <v>3413</v>
      </c>
      <c r="D15" s="317" t="s">
        <v>3408</v>
      </c>
      <c r="E15" t="s">
        <v>3410</v>
      </c>
      <c r="F15" s="397">
        <v>0</v>
      </c>
      <c r="G15" s="397">
        <v>1</v>
      </c>
      <c r="H15" s="397">
        <v>1</v>
      </c>
      <c r="I15" s="370" t="s">
        <v>26</v>
      </c>
      <c r="J15" s="370" t="s">
        <v>3411</v>
      </c>
      <c r="K15" s="387"/>
      <c r="L15" s="387"/>
    </row>
    <row r="16" spans="1:14">
      <c r="A16" s="317" t="s">
        <v>4</v>
      </c>
      <c r="B16" s="317" t="s">
        <v>3601</v>
      </c>
      <c r="C16" t="s">
        <v>3602</v>
      </c>
      <c r="D16" s="317" t="s">
        <v>3603</v>
      </c>
      <c r="E16" t="s">
        <v>3604</v>
      </c>
      <c r="F16" s="397">
        <v>-50</v>
      </c>
      <c r="G16" s="397">
        <v>50</v>
      </c>
      <c r="H16" s="397">
        <v>1</v>
      </c>
      <c r="I16" s="370" t="s">
        <v>3652</v>
      </c>
      <c r="J16" s="370" t="s">
        <v>3828</v>
      </c>
      <c r="K16" s="387"/>
      <c r="L16" s="387"/>
    </row>
    <row r="17" spans="1:14" ht="29">
      <c r="A17" t="s">
        <v>4</v>
      </c>
      <c r="B17" t="s">
        <v>3794</v>
      </c>
      <c r="C17" t="s">
        <v>3796</v>
      </c>
      <c r="D17" s="317" t="s">
        <v>3408</v>
      </c>
      <c r="E17" t="s">
        <v>3795</v>
      </c>
      <c r="F17" s="397">
        <v>0</v>
      </c>
      <c r="G17" s="397">
        <v>1</v>
      </c>
      <c r="H17" s="397">
        <v>1</v>
      </c>
      <c r="I17" s="370" t="s">
        <v>26</v>
      </c>
      <c r="J17" s="45" t="s">
        <v>3845</v>
      </c>
      <c r="K17" s="387"/>
      <c r="L17" s="387"/>
    </row>
    <row r="18" spans="1:14">
      <c r="A18" t="s">
        <v>67</v>
      </c>
      <c r="B18" t="s">
        <v>15</v>
      </c>
      <c r="C18" t="s">
        <v>2465</v>
      </c>
      <c r="D18" t="s">
        <v>15</v>
      </c>
      <c r="E18" t="s">
        <v>2464</v>
      </c>
      <c r="F18" s="394">
        <v>0</v>
      </c>
      <c r="G18" s="394">
        <v>1</v>
      </c>
      <c r="H18" s="394">
        <v>0.01</v>
      </c>
      <c r="I18" s="370" t="s">
        <v>109</v>
      </c>
      <c r="J18" s="370" t="s">
        <v>3686</v>
      </c>
      <c r="K18" s="370" t="s">
        <v>191</v>
      </c>
      <c r="L18" s="314" t="s">
        <v>192</v>
      </c>
      <c r="M18" s="395" t="s">
        <v>3168</v>
      </c>
    </row>
    <row r="19" spans="1:14">
      <c r="A19" t="s">
        <v>67</v>
      </c>
      <c r="B19" t="s">
        <v>96</v>
      </c>
      <c r="C19" t="s">
        <v>286</v>
      </c>
      <c r="D19" t="s">
        <v>96</v>
      </c>
      <c r="E19" t="s">
        <v>2280</v>
      </c>
      <c r="F19" s="394">
        <v>0</v>
      </c>
      <c r="G19" s="394">
        <v>0.75</v>
      </c>
      <c r="H19" s="394">
        <v>0.01</v>
      </c>
      <c r="I19" s="370" t="s">
        <v>27</v>
      </c>
      <c r="J19" s="370" t="s">
        <v>3169</v>
      </c>
      <c r="K19" s="370" t="s">
        <v>193</v>
      </c>
      <c r="L19" s="314" t="s">
        <v>194</v>
      </c>
      <c r="M19" s="395" t="s">
        <v>142</v>
      </c>
      <c r="N19" s="370" t="s">
        <v>416</v>
      </c>
    </row>
    <row r="20" spans="1:14">
      <c r="A20" t="s">
        <v>67</v>
      </c>
      <c r="B20" t="s">
        <v>14</v>
      </c>
      <c r="C20" t="s">
        <v>7</v>
      </c>
      <c r="D20" t="s">
        <v>14</v>
      </c>
      <c r="E20" t="s">
        <v>2279</v>
      </c>
      <c r="F20">
        <v>0</v>
      </c>
      <c r="G20">
        <v>1</v>
      </c>
      <c r="H20">
        <v>1</v>
      </c>
      <c r="I20" s="370" t="s">
        <v>26</v>
      </c>
      <c r="J20" s="370" t="s">
        <v>2288</v>
      </c>
      <c r="K20" s="370" t="s">
        <v>195</v>
      </c>
      <c r="L20" s="314" t="s">
        <v>196</v>
      </c>
    </row>
    <row r="21" spans="1:14">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c r="A22" t="s">
        <v>67</v>
      </c>
      <c r="B22" t="s">
        <v>252</v>
      </c>
      <c r="C22" t="s">
        <v>3435</v>
      </c>
      <c r="D22" s="20" t="s">
        <v>332</v>
      </c>
      <c r="E22" t="s">
        <v>2277</v>
      </c>
      <c r="F22">
        <v>0</v>
      </c>
      <c r="G22" s="394">
        <v>0.5</v>
      </c>
      <c r="H22" s="13">
        <v>0.01</v>
      </c>
      <c r="I22" s="370" t="s">
        <v>255</v>
      </c>
      <c r="J22" s="370" t="s">
        <v>3436</v>
      </c>
      <c r="K22" s="370" t="s">
        <v>253</v>
      </c>
      <c r="L22" s="314" t="s">
        <v>254</v>
      </c>
      <c r="M22" s="396" t="s">
        <v>292</v>
      </c>
      <c r="N22" s="400"/>
    </row>
    <row r="23" spans="1:14">
      <c r="A23" t="s">
        <v>67</v>
      </c>
      <c r="B23" t="s">
        <v>3744</v>
      </c>
      <c r="C23" t="s">
        <v>3745</v>
      </c>
      <c r="D23" s="20" t="s">
        <v>332</v>
      </c>
      <c r="E23" t="s">
        <v>3746</v>
      </c>
      <c r="F23">
        <v>0</v>
      </c>
      <c r="G23" s="39">
        <v>600000</v>
      </c>
      <c r="H23" s="39">
        <v>5000</v>
      </c>
      <c r="I23" s="370" t="s">
        <v>3747</v>
      </c>
      <c r="J23" s="370" t="s">
        <v>3755</v>
      </c>
      <c r="K23" s="370"/>
      <c r="L23" s="314"/>
    </row>
    <row r="24" spans="1:14">
      <c r="A24" t="s">
        <v>67</v>
      </c>
      <c r="B24" t="s">
        <v>3822</v>
      </c>
      <c r="C24" t="s">
        <v>3823</v>
      </c>
      <c r="D24" s="20" t="s">
        <v>332</v>
      </c>
      <c r="E24" t="s">
        <v>3824</v>
      </c>
      <c r="F24">
        <v>0</v>
      </c>
      <c r="G24">
        <v>1</v>
      </c>
      <c r="H24">
        <v>1</v>
      </c>
      <c r="I24" s="370" t="s">
        <v>26</v>
      </c>
      <c r="J24" s="370" t="s">
        <v>3825</v>
      </c>
      <c r="K24" s="370"/>
      <c r="L24" s="314"/>
    </row>
    <row r="25" spans="1:14">
      <c r="A25" t="s">
        <v>67</v>
      </c>
      <c r="B25" t="s">
        <v>13</v>
      </c>
      <c r="C25" t="s">
        <v>122</v>
      </c>
      <c r="D25" t="s">
        <v>13</v>
      </c>
      <c r="E25" t="s">
        <v>2276</v>
      </c>
      <c r="F25">
        <v>0</v>
      </c>
      <c r="G25">
        <v>1</v>
      </c>
      <c r="H25">
        <v>1</v>
      </c>
      <c r="I25" s="370" t="s">
        <v>26</v>
      </c>
      <c r="J25" s="370" t="s">
        <v>2919</v>
      </c>
      <c r="K25" s="370" t="s">
        <v>197</v>
      </c>
      <c r="L25" s="314" t="s">
        <v>198</v>
      </c>
      <c r="M25" s="396" t="s">
        <v>70</v>
      </c>
      <c r="N25" s="400"/>
    </row>
    <row r="26" spans="1:14">
      <c r="A26" t="s">
        <v>67</v>
      </c>
      <c r="B26" t="s">
        <v>2442</v>
      </c>
      <c r="C26" t="s">
        <v>2441</v>
      </c>
      <c r="D26" t="s">
        <v>16</v>
      </c>
      <c r="E26" t="s">
        <v>2275</v>
      </c>
      <c r="F26" s="394">
        <v>0</v>
      </c>
      <c r="G26" s="394">
        <v>0.5</v>
      </c>
      <c r="H26" s="394">
        <v>0.01</v>
      </c>
      <c r="I26" s="370" t="s">
        <v>2443</v>
      </c>
      <c r="J26" s="370" t="s">
        <v>3655</v>
      </c>
      <c r="K26" s="370" t="s">
        <v>199</v>
      </c>
      <c r="L26" s="314" t="s">
        <v>200</v>
      </c>
      <c r="M26" s="395" t="s">
        <v>146</v>
      </c>
    </row>
    <row r="27" spans="1:14">
      <c r="A27" t="s">
        <v>67</v>
      </c>
      <c r="B27" t="s">
        <v>12</v>
      </c>
      <c r="C27" t="s">
        <v>6</v>
      </c>
      <c r="D27" t="s">
        <v>12</v>
      </c>
      <c r="E27" t="s">
        <v>2274</v>
      </c>
      <c r="F27">
        <v>0</v>
      </c>
      <c r="G27">
        <v>1</v>
      </c>
      <c r="H27">
        <v>1</v>
      </c>
      <c r="I27" s="370" t="s">
        <v>26</v>
      </c>
      <c r="J27" s="370" t="s">
        <v>3170</v>
      </c>
      <c r="K27" s="370" t="s">
        <v>201</v>
      </c>
      <c r="L27" s="314" t="s">
        <v>202</v>
      </c>
    </row>
    <row r="28" spans="1:14">
      <c r="A28" s="317" t="s">
        <v>8</v>
      </c>
      <c r="B28" s="317" t="s">
        <v>315</v>
      </c>
      <c r="C28" t="s">
        <v>316</v>
      </c>
      <c r="D28" s="317" t="s">
        <v>315</v>
      </c>
      <c r="E28" t="s">
        <v>2273</v>
      </c>
      <c r="F28" s="317">
        <v>0</v>
      </c>
      <c r="G28" s="317">
        <v>1</v>
      </c>
      <c r="H28" s="317">
        <v>1</v>
      </c>
      <c r="I28" s="314" t="s">
        <v>26</v>
      </c>
      <c r="J28" s="370" t="s">
        <v>3171</v>
      </c>
      <c r="K28" s="370" t="s">
        <v>317</v>
      </c>
      <c r="L28" s="314" t="s">
        <v>318</v>
      </c>
    </row>
    <row r="29" spans="1:14">
      <c r="A29" s="317" t="s">
        <v>8</v>
      </c>
      <c r="B29" s="317" t="s">
        <v>3748</v>
      </c>
      <c r="C29" t="s">
        <v>3749</v>
      </c>
      <c r="D29" s="317" t="s">
        <v>3748</v>
      </c>
      <c r="E29" t="s">
        <v>3750</v>
      </c>
      <c r="F29" s="317">
        <v>0</v>
      </c>
      <c r="G29" s="317">
        <v>1</v>
      </c>
      <c r="H29" s="317">
        <v>1</v>
      </c>
      <c r="I29" s="314" t="s">
        <v>26</v>
      </c>
      <c r="J29" s="370" t="s">
        <v>3751</v>
      </c>
      <c r="K29" s="370"/>
      <c r="L29" s="314"/>
    </row>
    <row r="30" spans="1:14">
      <c r="A30" t="s">
        <v>8</v>
      </c>
      <c r="B30" s="370" t="s">
        <v>3101</v>
      </c>
      <c r="C30" t="s">
        <v>2718</v>
      </c>
      <c r="D30" s="370" t="s">
        <v>3101</v>
      </c>
      <c r="E30" t="s">
        <v>2264</v>
      </c>
      <c r="F30" s="394">
        <v>0</v>
      </c>
      <c r="G30" s="13">
        <v>1</v>
      </c>
      <c r="H30" s="13">
        <v>0.01</v>
      </c>
      <c r="I30" s="370" t="s">
        <v>31</v>
      </c>
      <c r="J30" s="370" t="s">
        <v>3778</v>
      </c>
      <c r="K30" s="370" t="s">
        <v>2429</v>
      </c>
      <c r="L30" s="314" t="s">
        <v>2430</v>
      </c>
      <c r="M30" s="396" t="s">
        <v>144</v>
      </c>
    </row>
    <row r="31" spans="1:14">
      <c r="A31" t="s">
        <v>8</v>
      </c>
      <c r="B31" s="370" t="s">
        <v>3517</v>
      </c>
      <c r="C31" t="s">
        <v>3518</v>
      </c>
      <c r="D31" s="184"/>
      <c r="E31" s="184"/>
      <c r="F31" s="317">
        <v>0</v>
      </c>
      <c r="G31" s="317">
        <v>1</v>
      </c>
      <c r="H31" s="317">
        <v>1</v>
      </c>
      <c r="I31" s="314" t="s">
        <v>26</v>
      </c>
      <c r="J31" s="370" t="s">
        <v>3519</v>
      </c>
      <c r="K31" s="370"/>
      <c r="L31" s="314"/>
      <c r="M31" s="396"/>
    </row>
    <row r="32" spans="1:14">
      <c r="A32" t="s">
        <v>8</v>
      </c>
      <c r="B32" s="370" t="s">
        <v>3734</v>
      </c>
      <c r="C32" t="s">
        <v>3736</v>
      </c>
      <c r="D32" s="370" t="s">
        <v>3101</v>
      </c>
      <c r="E32" t="s">
        <v>3732</v>
      </c>
      <c r="F32" s="317">
        <v>0</v>
      </c>
      <c r="G32" s="317">
        <v>1</v>
      </c>
      <c r="H32" s="317">
        <v>1</v>
      </c>
      <c r="I32" s="317" t="s">
        <v>26</v>
      </c>
      <c r="J32" s="370" t="s">
        <v>3733</v>
      </c>
      <c r="K32" s="370"/>
      <c r="L32" s="314"/>
      <c r="M32" s="396"/>
    </row>
    <row r="33" spans="1:14">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c r="A35" t="s">
        <v>8</v>
      </c>
      <c r="B35" t="s">
        <v>289</v>
      </c>
      <c r="C35" t="s">
        <v>288</v>
      </c>
      <c r="D35" t="s">
        <v>289</v>
      </c>
      <c r="E35" t="s">
        <v>2270</v>
      </c>
      <c r="F35">
        <v>0</v>
      </c>
      <c r="G35">
        <v>1</v>
      </c>
      <c r="H35">
        <v>1</v>
      </c>
      <c r="I35" s="370" t="s">
        <v>26</v>
      </c>
    </row>
    <row r="36" spans="1:14">
      <c r="A36" t="s">
        <v>8</v>
      </c>
      <c r="B36" t="s">
        <v>3457</v>
      </c>
      <c r="C36" t="s">
        <v>3458</v>
      </c>
      <c r="D36" t="s">
        <v>3459</v>
      </c>
      <c r="E36" t="s">
        <v>3619</v>
      </c>
      <c r="F36" s="317">
        <v>0</v>
      </c>
      <c r="G36" s="404">
        <v>1</v>
      </c>
      <c r="H36" s="317">
        <v>1</v>
      </c>
      <c r="I36" s="317" t="s">
        <v>3460</v>
      </c>
      <c r="J36" s="370" t="s">
        <v>3461</v>
      </c>
      <c r="K36" s="370"/>
      <c r="L36" s="314"/>
      <c r="M36" s="41" t="s">
        <v>3462</v>
      </c>
    </row>
    <row r="37" spans="1:14">
      <c r="A37" t="s">
        <v>8</v>
      </c>
      <c r="B37" t="s">
        <v>17</v>
      </c>
      <c r="C37" t="s">
        <v>24</v>
      </c>
      <c r="D37" t="s">
        <v>17</v>
      </c>
      <c r="E37" t="s">
        <v>2269</v>
      </c>
      <c r="F37" s="394">
        <v>0</v>
      </c>
      <c r="G37" s="13">
        <v>1</v>
      </c>
      <c r="H37" s="13">
        <v>0.01</v>
      </c>
      <c r="I37" s="370" t="s">
        <v>30</v>
      </c>
      <c r="J37" s="370" t="s">
        <v>3656</v>
      </c>
      <c r="K37" s="370" t="s">
        <v>203</v>
      </c>
      <c r="L37" s="314" t="s">
        <v>204</v>
      </c>
      <c r="M37" s="395" t="s">
        <v>146</v>
      </c>
    </row>
    <row r="38" spans="1:14">
      <c r="A38" t="s">
        <v>8</v>
      </c>
      <c r="B38" t="s">
        <v>124</v>
      </c>
      <c r="C38" t="s">
        <v>123</v>
      </c>
      <c r="D38" t="s">
        <v>124</v>
      </c>
      <c r="E38" t="s">
        <v>2268</v>
      </c>
      <c r="F38" s="39">
        <v>0</v>
      </c>
      <c r="G38" s="39">
        <v>25000</v>
      </c>
      <c r="H38" s="39">
        <v>500</v>
      </c>
      <c r="I38" s="370" t="s">
        <v>181</v>
      </c>
      <c r="J38" s="370" t="s">
        <v>3687</v>
      </c>
      <c r="K38" s="370" t="s">
        <v>205</v>
      </c>
      <c r="L38" s="314" t="s">
        <v>206</v>
      </c>
      <c r="M38" s="395" t="s">
        <v>143</v>
      </c>
      <c r="N38" s="370" t="s">
        <v>182</v>
      </c>
    </row>
    <row r="39" spans="1:14">
      <c r="A39" t="s">
        <v>8</v>
      </c>
      <c r="B39" t="s">
        <v>2995</v>
      </c>
      <c r="C39" t="s">
        <v>2996</v>
      </c>
      <c r="D39" t="s">
        <v>2995</v>
      </c>
      <c r="E39" s="184"/>
      <c r="F39">
        <v>0</v>
      </c>
      <c r="G39">
        <v>1</v>
      </c>
      <c r="H39">
        <v>1</v>
      </c>
      <c r="I39" s="370" t="s">
        <v>26</v>
      </c>
      <c r="J39" s="393" t="s">
        <v>3837</v>
      </c>
    </row>
    <row r="40" spans="1:14">
      <c r="A40" t="s">
        <v>8</v>
      </c>
      <c r="B40" t="s">
        <v>55</v>
      </c>
      <c r="C40" t="s">
        <v>125</v>
      </c>
      <c r="D40" t="s">
        <v>55</v>
      </c>
      <c r="E40" s="184"/>
      <c r="F40">
        <v>0</v>
      </c>
      <c r="G40">
        <v>1</v>
      </c>
      <c r="H40">
        <v>1</v>
      </c>
      <c r="I40" s="370" t="s">
        <v>26</v>
      </c>
      <c r="J40" s="393" t="s">
        <v>3703</v>
      </c>
    </row>
    <row r="41" spans="1:14">
      <c r="A41" t="s">
        <v>8</v>
      </c>
      <c r="B41" t="s">
        <v>3701</v>
      </c>
      <c r="C41" t="s">
        <v>3702</v>
      </c>
      <c r="D41" t="s">
        <v>3701</v>
      </c>
      <c r="E41" s="184"/>
      <c r="F41">
        <v>0</v>
      </c>
      <c r="G41">
        <v>1</v>
      </c>
      <c r="H41">
        <v>1</v>
      </c>
      <c r="I41" s="370" t="s">
        <v>26</v>
      </c>
      <c r="J41" s="393" t="s">
        <v>3838</v>
      </c>
    </row>
    <row r="42" spans="1:14">
      <c r="A42" t="s">
        <v>8</v>
      </c>
      <c r="B42" t="s">
        <v>344</v>
      </c>
      <c r="C42" t="s">
        <v>345</v>
      </c>
      <c r="D42" t="s">
        <v>344</v>
      </c>
      <c r="E42" t="s">
        <v>2267</v>
      </c>
      <c r="F42">
        <v>0</v>
      </c>
      <c r="G42">
        <v>1</v>
      </c>
      <c r="H42">
        <v>1</v>
      </c>
      <c r="I42" s="370" t="s">
        <v>26</v>
      </c>
      <c r="J42" s="370"/>
    </row>
    <row r="43" spans="1:14">
      <c r="A43" s="317" t="s">
        <v>8</v>
      </c>
      <c r="B43" s="317" t="s">
        <v>243</v>
      </c>
      <c r="C43" t="s">
        <v>244</v>
      </c>
      <c r="D43" s="317" t="s">
        <v>243</v>
      </c>
      <c r="E43" t="s">
        <v>2266</v>
      </c>
      <c r="F43" s="386">
        <v>-0.3</v>
      </c>
      <c r="G43" s="386">
        <v>0.6</v>
      </c>
      <c r="H43" s="386">
        <v>0.01</v>
      </c>
      <c r="I43" s="314" t="s">
        <v>245</v>
      </c>
      <c r="J43" s="370" t="s">
        <v>3829</v>
      </c>
      <c r="K43" s="314" t="s">
        <v>2230</v>
      </c>
      <c r="L43" s="314" t="s">
        <v>246</v>
      </c>
      <c r="M43" s="395" t="s">
        <v>3179</v>
      </c>
    </row>
    <row r="44" spans="1:14">
      <c r="A44" s="317" t="s">
        <v>8</v>
      </c>
      <c r="B44" s="319" t="s">
        <v>2303</v>
      </c>
      <c r="C44" t="s">
        <v>2304</v>
      </c>
      <c r="D44" s="319" t="s">
        <v>2303</v>
      </c>
      <c r="E44" s="317" t="s">
        <v>2305</v>
      </c>
      <c r="F44" s="386">
        <v>0</v>
      </c>
      <c r="G44" s="386">
        <v>0.9</v>
      </c>
      <c r="H44" s="386">
        <v>0.01</v>
      </c>
      <c r="I44" s="314" t="s">
        <v>2306</v>
      </c>
      <c r="J44" s="370" t="s">
        <v>3172</v>
      </c>
      <c r="K44" s="314" t="s">
        <v>2359</v>
      </c>
      <c r="L44" s="314" t="s">
        <v>2358</v>
      </c>
    </row>
    <row r="45" spans="1:14">
      <c r="A45" s="317" t="s">
        <v>8</v>
      </c>
      <c r="B45" s="317" t="s">
        <v>240</v>
      </c>
      <c r="C45" t="s">
        <v>270</v>
      </c>
      <c r="D45" s="317" t="s">
        <v>334</v>
      </c>
      <c r="E45" t="s">
        <v>2265</v>
      </c>
      <c r="F45" s="386">
        <v>0</v>
      </c>
      <c r="G45" s="386">
        <v>0.4</v>
      </c>
      <c r="H45" s="386">
        <v>0.01</v>
      </c>
      <c r="I45" s="314" t="s">
        <v>241</v>
      </c>
      <c r="J45" s="370" t="s">
        <v>2285</v>
      </c>
      <c r="K45" s="314" t="s">
        <v>2231</v>
      </c>
      <c r="L45" s="314" t="s">
        <v>242</v>
      </c>
      <c r="M45" s="396" t="s">
        <v>294</v>
      </c>
    </row>
    <row r="46" spans="1:14">
      <c r="A46" s="317" t="s">
        <v>8</v>
      </c>
      <c r="B46" t="s">
        <v>2764</v>
      </c>
      <c r="C46" t="s">
        <v>2766</v>
      </c>
      <c r="D46" t="s">
        <v>2764</v>
      </c>
      <c r="E46" t="s">
        <v>2767</v>
      </c>
      <c r="F46" s="386">
        <v>0</v>
      </c>
      <c r="G46" s="386">
        <v>0.95</v>
      </c>
      <c r="H46" s="386">
        <v>0.01</v>
      </c>
      <c r="I46" s="314" t="s">
        <v>2768</v>
      </c>
      <c r="J46" s="370" t="s">
        <v>3689</v>
      </c>
      <c r="K46" s="370" t="s">
        <v>207</v>
      </c>
      <c r="L46" s="314"/>
      <c r="M46" s="395" t="s">
        <v>3178</v>
      </c>
    </row>
    <row r="47" spans="1:14">
      <c r="A47" t="s">
        <v>8</v>
      </c>
      <c r="B47" t="s">
        <v>18</v>
      </c>
      <c r="C47" t="s">
        <v>126</v>
      </c>
      <c r="D47" t="s">
        <v>18</v>
      </c>
      <c r="E47" t="s">
        <v>2765</v>
      </c>
      <c r="F47" s="317">
        <v>0</v>
      </c>
      <c r="G47" s="317">
        <v>60</v>
      </c>
      <c r="H47" s="317">
        <v>1</v>
      </c>
      <c r="I47" s="317" t="str">
        <f>UnitControlCenter!$B$51</f>
        <v>$/MWh</v>
      </c>
      <c r="J47" s="370" t="s">
        <v>3690</v>
      </c>
      <c r="K47" s="370" t="s">
        <v>207</v>
      </c>
      <c r="L47" s="314" t="s">
        <v>208</v>
      </c>
      <c r="M47" s="395" t="s">
        <v>145</v>
      </c>
    </row>
    <row r="48" spans="1:14">
      <c r="A48" t="s">
        <v>8</v>
      </c>
      <c r="B48" t="s">
        <v>3547</v>
      </c>
      <c r="C48" t="s">
        <v>3548</v>
      </c>
      <c r="D48" t="s">
        <v>3549</v>
      </c>
      <c r="E48" t="s">
        <v>3550</v>
      </c>
      <c r="F48" s="394">
        <v>0</v>
      </c>
      <c r="G48" s="13">
        <v>1</v>
      </c>
      <c r="H48" s="13">
        <v>0.01</v>
      </c>
      <c r="I48" s="317" t="s">
        <v>3551</v>
      </c>
      <c r="J48" s="370" t="s">
        <v>3552</v>
      </c>
      <c r="K48" s="370"/>
      <c r="L48" s="314"/>
      <c r="M48" s="395"/>
    </row>
    <row r="49" spans="1:14">
      <c r="A49" t="s">
        <v>8</v>
      </c>
      <c r="B49" t="s">
        <v>3607</v>
      </c>
      <c r="C49" t="s">
        <v>3605</v>
      </c>
      <c r="D49" t="s">
        <v>3606</v>
      </c>
      <c r="E49" t="s">
        <v>3610</v>
      </c>
      <c r="F49" s="401">
        <v>-100</v>
      </c>
      <c r="G49">
        <v>100</v>
      </c>
      <c r="H49">
        <v>5</v>
      </c>
      <c r="I49" s="317" t="s">
        <v>3613</v>
      </c>
      <c r="J49" s="370" t="s">
        <v>3833</v>
      </c>
      <c r="K49" s="370"/>
      <c r="L49" s="314"/>
      <c r="M49" s="395"/>
    </row>
    <row r="50" spans="1:14">
      <c r="A50" t="s">
        <v>8</v>
      </c>
      <c r="B50" t="s">
        <v>3608</v>
      </c>
      <c r="C50" t="s">
        <v>3609</v>
      </c>
      <c r="D50" t="s">
        <v>3606</v>
      </c>
      <c r="E50" t="s">
        <v>3611</v>
      </c>
      <c r="F50" s="394">
        <v>-1</v>
      </c>
      <c r="G50" s="13">
        <v>1</v>
      </c>
      <c r="H50" s="13">
        <v>0.01</v>
      </c>
      <c r="I50" s="317" t="s">
        <v>3612</v>
      </c>
      <c r="J50" s="370" t="s">
        <v>3834</v>
      </c>
      <c r="K50" s="370"/>
      <c r="L50" s="314"/>
      <c r="M50" s="395"/>
    </row>
    <row r="51" spans="1:14">
      <c r="A51" t="s">
        <v>8</v>
      </c>
      <c r="B51" t="s">
        <v>3614</v>
      </c>
      <c r="C51" t="s">
        <v>3615</v>
      </c>
      <c r="D51" t="s">
        <v>3614</v>
      </c>
      <c r="E51" t="s">
        <v>3616</v>
      </c>
      <c r="F51" s="401">
        <v>0</v>
      </c>
      <c r="G51">
        <v>100</v>
      </c>
      <c r="H51">
        <v>5</v>
      </c>
      <c r="I51" s="317" t="s">
        <v>3617</v>
      </c>
      <c r="J51" s="370" t="s">
        <v>3618</v>
      </c>
      <c r="K51" s="370"/>
      <c r="L51" s="314"/>
      <c r="M51" s="395"/>
    </row>
    <row r="52" spans="1:14">
      <c r="A52" t="s">
        <v>9</v>
      </c>
      <c r="B52" t="s">
        <v>3199</v>
      </c>
      <c r="C52" t="s">
        <v>3161</v>
      </c>
      <c r="D52" t="s">
        <v>3199</v>
      </c>
      <c r="E52" t="s">
        <v>3162</v>
      </c>
      <c r="F52" s="386">
        <v>0</v>
      </c>
      <c r="G52" s="386">
        <v>0.5</v>
      </c>
      <c r="H52" s="386">
        <v>0.01</v>
      </c>
      <c r="I52" s="314" t="s">
        <v>3160</v>
      </c>
      <c r="J52" s="370" t="s">
        <v>3200</v>
      </c>
    </row>
    <row r="53" spans="1:14">
      <c r="A53" t="s">
        <v>9</v>
      </c>
      <c r="B53" t="s">
        <v>23</v>
      </c>
      <c r="C53" t="s">
        <v>2998</v>
      </c>
      <c r="D53" t="s">
        <v>2999</v>
      </c>
      <c r="E53" t="s">
        <v>2997</v>
      </c>
      <c r="F53" s="394">
        <v>0</v>
      </c>
      <c r="G53" s="13">
        <v>1</v>
      </c>
      <c r="H53" s="13">
        <v>0.01</v>
      </c>
      <c r="I53" s="370" t="s">
        <v>2791</v>
      </c>
      <c r="J53" s="370" t="s">
        <v>3000</v>
      </c>
      <c r="K53" s="370" t="s">
        <v>228</v>
      </c>
      <c r="L53" s="314" t="s">
        <v>229</v>
      </c>
    </row>
    <row r="54" spans="1:14">
      <c r="A54" t="s">
        <v>9</v>
      </c>
      <c r="B54" t="s">
        <v>3811</v>
      </c>
      <c r="C54" t="s">
        <v>3812</v>
      </c>
      <c r="D54" t="s">
        <v>2999</v>
      </c>
      <c r="E54" t="s">
        <v>3813</v>
      </c>
      <c r="F54">
        <v>0</v>
      </c>
      <c r="G54">
        <v>1</v>
      </c>
      <c r="H54">
        <v>1</v>
      </c>
      <c r="I54" s="370" t="s">
        <v>26</v>
      </c>
      <c r="J54" s="370" t="s">
        <v>3814</v>
      </c>
      <c r="K54" s="370" t="s">
        <v>228</v>
      </c>
      <c r="L54" s="314" t="s">
        <v>229</v>
      </c>
    </row>
    <row r="55" spans="1:14">
      <c r="A55" t="s">
        <v>9</v>
      </c>
      <c r="B55" t="s">
        <v>20</v>
      </c>
      <c r="C55" t="s">
        <v>2746</v>
      </c>
      <c r="D55" t="s">
        <v>20</v>
      </c>
      <c r="E55" t="s">
        <v>2747</v>
      </c>
      <c r="F55" s="394">
        <v>0</v>
      </c>
      <c r="G55" s="13">
        <v>1</v>
      </c>
      <c r="H55" s="13">
        <v>0.01</v>
      </c>
      <c r="I55" s="370" t="s">
        <v>30</v>
      </c>
      <c r="J55" s="370" t="s">
        <v>2371</v>
      </c>
      <c r="K55" s="370" t="s">
        <v>209</v>
      </c>
      <c r="L55" s="314" t="s">
        <v>210</v>
      </c>
      <c r="M55" s="395" t="s">
        <v>2372</v>
      </c>
    </row>
    <row r="56" spans="1:14">
      <c r="A56" t="s">
        <v>9</v>
      </c>
      <c r="B56" t="s">
        <v>3802</v>
      </c>
      <c r="C56" t="s">
        <v>3803</v>
      </c>
      <c r="D56" t="s">
        <v>3802</v>
      </c>
      <c r="E56" t="s">
        <v>3804</v>
      </c>
      <c r="F56" s="401">
        <v>0</v>
      </c>
      <c r="G56">
        <v>20</v>
      </c>
      <c r="H56">
        <v>1</v>
      </c>
      <c r="I56" s="370" t="s">
        <v>3805</v>
      </c>
      <c r="J56" s="370" t="s">
        <v>3806</v>
      </c>
      <c r="K56" s="370"/>
      <c r="L56" s="314"/>
      <c r="M56" s="395"/>
    </row>
    <row r="57" spans="1:14">
      <c r="A57" t="s">
        <v>9</v>
      </c>
      <c r="B57" t="s">
        <v>3457</v>
      </c>
      <c r="C57" t="s">
        <v>3807</v>
      </c>
      <c r="D57" t="s">
        <v>3808</v>
      </c>
      <c r="E57" t="s">
        <v>3809</v>
      </c>
      <c r="F57" s="317">
        <v>0</v>
      </c>
      <c r="G57" s="404">
        <v>1</v>
      </c>
      <c r="H57" s="386">
        <v>0.01</v>
      </c>
      <c r="I57" s="317" t="s">
        <v>3460</v>
      </c>
      <c r="J57" s="370" t="s">
        <v>3810</v>
      </c>
      <c r="K57" s="370"/>
      <c r="L57" s="314"/>
      <c r="M57" s="41" t="s">
        <v>3462</v>
      </c>
    </row>
    <row r="58" spans="1:14">
      <c r="A58" t="s">
        <v>9</v>
      </c>
      <c r="B58" t="s">
        <v>97</v>
      </c>
      <c r="C58" t="s">
        <v>271</v>
      </c>
      <c r="D58" t="s">
        <v>3843</v>
      </c>
      <c r="E58" t="s">
        <v>2263</v>
      </c>
      <c r="F58" s="13">
        <v>0</v>
      </c>
      <c r="G58" s="13">
        <v>0.25</v>
      </c>
      <c r="H58" s="13">
        <v>0.01</v>
      </c>
      <c r="I58" s="370" t="s">
        <v>27</v>
      </c>
      <c r="J58" s="370" t="s">
        <v>3799</v>
      </c>
      <c r="K58" s="370" t="s">
        <v>211</v>
      </c>
      <c r="L58" s="314" t="s">
        <v>212</v>
      </c>
      <c r="M58" s="396" t="s">
        <v>2243</v>
      </c>
      <c r="N58" s="314" t="s">
        <v>2243</v>
      </c>
    </row>
    <row r="59" spans="1:14">
      <c r="A59" t="s">
        <v>9</v>
      </c>
      <c r="B59" t="s">
        <v>3842</v>
      </c>
      <c r="C59" t="s">
        <v>3841</v>
      </c>
      <c r="D59" t="s">
        <v>3843</v>
      </c>
      <c r="E59" t="s">
        <v>3839</v>
      </c>
      <c r="F59" s="13">
        <v>0</v>
      </c>
      <c r="G59" s="13">
        <v>0.25</v>
      </c>
      <c r="H59" s="13">
        <v>0.01</v>
      </c>
      <c r="I59" s="370" t="s">
        <v>27</v>
      </c>
      <c r="J59" s="370" t="s">
        <v>3840</v>
      </c>
      <c r="K59" s="370" t="s">
        <v>211</v>
      </c>
      <c r="L59" s="314" t="s">
        <v>212</v>
      </c>
      <c r="M59" s="396" t="s">
        <v>2243</v>
      </c>
      <c r="N59" s="314" t="s">
        <v>2243</v>
      </c>
    </row>
    <row r="60" spans="1:14">
      <c r="A60" t="s">
        <v>9</v>
      </c>
      <c r="B60" t="s">
        <v>3511</v>
      </c>
      <c r="C60" t="s">
        <v>3513</v>
      </c>
      <c r="D60" t="s">
        <v>3511</v>
      </c>
      <c r="E60" t="s">
        <v>3515</v>
      </c>
      <c r="F60" s="394">
        <v>0</v>
      </c>
      <c r="G60" s="394">
        <v>1</v>
      </c>
      <c r="H60" s="13">
        <v>0.01</v>
      </c>
      <c r="I60" s="370" t="s">
        <v>2392</v>
      </c>
      <c r="J60" s="370" t="s">
        <v>3800</v>
      </c>
      <c r="K60" s="370" t="s">
        <v>213</v>
      </c>
      <c r="L60" s="314" t="s">
        <v>2680</v>
      </c>
      <c r="M60" s="395"/>
    </row>
    <row r="61" spans="1:14">
      <c r="A61" s="317" t="s">
        <v>9</v>
      </c>
      <c r="B61" s="317" t="s">
        <v>2751</v>
      </c>
      <c r="C61" t="s">
        <v>2754</v>
      </c>
      <c r="D61" s="317" t="s">
        <v>2758</v>
      </c>
      <c r="E61" s="317" t="s">
        <v>2759</v>
      </c>
      <c r="F61" s="390">
        <v>0</v>
      </c>
      <c r="G61" s="386">
        <v>1</v>
      </c>
      <c r="H61" s="386">
        <v>0.01</v>
      </c>
      <c r="I61" s="314" t="s">
        <v>30</v>
      </c>
      <c r="J61" s="314" t="s">
        <v>3681</v>
      </c>
      <c r="K61" s="314" t="s">
        <v>2245</v>
      </c>
      <c r="L61" s="314" t="s">
        <v>2246</v>
      </c>
      <c r="M61" s="396" t="s">
        <v>146</v>
      </c>
    </row>
    <row r="62" spans="1:14">
      <c r="A62" s="317" t="s">
        <v>9</v>
      </c>
      <c r="B62" s="317" t="s">
        <v>2752</v>
      </c>
      <c r="C62" t="s">
        <v>2755</v>
      </c>
      <c r="D62" s="317" t="s">
        <v>2758</v>
      </c>
      <c r="E62" s="317" t="s">
        <v>2760</v>
      </c>
      <c r="F62" s="390">
        <v>0</v>
      </c>
      <c r="G62" s="386">
        <v>1</v>
      </c>
      <c r="H62" s="386">
        <v>0.01</v>
      </c>
      <c r="I62" s="314" t="s">
        <v>30</v>
      </c>
      <c r="J62" s="314" t="s">
        <v>3682</v>
      </c>
      <c r="K62" s="314" t="s">
        <v>2245</v>
      </c>
      <c r="L62" s="314" t="s">
        <v>2246</v>
      </c>
      <c r="M62" s="396"/>
    </row>
    <row r="63" spans="1:14">
      <c r="A63" s="317" t="s">
        <v>9</v>
      </c>
      <c r="B63" s="317" t="s">
        <v>2753</v>
      </c>
      <c r="C63" t="s">
        <v>2756</v>
      </c>
      <c r="D63" s="317" t="s">
        <v>2758</v>
      </c>
      <c r="E63" s="317" t="s">
        <v>2761</v>
      </c>
      <c r="F63" s="390">
        <v>0</v>
      </c>
      <c r="G63" s="386">
        <v>1</v>
      </c>
      <c r="H63" s="386">
        <v>0.01</v>
      </c>
      <c r="I63" s="314" t="s">
        <v>30</v>
      </c>
      <c r="J63" s="314" t="s">
        <v>3683</v>
      </c>
      <c r="K63" s="314" t="s">
        <v>2245</v>
      </c>
      <c r="L63" s="314" t="s">
        <v>2246</v>
      </c>
      <c r="M63" s="396"/>
    </row>
    <row r="64" spans="1:14">
      <c r="A64" s="317" t="s">
        <v>9</v>
      </c>
      <c r="B64" s="317" t="s">
        <v>2763</v>
      </c>
      <c r="C64" t="s">
        <v>2757</v>
      </c>
      <c r="D64" s="317" t="s">
        <v>2758</v>
      </c>
      <c r="E64" s="317" t="s">
        <v>2762</v>
      </c>
      <c r="F64" s="390">
        <v>0</v>
      </c>
      <c r="G64" s="386">
        <v>1</v>
      </c>
      <c r="H64" s="386">
        <v>0.01</v>
      </c>
      <c r="I64" s="314" t="s">
        <v>30</v>
      </c>
      <c r="J64" s="314" t="s">
        <v>3684</v>
      </c>
      <c r="K64" s="314" t="s">
        <v>2245</v>
      </c>
      <c r="L64" s="314" t="s">
        <v>2246</v>
      </c>
      <c r="M64" s="396"/>
    </row>
    <row r="65" spans="1:14">
      <c r="A65" t="s">
        <v>9</v>
      </c>
      <c r="B65" t="s">
        <v>3752</v>
      </c>
      <c r="C65" t="s">
        <v>3781</v>
      </c>
      <c r="D65" t="s">
        <v>3752</v>
      </c>
      <c r="E65" s="317" t="s">
        <v>3753</v>
      </c>
      <c r="F65" s="390">
        <v>0</v>
      </c>
      <c r="G65" s="386">
        <v>1</v>
      </c>
      <c r="H65" s="386">
        <v>0.01</v>
      </c>
      <c r="I65" s="314" t="s">
        <v>30</v>
      </c>
      <c r="J65" s="314" t="s">
        <v>3754</v>
      </c>
      <c r="K65" s="314"/>
      <c r="L65" s="314"/>
      <c r="M65" s="396"/>
    </row>
    <row r="66" spans="1:14">
      <c r="A66" t="s">
        <v>9</v>
      </c>
      <c r="B66" t="s">
        <v>3512</v>
      </c>
      <c r="C66" t="s">
        <v>3514</v>
      </c>
      <c r="D66" t="s">
        <v>3512</v>
      </c>
      <c r="E66" t="s">
        <v>3516</v>
      </c>
      <c r="F66" s="394">
        <v>0</v>
      </c>
      <c r="G66" s="394">
        <v>1</v>
      </c>
      <c r="H66" s="13">
        <v>0.01</v>
      </c>
      <c r="I66" s="370" t="s">
        <v>2392</v>
      </c>
      <c r="J66" s="370" t="s">
        <v>3801</v>
      </c>
      <c r="K66" s="370" t="s">
        <v>213</v>
      </c>
      <c r="L66" s="314" t="s">
        <v>2680</v>
      </c>
      <c r="M66" s="395"/>
    </row>
    <row r="67" spans="1:14">
      <c r="A67" t="s">
        <v>9</v>
      </c>
      <c r="B67" t="s">
        <v>2417</v>
      </c>
      <c r="C67" t="s">
        <v>2416</v>
      </c>
      <c r="D67" t="s">
        <v>2417</v>
      </c>
      <c r="E67" t="s">
        <v>2419</v>
      </c>
      <c r="F67" s="394">
        <v>0</v>
      </c>
      <c r="G67" s="13">
        <v>1</v>
      </c>
      <c r="H67" s="13">
        <v>0.01</v>
      </c>
      <c r="I67" s="370" t="s">
        <v>2420</v>
      </c>
      <c r="J67" s="370" t="s">
        <v>3173</v>
      </c>
      <c r="K67" s="370"/>
      <c r="L67" s="314" t="s">
        <v>2675</v>
      </c>
      <c r="M67" s="395" t="s">
        <v>3177</v>
      </c>
    </row>
    <row r="68" spans="1:14">
      <c r="A68" t="s">
        <v>9</v>
      </c>
      <c r="B68" t="s">
        <v>21</v>
      </c>
      <c r="C68" t="s">
        <v>272</v>
      </c>
      <c r="D68" s="20" t="s">
        <v>335</v>
      </c>
      <c r="E68" t="s">
        <v>2262</v>
      </c>
      <c r="F68" s="394">
        <v>0</v>
      </c>
      <c r="G68" s="13">
        <v>1</v>
      </c>
      <c r="H68" s="13">
        <v>0.01</v>
      </c>
      <c r="I68" s="370" t="s">
        <v>30</v>
      </c>
      <c r="J68" s="370" t="s">
        <v>3679</v>
      </c>
      <c r="K68" s="370" t="s">
        <v>214</v>
      </c>
      <c r="L68" s="314" t="s">
        <v>215</v>
      </c>
      <c r="M68" s="395"/>
    </row>
    <row r="69" spans="1:14">
      <c r="A69" t="s">
        <v>9</v>
      </c>
      <c r="B69" t="s">
        <v>19</v>
      </c>
      <c r="C69" t="s">
        <v>273</v>
      </c>
      <c r="D69" s="20" t="s">
        <v>335</v>
      </c>
      <c r="E69" t="s">
        <v>2261</v>
      </c>
      <c r="F69" s="394">
        <v>0</v>
      </c>
      <c r="G69" s="13">
        <v>1</v>
      </c>
      <c r="H69" s="13">
        <v>0.01</v>
      </c>
      <c r="I69" s="370" t="s">
        <v>30</v>
      </c>
      <c r="J69" s="370" t="s">
        <v>3680</v>
      </c>
      <c r="K69" s="370" t="s">
        <v>216</v>
      </c>
      <c r="L69" s="314" t="s">
        <v>217</v>
      </c>
      <c r="M69" s="395"/>
    </row>
    <row r="70" spans="1:14">
      <c r="A70" t="s">
        <v>9</v>
      </c>
      <c r="B70" t="s">
        <v>3207</v>
      </c>
      <c r="C70" t="s">
        <v>3208</v>
      </c>
      <c r="D70" t="s">
        <v>3207</v>
      </c>
      <c r="E70" t="s">
        <v>3209</v>
      </c>
      <c r="F70" s="394">
        <v>0</v>
      </c>
      <c r="G70" s="13">
        <v>1</v>
      </c>
      <c r="H70" s="13">
        <v>0.01</v>
      </c>
      <c r="I70" s="370" t="s">
        <v>30</v>
      </c>
      <c r="J70" s="370" t="s">
        <v>3685</v>
      </c>
      <c r="K70" s="370"/>
      <c r="L70" s="314"/>
      <c r="M70" s="395"/>
    </row>
    <row r="71" spans="1:14" ht="72.5">
      <c r="A71" t="s">
        <v>9</v>
      </c>
      <c r="B71" t="s">
        <v>3846</v>
      </c>
      <c r="C71" t="s">
        <v>3847</v>
      </c>
      <c r="D71" t="s">
        <v>3848</v>
      </c>
      <c r="E71" t="s">
        <v>3849</v>
      </c>
      <c r="F71">
        <v>0</v>
      </c>
      <c r="G71">
        <v>1</v>
      </c>
      <c r="H71">
        <v>1</v>
      </c>
      <c r="I71" s="370" t="s">
        <v>26</v>
      </c>
      <c r="J71" s="45" t="s">
        <v>3850</v>
      </c>
      <c r="K71" s="370"/>
      <c r="L71" s="314"/>
      <c r="M71" s="395"/>
    </row>
    <row r="72" spans="1:14">
      <c r="A72" t="s">
        <v>9</v>
      </c>
      <c r="B72" t="s">
        <v>2469</v>
      </c>
      <c r="C72" t="s">
        <v>2470</v>
      </c>
      <c r="D72" t="s">
        <v>2470</v>
      </c>
      <c r="E72" t="s">
        <v>2471</v>
      </c>
      <c r="F72" s="394">
        <v>0</v>
      </c>
      <c r="G72" s="13">
        <v>1</v>
      </c>
      <c r="H72" s="13">
        <v>0.01</v>
      </c>
      <c r="I72" s="370" t="s">
        <v>2472</v>
      </c>
      <c r="J72" s="370" t="s">
        <v>3688</v>
      </c>
      <c r="K72" s="370"/>
      <c r="L72" s="314" t="s">
        <v>2676</v>
      </c>
      <c r="M72" s="395" t="s">
        <v>146</v>
      </c>
    </row>
    <row r="73" spans="1:14">
      <c r="A73" t="s">
        <v>128</v>
      </c>
      <c r="B73" t="s">
        <v>130</v>
      </c>
      <c r="C73" t="s">
        <v>417</v>
      </c>
      <c r="D73" t="s">
        <v>130</v>
      </c>
      <c r="E73" t="s">
        <v>2260</v>
      </c>
      <c r="F73" s="394">
        <v>-3</v>
      </c>
      <c r="G73" s="13">
        <v>1</v>
      </c>
      <c r="H73" s="13">
        <v>0.01</v>
      </c>
      <c r="I73" s="370" t="s">
        <v>30</v>
      </c>
      <c r="J73" s="370" t="s">
        <v>3835</v>
      </c>
      <c r="K73" s="370" t="s">
        <v>218</v>
      </c>
      <c r="L73" s="314" t="s">
        <v>219</v>
      </c>
      <c r="M73" s="395" t="s">
        <v>146</v>
      </c>
      <c r="N73" s="370" t="s">
        <v>179</v>
      </c>
    </row>
    <row r="74" spans="1:14">
      <c r="A74" t="s">
        <v>128</v>
      </c>
      <c r="B74" t="s">
        <v>247</v>
      </c>
      <c r="C74" t="s">
        <v>424</v>
      </c>
      <c r="D74" t="s">
        <v>247</v>
      </c>
      <c r="E74" t="s">
        <v>2259</v>
      </c>
      <c r="F74" s="394">
        <v>0</v>
      </c>
      <c r="G74" s="13">
        <v>1</v>
      </c>
      <c r="H74" s="13">
        <v>0.01</v>
      </c>
      <c r="I74" s="370" t="s">
        <v>30</v>
      </c>
      <c r="J74" s="370" t="s">
        <v>3272</v>
      </c>
      <c r="K74" s="370" t="s">
        <v>299</v>
      </c>
      <c r="L74" s="314" t="s">
        <v>300</v>
      </c>
      <c r="M74" s="395"/>
      <c r="N74" s="370"/>
    </row>
    <row r="75" spans="1:14">
      <c r="A75" t="s">
        <v>128</v>
      </c>
      <c r="B75" t="s">
        <v>3392</v>
      </c>
      <c r="C75" t="s">
        <v>421</v>
      </c>
      <c r="D75" t="s">
        <v>3392</v>
      </c>
      <c r="E75" t="s">
        <v>2258</v>
      </c>
      <c r="F75" s="394">
        <v>0</v>
      </c>
      <c r="G75" s="13">
        <v>1</v>
      </c>
      <c r="H75" s="13">
        <v>0.01</v>
      </c>
      <c r="I75" s="370" t="s">
        <v>30</v>
      </c>
      <c r="J75" s="370" t="s">
        <v>3393</v>
      </c>
      <c r="K75" s="370"/>
      <c r="L75" s="314" t="s">
        <v>2681</v>
      </c>
      <c r="M75" s="395" t="s">
        <v>3394</v>
      </c>
      <c r="N75" s="370"/>
    </row>
    <row r="76" spans="1:14">
      <c r="A76" t="s">
        <v>128</v>
      </c>
      <c r="B76" t="s">
        <v>180</v>
      </c>
      <c r="C76" t="s">
        <v>418</v>
      </c>
      <c r="D76" t="s">
        <v>180</v>
      </c>
      <c r="E76" t="s">
        <v>2257</v>
      </c>
      <c r="F76" s="394">
        <v>0</v>
      </c>
      <c r="G76" s="13">
        <v>1</v>
      </c>
      <c r="H76" s="13">
        <v>0.01</v>
      </c>
      <c r="I76" s="370" t="s">
        <v>30</v>
      </c>
      <c r="J76" s="370" t="s">
        <v>2286</v>
      </c>
      <c r="K76" s="370" t="s">
        <v>220</v>
      </c>
      <c r="L76" s="314" t="s">
        <v>221</v>
      </c>
      <c r="M76" s="395" t="s">
        <v>146</v>
      </c>
      <c r="N76" s="370"/>
    </row>
    <row r="77" spans="1:14">
      <c r="A77" t="s">
        <v>128</v>
      </c>
      <c r="B77" t="s">
        <v>2748</v>
      </c>
      <c r="C77" t="s">
        <v>2749</v>
      </c>
      <c r="D77" t="s">
        <v>2748</v>
      </c>
      <c r="E77" t="s">
        <v>2750</v>
      </c>
      <c r="F77" s="394">
        <v>0</v>
      </c>
      <c r="G77" s="13">
        <v>1</v>
      </c>
      <c r="H77" s="13">
        <v>0.01</v>
      </c>
      <c r="I77" s="370" t="s">
        <v>30</v>
      </c>
      <c r="J77" s="370" t="s">
        <v>3712</v>
      </c>
      <c r="K77" s="370" t="s">
        <v>222</v>
      </c>
      <c r="L77" s="314" t="s">
        <v>223</v>
      </c>
      <c r="M77" s="395" t="s">
        <v>146</v>
      </c>
      <c r="N77" s="370"/>
    </row>
    <row r="78" spans="1:14">
      <c r="A78" t="s">
        <v>128</v>
      </c>
      <c r="B78" t="s">
        <v>3395</v>
      </c>
      <c r="C78" t="s">
        <v>3317</v>
      </c>
      <c r="D78" t="s">
        <v>3395</v>
      </c>
      <c r="E78" t="s">
        <v>3318</v>
      </c>
      <c r="F78" s="394">
        <v>0</v>
      </c>
      <c r="G78" s="13">
        <v>1</v>
      </c>
      <c r="H78" s="13">
        <v>0.01</v>
      </c>
      <c r="I78" s="370" t="s">
        <v>30</v>
      </c>
      <c r="J78" s="370" t="s">
        <v>3396</v>
      </c>
      <c r="K78" s="370"/>
      <c r="L78" s="314"/>
      <c r="M78" s="395"/>
      <c r="N78" s="370"/>
    </row>
    <row r="79" spans="1:14">
      <c r="A79" t="s">
        <v>128</v>
      </c>
      <c r="B79" t="s">
        <v>131</v>
      </c>
      <c r="C79" t="s">
        <v>419</v>
      </c>
      <c r="D79" t="s">
        <v>131</v>
      </c>
      <c r="E79" t="s">
        <v>2256</v>
      </c>
      <c r="F79" s="394">
        <v>-1.5</v>
      </c>
      <c r="G79" s="13">
        <v>1</v>
      </c>
      <c r="H79" s="13">
        <v>0.01</v>
      </c>
      <c r="I79" s="370" t="s">
        <v>30</v>
      </c>
      <c r="J79" s="370" t="s">
        <v>3836</v>
      </c>
      <c r="K79" s="370" t="s">
        <v>224</v>
      </c>
      <c r="L79" s="314" t="s">
        <v>225</v>
      </c>
      <c r="M79" s="395" t="s">
        <v>146</v>
      </c>
      <c r="N79" s="370"/>
    </row>
    <row r="80" spans="1:14">
      <c r="A80" t="s">
        <v>128</v>
      </c>
      <c r="B80" t="s">
        <v>129</v>
      </c>
      <c r="C80" t="s">
        <v>2781</v>
      </c>
      <c r="D80" t="s">
        <v>129</v>
      </c>
      <c r="E80" t="s">
        <v>2255</v>
      </c>
      <c r="F80" s="394">
        <v>0</v>
      </c>
      <c r="G80" s="13">
        <v>1</v>
      </c>
      <c r="H80" s="13">
        <v>0.01</v>
      </c>
      <c r="I80" s="370" t="s">
        <v>30</v>
      </c>
      <c r="J80" s="370" t="s">
        <v>3713</v>
      </c>
      <c r="K80" s="370" t="s">
        <v>226</v>
      </c>
      <c r="L80" s="314" t="s">
        <v>227</v>
      </c>
      <c r="M80" s="395" t="s">
        <v>146</v>
      </c>
      <c r="N80" s="370"/>
    </row>
    <row r="81" spans="1:14">
      <c r="A81" t="s">
        <v>128</v>
      </c>
      <c r="B81" t="s">
        <v>3389</v>
      </c>
      <c r="C81" t="s">
        <v>420</v>
      </c>
      <c r="D81" t="s">
        <v>3389</v>
      </c>
      <c r="E81" t="s">
        <v>2254</v>
      </c>
      <c r="F81" s="394">
        <v>0</v>
      </c>
      <c r="G81" s="13">
        <v>1</v>
      </c>
      <c r="H81" s="13">
        <v>0.01</v>
      </c>
      <c r="I81" s="370" t="s">
        <v>30</v>
      </c>
      <c r="J81" s="370" t="s">
        <v>3390</v>
      </c>
      <c r="K81" s="370"/>
      <c r="L81" s="314" t="s">
        <v>2682</v>
      </c>
      <c r="M81" s="395" t="s">
        <v>3391</v>
      </c>
      <c r="N81" s="370"/>
    </row>
    <row r="82" spans="1:14">
      <c r="A82" t="s">
        <v>128</v>
      </c>
      <c r="B82" t="s">
        <v>2421</v>
      </c>
      <c r="C82" t="s">
        <v>2422</v>
      </c>
      <c r="D82" t="s">
        <v>2421</v>
      </c>
      <c r="E82" t="s">
        <v>2423</v>
      </c>
      <c r="F82" s="394">
        <v>0</v>
      </c>
      <c r="G82" s="13">
        <v>1</v>
      </c>
      <c r="H82" s="13">
        <v>0.01</v>
      </c>
      <c r="I82" s="370" t="s">
        <v>2424</v>
      </c>
      <c r="J82" s="370" t="s">
        <v>3210</v>
      </c>
      <c r="K82" s="370"/>
      <c r="L82" s="314" t="s">
        <v>2677</v>
      </c>
      <c r="M82" s="388" t="s">
        <v>2425</v>
      </c>
      <c r="N82" s="370"/>
    </row>
    <row r="83" spans="1:14">
      <c r="A83" s="317" t="s">
        <v>2458</v>
      </c>
      <c r="B83" s="317" t="s">
        <v>2461</v>
      </c>
      <c r="C83" t="s">
        <v>274</v>
      </c>
      <c r="D83" s="317" t="s">
        <v>2460</v>
      </c>
      <c r="E83" t="s">
        <v>2253</v>
      </c>
      <c r="F83" s="386">
        <v>0</v>
      </c>
      <c r="G83" s="386">
        <v>1</v>
      </c>
      <c r="H83" s="386">
        <v>0.01</v>
      </c>
      <c r="I83" s="314" t="s">
        <v>54</v>
      </c>
      <c r="J83" s="314" t="s">
        <v>2287</v>
      </c>
      <c r="K83" s="314" t="s">
        <v>232</v>
      </c>
      <c r="L83" s="314" t="s">
        <v>233</v>
      </c>
      <c r="M83" s="395" t="s">
        <v>146</v>
      </c>
      <c r="N83" s="314"/>
    </row>
    <row r="84" spans="1:14">
      <c r="A84" s="317" t="s">
        <v>2458</v>
      </c>
      <c r="B84" s="317" t="s">
        <v>3740</v>
      </c>
      <c r="C84" t="s">
        <v>2717</v>
      </c>
      <c r="D84" s="317" t="s">
        <v>336</v>
      </c>
      <c r="E84" t="s">
        <v>2715</v>
      </c>
      <c r="F84" s="386">
        <v>0</v>
      </c>
      <c r="G84" s="386">
        <v>1</v>
      </c>
      <c r="H84" s="386">
        <v>0.01</v>
      </c>
      <c r="I84" s="370" t="s">
        <v>2716</v>
      </c>
      <c r="J84" s="314" t="s">
        <v>3691</v>
      </c>
      <c r="K84" s="314" t="s">
        <v>329</v>
      </c>
      <c r="L84" s="314" t="s">
        <v>2678</v>
      </c>
      <c r="M84" s="395" t="s">
        <v>146</v>
      </c>
      <c r="N84" s="314"/>
    </row>
    <row r="85" spans="1:14">
      <c r="A85" s="317" t="s">
        <v>2458</v>
      </c>
      <c r="B85" s="317" t="s">
        <v>3820</v>
      </c>
      <c r="C85" t="s">
        <v>2459</v>
      </c>
      <c r="D85" s="317" t="s">
        <v>3820</v>
      </c>
      <c r="E85" t="s">
        <v>2462</v>
      </c>
      <c r="F85" s="386">
        <v>0</v>
      </c>
      <c r="G85" s="386">
        <v>1</v>
      </c>
      <c r="H85" s="386">
        <v>0.01</v>
      </c>
      <c r="I85" s="370" t="s">
        <v>2463</v>
      </c>
      <c r="J85" s="314" t="s">
        <v>3821</v>
      </c>
      <c r="K85" s="314"/>
      <c r="L85" s="314" t="s">
        <v>2679</v>
      </c>
      <c r="M85" s="395"/>
      <c r="N85" s="314"/>
    </row>
    <row r="86" spans="1:14">
      <c r="A86" s="317" t="s">
        <v>2458</v>
      </c>
      <c r="B86" t="s">
        <v>3815</v>
      </c>
      <c r="C86" t="s">
        <v>3816</v>
      </c>
      <c r="D86" t="s">
        <v>3817</v>
      </c>
      <c r="E86" t="s">
        <v>3818</v>
      </c>
      <c r="F86">
        <v>0</v>
      </c>
      <c r="G86">
        <v>1</v>
      </c>
      <c r="H86">
        <v>1</v>
      </c>
      <c r="I86" s="370" t="s">
        <v>26</v>
      </c>
      <c r="J86" s="314" t="s">
        <v>3819</v>
      </c>
      <c r="K86" s="314"/>
      <c r="L86" s="314" t="s">
        <v>2679</v>
      </c>
      <c r="M86" s="395"/>
      <c r="N86" s="314"/>
    </row>
    <row r="87" spans="1:14">
      <c r="A87" t="s">
        <v>10</v>
      </c>
      <c r="B87" t="s">
        <v>3100</v>
      </c>
      <c r="C87" t="s">
        <v>2393</v>
      </c>
      <c r="D87" t="s">
        <v>3100</v>
      </c>
      <c r="E87" t="s">
        <v>2252</v>
      </c>
      <c r="F87">
        <v>0</v>
      </c>
      <c r="G87">
        <v>300</v>
      </c>
      <c r="H87">
        <v>5</v>
      </c>
      <c r="I87" s="184" t="str">
        <f>UnitControlCenter!$B$50</f>
        <v>$/metric ton CO2e</v>
      </c>
      <c r="J87" s="370" t="s">
        <v>3678</v>
      </c>
      <c r="K87" s="370" t="s">
        <v>230</v>
      </c>
      <c r="L87" s="314" t="s">
        <v>231</v>
      </c>
      <c r="M87" s="396" t="s">
        <v>2369</v>
      </c>
      <c r="N87" s="314" t="s">
        <v>384</v>
      </c>
    </row>
    <row r="88" spans="1:14">
      <c r="A88" t="s">
        <v>10</v>
      </c>
      <c r="B88" t="s">
        <v>22</v>
      </c>
      <c r="C88" t="s">
        <v>134</v>
      </c>
      <c r="D88" t="s">
        <v>22</v>
      </c>
      <c r="E88" t="s">
        <v>2251</v>
      </c>
      <c r="F88" s="386">
        <v>0</v>
      </c>
      <c r="G88" s="386">
        <v>1</v>
      </c>
      <c r="H88" s="386">
        <v>0.01</v>
      </c>
      <c r="I88" s="370" t="s">
        <v>136</v>
      </c>
      <c r="J88" s="370" t="s">
        <v>3174</v>
      </c>
      <c r="K88" s="314" t="s">
        <v>234</v>
      </c>
      <c r="L88" s="314" t="s">
        <v>235</v>
      </c>
      <c r="M88" s="395" t="s">
        <v>146</v>
      </c>
    </row>
    <row r="89" spans="1:14">
      <c r="A89" s="317" t="s">
        <v>10</v>
      </c>
      <c r="B89" s="317" t="s">
        <v>2426</v>
      </c>
      <c r="C89" t="s">
        <v>2427</v>
      </c>
      <c r="D89" s="184"/>
      <c r="E89" s="317" t="s">
        <v>2428</v>
      </c>
      <c r="F89">
        <v>0</v>
      </c>
      <c r="G89">
        <v>1</v>
      </c>
      <c r="H89">
        <v>1</v>
      </c>
      <c r="I89" s="370" t="s">
        <v>26</v>
      </c>
      <c r="J89" s="370" t="s">
        <v>3302</v>
      </c>
      <c r="K89" s="370" t="s">
        <v>230</v>
      </c>
      <c r="L89" s="314" t="s">
        <v>231</v>
      </c>
    </row>
    <row r="90" spans="1:14">
      <c r="A90" s="317" t="s">
        <v>10</v>
      </c>
      <c r="B90" s="317" t="s">
        <v>2951</v>
      </c>
      <c r="C90" t="s">
        <v>3344</v>
      </c>
      <c r="D90" s="184"/>
      <c r="E90" s="317" t="s">
        <v>3346</v>
      </c>
      <c r="F90">
        <v>0</v>
      </c>
      <c r="G90">
        <v>1</v>
      </c>
      <c r="H90">
        <v>1</v>
      </c>
      <c r="I90" s="370" t="s">
        <v>26</v>
      </c>
      <c r="J90" s="370" t="s">
        <v>3343</v>
      </c>
      <c r="K90" s="370" t="s">
        <v>230</v>
      </c>
      <c r="L90" s="314" t="s">
        <v>231</v>
      </c>
    </row>
    <row r="91" spans="1:14">
      <c r="A91" s="317" t="s">
        <v>10</v>
      </c>
      <c r="B91" t="s">
        <v>3301</v>
      </c>
      <c r="C91" t="s">
        <v>3345</v>
      </c>
      <c r="D91" s="184"/>
      <c r="E91" s="184"/>
      <c r="F91">
        <v>0</v>
      </c>
      <c r="G91">
        <v>1</v>
      </c>
      <c r="H91">
        <v>1</v>
      </c>
      <c r="I91" s="370" t="s">
        <v>26</v>
      </c>
      <c r="J91" t="s">
        <v>3399</v>
      </c>
      <c r="K91" s="370" t="s">
        <v>230</v>
      </c>
      <c r="L91" s="314" t="s">
        <v>231</v>
      </c>
    </row>
    <row r="92" spans="1:14">
      <c r="A92" s="317" t="s">
        <v>10</v>
      </c>
      <c r="B92" s="317" t="s">
        <v>2692</v>
      </c>
      <c r="C92" t="s">
        <v>2691</v>
      </c>
      <c r="D92" s="317" t="s">
        <v>2692</v>
      </c>
      <c r="E92" t="s">
        <v>2693</v>
      </c>
      <c r="F92">
        <v>0</v>
      </c>
      <c r="G92">
        <v>1</v>
      </c>
      <c r="H92">
        <v>1</v>
      </c>
      <c r="I92" s="370" t="s">
        <v>26</v>
      </c>
      <c r="J92" s="314"/>
    </row>
    <row r="93" spans="1:14">
      <c r="A93" s="317" t="s">
        <v>10</v>
      </c>
      <c r="B93" s="317" t="s">
        <v>2734</v>
      </c>
      <c r="C93" t="s">
        <v>2734</v>
      </c>
      <c r="D93" s="317" t="s">
        <v>2734</v>
      </c>
      <c r="E93" s="317" t="s">
        <v>2735</v>
      </c>
      <c r="F93" s="386">
        <v>0</v>
      </c>
      <c r="G93" s="386">
        <v>1</v>
      </c>
      <c r="H93" s="386">
        <v>0.01</v>
      </c>
      <c r="I93" s="370" t="s">
        <v>2736</v>
      </c>
      <c r="J93" s="370" t="s">
        <v>3175</v>
      </c>
      <c r="K93" s="314" t="s">
        <v>2886</v>
      </c>
    </row>
    <row r="94" spans="1:14">
      <c r="A94" t="s">
        <v>10</v>
      </c>
      <c r="B94" t="s">
        <v>3248</v>
      </c>
      <c r="C94" t="s">
        <v>3247</v>
      </c>
      <c r="D94" t="s">
        <v>3248</v>
      </c>
      <c r="E94" t="s">
        <v>2250</v>
      </c>
      <c r="F94" s="394">
        <v>-0.9</v>
      </c>
      <c r="G94" s="394">
        <v>0.9</v>
      </c>
      <c r="H94" s="386">
        <v>0.01</v>
      </c>
      <c r="I94" s="370" t="s">
        <v>137</v>
      </c>
      <c r="J94" s="370" t="s">
        <v>3249</v>
      </c>
      <c r="K94" s="314" t="s">
        <v>236</v>
      </c>
      <c r="L94" s="314" t="s">
        <v>237</v>
      </c>
      <c r="M94" s="396" t="s">
        <v>147</v>
      </c>
    </row>
    <row r="95" spans="1:14">
      <c r="A95" t="s">
        <v>10</v>
      </c>
      <c r="B95" t="s">
        <v>3692</v>
      </c>
      <c r="C95" t="s">
        <v>3695</v>
      </c>
      <c r="D95" s="184"/>
      <c r="E95" s="184"/>
      <c r="F95">
        <v>0</v>
      </c>
      <c r="G95">
        <v>1</v>
      </c>
      <c r="H95">
        <v>1</v>
      </c>
      <c r="I95" s="370" t="s">
        <v>26</v>
      </c>
      <c r="J95" t="s">
        <v>3698</v>
      </c>
    </row>
    <row r="96" spans="1:14">
      <c r="A96" t="s">
        <v>10</v>
      </c>
      <c r="B96" t="s">
        <v>3693</v>
      </c>
      <c r="C96" t="s">
        <v>3696</v>
      </c>
      <c r="D96" s="184"/>
      <c r="E96" s="184"/>
      <c r="F96">
        <v>0</v>
      </c>
      <c r="G96">
        <v>1</v>
      </c>
      <c r="H96">
        <v>1</v>
      </c>
      <c r="I96" s="370" t="s">
        <v>26</v>
      </c>
      <c r="J96" t="s">
        <v>3699</v>
      </c>
    </row>
    <row r="97" spans="1:13">
      <c r="A97" t="s">
        <v>10</v>
      </c>
      <c r="B97" t="s">
        <v>3694</v>
      </c>
      <c r="C97" t="s">
        <v>3697</v>
      </c>
      <c r="D97" s="184"/>
      <c r="E97" s="184"/>
      <c r="F97">
        <v>0</v>
      </c>
      <c r="G97">
        <v>1</v>
      </c>
      <c r="H97">
        <v>1</v>
      </c>
      <c r="I97" s="370" t="s">
        <v>26</v>
      </c>
      <c r="J97" t="s">
        <v>3700</v>
      </c>
    </row>
    <row r="98" spans="1:13">
      <c r="A98" t="s">
        <v>2637</v>
      </c>
      <c r="B98" s="184" t="s">
        <v>301</v>
      </c>
      <c r="C98" t="s">
        <v>275</v>
      </c>
      <c r="D98" t="s">
        <v>337</v>
      </c>
      <c r="E98" t="s">
        <v>2249</v>
      </c>
      <c r="F98" s="13">
        <v>0</v>
      </c>
      <c r="G98" s="13">
        <v>0.4</v>
      </c>
      <c r="H98" s="394">
        <v>0.01</v>
      </c>
      <c r="I98" s="370" t="s">
        <v>28</v>
      </c>
      <c r="J98" s="370" t="s">
        <v>3176</v>
      </c>
      <c r="K98" s="370" t="s">
        <v>238</v>
      </c>
      <c r="L98" s="314" t="s">
        <v>239</v>
      </c>
      <c r="M98" s="395"/>
    </row>
    <row r="99" spans="1:13">
      <c r="A99" s="254" t="str">
        <f>A$98</f>
        <v>Research and Development</v>
      </c>
      <c r="B99" s="254" t="str">
        <f t="shared" ref="B99:B102" si="0">B$98</f>
        <v>Capital Cost Reduction</v>
      </c>
      <c r="C99" t="s">
        <v>276</v>
      </c>
      <c r="D99" s="254" t="str">
        <f t="shared" ref="D99:L102" si="1">D$98</f>
        <v>R&amp;D Capital Cost Reductions</v>
      </c>
      <c r="E99" t="s">
        <v>3191</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277</v>
      </c>
      <c r="D100" s="254" t="str">
        <f t="shared" si="1"/>
        <v>R&amp;D Capital Cost Reductions</v>
      </c>
      <c r="E100" t="s">
        <v>3192</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278</v>
      </c>
      <c r="D101" s="254" t="str">
        <f t="shared" si="1"/>
        <v>R&amp;D Capital Cost Reductions</v>
      </c>
      <c r="E101" t="s">
        <v>3193</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279</v>
      </c>
      <c r="D102" s="254" t="str">
        <f t="shared" si="1"/>
        <v>R&amp;D Capital Cost Reductions</v>
      </c>
      <c r="E102" t="s">
        <v>3194</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2637</v>
      </c>
      <c r="B103" s="317" t="s">
        <v>2779</v>
      </c>
      <c r="C103" t="s">
        <v>2780</v>
      </c>
      <c r="D103" s="317" t="s">
        <v>3743</v>
      </c>
      <c r="E103" s="390" t="s">
        <v>2782</v>
      </c>
      <c r="F103" s="13">
        <v>0</v>
      </c>
      <c r="G103" s="13">
        <v>1</v>
      </c>
      <c r="H103" s="394">
        <v>0.01</v>
      </c>
      <c r="I103" s="370" t="s">
        <v>30</v>
      </c>
      <c r="J103" s="370" t="s">
        <v>3367</v>
      </c>
      <c r="K103" s="314" t="s">
        <v>2785</v>
      </c>
      <c r="L103" s="314" t="s">
        <v>2784</v>
      </c>
      <c r="M103" s="396" t="s">
        <v>2783</v>
      </c>
    </row>
    <row r="104" spans="1:13">
      <c r="A104" s="317" t="s">
        <v>2637</v>
      </c>
      <c r="B104" s="317" t="s">
        <v>3727</v>
      </c>
      <c r="C104" t="s">
        <v>3728</v>
      </c>
      <c r="D104" s="317" t="s">
        <v>3743</v>
      </c>
      <c r="E104" s="390" t="s">
        <v>3729</v>
      </c>
      <c r="F104" s="13">
        <v>0</v>
      </c>
      <c r="G104" s="13">
        <v>1</v>
      </c>
      <c r="H104" s="394">
        <v>0.01</v>
      </c>
      <c r="I104" s="370" t="s">
        <v>30</v>
      </c>
      <c r="J104" s="370" t="s">
        <v>3731</v>
      </c>
      <c r="K104" s="314"/>
      <c r="L104" s="314"/>
      <c r="M104" s="396" t="s">
        <v>3730</v>
      </c>
    </row>
    <row r="105" spans="1:13">
      <c r="A105" t="s">
        <v>2637</v>
      </c>
      <c r="B105" s="184" t="s">
        <v>314</v>
      </c>
      <c r="C105" t="s">
        <v>280</v>
      </c>
      <c r="D105" t="s">
        <v>338</v>
      </c>
      <c r="E105" t="s">
        <v>2248</v>
      </c>
      <c r="F105" s="13">
        <v>0</v>
      </c>
      <c r="G105" s="13">
        <v>0.4</v>
      </c>
      <c r="H105" s="394">
        <v>0.01</v>
      </c>
      <c r="I105" s="370" t="s">
        <v>29</v>
      </c>
      <c r="J105" s="370" t="s">
        <v>3182</v>
      </c>
      <c r="K105" s="370" t="s">
        <v>238</v>
      </c>
      <c r="L105" s="314" t="s">
        <v>239</v>
      </c>
    </row>
    <row r="106" spans="1:13">
      <c r="A106" s="254" t="str">
        <f>A$105</f>
        <v>Research and Development</v>
      </c>
      <c r="B106" s="254" t="str">
        <f>B$105</f>
        <v>Fuel Use Reduction</v>
      </c>
      <c r="C106" t="s">
        <v>281</v>
      </c>
      <c r="D106" s="254" t="str">
        <f t="shared" ref="D106:L109" si="3">D$105</f>
        <v>R&amp;D Fuel Use Reductions</v>
      </c>
      <c r="E106" t="s">
        <v>3195</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282</v>
      </c>
      <c r="D107" s="254" t="str">
        <f t="shared" si="3"/>
        <v>R&amp;D Fuel Use Reductions</v>
      </c>
      <c r="E107" t="s">
        <v>3196</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283</v>
      </c>
      <c r="D108" s="254" t="str">
        <f t="shared" si="3"/>
        <v>R&amp;D Fuel Use Reductions</v>
      </c>
      <c r="E108" t="s">
        <v>3197</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284</v>
      </c>
      <c r="D109" s="254" t="str">
        <f t="shared" si="3"/>
        <v>R&amp;D Fuel Use Reductions</v>
      </c>
      <c r="E109" t="s">
        <v>3198</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2921</v>
      </c>
      <c r="B110" t="s">
        <v>2922</v>
      </c>
      <c r="C110" t="s">
        <v>2929</v>
      </c>
      <c r="D110" s="184"/>
      <c r="E110" t="s">
        <v>2954</v>
      </c>
      <c r="F110">
        <v>0</v>
      </c>
      <c r="G110">
        <v>10</v>
      </c>
      <c r="H110">
        <v>1</v>
      </c>
      <c r="I110" t="s">
        <v>2899</v>
      </c>
      <c r="J110" t="s">
        <v>3183</v>
      </c>
      <c r="K110" t="s">
        <v>2900</v>
      </c>
    </row>
    <row r="111" spans="1:13">
      <c r="A111" t="s">
        <v>2921</v>
      </c>
      <c r="B111" t="s">
        <v>2923</v>
      </c>
      <c r="C111" t="s">
        <v>2930</v>
      </c>
      <c r="D111" s="184"/>
      <c r="E111" t="s">
        <v>2955</v>
      </c>
      <c r="F111">
        <v>0</v>
      </c>
      <c r="G111">
        <v>10</v>
      </c>
      <c r="H111">
        <v>1</v>
      </c>
      <c r="I111" t="s">
        <v>2899</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2921</v>
      </c>
      <c r="B112" t="s">
        <v>3419</v>
      </c>
      <c r="C112" t="s">
        <v>3594</v>
      </c>
      <c r="D112" s="184"/>
      <c r="E112" t="s">
        <v>2956</v>
      </c>
      <c r="F112">
        <v>0</v>
      </c>
      <c r="G112">
        <v>10</v>
      </c>
      <c r="H112">
        <v>1</v>
      </c>
      <c r="I112" t="s">
        <v>2899</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2921</v>
      </c>
      <c r="B113" t="s">
        <v>3595</v>
      </c>
      <c r="C113" t="s">
        <v>3596</v>
      </c>
      <c r="D113" s="184"/>
      <c r="E113" t="s">
        <v>3597</v>
      </c>
      <c r="F113">
        <v>0</v>
      </c>
      <c r="G113">
        <v>10</v>
      </c>
      <c r="H113">
        <v>1</v>
      </c>
      <c r="I113" t="s">
        <v>2899</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2921</v>
      </c>
      <c r="B114" t="s">
        <v>2924</v>
      </c>
      <c r="C114" t="s">
        <v>2931</v>
      </c>
      <c r="D114" s="184"/>
      <c r="E114" t="s">
        <v>2957</v>
      </c>
      <c r="F114">
        <v>0</v>
      </c>
      <c r="G114">
        <v>10</v>
      </c>
      <c r="H114">
        <v>1</v>
      </c>
      <c r="I114" t="s">
        <v>2899</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2921</v>
      </c>
      <c r="B115" t="s">
        <v>2925</v>
      </c>
      <c r="C115" t="s">
        <v>2932</v>
      </c>
      <c r="D115" s="184"/>
      <c r="E115" t="s">
        <v>2958</v>
      </c>
      <c r="F115">
        <v>0</v>
      </c>
      <c r="G115">
        <v>10</v>
      </c>
      <c r="H115">
        <v>1</v>
      </c>
      <c r="I115" t="s">
        <v>2899</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2921</v>
      </c>
      <c r="B116" t="s">
        <v>252</v>
      </c>
      <c r="C116" t="s">
        <v>2933</v>
      </c>
      <c r="D116" s="184"/>
      <c r="E116" t="s">
        <v>2959</v>
      </c>
      <c r="F116">
        <v>0</v>
      </c>
      <c r="G116">
        <v>10</v>
      </c>
      <c r="H116">
        <v>1</v>
      </c>
      <c r="I116" t="s">
        <v>2899</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2921</v>
      </c>
      <c r="B117" t="s">
        <v>2926</v>
      </c>
      <c r="C117" t="s">
        <v>2934</v>
      </c>
      <c r="D117" s="184"/>
      <c r="E117" t="s">
        <v>2960</v>
      </c>
      <c r="F117">
        <v>0</v>
      </c>
      <c r="G117">
        <v>10</v>
      </c>
      <c r="H117">
        <v>1</v>
      </c>
      <c r="I117" t="s">
        <v>2899</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2921</v>
      </c>
      <c r="B118" t="s">
        <v>3598</v>
      </c>
      <c r="C118" t="s">
        <v>3599</v>
      </c>
      <c r="D118" s="184"/>
      <c r="E118" t="s">
        <v>3600</v>
      </c>
      <c r="F118">
        <v>0</v>
      </c>
      <c r="G118">
        <v>10</v>
      </c>
      <c r="H118">
        <v>1</v>
      </c>
      <c r="I118" t="s">
        <v>2899</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2921</v>
      </c>
      <c r="B119" t="s">
        <v>2927</v>
      </c>
      <c r="C119" t="s">
        <v>2935</v>
      </c>
      <c r="D119" s="184"/>
      <c r="E119" t="s">
        <v>2961</v>
      </c>
      <c r="F119">
        <v>0</v>
      </c>
      <c r="G119">
        <v>10</v>
      </c>
      <c r="H119">
        <v>1</v>
      </c>
      <c r="I119" t="s">
        <v>2899</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2921</v>
      </c>
      <c r="B120" t="s">
        <v>2928</v>
      </c>
      <c r="C120" t="s">
        <v>2936</v>
      </c>
      <c r="D120" s="184"/>
      <c r="E120" t="s">
        <v>2962</v>
      </c>
      <c r="F120">
        <v>0</v>
      </c>
      <c r="G120">
        <v>10</v>
      </c>
      <c r="H120">
        <v>1</v>
      </c>
      <c r="I120" t="s">
        <v>2899</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2800</v>
      </c>
      <c r="B121" t="s">
        <v>2801</v>
      </c>
      <c r="C121" t="s">
        <v>3397</v>
      </c>
      <c r="D121" s="184"/>
      <c r="E121" t="s">
        <v>2802</v>
      </c>
      <c r="F121">
        <v>0</v>
      </c>
      <c r="G121">
        <v>1</v>
      </c>
      <c r="H121">
        <v>1</v>
      </c>
      <c r="I121" s="370" t="s">
        <v>26</v>
      </c>
      <c r="J121" t="s">
        <v>3398</v>
      </c>
      <c r="M121" s="403"/>
    </row>
    <row r="122" spans="1:13">
      <c r="A122" t="s">
        <v>2800</v>
      </c>
      <c r="B122" t="s">
        <v>3261</v>
      </c>
      <c r="C122" t="s">
        <v>3259</v>
      </c>
      <c r="D122" s="184"/>
      <c r="E122" s="184"/>
      <c r="F122">
        <v>0</v>
      </c>
      <c r="G122">
        <v>1</v>
      </c>
      <c r="H122">
        <v>1</v>
      </c>
      <c r="I122" s="370" t="s">
        <v>26</v>
      </c>
      <c r="J122" t="s">
        <v>3260</v>
      </c>
    </row>
  </sheetData>
  <phoneticPr fontId="113" type="noConversion"/>
  <hyperlinks>
    <hyperlink ref="N73" r:id="rId1" display="https://www.fas.org/sgp/crs/misc/R40562.pdf, p.3, paragraph 1" xr:uid="{7CF34F3F-CA8F-4028-84E1-41FC3F30186E}"/>
    <hyperlink ref="M36" r:id="rId2" xr:uid="{CCD96C47-4318-492F-832D-59742BBFA55D}"/>
    <hyperlink ref="M57"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75"/>
  <sheetViews>
    <sheetView topLeftCell="B161" zoomScale="76" workbookViewId="0">
      <selection activeCell="I192" sqref="I192"/>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3433</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3433</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3433</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3433</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3433</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3433</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3433</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3433</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3433</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3433</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3430</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3430</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3430</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3430</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3430</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3430</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3430</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3430</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3430</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3430</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3264</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3264</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3264</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3264</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3264</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3264</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3264</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3264</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3264</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3264</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3265</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3265</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3265</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3265</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3265</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3265</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3265</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3265</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3265</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3265</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3266</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3266</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3266</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3266</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3266</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3266</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3266</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3266</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3266</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3266</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3267</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3267</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3267</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3267</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3267</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3267</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3267</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3267</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3267</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3267</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3440</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3417</v>
      </c>
      <c r="D63" s="45" t="s">
        <v>34</v>
      </c>
      <c r="E63" s="45" t="s">
        <v>2232</v>
      </c>
      <c r="F63" s="2" t="s">
        <v>3271</v>
      </c>
      <c r="G63" s="45" t="s">
        <v>3423</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3271</v>
      </c>
      <c r="G64" s="2" t="s">
        <v>3424</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3271</v>
      </c>
      <c r="G65" s="2" t="s">
        <v>3425</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3271</v>
      </c>
      <c r="G66" s="2" t="s">
        <v>3426</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3271</v>
      </c>
      <c r="G67" s="2" t="s">
        <v>3427</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2487</v>
      </c>
      <c r="F68" s="2" t="s">
        <v>3271</v>
      </c>
      <c r="G68" s="2" t="s">
        <v>2487</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2486</v>
      </c>
      <c r="F69" s="2" t="s">
        <v>3271</v>
      </c>
      <c r="G69" s="2" t="s">
        <v>3428</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3423</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3424</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3425</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3426</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3427</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2487</v>
      </c>
      <c r="F75" s="2" t="s">
        <v>2325</v>
      </c>
      <c r="G75" s="2" t="s">
        <v>2487</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2486</v>
      </c>
      <c r="F76" s="2" t="s">
        <v>2325</v>
      </c>
      <c r="G76" s="2" t="s">
        <v>3428</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3268</v>
      </c>
      <c r="G77" s="45" t="s">
        <v>3423</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3268</v>
      </c>
      <c r="G78" s="2" t="s">
        <v>3424</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3268</v>
      </c>
      <c r="G79" s="2" t="s">
        <v>3425</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3268</v>
      </c>
      <c r="G80" s="2" t="s">
        <v>3426</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3268</v>
      </c>
      <c r="G81" s="2" t="s">
        <v>3427</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2487</v>
      </c>
      <c r="F82" s="2" t="s">
        <v>3268</v>
      </c>
      <c r="G82" s="2" t="s">
        <v>2487</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2486</v>
      </c>
      <c r="F83" s="2" t="s">
        <v>3268</v>
      </c>
      <c r="G83" s="2" t="s">
        <v>3428</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3423</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3424</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3425</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3426</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3427</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2487</v>
      </c>
      <c r="F89" s="2" t="s">
        <v>82</v>
      </c>
      <c r="G89" s="2" t="s">
        <v>2487</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2486</v>
      </c>
      <c r="F90" s="2" t="s">
        <v>82</v>
      </c>
      <c r="G90" s="2" t="s">
        <v>3428</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3269</v>
      </c>
      <c r="G91" s="45" t="s">
        <v>3423</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3269</v>
      </c>
      <c r="G92" s="2" t="s">
        <v>3424</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3269</v>
      </c>
      <c r="G93" s="2" t="s">
        <v>3425</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3269</v>
      </c>
      <c r="G94" s="2" t="s">
        <v>3426</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3269</v>
      </c>
      <c r="G95" s="2" t="s">
        <v>3427</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2487</v>
      </c>
      <c r="F96" s="2" t="s">
        <v>3269</v>
      </c>
      <c r="G96" s="2" t="s">
        <v>2487</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2486</v>
      </c>
      <c r="F97" s="2" t="s">
        <v>3269</v>
      </c>
      <c r="G97" s="2" t="s">
        <v>3428</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3423</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3424</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3425</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3426</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3427</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2487</v>
      </c>
      <c r="F103" s="2" t="s">
        <v>138</v>
      </c>
      <c r="G103" s="2" t="s">
        <v>2487</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2486</v>
      </c>
      <c r="F104" s="2" t="s">
        <v>138</v>
      </c>
      <c r="G104" s="2" t="s">
        <v>3428</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3418</v>
      </c>
      <c r="D105" s="45" t="s">
        <v>34</v>
      </c>
      <c r="E105" s="45" t="s">
        <v>2232</v>
      </c>
      <c r="F105" s="2" t="s">
        <v>3434</v>
      </c>
      <c r="G105" s="45" t="s">
        <v>3423</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3434</v>
      </c>
      <c r="G106" s="2" t="s">
        <v>3424</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3434</v>
      </c>
      <c r="G107" s="2" t="s">
        <v>3425</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3434</v>
      </c>
      <c r="G108" s="2" t="s">
        <v>3426</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3434</v>
      </c>
      <c r="G109" s="2" t="s">
        <v>3427</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2487</v>
      </c>
      <c r="F110" s="2" t="s">
        <v>3434</v>
      </c>
      <c r="G110" s="2" t="s">
        <v>2487</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2486</v>
      </c>
      <c r="F111" s="2" t="s">
        <v>3434</v>
      </c>
      <c r="G111" s="2" t="s">
        <v>3428</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3431</v>
      </c>
      <c r="G112" s="45" t="s">
        <v>3423</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3431</v>
      </c>
      <c r="G113" s="2" t="s">
        <v>3424</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3431</v>
      </c>
      <c r="G114" s="2" t="s">
        <v>3425</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3431</v>
      </c>
      <c r="G115" s="2" t="s">
        <v>3426</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3431</v>
      </c>
      <c r="G116" s="2" t="s">
        <v>3427</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2487</v>
      </c>
      <c r="F117" s="2" t="s">
        <v>3431</v>
      </c>
      <c r="G117" s="2" t="s">
        <v>2487</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2486</v>
      </c>
      <c r="F118" s="2" t="s">
        <v>3431</v>
      </c>
      <c r="G118" s="2" t="s">
        <v>3428</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3268</v>
      </c>
      <c r="G119" s="45" t="s">
        <v>3423</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3268</v>
      </c>
      <c r="G120" s="2" t="s">
        <v>3424</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3268</v>
      </c>
      <c r="G121" s="2" t="s">
        <v>3425</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3268</v>
      </c>
      <c r="G122" s="2" t="s">
        <v>3426</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3268</v>
      </c>
      <c r="G123" s="2" t="s">
        <v>3427</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2487</v>
      </c>
      <c r="F124" s="2" t="s">
        <v>3268</v>
      </c>
      <c r="G124" s="2" t="s">
        <v>2487</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2486</v>
      </c>
      <c r="F125" s="2" t="s">
        <v>3268</v>
      </c>
      <c r="G125" s="2" t="s">
        <v>3428</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3423</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3424</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3425</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3426</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3427</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2487</v>
      </c>
      <c r="F131" s="2" t="s">
        <v>82</v>
      </c>
      <c r="G131" s="2" t="s">
        <v>2487</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2486</v>
      </c>
      <c r="F132" s="2" t="s">
        <v>82</v>
      </c>
      <c r="G132" s="2" t="s">
        <v>3428</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3270</v>
      </c>
      <c r="G133" s="45" t="s">
        <v>3423</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3270</v>
      </c>
      <c r="G134" s="2" t="s">
        <v>3424</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3270</v>
      </c>
      <c r="G135" s="2" t="s">
        <v>3425</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3270</v>
      </c>
      <c r="G136" s="2" t="s">
        <v>3426</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3270</v>
      </c>
      <c r="G137" s="2" t="s">
        <v>3427</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2487</v>
      </c>
      <c r="F138" s="2" t="s">
        <v>3270</v>
      </c>
      <c r="G138" s="2" t="s">
        <v>2487</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2486</v>
      </c>
      <c r="F139" s="2" t="s">
        <v>3270</v>
      </c>
      <c r="G139" s="2" t="s">
        <v>3428</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3423</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3424</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3425</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3426</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3427</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2487</v>
      </c>
      <c r="F145" s="2" t="s">
        <v>138</v>
      </c>
      <c r="G145" s="2" t="s">
        <v>2487</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2486</v>
      </c>
      <c r="F146" s="2" t="s">
        <v>138</v>
      </c>
      <c r="G146" s="2" t="s">
        <v>3428</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3271</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3434</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3431</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3268</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3268</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3269</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3270</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2964</v>
      </c>
      <c r="D162" s="45" t="s">
        <v>42</v>
      </c>
      <c r="E162" s="45" t="s">
        <v>34</v>
      </c>
      <c r="F162" s="45" t="s">
        <v>80</v>
      </c>
      <c r="G162" s="2" t="s">
        <v>3271</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3268</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3269</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3434</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3431</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3268</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3270</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3407</v>
      </c>
      <c r="D174" s="45" t="s">
        <v>42</v>
      </c>
      <c r="E174" s="45" t="s">
        <v>34</v>
      </c>
      <c r="F174" s="45" t="s">
        <v>80</v>
      </c>
      <c r="G174" s="2" t="s">
        <v>3271</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3434</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3431</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3268</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3268</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3269</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3270</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3413</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3602</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3796</v>
      </c>
      <c r="D188" s="45" t="s">
        <v>42</v>
      </c>
      <c r="E188" s="45" t="s">
        <v>34</v>
      </c>
      <c r="F188" s="45" t="s">
        <v>80</v>
      </c>
      <c r="G188" s="2" t="s">
        <v>3271</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3434</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3431</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3268</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3268</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3269</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3270</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2465</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3435</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3745</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3823</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2441</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3464</v>
      </c>
      <c r="E255" s="45"/>
      <c r="F255" s="6" t="s">
        <v>3402</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3465</v>
      </c>
      <c r="E256" s="45"/>
      <c r="F256" s="6" t="s">
        <v>3403</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3475</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2726</v>
      </c>
      <c r="E268" s="45"/>
      <c r="F268" s="6" t="s">
        <v>2450</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2727</v>
      </c>
      <c r="E269" s="45"/>
      <c r="F269" s="6" t="s">
        <v>2570</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2728</v>
      </c>
      <c r="E270" s="45"/>
      <c r="F270" s="6" t="s">
        <v>2452</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3463</v>
      </c>
      <c r="E271" s="45"/>
      <c r="F271" s="6" t="s">
        <v>3470</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3466</v>
      </c>
      <c r="E272" s="45"/>
      <c r="F272" s="6" t="s">
        <v>3471</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3467</v>
      </c>
      <c r="E273" s="45"/>
      <c r="F273" s="6" t="s">
        <v>3472</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3468</v>
      </c>
      <c r="E274" s="45"/>
      <c r="F274" s="6" t="s">
        <v>3473</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3469</v>
      </c>
      <c r="E275" s="45"/>
      <c r="F275" s="6" t="s">
        <v>3474</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3555</v>
      </c>
      <c r="E276" s="45"/>
      <c r="F276" s="6" t="s">
        <v>3553</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3556</v>
      </c>
      <c r="E277" s="45"/>
      <c r="F277" s="6" t="s">
        <v>3554</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3749</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3464</v>
      </c>
      <c r="E279" s="45"/>
      <c r="F279" s="6" t="s">
        <v>3402</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3465</v>
      </c>
      <c r="E280" s="45"/>
      <c r="F280" s="6" t="s">
        <v>3403</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3475</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2726</v>
      </c>
      <c r="E292" s="45"/>
      <c r="F292" s="6" t="s">
        <v>2450</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2727</v>
      </c>
      <c r="E293" s="45"/>
      <c r="F293" s="6" t="s">
        <v>2570</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2728</v>
      </c>
      <c r="E294" s="45"/>
      <c r="F294" s="6" t="s">
        <v>2452</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3463</v>
      </c>
      <c r="E295" s="45"/>
      <c r="F295" s="6" t="s">
        <v>3470</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3466</v>
      </c>
      <c r="E296" s="45"/>
      <c r="F296" s="6" t="s">
        <v>3471</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3467</v>
      </c>
      <c r="E297" s="45"/>
      <c r="F297" s="6" t="s">
        <v>3472</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3468</v>
      </c>
      <c r="E298" s="45"/>
      <c r="F298" s="6" t="s">
        <v>3473</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3469</v>
      </c>
      <c r="E299" s="45"/>
      <c r="F299" s="6" t="s">
        <v>3474</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3555</v>
      </c>
      <c r="E300" s="45"/>
      <c r="F300" s="6" t="s">
        <v>3553</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3556</v>
      </c>
      <c r="E301" s="45"/>
      <c r="F301" s="6" t="s">
        <v>3554</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2718</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3518</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3736</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3464</v>
      </c>
      <c r="E307" s="45"/>
      <c r="F307" s="6" t="s">
        <v>3402</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3465</v>
      </c>
      <c r="E308" s="45"/>
      <c r="F308" s="6" t="s">
        <v>3403</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3475</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2726</v>
      </c>
      <c r="E320" s="45"/>
      <c r="F320" s="6" t="s">
        <v>2450</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2727</v>
      </c>
      <c r="E321" s="45"/>
      <c r="F321" s="6" t="s">
        <v>2570</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2728</v>
      </c>
      <c r="E322" s="45"/>
      <c r="F322" s="6" t="s">
        <v>2452</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3463</v>
      </c>
      <c r="E323" s="45"/>
      <c r="F323" s="6" t="s">
        <v>3470</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3466</v>
      </c>
      <c r="E324" s="45"/>
      <c r="F324" s="6" t="s">
        <v>3471</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3467</v>
      </c>
      <c r="E325" s="45"/>
      <c r="F325" s="6" t="s">
        <v>3472</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3468</v>
      </c>
      <c r="E326" s="45"/>
      <c r="F326" s="6" t="s">
        <v>3473</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3469</v>
      </c>
      <c r="E327" s="45"/>
      <c r="F327" s="6" t="s">
        <v>3474</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3555</v>
      </c>
      <c r="E328" s="45"/>
      <c r="F328" s="6" t="s">
        <v>3553</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3556</v>
      </c>
      <c r="E329" s="45"/>
      <c r="F329" s="6" t="s">
        <v>3554</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3458</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3464</v>
      </c>
      <c r="E332" s="45"/>
      <c r="F332" s="6" t="s">
        <v>3402</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3465</v>
      </c>
      <c r="E333" s="45"/>
      <c r="F333" s="6" t="s">
        <v>3403</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3475</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2726</v>
      </c>
      <c r="E345" s="45"/>
      <c r="F345" s="6" t="s">
        <v>2450</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2727</v>
      </c>
      <c r="E346" s="45"/>
      <c r="F346" s="6" t="s">
        <v>2570</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2728</v>
      </c>
      <c r="E347" s="45"/>
      <c r="F347" s="6" t="s">
        <v>2452</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3463</v>
      </c>
      <c r="E348" s="45"/>
      <c r="F348" s="6" t="s">
        <v>3470</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3466</v>
      </c>
      <c r="E349" s="45"/>
      <c r="F349" s="6" t="s">
        <v>3471</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3467</v>
      </c>
      <c r="E350" s="45"/>
      <c r="F350" s="6" t="s">
        <v>3472</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3468</v>
      </c>
      <c r="E351" s="45"/>
      <c r="F351" s="6" t="s">
        <v>3473</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3469</v>
      </c>
      <c r="E352" s="45"/>
      <c r="F352" s="6" t="s">
        <v>3474</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3555</v>
      </c>
      <c r="E353" s="45"/>
      <c r="F353" s="6" t="s">
        <v>3553</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3556</v>
      </c>
      <c r="E354" s="45"/>
      <c r="F354" s="6" t="s">
        <v>3554</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3464</v>
      </c>
      <c r="E357" s="45"/>
      <c r="F357" s="6" t="s">
        <v>3402</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3465</v>
      </c>
      <c r="E358" s="45"/>
      <c r="F358" s="6" t="s">
        <v>3403</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3475</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2726</v>
      </c>
      <c r="E370" s="45"/>
      <c r="F370" s="6" t="s">
        <v>2450</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2727</v>
      </c>
      <c r="E371" s="45"/>
      <c r="F371" s="6" t="s">
        <v>2570</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2728</v>
      </c>
      <c r="E372" s="45"/>
      <c r="F372" s="6" t="s">
        <v>2452</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3463</v>
      </c>
      <c r="E373" s="45"/>
      <c r="F373" s="6" t="s">
        <v>3470</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3466</v>
      </c>
      <c r="E374" s="45"/>
      <c r="F374" s="6" t="s">
        <v>3471</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3467</v>
      </c>
      <c r="E375" s="45"/>
      <c r="F375" s="6" t="s">
        <v>3472</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3468</v>
      </c>
      <c r="E376" s="45"/>
      <c r="F376" s="6" t="s">
        <v>3473</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3469</v>
      </c>
      <c r="E377" s="45"/>
      <c r="F377" s="6" t="s">
        <v>3474</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3555</v>
      </c>
      <c r="E378" s="45"/>
      <c r="F378" s="6" t="s">
        <v>3553</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3556</v>
      </c>
      <c r="E379" s="45"/>
      <c r="F379" s="6" t="s">
        <v>3554</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2996</v>
      </c>
      <c r="D380" s="45" t="s">
        <v>434</v>
      </c>
      <c r="E380" s="45"/>
      <c r="F380" s="45" t="s">
        <v>433</v>
      </c>
      <c r="G380" s="45"/>
      <c r="H380" s="43">
        <v>860</v>
      </c>
      <c r="I380" s="324" t="s">
        <v>40</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3464</v>
      </c>
      <c r="E381" s="45"/>
      <c r="F381" s="6" t="s">
        <v>3402</v>
      </c>
      <c r="G381" s="45"/>
      <c r="H381" s="43">
        <v>861</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3465</v>
      </c>
      <c r="E382" s="45"/>
      <c r="F382" s="6" t="s">
        <v>3403</v>
      </c>
      <c r="G382" s="45"/>
      <c r="H382" s="43">
        <v>1767</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72</v>
      </c>
      <c r="E383" s="45"/>
      <c r="F383" s="6" t="s">
        <v>3475</v>
      </c>
      <c r="G383" s="45"/>
      <c r="H383" s="43">
        <v>862</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73</v>
      </c>
      <c r="E384" s="45"/>
      <c r="F384" s="6" t="s">
        <v>85</v>
      </c>
      <c r="G384" s="45"/>
      <c r="H384" s="43">
        <v>863</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435</v>
      </c>
      <c r="E385" s="45"/>
      <c r="F385" s="6" t="s">
        <v>438</v>
      </c>
      <c r="G385" s="45"/>
      <c r="H385" s="43">
        <v>864</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74</v>
      </c>
      <c r="E386" s="45"/>
      <c r="F386" s="6" t="s">
        <v>86</v>
      </c>
      <c r="G386" s="45"/>
      <c r="H386" s="43">
        <v>865</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75</v>
      </c>
      <c r="E387" s="45"/>
      <c r="F387" s="6" t="s">
        <v>87</v>
      </c>
      <c r="G387" s="45"/>
      <c r="H387" s="43">
        <v>866</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76</v>
      </c>
      <c r="E388" s="45"/>
      <c r="F388" s="6" t="s">
        <v>88</v>
      </c>
      <c r="G388" s="45"/>
      <c r="H388" s="43">
        <v>867</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2406</v>
      </c>
      <c r="E389" s="45"/>
      <c r="F389" s="6" t="s">
        <v>423</v>
      </c>
      <c r="G389" s="45"/>
      <c r="H389" s="43">
        <v>868</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295</v>
      </c>
      <c r="E390" s="45"/>
      <c r="F390" s="6" t="s">
        <v>297</v>
      </c>
      <c r="G390" s="45"/>
      <c r="H390" s="43">
        <v>869</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296</v>
      </c>
      <c r="E391" s="45"/>
      <c r="F391" s="6" t="s">
        <v>298</v>
      </c>
      <c r="G391" s="45"/>
      <c r="H391" s="43">
        <v>870</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431</v>
      </c>
      <c r="E392" s="45"/>
      <c r="F392" s="6" t="s">
        <v>430</v>
      </c>
      <c r="G392" s="45"/>
      <c r="H392" s="43">
        <v>871</v>
      </c>
      <c r="I392" s="324" t="s">
        <v>40</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440</v>
      </c>
      <c r="E393" s="45"/>
      <c r="F393" s="6" t="s">
        <v>441</v>
      </c>
      <c r="G393" s="45"/>
      <c r="H393" s="43">
        <v>872</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2726</v>
      </c>
      <c r="E394" s="45"/>
      <c r="F394" s="6" t="s">
        <v>2450</v>
      </c>
      <c r="G394" s="45"/>
      <c r="H394" s="43">
        <v>873</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2727</v>
      </c>
      <c r="E395" s="45"/>
      <c r="F395" s="6" t="s">
        <v>2570</v>
      </c>
      <c r="G395" s="45"/>
      <c r="H395" s="43">
        <v>874</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2728</v>
      </c>
      <c r="E396" s="45"/>
      <c r="F396" s="6" t="s">
        <v>2452</v>
      </c>
      <c r="G396" s="45"/>
      <c r="H396" s="43">
        <v>875</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3463</v>
      </c>
      <c r="E397" s="45"/>
      <c r="F397" s="6" t="s">
        <v>3470</v>
      </c>
      <c r="G397" s="45"/>
      <c r="H397" s="43">
        <v>1768</v>
      </c>
      <c r="I397" s="324" t="s">
        <v>40</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3466</v>
      </c>
      <c r="E398" s="45"/>
      <c r="F398" s="6" t="s">
        <v>3471</v>
      </c>
      <c r="G398" s="45"/>
      <c r="H398" s="43">
        <v>1769</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3467</v>
      </c>
      <c r="E399" s="45"/>
      <c r="F399" s="6" t="s">
        <v>3472</v>
      </c>
      <c r="G399" s="45"/>
      <c r="H399" s="43">
        <v>1770</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3468</v>
      </c>
      <c r="E400" s="45"/>
      <c r="F400" s="6" t="s">
        <v>3473</v>
      </c>
      <c r="G400" s="45"/>
      <c r="H400" s="43">
        <v>1771</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3469</v>
      </c>
      <c r="E401" s="45"/>
      <c r="F401" s="6" t="s">
        <v>3474</v>
      </c>
      <c r="G401" s="45"/>
      <c r="H401" s="43">
        <v>1772</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3555</v>
      </c>
      <c r="E402" s="45"/>
      <c r="F402" s="6" t="s">
        <v>3553</v>
      </c>
      <c r="G402" s="45"/>
      <c r="H402" s="43">
        <v>1773</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3556</v>
      </c>
      <c r="E403" s="45"/>
      <c r="F403" s="6" t="s">
        <v>3554</v>
      </c>
      <c r="G403" s="45"/>
      <c r="H403" s="43">
        <v>2240</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125</v>
      </c>
      <c r="D404" s="45" t="s">
        <v>434</v>
      </c>
      <c r="E404" s="45"/>
      <c r="F404" s="45" t="s">
        <v>433</v>
      </c>
      <c r="G404" s="45"/>
      <c r="H404" s="43">
        <v>633</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3464</v>
      </c>
      <c r="E405" s="45"/>
      <c r="F405" s="6" t="s">
        <v>3402</v>
      </c>
      <c r="G405" s="45"/>
      <c r="H405" s="43">
        <v>634</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3465</v>
      </c>
      <c r="E406" s="45"/>
      <c r="F406" s="6" t="s">
        <v>3403</v>
      </c>
      <c r="G406" s="45"/>
      <c r="H406" s="43">
        <v>1774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72</v>
      </c>
      <c r="E407" s="45"/>
      <c r="F407" s="6" t="s">
        <v>3475</v>
      </c>
      <c r="G407" s="45"/>
      <c r="H407" s="43">
        <v>635</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73</v>
      </c>
      <c r="E408" s="45"/>
      <c r="F408" s="6" t="s">
        <v>85</v>
      </c>
      <c r="G408" s="45"/>
      <c r="H408" s="43">
        <v>636</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435</v>
      </c>
      <c r="E409" s="45"/>
      <c r="F409" s="6" t="s">
        <v>438</v>
      </c>
      <c r="G409" s="45"/>
      <c r="H409" s="43">
        <v>637</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74</v>
      </c>
      <c r="E410" s="45"/>
      <c r="F410" s="6" t="s">
        <v>86</v>
      </c>
      <c r="G410" s="45"/>
      <c r="H410" s="43">
        <v>638</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75</v>
      </c>
      <c r="E411" s="45"/>
      <c r="F411" s="6" t="s">
        <v>87</v>
      </c>
      <c r="G411" s="45"/>
      <c r="H411" s="43">
        <v>639</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76</v>
      </c>
      <c r="E412" s="45"/>
      <c r="F412" s="6" t="s">
        <v>88</v>
      </c>
      <c r="G412" s="45"/>
      <c r="H412" s="43">
        <v>640</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2406</v>
      </c>
      <c r="E413" s="45"/>
      <c r="F413" s="6" t="s">
        <v>423</v>
      </c>
      <c r="G413" s="45"/>
      <c r="H413" s="43">
        <v>641</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295</v>
      </c>
      <c r="E414" s="45"/>
      <c r="F414" s="6" t="s">
        <v>297</v>
      </c>
      <c r="G414" s="45"/>
      <c r="H414" s="43">
        <v>642</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296</v>
      </c>
      <c r="E415" s="45"/>
      <c r="F415" s="6" t="s">
        <v>298</v>
      </c>
      <c r="G415" s="45"/>
      <c r="H415" s="43">
        <v>643</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431</v>
      </c>
      <c r="E416" s="45"/>
      <c r="F416" s="6" t="s">
        <v>430</v>
      </c>
      <c r="G416" s="45"/>
      <c r="H416" s="43">
        <v>644</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440</v>
      </c>
      <c r="E417" s="45"/>
      <c r="F417" s="6" t="s">
        <v>441</v>
      </c>
      <c r="G417" s="45"/>
      <c r="H417" s="43">
        <v>645</v>
      </c>
      <c r="I417" s="324" t="s">
        <v>40</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2726</v>
      </c>
      <c r="E418" s="45"/>
      <c r="F418" s="6" t="s">
        <v>2450</v>
      </c>
      <c r="G418" s="45"/>
      <c r="H418" s="43">
        <v>646</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2727</v>
      </c>
      <c r="E419" s="45"/>
      <c r="F419" s="6" t="s">
        <v>2570</v>
      </c>
      <c r="G419" s="45"/>
      <c r="H419" s="43">
        <v>647</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2728</v>
      </c>
      <c r="E420" s="45"/>
      <c r="F420" s="6" t="s">
        <v>2452</v>
      </c>
      <c r="G420" s="45"/>
      <c r="H420" s="43">
        <v>648</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3463</v>
      </c>
      <c r="E421" s="45"/>
      <c r="F421" s="6" t="s">
        <v>3470</v>
      </c>
      <c r="G421" s="45"/>
      <c r="H421" s="43">
        <v>1775</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3466</v>
      </c>
      <c r="E422" s="45"/>
      <c r="F422" s="6" t="s">
        <v>3471</v>
      </c>
      <c r="G422" s="45"/>
      <c r="H422" s="43">
        <v>1776</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3467</v>
      </c>
      <c r="E423" s="45"/>
      <c r="F423" s="6" t="s">
        <v>3472</v>
      </c>
      <c r="G423" s="45"/>
      <c r="H423" s="43">
        <v>1777</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3468</v>
      </c>
      <c r="E424" s="45"/>
      <c r="F424" s="6" t="s">
        <v>3473</v>
      </c>
      <c r="G424" s="45"/>
      <c r="H424" s="43">
        <v>1778</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3469</v>
      </c>
      <c r="E425" s="45"/>
      <c r="F425" s="6" t="s">
        <v>3474</v>
      </c>
      <c r="G425" s="45"/>
      <c r="H425" s="43">
        <v>1779</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3555</v>
      </c>
      <c r="E426" s="45"/>
      <c r="F426" s="6" t="s">
        <v>3553</v>
      </c>
      <c r="G426" s="45"/>
      <c r="H426" s="43">
        <v>1780</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3556</v>
      </c>
      <c r="E427" s="45"/>
      <c r="F427" s="6" t="s">
        <v>3554</v>
      </c>
      <c r="G427" s="45"/>
      <c r="H427" s="43">
        <v>2241</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3702</v>
      </c>
      <c r="D428" s="45" t="s">
        <v>434</v>
      </c>
      <c r="E428" s="45"/>
      <c r="F428" s="45" t="s">
        <v>433</v>
      </c>
      <c r="G428" s="45"/>
      <c r="H428" s="43">
        <v>2289</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3464</v>
      </c>
      <c r="E429" s="45"/>
      <c r="F429" s="6" t="s">
        <v>3402</v>
      </c>
      <c r="G429" s="45"/>
      <c r="H429" s="43">
        <v>2290</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3465</v>
      </c>
      <c r="E430" s="45"/>
      <c r="F430" s="6" t="s">
        <v>3403</v>
      </c>
      <c r="G430" s="45"/>
      <c r="H430" s="43">
        <v>2291</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72</v>
      </c>
      <c r="E431" s="45"/>
      <c r="F431" s="6" t="s">
        <v>3475</v>
      </c>
      <c r="G431" s="45"/>
      <c r="H431" s="43">
        <v>2292</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73</v>
      </c>
      <c r="E432" s="45"/>
      <c r="F432" s="6" t="s">
        <v>85</v>
      </c>
      <c r="G432" s="45"/>
      <c r="H432" s="43">
        <v>2293</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435</v>
      </c>
      <c r="E433" s="45"/>
      <c r="F433" s="6" t="s">
        <v>438</v>
      </c>
      <c r="G433" s="45"/>
      <c r="H433" s="43">
        <v>2294</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74</v>
      </c>
      <c r="E434" s="45"/>
      <c r="F434" s="6" t="s">
        <v>86</v>
      </c>
      <c r="G434" s="45"/>
      <c r="H434" s="43">
        <v>2295</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75</v>
      </c>
      <c r="E435" s="45"/>
      <c r="F435" s="6" t="s">
        <v>87</v>
      </c>
      <c r="G435" s="45"/>
      <c r="H435" s="43">
        <v>2296</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76</v>
      </c>
      <c r="E436" s="45"/>
      <c r="F436" s="6" t="s">
        <v>88</v>
      </c>
      <c r="G436" s="45"/>
      <c r="H436" s="43">
        <v>2297</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2406</v>
      </c>
      <c r="E437" s="45"/>
      <c r="F437" s="6" t="s">
        <v>423</v>
      </c>
      <c r="G437" s="45"/>
      <c r="H437" s="43">
        <v>2298</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295</v>
      </c>
      <c r="E438" s="45"/>
      <c r="F438" s="6" t="s">
        <v>297</v>
      </c>
      <c r="G438" s="45"/>
      <c r="H438" s="43">
        <v>2299</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296</v>
      </c>
      <c r="E439" s="45"/>
      <c r="F439" s="6" t="s">
        <v>298</v>
      </c>
      <c r="G439" s="45"/>
      <c r="H439" s="43">
        <v>2300</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431</v>
      </c>
      <c r="E440" s="45"/>
      <c r="F440" s="6" t="s">
        <v>430</v>
      </c>
      <c r="G440" s="45"/>
      <c r="H440" s="43">
        <v>2301</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440</v>
      </c>
      <c r="E441" s="45"/>
      <c r="F441" s="6" t="s">
        <v>441</v>
      </c>
      <c r="G441" s="45"/>
      <c r="H441" s="43">
        <v>2302</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2726</v>
      </c>
      <c r="E442" s="45"/>
      <c r="F442" s="6" t="s">
        <v>2450</v>
      </c>
      <c r="G442" s="45"/>
      <c r="H442" s="43">
        <v>2303</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2727</v>
      </c>
      <c r="E443" s="45"/>
      <c r="F443" s="6" t="s">
        <v>2570</v>
      </c>
      <c r="G443" s="45"/>
      <c r="H443" s="43">
        <v>2304</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2728</v>
      </c>
      <c r="E444" s="45"/>
      <c r="F444" s="6" t="s">
        <v>2452</v>
      </c>
      <c r="G444" s="45"/>
      <c r="H444" s="43">
        <v>2305</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3463</v>
      </c>
      <c r="E445" s="45"/>
      <c r="F445" s="6" t="s">
        <v>3470</v>
      </c>
      <c r="G445" s="45"/>
      <c r="H445" s="43">
        <v>2306</v>
      </c>
      <c r="I445" s="324" t="s">
        <v>40</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3466</v>
      </c>
      <c r="E446" s="45"/>
      <c r="F446" s="6" t="s">
        <v>3471</v>
      </c>
      <c r="G446" s="45"/>
      <c r="H446" s="43">
        <v>2307</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3467</v>
      </c>
      <c r="E447" s="45"/>
      <c r="F447" s="6" t="s">
        <v>3472</v>
      </c>
      <c r="G447" s="45"/>
      <c r="H447" s="43">
        <v>2308</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3468</v>
      </c>
      <c r="E448" s="45"/>
      <c r="F448" s="6" t="s">
        <v>3473</v>
      </c>
      <c r="G448" s="45"/>
      <c r="H448" s="43">
        <v>2309</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3469</v>
      </c>
      <c r="E449" s="45"/>
      <c r="F449" s="6" t="s">
        <v>3474</v>
      </c>
      <c r="G449" s="45"/>
      <c r="H449" s="43">
        <v>2310</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3555</v>
      </c>
      <c r="E450" s="45"/>
      <c r="F450" s="6" t="s">
        <v>3553</v>
      </c>
      <c r="G450" s="45"/>
      <c r="H450" s="43">
        <v>2311</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3556</v>
      </c>
      <c r="E451" s="45"/>
      <c r="F451" s="6" t="s">
        <v>3554</v>
      </c>
      <c r="G451" s="45"/>
      <c r="H451" s="43">
        <v>2312</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244</v>
      </c>
      <c r="D452" s="45" t="s">
        <v>434</v>
      </c>
      <c r="E452" s="45"/>
      <c r="F452" s="45" t="s">
        <v>433</v>
      </c>
      <c r="G452" s="6"/>
      <c r="H452" s="47">
        <v>652</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3464</v>
      </c>
      <c r="E453" s="45"/>
      <c r="F453" s="6" t="s">
        <v>3402</v>
      </c>
      <c r="G453" s="6"/>
      <c r="H453" s="47">
        <v>654</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3465</v>
      </c>
      <c r="E454" s="45"/>
      <c r="F454" s="6" t="s">
        <v>3403</v>
      </c>
      <c r="G454" s="6"/>
      <c r="H454" s="47">
        <v>1781</v>
      </c>
      <c r="I454" s="325" t="s">
        <v>40</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72</v>
      </c>
      <c r="E455" s="45"/>
      <c r="F455" s="6" t="s">
        <v>3475</v>
      </c>
      <c r="G455" s="6"/>
      <c r="H455" s="47">
        <v>657</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73</v>
      </c>
      <c r="E456" s="45"/>
      <c r="F456" s="6" t="s">
        <v>85</v>
      </c>
      <c r="G456" s="6"/>
      <c r="H456" s="47">
        <v>660</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435</v>
      </c>
      <c r="E457" s="45"/>
      <c r="F457" s="6" t="s">
        <v>438</v>
      </c>
      <c r="G457" s="6"/>
      <c r="H457" s="47">
        <v>143</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74</v>
      </c>
      <c r="E458" s="45"/>
      <c r="F458" s="6" t="s">
        <v>86</v>
      </c>
      <c r="G458" s="6"/>
      <c r="H458" s="47">
        <v>144</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75</v>
      </c>
      <c r="E459" s="45"/>
      <c r="F459" s="6" t="s">
        <v>87</v>
      </c>
      <c r="G459" s="6"/>
      <c r="H459" s="47">
        <v>667</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76</v>
      </c>
      <c r="E460" s="45"/>
      <c r="F460" s="6" t="s">
        <v>88</v>
      </c>
      <c r="G460" s="6"/>
      <c r="H460" s="47">
        <v>670</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2406</v>
      </c>
      <c r="E461" s="45"/>
      <c r="F461" s="6" t="s">
        <v>423</v>
      </c>
      <c r="G461" s="6"/>
      <c r="H461" s="47">
        <v>673</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295</v>
      </c>
      <c r="E462" s="45"/>
      <c r="F462" s="6" t="s">
        <v>297</v>
      </c>
      <c r="G462" s="6"/>
      <c r="H462" s="47">
        <v>676</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296</v>
      </c>
      <c r="E463" s="45"/>
      <c r="F463" s="6" t="s">
        <v>298</v>
      </c>
      <c r="G463" s="6"/>
      <c r="H463" s="47">
        <v>679</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431</v>
      </c>
      <c r="E464" s="45"/>
      <c r="F464" s="6" t="s">
        <v>430</v>
      </c>
      <c r="G464" s="6"/>
      <c r="H464" s="47">
        <v>182</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440</v>
      </c>
      <c r="E465" s="45"/>
      <c r="F465" s="6" t="s">
        <v>441</v>
      </c>
      <c r="H465" s="47">
        <v>684</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2726</v>
      </c>
      <c r="E466" s="45"/>
      <c r="F466" s="6" t="s">
        <v>2450</v>
      </c>
      <c r="G466" s="6"/>
      <c r="H466" s="47">
        <v>687</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2727</v>
      </c>
      <c r="E467" s="45"/>
      <c r="F467" s="6" t="s">
        <v>2570</v>
      </c>
      <c r="G467" s="6"/>
      <c r="H467" s="47">
        <v>690</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2728</v>
      </c>
      <c r="E468" s="45"/>
      <c r="F468" s="6" t="s">
        <v>2452</v>
      </c>
      <c r="G468" s="6"/>
      <c r="H468" s="47">
        <v>1782</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3463</v>
      </c>
      <c r="E469" s="45"/>
      <c r="F469" s="6" t="s">
        <v>3470</v>
      </c>
      <c r="G469" s="6"/>
      <c r="H469" s="47">
        <v>1783</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3466</v>
      </c>
      <c r="E470" s="45"/>
      <c r="F470" s="6" t="s">
        <v>3471</v>
      </c>
      <c r="G470" s="6"/>
      <c r="H470" s="47">
        <v>1784</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3467</v>
      </c>
      <c r="E471" s="45"/>
      <c r="F471" s="6" t="s">
        <v>3472</v>
      </c>
      <c r="G471" s="6"/>
      <c r="H471" s="47">
        <v>1785</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3468</v>
      </c>
      <c r="E472" s="45"/>
      <c r="F472" s="6" t="s">
        <v>3473</v>
      </c>
      <c r="G472" s="6"/>
      <c r="H472" s="47">
        <v>1786</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3469</v>
      </c>
      <c r="E473" s="45"/>
      <c r="F473" s="6" t="s">
        <v>3474</v>
      </c>
      <c r="G473" s="6"/>
      <c r="H473" s="47">
        <v>1787</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3555</v>
      </c>
      <c r="E474" s="45"/>
      <c r="F474" s="6" t="s">
        <v>3553</v>
      </c>
      <c r="G474" s="6"/>
      <c r="H474" s="47">
        <v>1788</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3556</v>
      </c>
      <c r="E475" s="45"/>
      <c r="F475" s="6" t="s">
        <v>3554</v>
      </c>
      <c r="G475" s="6"/>
      <c r="H475" s="47">
        <v>2242</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2304</v>
      </c>
      <c r="D476" s="6" t="s">
        <v>435</v>
      </c>
      <c r="E476" s="6"/>
      <c r="F476" s="6" t="s">
        <v>438</v>
      </c>
      <c r="G476" s="6"/>
      <c r="H476" s="47">
        <v>194</v>
      </c>
      <c r="I476" s="325" t="s">
        <v>40</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74</v>
      </c>
      <c r="E477" s="6"/>
      <c r="F477" s="6" t="s">
        <v>86</v>
      </c>
      <c r="G477" s="6"/>
      <c r="H477" s="47">
        <v>195</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440</v>
      </c>
      <c r="E478" s="6"/>
      <c r="F478" s="6" t="s">
        <v>441</v>
      </c>
      <c r="G478" s="6"/>
      <c r="H478" s="47">
        <v>196</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270</v>
      </c>
      <c r="D479" s="6"/>
      <c r="E479" s="6"/>
      <c r="F479" s="6"/>
      <c r="G479" s="6"/>
      <c r="H479" s="47">
        <v>145</v>
      </c>
      <c r="I479" s="325" t="s">
        <v>40</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2766</v>
      </c>
      <c r="D480" s="45" t="s">
        <v>434</v>
      </c>
      <c r="E480" s="45"/>
      <c r="F480" s="45" t="s">
        <v>433</v>
      </c>
      <c r="G480" s="6"/>
      <c r="H480" s="47">
        <v>691</v>
      </c>
      <c r="I480" s="325" t="s">
        <v>41</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3464</v>
      </c>
      <c r="E481" s="45"/>
      <c r="F481" s="6" t="s">
        <v>3402</v>
      </c>
      <c r="G481" s="6"/>
      <c r="H481" s="47">
        <v>692</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3465</v>
      </c>
      <c r="E482" s="45"/>
      <c r="F482" s="6" t="s">
        <v>3403</v>
      </c>
      <c r="G482" s="6"/>
      <c r="H482" s="47">
        <v>1789</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72</v>
      </c>
      <c r="E483" s="45"/>
      <c r="F483" s="6" t="s">
        <v>3475</v>
      </c>
      <c r="G483" s="6"/>
      <c r="H483" s="47">
        <v>517</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73</v>
      </c>
      <c r="E484" s="45"/>
      <c r="F484" s="6" t="s">
        <v>85</v>
      </c>
      <c r="G484" s="6"/>
      <c r="H484" s="47">
        <v>693</v>
      </c>
      <c r="I484" s="325" t="s">
        <v>41</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435</v>
      </c>
      <c r="E485" s="45"/>
      <c r="F485" s="6" t="s">
        <v>438</v>
      </c>
      <c r="G485" s="6"/>
      <c r="H485" s="47">
        <v>518</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74</v>
      </c>
      <c r="E486" s="45"/>
      <c r="F486" s="6" t="s">
        <v>86</v>
      </c>
      <c r="G486" s="6"/>
      <c r="H486" s="47">
        <v>519</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75</v>
      </c>
      <c r="E487" s="45"/>
      <c r="F487" s="6" t="s">
        <v>87</v>
      </c>
      <c r="G487" s="6"/>
      <c r="H487" s="47">
        <v>520</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76</v>
      </c>
      <c r="E488" s="45"/>
      <c r="F488" s="6" t="s">
        <v>88</v>
      </c>
      <c r="G488" s="6"/>
      <c r="H488" s="47">
        <v>521</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2406</v>
      </c>
      <c r="E489" s="45"/>
      <c r="F489" s="6" t="s">
        <v>423</v>
      </c>
      <c r="G489" s="6"/>
      <c r="H489" s="47">
        <v>1598</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295</v>
      </c>
      <c r="E490" s="45"/>
      <c r="F490" s="6" t="s">
        <v>297</v>
      </c>
      <c r="G490" s="6"/>
      <c r="H490" s="47">
        <v>1599</v>
      </c>
      <c r="I490" s="325" t="s">
        <v>41</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296</v>
      </c>
      <c r="E491" s="45"/>
      <c r="F491" s="6" t="s">
        <v>298</v>
      </c>
      <c r="G491" s="6"/>
      <c r="H491" s="47">
        <v>1600</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431</v>
      </c>
      <c r="E492" s="45"/>
      <c r="F492" s="6" t="s">
        <v>430</v>
      </c>
      <c r="G492" s="6"/>
      <c r="H492" s="47">
        <v>694</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440</v>
      </c>
      <c r="E493" s="45"/>
      <c r="F493" s="6" t="s">
        <v>441</v>
      </c>
      <c r="H493" s="47">
        <v>522</v>
      </c>
      <c r="I493" s="325" t="s">
        <v>40</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2726</v>
      </c>
      <c r="E494" s="45"/>
      <c r="F494" s="6" t="s">
        <v>2450</v>
      </c>
      <c r="G494" s="6"/>
      <c r="H494" s="47">
        <v>695</v>
      </c>
      <c r="I494" s="325" t="s">
        <v>41</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2727</v>
      </c>
      <c r="E495" s="45"/>
      <c r="F495" s="6" t="s">
        <v>2570</v>
      </c>
      <c r="G495" s="6"/>
      <c r="H495" s="47">
        <v>696</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2728</v>
      </c>
      <c r="E496" s="45"/>
      <c r="F496" s="6" t="s">
        <v>2452</v>
      </c>
      <c r="G496" s="6"/>
      <c r="H496" s="47">
        <v>697</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3463</v>
      </c>
      <c r="E497" s="45"/>
      <c r="F497" s="6" t="s">
        <v>3470</v>
      </c>
      <c r="G497" s="6"/>
      <c r="H497" s="47">
        <v>1790</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3466</v>
      </c>
      <c r="E498" s="45"/>
      <c r="F498" s="6" t="s">
        <v>3471</v>
      </c>
      <c r="G498" s="6"/>
      <c r="H498" s="47">
        <v>1791</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3467</v>
      </c>
      <c r="E499" s="45"/>
      <c r="F499" s="6" t="s">
        <v>3472</v>
      </c>
      <c r="G499" s="6"/>
      <c r="H499" s="47">
        <v>1792</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3468</v>
      </c>
      <c r="E500" s="45"/>
      <c r="F500" s="6" t="s">
        <v>3473</v>
      </c>
      <c r="G500" s="6"/>
      <c r="H500" s="47">
        <v>1793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3469</v>
      </c>
      <c r="E501" s="45"/>
      <c r="F501" s="6" t="s">
        <v>3474</v>
      </c>
      <c r="G501" s="6"/>
      <c r="H501" s="47">
        <v>1794</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3555</v>
      </c>
      <c r="E502" s="45"/>
      <c r="F502" s="6" t="s">
        <v>3553</v>
      </c>
      <c r="G502" s="6"/>
      <c r="H502" s="47">
        <v>1795</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3556</v>
      </c>
      <c r="E503" s="45"/>
      <c r="F503" s="6" t="s">
        <v>3554</v>
      </c>
      <c r="G503" s="6"/>
      <c r="H503" s="47">
        <v>2243</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126</v>
      </c>
      <c r="D504" s="45" t="s">
        <v>434</v>
      </c>
      <c r="E504" s="45"/>
      <c r="F504" s="45" t="s">
        <v>433</v>
      </c>
      <c r="G504" s="314"/>
      <c r="H504" s="43">
        <v>1564</v>
      </c>
      <c r="I504" s="325" t="s">
        <v>41</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3464</v>
      </c>
      <c r="E505" s="45"/>
      <c r="F505" s="6" t="s">
        <v>3402</v>
      </c>
      <c r="G505" s="314"/>
      <c r="H505" s="43">
        <v>1566</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3465</v>
      </c>
      <c r="E506" s="45"/>
      <c r="F506" s="6" t="s">
        <v>3403</v>
      </c>
      <c r="G506" s="314"/>
      <c r="H506" s="43">
        <v>1796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72</v>
      </c>
      <c r="E507" s="45"/>
      <c r="F507" s="6" t="s">
        <v>3475</v>
      </c>
      <c r="G507" s="314"/>
      <c r="H507" s="43">
        <v>1568</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73</v>
      </c>
      <c r="E508" s="45"/>
      <c r="F508" s="6" t="s">
        <v>85</v>
      </c>
      <c r="G508" s="314"/>
      <c r="H508" s="43">
        <v>1570</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435</v>
      </c>
      <c r="E509" s="45"/>
      <c r="F509" s="6" t="s">
        <v>438</v>
      </c>
      <c r="G509" s="314"/>
      <c r="H509" s="43">
        <v>1572</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74</v>
      </c>
      <c r="E510" s="45"/>
      <c r="F510" s="6" t="s">
        <v>86</v>
      </c>
      <c r="G510" s="314"/>
      <c r="H510" s="43">
        <v>1574</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75</v>
      </c>
      <c r="E511" s="45"/>
      <c r="F511" s="6" t="s">
        <v>87</v>
      </c>
      <c r="G511" s="314"/>
      <c r="H511" s="43">
        <v>1576</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76</v>
      </c>
      <c r="E512" s="45"/>
      <c r="F512" s="6" t="s">
        <v>88</v>
      </c>
      <c r="G512" s="314"/>
      <c r="H512" s="43">
        <v>1578</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2406</v>
      </c>
      <c r="E513" s="45"/>
      <c r="F513" s="6" t="s">
        <v>423</v>
      </c>
      <c r="G513" s="314"/>
      <c r="H513" s="43">
        <v>1591</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295</v>
      </c>
      <c r="E514" s="45"/>
      <c r="F514" s="6" t="s">
        <v>297</v>
      </c>
      <c r="G514" s="314"/>
      <c r="H514" s="43">
        <v>1594</v>
      </c>
      <c r="I514" s="325" t="s">
        <v>41</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296</v>
      </c>
      <c r="E515" s="45"/>
      <c r="F515" s="6" t="s">
        <v>298</v>
      </c>
      <c r="G515" s="314"/>
      <c r="H515" s="43">
        <v>1597</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431</v>
      </c>
      <c r="E516" s="45"/>
      <c r="F516" s="6" t="s">
        <v>430</v>
      </c>
      <c r="G516" s="314"/>
      <c r="H516" s="43">
        <v>1580</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440</v>
      </c>
      <c r="E517" s="45"/>
      <c r="F517" s="6" t="s">
        <v>441</v>
      </c>
      <c r="G517" s="314"/>
      <c r="H517" s="43">
        <v>1582</v>
      </c>
      <c r="I517" s="324"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2726</v>
      </c>
      <c r="E518" s="45"/>
      <c r="F518" s="6" t="s">
        <v>2450</v>
      </c>
      <c r="G518" s="314"/>
      <c r="H518" s="43">
        <v>1584</v>
      </c>
      <c r="I518" s="325" t="s">
        <v>41</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2727</v>
      </c>
      <c r="E519" s="45"/>
      <c r="F519" s="6" t="s">
        <v>2570</v>
      </c>
      <c r="G519" s="314"/>
      <c r="H519" s="43">
        <v>1586</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2728</v>
      </c>
      <c r="E520" s="45"/>
      <c r="F520" s="6" t="s">
        <v>2452</v>
      </c>
      <c r="G520" s="314"/>
      <c r="H520" s="43">
        <v>1588</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3463</v>
      </c>
      <c r="E521" s="45"/>
      <c r="F521" s="6" t="s">
        <v>3470</v>
      </c>
      <c r="G521" s="314"/>
      <c r="H521" s="43">
        <v>1797</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3466</v>
      </c>
      <c r="E522" s="45"/>
      <c r="F522" s="6" t="s">
        <v>3471</v>
      </c>
      <c r="G522" s="314"/>
      <c r="H522" s="43">
        <v>1798</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3467</v>
      </c>
      <c r="E523" s="45"/>
      <c r="F523" s="6" t="s">
        <v>3472</v>
      </c>
      <c r="G523" s="314"/>
      <c r="H523" s="43">
        <v>1799</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3468</v>
      </c>
      <c r="E524" s="45"/>
      <c r="F524" s="6" t="s">
        <v>3473</v>
      </c>
      <c r="G524" s="314"/>
      <c r="H524" s="43">
        <v>1800</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3469</v>
      </c>
      <c r="E525" s="45"/>
      <c r="F525" s="6" t="s">
        <v>3474</v>
      </c>
      <c r="G525" s="314"/>
      <c r="H525" s="43">
        <v>1801</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3555</v>
      </c>
      <c r="E526" s="45"/>
      <c r="F526" s="6" t="s">
        <v>3553</v>
      </c>
      <c r="G526" s="314"/>
      <c r="H526" s="43">
        <v>1802</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3556</v>
      </c>
      <c r="E527" s="45"/>
      <c r="F527" s="6" t="s">
        <v>3554</v>
      </c>
      <c r="G527" s="314"/>
      <c r="H527" s="43">
        <v>2244</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3548</v>
      </c>
      <c r="D528" s="6"/>
      <c r="E528" s="45"/>
      <c r="F528" s="6"/>
      <c r="G528" s="6"/>
      <c r="H528" s="43">
        <v>2235</v>
      </c>
      <c r="I528" s="325" t="s">
        <v>40</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3605</v>
      </c>
      <c r="D529" s="6"/>
      <c r="E529" s="45"/>
      <c r="F529" s="6"/>
      <c r="G529" s="6"/>
      <c r="H529" s="43">
        <v>2258</v>
      </c>
      <c r="I529" s="325" t="s">
        <v>40</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3609</v>
      </c>
      <c r="D530" s="6"/>
      <c r="E530" s="45"/>
      <c r="F530" s="6"/>
      <c r="G530" s="6"/>
      <c r="H530" s="43">
        <v>2259</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3615</v>
      </c>
      <c r="D531" s="45" t="s">
        <v>434</v>
      </c>
      <c r="F531" s="45" t="s">
        <v>433</v>
      </c>
      <c r="H531" s="43">
        <v>2260</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3464</v>
      </c>
      <c r="F532" s="6" t="s">
        <v>3402</v>
      </c>
      <c r="H532" s="43">
        <v>2261</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3465</v>
      </c>
      <c r="F533" s="6" t="s">
        <v>3403</v>
      </c>
      <c r="H533" s="43">
        <v>2262</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72</v>
      </c>
      <c r="F534" s="6" t="s">
        <v>3475</v>
      </c>
      <c r="H534" s="43">
        <v>2263</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73</v>
      </c>
      <c r="F535" s="6" t="s">
        <v>85</v>
      </c>
      <c r="H535" s="43">
        <v>2264</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435</v>
      </c>
      <c r="F536" s="6" t="s">
        <v>438</v>
      </c>
      <c r="H536" s="43">
        <v>2265</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74</v>
      </c>
      <c r="F537" s="6" t="s">
        <v>86</v>
      </c>
      <c r="H537" s="43">
        <v>2266</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75</v>
      </c>
      <c r="F538" s="6" t="s">
        <v>87</v>
      </c>
      <c r="H538" s="43">
        <v>2267</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76</v>
      </c>
      <c r="F539" s="6" t="s">
        <v>88</v>
      </c>
      <c r="H539" s="43">
        <v>2268</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2406</v>
      </c>
      <c r="F540" s="6" t="s">
        <v>423</v>
      </c>
      <c r="H540" s="43">
        <v>2269</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295</v>
      </c>
      <c r="F541" s="6" t="s">
        <v>297</v>
      </c>
      <c r="H541" s="43">
        <v>2270</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296</v>
      </c>
      <c r="F542" s="6" t="s">
        <v>298</v>
      </c>
      <c r="H542" s="43">
        <v>2271</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431</v>
      </c>
      <c r="F543" s="6" t="s">
        <v>430</v>
      </c>
      <c r="H543" s="43">
        <v>2272</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440</v>
      </c>
      <c r="F544" s="6" t="s">
        <v>441</v>
      </c>
      <c r="H544" s="43">
        <v>2273</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2726</v>
      </c>
      <c r="F545" s="6" t="s">
        <v>2450</v>
      </c>
      <c r="H545" s="43">
        <v>2274</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2727</v>
      </c>
      <c r="F546" s="6" t="s">
        <v>2570</v>
      </c>
      <c r="H546" s="43">
        <v>2275</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2728</v>
      </c>
      <c r="F547" s="6" t="s">
        <v>2452</v>
      </c>
      <c r="H547" s="43">
        <v>2276</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3463</v>
      </c>
      <c r="F548" s="6" t="s">
        <v>3470</v>
      </c>
      <c r="H548" s="43">
        <v>2277</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3466</v>
      </c>
      <c r="F549" s="6" t="s">
        <v>3471</v>
      </c>
      <c r="H549" s="43">
        <v>2278</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3467</v>
      </c>
      <c r="F550" s="6" t="s">
        <v>3472</v>
      </c>
      <c r="H550" s="43">
        <v>2279</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3468</v>
      </c>
      <c r="F551" s="6" t="s">
        <v>3473</v>
      </c>
      <c r="H551" s="43">
        <v>2280</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3469</v>
      </c>
      <c r="F552" s="6" t="s">
        <v>3474</v>
      </c>
      <c r="H552" s="43">
        <v>2281</v>
      </c>
      <c r="I552" s="1" t="s">
        <v>41</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3555</v>
      </c>
      <c r="F553" s="6" t="s">
        <v>3553</v>
      </c>
      <c r="H553" s="43">
        <v>2282</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3556</v>
      </c>
      <c r="F554" s="6" t="s">
        <v>3554</v>
      </c>
      <c r="H554" s="43">
        <v>2283</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3161</v>
      </c>
      <c r="D555" s="45" t="s">
        <v>3038</v>
      </c>
      <c r="E555" s="6"/>
      <c r="F555" t="s">
        <v>3063</v>
      </c>
      <c r="G555" s="45"/>
      <c r="H555" s="43">
        <v>1537</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3039</v>
      </c>
      <c r="E556" s="6"/>
      <c r="F556" t="s">
        <v>2737</v>
      </c>
      <c r="G556" s="46"/>
      <c r="H556" s="43">
        <v>1538</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3040</v>
      </c>
      <c r="E557" s="6"/>
      <c r="F557" t="s">
        <v>3004</v>
      </c>
      <c r="G557" s="46"/>
      <c r="H557" s="43">
        <v>1539</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3041</v>
      </c>
      <c r="E558" s="6"/>
      <c r="F558" t="s">
        <v>3005</v>
      </c>
      <c r="G558" s="46"/>
      <c r="H558" s="43">
        <v>1540</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3042</v>
      </c>
      <c r="E559" s="6"/>
      <c r="F559" t="s">
        <v>3006</v>
      </c>
      <c r="G559" s="46"/>
      <c r="H559" s="43">
        <v>1541</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3043</v>
      </c>
      <c r="E560" s="6"/>
      <c r="F560" t="s">
        <v>3007</v>
      </c>
      <c r="G560" s="46"/>
      <c r="H560" s="43">
        <v>1542</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3044</v>
      </c>
      <c r="E561" s="6"/>
      <c r="F561" t="s">
        <v>3008</v>
      </c>
      <c r="G561" s="46"/>
      <c r="H561" s="43">
        <v>1543</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3045</v>
      </c>
      <c r="E562" s="6"/>
      <c r="F562" t="s">
        <v>3009</v>
      </c>
      <c r="G562" s="46"/>
      <c r="H562" s="43">
        <v>1544</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3046</v>
      </c>
      <c r="E563" s="6"/>
      <c r="F563" t="s">
        <v>3010</v>
      </c>
      <c r="G563" s="46"/>
      <c r="H563" s="43">
        <v>1545</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3047</v>
      </c>
      <c r="E564" s="6"/>
      <c r="F564" t="s">
        <v>2557</v>
      </c>
      <c r="G564" s="46"/>
      <c r="H564" s="43">
        <v>1546</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3048</v>
      </c>
      <c r="E565" s="6"/>
      <c r="F565" t="s">
        <v>3011</v>
      </c>
      <c r="G565" s="46"/>
      <c r="H565" s="43">
        <v>1547</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3049</v>
      </c>
      <c r="E566" s="6"/>
      <c r="F566" t="s">
        <v>3012</v>
      </c>
      <c r="G566" s="46"/>
      <c r="H566" s="43">
        <v>1548</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3050</v>
      </c>
      <c r="E567" s="6"/>
      <c r="F567" t="s">
        <v>3013</v>
      </c>
      <c r="G567" s="46"/>
      <c r="H567" s="43">
        <v>1549</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3051</v>
      </c>
      <c r="E568" s="6"/>
      <c r="F568" t="s">
        <v>2558</v>
      </c>
      <c r="G568" s="46"/>
      <c r="H568" s="43">
        <v>1550</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3052</v>
      </c>
      <c r="E569" s="6"/>
      <c r="F569" t="s">
        <v>3014</v>
      </c>
      <c r="G569" s="46"/>
      <c r="H569" s="43">
        <v>1551</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3053</v>
      </c>
      <c r="E570" s="6"/>
      <c r="F570" t="s">
        <v>3015</v>
      </c>
      <c r="G570" s="46"/>
      <c r="H570" s="43">
        <v>1552</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3054</v>
      </c>
      <c r="E571" s="6"/>
      <c r="F571" t="s">
        <v>3016</v>
      </c>
      <c r="G571" s="46"/>
      <c r="H571" s="43">
        <v>1553</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3055</v>
      </c>
      <c r="E572" s="6"/>
      <c r="F572" t="s">
        <v>3017</v>
      </c>
      <c r="G572" s="46"/>
      <c r="H572" s="43">
        <v>1554</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3056</v>
      </c>
      <c r="E573" s="6"/>
      <c r="F573" t="s">
        <v>3018</v>
      </c>
      <c r="G573" s="46"/>
      <c r="H573" s="43">
        <v>1555</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3057</v>
      </c>
      <c r="E574" s="6"/>
      <c r="F574" t="s">
        <v>3019</v>
      </c>
      <c r="G574" s="46"/>
      <c r="H574" s="43">
        <v>1556</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3058</v>
      </c>
      <c r="E575" s="6"/>
      <c r="F575" t="s">
        <v>3020</v>
      </c>
      <c r="G575" s="46"/>
      <c r="H575" s="43">
        <v>1557</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3059</v>
      </c>
      <c r="E576" s="6"/>
      <c r="F576" t="s">
        <v>3021</v>
      </c>
      <c r="G576" s="46"/>
      <c r="H576" s="43">
        <v>1558</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3060</v>
      </c>
      <c r="E577" s="6"/>
      <c r="F577" t="s">
        <v>3022</v>
      </c>
      <c r="G577" s="46"/>
      <c r="H577" s="43">
        <v>1559</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3061</v>
      </c>
      <c r="E578" s="6"/>
      <c r="F578" t="s">
        <v>3064</v>
      </c>
      <c r="G578" s="46"/>
      <c r="H578" s="43">
        <v>1560</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3062</v>
      </c>
      <c r="E579" s="6"/>
      <c r="F579" t="s">
        <v>3023</v>
      </c>
      <c r="G579" s="46"/>
      <c r="H579" s="43">
        <v>1561</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2998</v>
      </c>
      <c r="D580" s="45" t="s">
        <v>3038</v>
      </c>
      <c r="E580" s="6" t="s">
        <v>3001</v>
      </c>
      <c r="F580" t="s">
        <v>3063</v>
      </c>
      <c r="G580" s="45" t="s">
        <v>3002</v>
      </c>
      <c r="H580" s="43">
        <v>908</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3038</v>
      </c>
      <c r="E581" s="6" t="s">
        <v>2510</v>
      </c>
      <c r="F581" t="s">
        <v>3063</v>
      </c>
      <c r="G581" s="45" t="s">
        <v>3003</v>
      </c>
      <c r="H581" s="43">
        <v>909</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3039</v>
      </c>
      <c r="E582" s="6" t="s">
        <v>3001</v>
      </c>
      <c r="F582" t="s">
        <v>2737</v>
      </c>
      <c r="G582" s="45" t="s">
        <v>3002</v>
      </c>
      <c r="H582" s="43">
        <v>910</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3039</v>
      </c>
      <c r="E583" s="6" t="s">
        <v>2510</v>
      </c>
      <c r="F583" t="s">
        <v>2737</v>
      </c>
      <c r="G583" s="45" t="s">
        <v>3003</v>
      </c>
      <c r="H583" s="43">
        <v>911</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3040</v>
      </c>
      <c r="E584" s="6" t="s">
        <v>3001</v>
      </c>
      <c r="F584" t="s">
        <v>3004</v>
      </c>
      <c r="G584" s="45" t="s">
        <v>3002</v>
      </c>
      <c r="H584" s="43">
        <v>912</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3040</v>
      </c>
      <c r="E585" s="6" t="s">
        <v>2510</v>
      </c>
      <c r="F585" t="s">
        <v>3004</v>
      </c>
      <c r="G585" s="45" t="s">
        <v>3003</v>
      </c>
      <c r="H585" s="43">
        <v>913</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3041</v>
      </c>
      <c r="E586" s="6" t="s">
        <v>3001</v>
      </c>
      <c r="F586" t="s">
        <v>3005</v>
      </c>
      <c r="G586" s="45" t="s">
        <v>3002</v>
      </c>
      <c r="H586" s="43">
        <v>914</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3041</v>
      </c>
      <c r="E587" s="6" t="s">
        <v>2510</v>
      </c>
      <c r="F587" t="s">
        <v>3005</v>
      </c>
      <c r="G587" s="45" t="s">
        <v>3003</v>
      </c>
      <c r="H587" s="43">
        <v>915</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3042</v>
      </c>
      <c r="E588" s="6" t="s">
        <v>3001</v>
      </c>
      <c r="F588" t="s">
        <v>3006</v>
      </c>
      <c r="G588" s="45" t="s">
        <v>3002</v>
      </c>
      <c r="H588" s="43">
        <v>916</v>
      </c>
      <c r="I588" s="324" t="s">
        <v>40</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3042</v>
      </c>
      <c r="E589" s="6" t="s">
        <v>2510</v>
      </c>
      <c r="F589" t="s">
        <v>3006</v>
      </c>
      <c r="G589" s="45" t="s">
        <v>3003</v>
      </c>
      <c r="H589" s="43">
        <v>917</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3043</v>
      </c>
      <c r="E590" s="6" t="s">
        <v>3001</v>
      </c>
      <c r="F590" t="s">
        <v>3007</v>
      </c>
      <c r="G590" s="45" t="s">
        <v>3002</v>
      </c>
      <c r="H590" s="43">
        <v>918</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3043</v>
      </c>
      <c r="E591" s="6" t="s">
        <v>2510</v>
      </c>
      <c r="F591" t="s">
        <v>3007</v>
      </c>
      <c r="G591" s="45" t="s">
        <v>3003</v>
      </c>
      <c r="H591" s="43">
        <v>919</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3044</v>
      </c>
      <c r="E592" s="6" t="s">
        <v>3001</v>
      </c>
      <c r="F592" t="s">
        <v>3008</v>
      </c>
      <c r="G592" s="45" t="s">
        <v>3002</v>
      </c>
      <c r="H592" s="43">
        <v>920</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3044</v>
      </c>
      <c r="E593" s="6" t="s">
        <v>2510</v>
      </c>
      <c r="F593" t="s">
        <v>3008</v>
      </c>
      <c r="G593" s="45" t="s">
        <v>3003</v>
      </c>
      <c r="H593" s="43">
        <v>921</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3045</v>
      </c>
      <c r="E594" s="6" t="s">
        <v>3001</v>
      </c>
      <c r="F594" t="s">
        <v>3009</v>
      </c>
      <c r="G594" s="45" t="s">
        <v>3002</v>
      </c>
      <c r="H594" s="43">
        <v>922</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3045</v>
      </c>
      <c r="E595" s="6" t="s">
        <v>2510</v>
      </c>
      <c r="F595" t="s">
        <v>3009</v>
      </c>
      <c r="G595" s="45" t="s">
        <v>3003</v>
      </c>
      <c r="H595" s="43">
        <v>923</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3046</v>
      </c>
      <c r="E596" s="6" t="s">
        <v>3001</v>
      </c>
      <c r="F596" t="s">
        <v>3010</v>
      </c>
      <c r="G596" s="45" t="s">
        <v>3002</v>
      </c>
      <c r="H596" s="43">
        <v>924</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3046</v>
      </c>
      <c r="E597" s="6" t="s">
        <v>2510</v>
      </c>
      <c r="F597" t="s">
        <v>3010</v>
      </c>
      <c r="G597" s="45" t="s">
        <v>3003</v>
      </c>
      <c r="H597" s="43">
        <v>925</v>
      </c>
      <c r="I597" s="325"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3047</v>
      </c>
      <c r="E598" s="6" t="s">
        <v>3001</v>
      </c>
      <c r="F598" t="s">
        <v>2557</v>
      </c>
      <c r="G598" s="45" t="s">
        <v>3002</v>
      </c>
      <c r="H598" s="43">
        <v>926</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3047</v>
      </c>
      <c r="E599" s="6" t="s">
        <v>2510</v>
      </c>
      <c r="F599" t="s">
        <v>2557</v>
      </c>
      <c r="G599" s="45" t="s">
        <v>3003</v>
      </c>
      <c r="H599" s="43">
        <v>927</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3048</v>
      </c>
      <c r="E600" s="6" t="s">
        <v>3001</v>
      </c>
      <c r="F600" t="s">
        <v>3011</v>
      </c>
      <c r="G600" s="45" t="s">
        <v>3002</v>
      </c>
      <c r="H600" s="43">
        <v>928</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3048</v>
      </c>
      <c r="E601" s="6" t="s">
        <v>2510</v>
      </c>
      <c r="F601" t="s">
        <v>3011</v>
      </c>
      <c r="G601" s="45" t="s">
        <v>3003</v>
      </c>
      <c r="H601" s="43">
        <v>929</v>
      </c>
      <c r="I601" s="325" t="s">
        <v>41</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3049</v>
      </c>
      <c r="E602" s="6" t="s">
        <v>3001</v>
      </c>
      <c r="F602" t="s">
        <v>3012</v>
      </c>
      <c r="G602" s="45" t="s">
        <v>3002</v>
      </c>
      <c r="H602" s="43">
        <v>930</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3049</v>
      </c>
      <c r="E603" s="6" t="s">
        <v>2510</v>
      </c>
      <c r="F603" t="s">
        <v>3012</v>
      </c>
      <c r="G603" s="45" t="s">
        <v>3003</v>
      </c>
      <c r="H603" s="43">
        <v>931</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3050</v>
      </c>
      <c r="E604" s="6" t="s">
        <v>3001</v>
      </c>
      <c r="F604" t="s">
        <v>3013</v>
      </c>
      <c r="G604" s="45" t="s">
        <v>3002</v>
      </c>
      <c r="H604" s="43">
        <v>932</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3050</v>
      </c>
      <c r="E605" s="6" t="s">
        <v>2510</v>
      </c>
      <c r="F605" t="s">
        <v>3013</v>
      </c>
      <c r="G605" s="45" t="s">
        <v>3003</v>
      </c>
      <c r="H605" s="43">
        <v>933</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3051</v>
      </c>
      <c r="E606" s="6" t="s">
        <v>3001</v>
      </c>
      <c r="F606" t="s">
        <v>2558</v>
      </c>
      <c r="G606" s="45" t="s">
        <v>3002</v>
      </c>
      <c r="H606" s="43">
        <v>934</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3051</v>
      </c>
      <c r="E607" s="6" t="s">
        <v>2510</v>
      </c>
      <c r="F607" t="s">
        <v>2558</v>
      </c>
      <c r="G607" s="45" t="s">
        <v>3003</v>
      </c>
      <c r="H607" s="43">
        <v>935</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3052</v>
      </c>
      <c r="E608" s="6" t="s">
        <v>3001</v>
      </c>
      <c r="F608" t="s">
        <v>3014</v>
      </c>
      <c r="G608" s="45" t="s">
        <v>3002</v>
      </c>
      <c r="H608" s="43">
        <v>936</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3052</v>
      </c>
      <c r="E609" s="6" t="s">
        <v>2510</v>
      </c>
      <c r="F609" t="s">
        <v>3014</v>
      </c>
      <c r="G609" s="45" t="s">
        <v>3003</v>
      </c>
      <c r="H609" s="43">
        <v>937</v>
      </c>
      <c r="I609" s="325" t="s">
        <v>41</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3053</v>
      </c>
      <c r="E610" s="6" t="s">
        <v>3001</v>
      </c>
      <c r="F610" t="s">
        <v>3015</v>
      </c>
      <c r="G610" s="45" t="s">
        <v>3002</v>
      </c>
      <c r="H610" s="43">
        <v>938</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3053</v>
      </c>
      <c r="E611" s="6" t="s">
        <v>2510</v>
      </c>
      <c r="F611" t="s">
        <v>3015</v>
      </c>
      <c r="G611" s="45" t="s">
        <v>3003</v>
      </c>
      <c r="H611" s="43">
        <v>939</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3054</v>
      </c>
      <c r="E612" s="6" t="s">
        <v>3001</v>
      </c>
      <c r="F612" t="s">
        <v>3016</v>
      </c>
      <c r="G612" s="45" t="s">
        <v>3002</v>
      </c>
      <c r="H612" s="43">
        <v>940</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3054</v>
      </c>
      <c r="E613" s="6" t="s">
        <v>2510</v>
      </c>
      <c r="F613" t="s">
        <v>3016</v>
      </c>
      <c r="G613" s="45" t="s">
        <v>3003</v>
      </c>
      <c r="H613" s="43">
        <v>941</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3055</v>
      </c>
      <c r="E614" s="6" t="s">
        <v>3001</v>
      </c>
      <c r="F614" t="s">
        <v>3017</v>
      </c>
      <c r="G614" s="45" t="s">
        <v>3002</v>
      </c>
      <c r="H614" s="43">
        <v>942</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3055</v>
      </c>
      <c r="E615" s="6" t="s">
        <v>2510</v>
      </c>
      <c r="F615" t="s">
        <v>3017</v>
      </c>
      <c r="G615" s="45" t="s">
        <v>3003</v>
      </c>
      <c r="H615" s="43">
        <v>943</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3056</v>
      </c>
      <c r="E616" s="6" t="s">
        <v>3001</v>
      </c>
      <c r="F616" t="s">
        <v>3018</v>
      </c>
      <c r="G616" s="45" t="s">
        <v>3002</v>
      </c>
      <c r="H616" s="43">
        <v>944</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3056</v>
      </c>
      <c r="E617" s="6" t="s">
        <v>2510</v>
      </c>
      <c r="F617" t="s">
        <v>3018</v>
      </c>
      <c r="G617" s="45" t="s">
        <v>3003</v>
      </c>
      <c r="H617" s="43">
        <v>945</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3057</v>
      </c>
      <c r="E618" s="6" t="s">
        <v>3001</v>
      </c>
      <c r="F618" t="s">
        <v>3019</v>
      </c>
      <c r="G618" s="45" t="s">
        <v>3002</v>
      </c>
      <c r="H618" s="43">
        <v>946</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3057</v>
      </c>
      <c r="E619" s="6" t="s">
        <v>2510</v>
      </c>
      <c r="F619" t="s">
        <v>3019</v>
      </c>
      <c r="G619" s="45" t="s">
        <v>3003</v>
      </c>
      <c r="H619" s="43">
        <v>947</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3058</v>
      </c>
      <c r="E620" s="6" t="s">
        <v>3001</v>
      </c>
      <c r="F620" t="s">
        <v>3020</v>
      </c>
      <c r="G620" s="45" t="s">
        <v>3002</v>
      </c>
      <c r="H620" s="43">
        <v>948</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3058</v>
      </c>
      <c r="E621" s="6" t="s">
        <v>2510</v>
      </c>
      <c r="F621" t="s">
        <v>3020</v>
      </c>
      <c r="G621" s="45" t="s">
        <v>3003</v>
      </c>
      <c r="H621" s="43">
        <v>949</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3059</v>
      </c>
      <c r="E622" s="6" t="s">
        <v>3001</v>
      </c>
      <c r="F622" t="s">
        <v>3021</v>
      </c>
      <c r="G622" s="45" t="s">
        <v>3002</v>
      </c>
      <c r="H622" s="43">
        <v>950</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3059</v>
      </c>
      <c r="E623" s="6" t="s">
        <v>2510</v>
      </c>
      <c r="F623" t="s">
        <v>3021</v>
      </c>
      <c r="G623" s="45" t="s">
        <v>3003</v>
      </c>
      <c r="H623" s="43">
        <v>951</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3060</v>
      </c>
      <c r="E624" s="6" t="s">
        <v>3001</v>
      </c>
      <c r="F624" t="s">
        <v>3022</v>
      </c>
      <c r="G624" s="45" t="s">
        <v>3002</v>
      </c>
      <c r="H624" s="43">
        <v>952</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3060</v>
      </c>
      <c r="E625" s="6" t="s">
        <v>2510</v>
      </c>
      <c r="F625" t="s">
        <v>3022</v>
      </c>
      <c r="G625" s="45" t="s">
        <v>3003</v>
      </c>
      <c r="H625" s="43">
        <v>953</v>
      </c>
      <c r="I625" s="325"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3061</v>
      </c>
      <c r="E626" s="6" t="s">
        <v>3001</v>
      </c>
      <c r="F626" t="s">
        <v>3064</v>
      </c>
      <c r="G626" s="45" t="s">
        <v>3002</v>
      </c>
      <c r="H626" s="43">
        <v>954</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3061</v>
      </c>
      <c r="E627" s="6" t="s">
        <v>2510</v>
      </c>
      <c r="F627" t="s">
        <v>3064</v>
      </c>
      <c r="G627" s="45" t="s">
        <v>3003</v>
      </c>
      <c r="H627" s="43">
        <v>955</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3062</v>
      </c>
      <c r="E628" s="6" t="s">
        <v>3001</v>
      </c>
      <c r="F628" t="s">
        <v>3023</v>
      </c>
      <c r="G628" s="45" t="s">
        <v>3002</v>
      </c>
      <c r="H628" s="43">
        <v>956</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3062</v>
      </c>
      <c r="E629" s="6" t="s">
        <v>2510</v>
      </c>
      <c r="F629" t="s">
        <v>3023</v>
      </c>
      <c r="G629" s="45" t="s">
        <v>3003</v>
      </c>
      <c r="H629" s="43">
        <v>957</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3812</v>
      </c>
      <c r="D630" s="45" t="s">
        <v>3038</v>
      </c>
      <c r="E630" s="6"/>
      <c r="F630" t="s">
        <v>3063</v>
      </c>
      <c r="G630" s="45"/>
      <c r="H630" s="43">
        <v>2926</v>
      </c>
      <c r="I630" s="325" t="s">
        <v>40</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3039</v>
      </c>
      <c r="E631" s="6"/>
      <c r="F631" t="s">
        <v>2737</v>
      </c>
      <c r="G631" s="45"/>
      <c r="H631" s="43">
        <v>2927</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3040</v>
      </c>
      <c r="E632" s="6"/>
      <c r="F632" t="s">
        <v>3004</v>
      </c>
      <c r="G632" s="45"/>
      <c r="H632" s="43">
        <v>2928</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3041</v>
      </c>
      <c r="E633" s="6"/>
      <c r="F633" t="s">
        <v>3005</v>
      </c>
      <c r="G633" s="45"/>
      <c r="H633" s="43">
        <v>2929</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3042</v>
      </c>
      <c r="E634" s="6"/>
      <c r="F634" t="s">
        <v>3006</v>
      </c>
      <c r="G634" s="45"/>
      <c r="H634" s="43">
        <v>2930</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3043</v>
      </c>
      <c r="E635" s="6"/>
      <c r="F635" t="s">
        <v>3007</v>
      </c>
      <c r="G635" s="45"/>
      <c r="H635" s="43">
        <v>2931</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3044</v>
      </c>
      <c r="E636" s="6"/>
      <c r="F636" t="s">
        <v>3008</v>
      </c>
      <c r="G636" s="45"/>
      <c r="H636" s="43">
        <v>2932</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3045</v>
      </c>
      <c r="E637" s="6"/>
      <c r="F637" t="s">
        <v>3009</v>
      </c>
      <c r="G637" s="45"/>
      <c r="H637" s="43">
        <v>2933</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3046</v>
      </c>
      <c r="E638" s="6"/>
      <c r="F638" t="s">
        <v>3010</v>
      </c>
      <c r="G638" s="45"/>
      <c r="H638" s="43">
        <v>2934</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3047</v>
      </c>
      <c r="E639" s="6"/>
      <c r="F639" t="s">
        <v>2557</v>
      </c>
      <c r="G639" s="45"/>
      <c r="H639" s="43">
        <v>2935</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3048</v>
      </c>
      <c r="E640" s="6"/>
      <c r="F640" t="s">
        <v>3011</v>
      </c>
      <c r="G640" s="45"/>
      <c r="H640" s="43">
        <v>2936</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3049</v>
      </c>
      <c r="E641" s="6"/>
      <c r="F641" t="s">
        <v>3012</v>
      </c>
      <c r="G641" s="45"/>
      <c r="H641" s="43">
        <v>2937</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3050</v>
      </c>
      <c r="E642" s="6"/>
      <c r="F642" t="s">
        <v>3013</v>
      </c>
      <c r="G642" s="45"/>
      <c r="H642" s="43">
        <v>2938</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3051</v>
      </c>
      <c r="E643" s="6"/>
      <c r="F643" t="s">
        <v>2558</v>
      </c>
      <c r="G643" s="45"/>
      <c r="H643" s="43">
        <v>2939</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3052</v>
      </c>
      <c r="E644" s="6"/>
      <c r="F644" t="s">
        <v>3014</v>
      </c>
      <c r="G644" s="45"/>
      <c r="H644" s="43">
        <v>2940</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3053</v>
      </c>
      <c r="E645" s="6"/>
      <c r="F645" t="s">
        <v>3015</v>
      </c>
      <c r="G645" s="45"/>
      <c r="H645" s="43">
        <v>2941</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3054</v>
      </c>
      <c r="E646" s="6"/>
      <c r="F646" t="s">
        <v>3016</v>
      </c>
      <c r="G646" s="45"/>
      <c r="H646" s="43">
        <v>2942</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3055</v>
      </c>
      <c r="E647" s="6"/>
      <c r="F647" t="s">
        <v>3017</v>
      </c>
      <c r="G647" s="45"/>
      <c r="H647" s="43">
        <v>2943</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3056</v>
      </c>
      <c r="E648" s="6"/>
      <c r="F648" t="s">
        <v>3018</v>
      </c>
      <c r="G648" s="45"/>
      <c r="H648" s="43">
        <v>2944</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3057</v>
      </c>
      <c r="E649" s="6"/>
      <c r="F649" t="s">
        <v>3019</v>
      </c>
      <c r="G649" s="45"/>
      <c r="H649" s="43">
        <v>2945</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3058</v>
      </c>
      <c r="E650" s="6"/>
      <c r="F650" t="s">
        <v>3020</v>
      </c>
      <c r="G650" s="45"/>
      <c r="H650" s="43">
        <v>2946</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3059</v>
      </c>
      <c r="E651" s="6"/>
      <c r="F651" t="s">
        <v>3021</v>
      </c>
      <c r="G651" s="45"/>
      <c r="H651" s="43">
        <v>2947</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3060</v>
      </c>
      <c r="E652" s="6"/>
      <c r="F652" t="s">
        <v>3022</v>
      </c>
      <c r="G652" s="45"/>
      <c r="H652" s="43">
        <v>2948</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3061</v>
      </c>
      <c r="E653" s="6"/>
      <c r="F653" t="s">
        <v>3064</v>
      </c>
      <c r="G653" s="45"/>
      <c r="H653" s="43">
        <v>2949</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3062</v>
      </c>
      <c r="E654" s="6"/>
      <c r="F654" t="s">
        <v>3023</v>
      </c>
      <c r="G654" s="45"/>
      <c r="H654" s="43">
        <v>2950</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2746</v>
      </c>
      <c r="D655" s="45"/>
      <c r="E655" s="45"/>
      <c r="F655" s="45"/>
      <c r="G655" s="45"/>
      <c r="H655" s="43">
        <v>43</v>
      </c>
      <c r="I655" s="324" t="s">
        <v>40</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Clean Heat PTC</v>
      </c>
      <c r="C656" t="s">
        <v>3803</v>
      </c>
      <c r="D656" s="45" t="s">
        <v>3490</v>
      </c>
      <c r="E656" s="45"/>
      <c r="F656" s="45"/>
      <c r="G656" s="45"/>
      <c r="H656" s="43">
        <v>2722</v>
      </c>
      <c r="I656" s="324" t="s">
        <v>40</v>
      </c>
      <c r="J656" s="255" t="str">
        <f>IF(ISBLANK(INDEX('Policy Characteristics'!D:D,MATCH($C656,'Policy Characteristics'!$C:$C,0))),"",INDEX('Policy Characteristics'!D:D,MATCH($C656,'Policy Characteristics'!$C:$C,0)))</f>
        <v>Clean Heat PTC</v>
      </c>
      <c r="K656" s="254" t="str">
        <f>IF(ISBLANK(INDEX('Policy Characteristics'!E:E,MATCH($C656,'Policy Characteristics'!$C:$C,0))),"",INDEX('Policy Characteristics'!E:E,MATCH($C656,'Policy Characteristics'!$C:$C,0)))</f>
        <v>indst clean heat PTC</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20</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 / million BTU</v>
      </c>
      <c r="P656" s="254" t="str">
        <f>IF(ISBLANK(INDEX('Policy Characteristics'!J:J,MATCH($C656,'Policy Characteristics'!$C:$C,0))),"",INDEX('Policy Characteristics'!J:J,MATCH($C656,'Policy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s="254" t="str">
        <f t="shared" ref="C657:C658" si="35">C$656</f>
        <v>Industrial Clean Heat PTC Rate</v>
      </c>
      <c r="D657" s="45" t="s">
        <v>3491</v>
      </c>
      <c r="E657" s="45"/>
      <c r="F657" s="45"/>
      <c r="G657" s="45"/>
      <c r="H657" s="43">
        <v>2723</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si="35"/>
        <v>Industrial Clean Heat PTC Rate</v>
      </c>
      <c r="D658" s="45" t="s">
        <v>3492</v>
      </c>
      <c r="E658" s="45"/>
      <c r="F658" s="45"/>
      <c r="G658" s="45"/>
      <c r="H658" s="43">
        <v>2724</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C$656</f>
        <v>Industrial Clean Heat PTC Rate</v>
      </c>
      <c r="D659" s="45" t="s">
        <v>3493</v>
      </c>
      <c r="E659" s="45"/>
      <c r="F659" s="45"/>
      <c r="G659" s="45"/>
      <c r="H659" s="43">
        <v>2725</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t="s">
        <v>3807</v>
      </c>
      <c r="D660" s="45" t="s">
        <v>3038</v>
      </c>
      <c r="E660" s="1" t="s">
        <v>3490</v>
      </c>
      <c r="F660" t="s">
        <v>3063</v>
      </c>
      <c r="G660" t="s">
        <v>3497</v>
      </c>
      <c r="H660" s="43">
        <v>2726</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C$660</f>
        <v>Percentage Decrease in Cost of Capital for Clean Industrial Equipment</v>
      </c>
      <c r="D661" s="6" t="s">
        <v>3039</v>
      </c>
      <c r="E661" s="1" t="s">
        <v>3490</v>
      </c>
      <c r="F661" t="s">
        <v>2737</v>
      </c>
      <c r="G661" t="s">
        <v>3497</v>
      </c>
      <c r="H661" s="43">
        <v>2727</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ref="C662:C725" si="36">C$660</f>
        <v>Percentage Decrease in Cost of Capital for Clean Industrial Equipment</v>
      </c>
      <c r="D662" s="6" t="s">
        <v>3040</v>
      </c>
      <c r="E662" s="1" t="s">
        <v>3490</v>
      </c>
      <c r="F662" t="s">
        <v>3004</v>
      </c>
      <c r="G662" t="s">
        <v>3497</v>
      </c>
      <c r="H662" s="43">
        <v>2728</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6"/>
        <v>Percentage Decrease in Cost of Capital for Clean Industrial Equipment</v>
      </c>
      <c r="D663" s="6" t="s">
        <v>3041</v>
      </c>
      <c r="E663" s="1" t="s">
        <v>3490</v>
      </c>
      <c r="F663" t="s">
        <v>3005</v>
      </c>
      <c r="G663" t="s">
        <v>3497</v>
      </c>
      <c r="H663" s="43">
        <v>2729</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3042</v>
      </c>
      <c r="E664" s="1" t="s">
        <v>3490</v>
      </c>
      <c r="F664" t="s">
        <v>3006</v>
      </c>
      <c r="G664" t="s">
        <v>3497</v>
      </c>
      <c r="H664" s="43">
        <v>2730</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3043</v>
      </c>
      <c r="E665" s="1" t="s">
        <v>3490</v>
      </c>
      <c r="F665" t="s">
        <v>3007</v>
      </c>
      <c r="G665" t="s">
        <v>3497</v>
      </c>
      <c r="H665" s="43">
        <v>2731</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3044</v>
      </c>
      <c r="E666" s="1" t="s">
        <v>3490</v>
      </c>
      <c r="F666" t="s">
        <v>3008</v>
      </c>
      <c r="G666" t="s">
        <v>3497</v>
      </c>
      <c r="H666" s="43">
        <v>2732</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3045</v>
      </c>
      <c r="E667" s="1" t="s">
        <v>3490</v>
      </c>
      <c r="F667" t="s">
        <v>3009</v>
      </c>
      <c r="G667" t="s">
        <v>3497</v>
      </c>
      <c r="H667" s="43">
        <v>2733</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3046</v>
      </c>
      <c r="E668" s="1" t="s">
        <v>3490</v>
      </c>
      <c r="F668" t="s">
        <v>3010</v>
      </c>
      <c r="G668" t="s">
        <v>3497</v>
      </c>
      <c r="H668" s="43">
        <v>2734</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3047</v>
      </c>
      <c r="E669" s="1" t="s">
        <v>3490</v>
      </c>
      <c r="F669" t="s">
        <v>2557</v>
      </c>
      <c r="G669" t="s">
        <v>3497</v>
      </c>
      <c r="H669" s="43">
        <v>2735</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3048</v>
      </c>
      <c r="E670" s="1" t="s">
        <v>3490</v>
      </c>
      <c r="F670" t="s">
        <v>3011</v>
      </c>
      <c r="G670" t="s">
        <v>3497</v>
      </c>
      <c r="H670" s="43">
        <v>2736</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3049</v>
      </c>
      <c r="E671" s="1" t="s">
        <v>3490</v>
      </c>
      <c r="F671" t="s">
        <v>3012</v>
      </c>
      <c r="G671" t="s">
        <v>3497</v>
      </c>
      <c r="H671" s="43">
        <v>2737</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3050</v>
      </c>
      <c r="E672" s="1" t="s">
        <v>3490</v>
      </c>
      <c r="F672" t="s">
        <v>3013</v>
      </c>
      <c r="G672" t="s">
        <v>3497</v>
      </c>
      <c r="H672" s="43">
        <v>2738</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3051</v>
      </c>
      <c r="E673" s="1" t="s">
        <v>3490</v>
      </c>
      <c r="F673" t="s">
        <v>2558</v>
      </c>
      <c r="G673" t="s">
        <v>3497</v>
      </c>
      <c r="H673" s="43">
        <v>2739</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3052</v>
      </c>
      <c r="E674" s="1" t="s">
        <v>3490</v>
      </c>
      <c r="F674" t="s">
        <v>3014</v>
      </c>
      <c r="G674" t="s">
        <v>3497</v>
      </c>
      <c r="H674" s="43">
        <v>2740</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3053</v>
      </c>
      <c r="E675" s="1" t="s">
        <v>3490</v>
      </c>
      <c r="F675" t="s">
        <v>3015</v>
      </c>
      <c r="G675" t="s">
        <v>3497</v>
      </c>
      <c r="H675" s="43">
        <v>2741</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3054</v>
      </c>
      <c r="E676" s="1" t="s">
        <v>3490</v>
      </c>
      <c r="F676" t="s">
        <v>3016</v>
      </c>
      <c r="G676" t="s">
        <v>3497</v>
      </c>
      <c r="H676" s="43">
        <v>2742</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3055</v>
      </c>
      <c r="E677" s="1" t="s">
        <v>3490</v>
      </c>
      <c r="F677" t="s">
        <v>3017</v>
      </c>
      <c r="G677" t="s">
        <v>3497</v>
      </c>
      <c r="H677" s="43">
        <v>2743</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3056</v>
      </c>
      <c r="E678" s="1" t="s">
        <v>3490</v>
      </c>
      <c r="F678" t="s">
        <v>3018</v>
      </c>
      <c r="G678" t="s">
        <v>3497</v>
      </c>
      <c r="H678" s="43">
        <v>2744</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3057</v>
      </c>
      <c r="E679" s="1" t="s">
        <v>3490</v>
      </c>
      <c r="F679" t="s">
        <v>3019</v>
      </c>
      <c r="G679" t="s">
        <v>3497</v>
      </c>
      <c r="H679" s="43">
        <v>2745</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3058</v>
      </c>
      <c r="E680" s="1" t="s">
        <v>3490</v>
      </c>
      <c r="F680" t="s">
        <v>3020</v>
      </c>
      <c r="G680" t="s">
        <v>3497</v>
      </c>
      <c r="H680" s="43">
        <v>2746</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3059</v>
      </c>
      <c r="E681" s="1" t="s">
        <v>3490</v>
      </c>
      <c r="F681" t="s">
        <v>3021</v>
      </c>
      <c r="G681" t="s">
        <v>3497</v>
      </c>
      <c r="H681" s="43">
        <v>2747</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3060</v>
      </c>
      <c r="E682" s="1" t="s">
        <v>3490</v>
      </c>
      <c r="F682" t="s">
        <v>3022</v>
      </c>
      <c r="G682" t="s">
        <v>3497</v>
      </c>
      <c r="H682" s="43">
        <v>2748</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3061</v>
      </c>
      <c r="E683" s="1" t="s">
        <v>3490</v>
      </c>
      <c r="F683" t="s">
        <v>3064</v>
      </c>
      <c r="G683" t="s">
        <v>3497</v>
      </c>
      <c r="H683" s="43">
        <v>2749</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3062</v>
      </c>
      <c r="E684" s="1" t="s">
        <v>3490</v>
      </c>
      <c r="F684" t="s">
        <v>3023</v>
      </c>
      <c r="G684" t="s">
        <v>3497</v>
      </c>
      <c r="H684" s="43">
        <v>2750</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45" t="s">
        <v>3038</v>
      </c>
      <c r="E685" s="1" t="s">
        <v>3491</v>
      </c>
      <c r="F685" t="s">
        <v>3063</v>
      </c>
      <c r="G685" t="s">
        <v>3498</v>
      </c>
      <c r="H685" s="43">
        <v>2751</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3039</v>
      </c>
      <c r="E686" s="1" t="s">
        <v>3491</v>
      </c>
      <c r="F686" t="s">
        <v>2737</v>
      </c>
      <c r="G686" t="s">
        <v>3498</v>
      </c>
      <c r="H686" s="43">
        <v>2752</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3040</v>
      </c>
      <c r="E687" s="1" t="s">
        <v>3491</v>
      </c>
      <c r="F687" t="s">
        <v>3004</v>
      </c>
      <c r="G687" t="s">
        <v>3498</v>
      </c>
      <c r="H687" s="43">
        <v>2753</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3041</v>
      </c>
      <c r="E688" s="1" t="s">
        <v>3491</v>
      </c>
      <c r="F688" t="s">
        <v>3005</v>
      </c>
      <c r="G688" t="s">
        <v>3498</v>
      </c>
      <c r="H688" s="43">
        <v>2754</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3042</v>
      </c>
      <c r="E689" s="1" t="s">
        <v>3491</v>
      </c>
      <c r="F689" t="s">
        <v>3006</v>
      </c>
      <c r="G689" t="s">
        <v>3498</v>
      </c>
      <c r="H689" s="43">
        <v>2755</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3043</v>
      </c>
      <c r="E690" s="1" t="s">
        <v>3491</v>
      </c>
      <c r="F690" t="s">
        <v>3007</v>
      </c>
      <c r="G690" t="s">
        <v>3498</v>
      </c>
      <c r="H690" s="43">
        <v>2756</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3044</v>
      </c>
      <c r="E691" s="1" t="s">
        <v>3491</v>
      </c>
      <c r="F691" t="s">
        <v>3008</v>
      </c>
      <c r="G691" t="s">
        <v>3498</v>
      </c>
      <c r="H691" s="43">
        <v>2757</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3045</v>
      </c>
      <c r="E692" s="1" t="s">
        <v>3491</v>
      </c>
      <c r="F692" t="s">
        <v>3009</v>
      </c>
      <c r="G692" t="s">
        <v>3498</v>
      </c>
      <c r="H692" s="43">
        <v>2758</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3046</v>
      </c>
      <c r="E693" s="1" t="s">
        <v>3491</v>
      </c>
      <c r="F693" t="s">
        <v>3010</v>
      </c>
      <c r="G693" t="s">
        <v>3498</v>
      </c>
      <c r="H693" s="43">
        <v>2759</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3047</v>
      </c>
      <c r="E694" s="1" t="s">
        <v>3491</v>
      </c>
      <c r="F694" t="s">
        <v>2557</v>
      </c>
      <c r="G694" t="s">
        <v>3498</v>
      </c>
      <c r="H694" s="43">
        <v>2760</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3048</v>
      </c>
      <c r="E695" s="1" t="s">
        <v>3491</v>
      </c>
      <c r="F695" t="s">
        <v>3011</v>
      </c>
      <c r="G695" t="s">
        <v>3498</v>
      </c>
      <c r="H695" s="43">
        <v>2761</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3049</v>
      </c>
      <c r="E696" s="1" t="s">
        <v>3491</v>
      </c>
      <c r="F696" t="s">
        <v>3012</v>
      </c>
      <c r="G696" t="s">
        <v>3498</v>
      </c>
      <c r="H696" s="43">
        <v>2762</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3050</v>
      </c>
      <c r="E697" s="1" t="s">
        <v>3491</v>
      </c>
      <c r="F697" t="s">
        <v>3013</v>
      </c>
      <c r="G697" t="s">
        <v>3498</v>
      </c>
      <c r="H697" s="43">
        <v>2763</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3051</v>
      </c>
      <c r="E698" s="1" t="s">
        <v>3491</v>
      </c>
      <c r="F698" t="s">
        <v>2558</v>
      </c>
      <c r="G698" t="s">
        <v>3498</v>
      </c>
      <c r="H698" s="43">
        <v>2764</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3052</v>
      </c>
      <c r="E699" s="1" t="s">
        <v>3491</v>
      </c>
      <c r="F699" t="s">
        <v>3014</v>
      </c>
      <c r="G699" t="s">
        <v>3498</v>
      </c>
      <c r="H699" s="43">
        <v>2765</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3053</v>
      </c>
      <c r="E700" s="1" t="s">
        <v>3491</v>
      </c>
      <c r="F700" t="s">
        <v>3015</v>
      </c>
      <c r="G700" t="s">
        <v>3498</v>
      </c>
      <c r="H700" s="43">
        <v>2766</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3054</v>
      </c>
      <c r="E701" s="1" t="s">
        <v>3491</v>
      </c>
      <c r="F701" t="s">
        <v>3016</v>
      </c>
      <c r="G701" t="s">
        <v>3498</v>
      </c>
      <c r="H701" s="43">
        <v>2767</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3055</v>
      </c>
      <c r="E702" s="1" t="s">
        <v>3491</v>
      </c>
      <c r="F702" t="s">
        <v>3017</v>
      </c>
      <c r="G702" t="s">
        <v>3498</v>
      </c>
      <c r="H702" s="43">
        <v>2768</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3056</v>
      </c>
      <c r="E703" s="1" t="s">
        <v>3491</v>
      </c>
      <c r="F703" t="s">
        <v>3018</v>
      </c>
      <c r="G703" t="s">
        <v>3498</v>
      </c>
      <c r="H703" s="43">
        <v>2769</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3057</v>
      </c>
      <c r="E704" s="1" t="s">
        <v>3491</v>
      </c>
      <c r="F704" t="s">
        <v>3019</v>
      </c>
      <c r="G704" t="s">
        <v>3498</v>
      </c>
      <c r="H704" s="43">
        <v>2770</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3058</v>
      </c>
      <c r="E705" s="1" t="s">
        <v>3491</v>
      </c>
      <c r="F705" t="s">
        <v>3020</v>
      </c>
      <c r="G705" t="s">
        <v>3498</v>
      </c>
      <c r="H705" s="43">
        <v>2771</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3059</v>
      </c>
      <c r="E706" s="1" t="s">
        <v>3491</v>
      </c>
      <c r="F706" t="s">
        <v>3021</v>
      </c>
      <c r="G706" t="s">
        <v>3498</v>
      </c>
      <c r="H706" s="43">
        <v>2772</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3060</v>
      </c>
      <c r="E707" s="1" t="s">
        <v>3491</v>
      </c>
      <c r="F707" t="s">
        <v>3022</v>
      </c>
      <c r="G707" t="s">
        <v>3498</v>
      </c>
      <c r="H707" s="43">
        <v>2773</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3061</v>
      </c>
      <c r="E708" s="1" t="s">
        <v>3491</v>
      </c>
      <c r="F708" t="s">
        <v>3064</v>
      </c>
      <c r="G708" t="s">
        <v>3498</v>
      </c>
      <c r="H708" s="43">
        <v>2774</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3062</v>
      </c>
      <c r="E709" s="1" t="s">
        <v>3491</v>
      </c>
      <c r="F709" t="s">
        <v>3023</v>
      </c>
      <c r="G709" t="s">
        <v>3498</v>
      </c>
      <c r="H709" s="43">
        <v>2775</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45" t="s">
        <v>3038</v>
      </c>
      <c r="E710" s="1" t="s">
        <v>3492</v>
      </c>
      <c r="F710" t="s">
        <v>3063</v>
      </c>
      <c r="G710" t="s">
        <v>3499</v>
      </c>
      <c r="H710" s="43">
        <v>2776</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3039</v>
      </c>
      <c r="E711" s="1" t="s">
        <v>3492</v>
      </c>
      <c r="F711" t="s">
        <v>2737</v>
      </c>
      <c r="G711" t="s">
        <v>3499</v>
      </c>
      <c r="H711" s="43">
        <v>2777</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3040</v>
      </c>
      <c r="E712" s="1" t="s">
        <v>3492</v>
      </c>
      <c r="F712" t="s">
        <v>3004</v>
      </c>
      <c r="G712" t="s">
        <v>3499</v>
      </c>
      <c r="H712" s="43">
        <v>2778</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3041</v>
      </c>
      <c r="E713" s="1" t="s">
        <v>3492</v>
      </c>
      <c r="F713" t="s">
        <v>3005</v>
      </c>
      <c r="G713" t="s">
        <v>3499</v>
      </c>
      <c r="H713" s="43">
        <v>2779</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3042</v>
      </c>
      <c r="E714" s="1" t="s">
        <v>3492</v>
      </c>
      <c r="F714" t="s">
        <v>3006</v>
      </c>
      <c r="G714" t="s">
        <v>3499</v>
      </c>
      <c r="H714" s="43">
        <v>2780</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3043</v>
      </c>
      <c r="E715" s="1" t="s">
        <v>3492</v>
      </c>
      <c r="F715" t="s">
        <v>3007</v>
      </c>
      <c r="G715" t="s">
        <v>3499</v>
      </c>
      <c r="H715" s="43">
        <v>2781</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3044</v>
      </c>
      <c r="E716" s="1" t="s">
        <v>3492</v>
      </c>
      <c r="F716" t="s">
        <v>3008</v>
      </c>
      <c r="G716" t="s">
        <v>3499</v>
      </c>
      <c r="H716" s="43">
        <v>2782</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3045</v>
      </c>
      <c r="E717" s="1" t="s">
        <v>3492</v>
      </c>
      <c r="F717" t="s">
        <v>3009</v>
      </c>
      <c r="G717" t="s">
        <v>3499</v>
      </c>
      <c r="H717" s="43">
        <v>2783</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3046</v>
      </c>
      <c r="E718" s="1" t="s">
        <v>3492</v>
      </c>
      <c r="F718" t="s">
        <v>3010</v>
      </c>
      <c r="G718" t="s">
        <v>3499</v>
      </c>
      <c r="H718" s="43">
        <v>2784</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3047</v>
      </c>
      <c r="E719" s="1" t="s">
        <v>3492</v>
      </c>
      <c r="F719" t="s">
        <v>2557</v>
      </c>
      <c r="G719" t="s">
        <v>3499</v>
      </c>
      <c r="H719" s="43">
        <v>2785</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3048</v>
      </c>
      <c r="E720" s="1" t="s">
        <v>3492</v>
      </c>
      <c r="F720" t="s">
        <v>3011</v>
      </c>
      <c r="G720" t="s">
        <v>3499</v>
      </c>
      <c r="H720" s="43">
        <v>2786</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3049</v>
      </c>
      <c r="E721" s="1" t="s">
        <v>3492</v>
      </c>
      <c r="F721" t="s">
        <v>3012</v>
      </c>
      <c r="G721" t="s">
        <v>3499</v>
      </c>
      <c r="H721" s="43">
        <v>2787</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3050</v>
      </c>
      <c r="E722" s="1" t="s">
        <v>3492</v>
      </c>
      <c r="F722" t="s">
        <v>3013</v>
      </c>
      <c r="G722" t="s">
        <v>3499</v>
      </c>
      <c r="H722" s="43">
        <v>2788</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3051</v>
      </c>
      <c r="E723" s="1" t="s">
        <v>3492</v>
      </c>
      <c r="F723" t="s">
        <v>2558</v>
      </c>
      <c r="G723" t="s">
        <v>3499</v>
      </c>
      <c r="H723" s="43">
        <v>2789</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3052</v>
      </c>
      <c r="E724" s="1" t="s">
        <v>3492</v>
      </c>
      <c r="F724" t="s">
        <v>3014</v>
      </c>
      <c r="G724" t="s">
        <v>3499</v>
      </c>
      <c r="H724" s="43">
        <v>2790</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3053</v>
      </c>
      <c r="E725" s="1" t="s">
        <v>3492</v>
      </c>
      <c r="F725" t="s">
        <v>3015</v>
      </c>
      <c r="G725" t="s">
        <v>3499</v>
      </c>
      <c r="H725" s="43">
        <v>2791</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ref="C726:C789" si="37">C$660</f>
        <v>Percentage Decrease in Cost of Capital for Clean Industrial Equipment</v>
      </c>
      <c r="D726" s="6" t="s">
        <v>3054</v>
      </c>
      <c r="E726" s="1" t="s">
        <v>3492</v>
      </c>
      <c r="F726" t="s">
        <v>3016</v>
      </c>
      <c r="G726" t="s">
        <v>3499</v>
      </c>
      <c r="H726" s="43">
        <v>2792</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3055</v>
      </c>
      <c r="E727" s="1" t="s">
        <v>3492</v>
      </c>
      <c r="F727" t="s">
        <v>3017</v>
      </c>
      <c r="G727" t="s">
        <v>3499</v>
      </c>
      <c r="H727" s="43">
        <v>2793</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3056</v>
      </c>
      <c r="E728" s="1" t="s">
        <v>3492</v>
      </c>
      <c r="F728" t="s">
        <v>3018</v>
      </c>
      <c r="G728" t="s">
        <v>3499</v>
      </c>
      <c r="H728" s="43">
        <v>2794</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3057</v>
      </c>
      <c r="E729" s="1" t="s">
        <v>3492</v>
      </c>
      <c r="F729" t="s">
        <v>3019</v>
      </c>
      <c r="G729" t="s">
        <v>3499</v>
      </c>
      <c r="H729" s="43">
        <v>2795</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3058</v>
      </c>
      <c r="E730" s="1" t="s">
        <v>3492</v>
      </c>
      <c r="F730" t="s">
        <v>3020</v>
      </c>
      <c r="G730" t="s">
        <v>3499</v>
      </c>
      <c r="H730" s="43">
        <v>2796</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3059</v>
      </c>
      <c r="E731" s="1" t="s">
        <v>3492</v>
      </c>
      <c r="F731" t="s">
        <v>3021</v>
      </c>
      <c r="G731" t="s">
        <v>3499</v>
      </c>
      <c r="H731" s="43">
        <v>2797</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3060</v>
      </c>
      <c r="E732" s="1" t="s">
        <v>3492</v>
      </c>
      <c r="F732" t="s">
        <v>3022</v>
      </c>
      <c r="G732" t="s">
        <v>3499</v>
      </c>
      <c r="H732" s="43">
        <v>2798</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3061</v>
      </c>
      <c r="E733" s="1" t="s">
        <v>3492</v>
      </c>
      <c r="F733" t="s">
        <v>3064</v>
      </c>
      <c r="G733" t="s">
        <v>3499</v>
      </c>
      <c r="H733" s="43">
        <v>2799</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3062</v>
      </c>
      <c r="E734" s="1" t="s">
        <v>3492</v>
      </c>
      <c r="F734" t="s">
        <v>3023</v>
      </c>
      <c r="G734" t="s">
        <v>3499</v>
      </c>
      <c r="H734" s="43">
        <v>2800</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45" t="s">
        <v>3038</v>
      </c>
      <c r="E735" s="1" t="s">
        <v>3493</v>
      </c>
      <c r="F735" t="s">
        <v>3063</v>
      </c>
      <c r="G735" t="s">
        <v>3500</v>
      </c>
      <c r="H735" s="43">
        <v>2801</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3039</v>
      </c>
      <c r="E736" s="1" t="s">
        <v>3493</v>
      </c>
      <c r="F736" t="s">
        <v>2737</v>
      </c>
      <c r="G736" t="s">
        <v>3500</v>
      </c>
      <c r="H736" s="43">
        <v>2802</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3040</v>
      </c>
      <c r="E737" s="1" t="s">
        <v>3493</v>
      </c>
      <c r="F737" t="s">
        <v>3004</v>
      </c>
      <c r="G737" t="s">
        <v>3500</v>
      </c>
      <c r="H737" s="43">
        <v>2803</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3041</v>
      </c>
      <c r="E738" s="1" t="s">
        <v>3493</v>
      </c>
      <c r="F738" t="s">
        <v>3005</v>
      </c>
      <c r="G738" t="s">
        <v>3500</v>
      </c>
      <c r="H738" s="43">
        <v>2804</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3042</v>
      </c>
      <c r="E739" s="1" t="s">
        <v>3493</v>
      </c>
      <c r="F739" t="s">
        <v>3006</v>
      </c>
      <c r="G739" t="s">
        <v>3500</v>
      </c>
      <c r="H739" s="43">
        <v>2805</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3043</v>
      </c>
      <c r="E740" s="1" t="s">
        <v>3493</v>
      </c>
      <c r="F740" t="s">
        <v>3007</v>
      </c>
      <c r="G740" t="s">
        <v>3500</v>
      </c>
      <c r="H740" s="43">
        <v>2806</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3044</v>
      </c>
      <c r="E741" s="1" t="s">
        <v>3493</v>
      </c>
      <c r="F741" t="s">
        <v>3008</v>
      </c>
      <c r="G741" t="s">
        <v>3500</v>
      </c>
      <c r="H741" s="43">
        <v>2807</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3045</v>
      </c>
      <c r="E742" s="1" t="s">
        <v>3493</v>
      </c>
      <c r="F742" t="s">
        <v>3009</v>
      </c>
      <c r="G742" t="s">
        <v>3500</v>
      </c>
      <c r="H742" s="43">
        <v>2808</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3046</v>
      </c>
      <c r="E743" s="1" t="s">
        <v>3493</v>
      </c>
      <c r="F743" t="s">
        <v>3010</v>
      </c>
      <c r="G743" t="s">
        <v>3500</v>
      </c>
      <c r="H743" s="43">
        <v>2809</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3047</v>
      </c>
      <c r="E744" s="1" t="s">
        <v>3493</v>
      </c>
      <c r="F744" t="s">
        <v>2557</v>
      </c>
      <c r="G744" t="s">
        <v>3500</v>
      </c>
      <c r="H744" s="43">
        <v>2810</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3048</v>
      </c>
      <c r="E745" s="1" t="s">
        <v>3493</v>
      </c>
      <c r="F745" t="s">
        <v>3011</v>
      </c>
      <c r="G745" t="s">
        <v>3500</v>
      </c>
      <c r="H745" s="43">
        <v>2811</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3049</v>
      </c>
      <c r="E746" s="1" t="s">
        <v>3493</v>
      </c>
      <c r="F746" t="s">
        <v>3012</v>
      </c>
      <c r="G746" t="s">
        <v>3500</v>
      </c>
      <c r="H746" s="43">
        <v>2812</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3050</v>
      </c>
      <c r="E747" s="1" t="s">
        <v>3493</v>
      </c>
      <c r="F747" t="s">
        <v>3013</v>
      </c>
      <c r="G747" t="s">
        <v>3500</v>
      </c>
      <c r="H747" s="43">
        <v>2813</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3051</v>
      </c>
      <c r="E748" s="1" t="s">
        <v>3493</v>
      </c>
      <c r="F748" t="s">
        <v>2558</v>
      </c>
      <c r="G748" t="s">
        <v>3500</v>
      </c>
      <c r="H748" s="43">
        <v>2814</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3052</v>
      </c>
      <c r="E749" s="1" t="s">
        <v>3493</v>
      </c>
      <c r="F749" t="s">
        <v>3014</v>
      </c>
      <c r="G749" t="s">
        <v>3500</v>
      </c>
      <c r="H749" s="43">
        <v>2815</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3053</v>
      </c>
      <c r="E750" s="1" t="s">
        <v>3493</v>
      </c>
      <c r="F750" t="s">
        <v>3015</v>
      </c>
      <c r="G750" t="s">
        <v>3500</v>
      </c>
      <c r="H750" s="43">
        <v>2816</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3054</v>
      </c>
      <c r="E751" s="1" t="s">
        <v>3493</v>
      </c>
      <c r="F751" t="s">
        <v>3016</v>
      </c>
      <c r="G751" t="s">
        <v>3500</v>
      </c>
      <c r="H751" s="43">
        <v>2817</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3055</v>
      </c>
      <c r="E752" s="1" t="s">
        <v>3493</v>
      </c>
      <c r="F752" t="s">
        <v>3017</v>
      </c>
      <c r="G752" t="s">
        <v>3500</v>
      </c>
      <c r="H752" s="43">
        <v>2818</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3056</v>
      </c>
      <c r="E753" s="1" t="s">
        <v>3493</v>
      </c>
      <c r="F753" t="s">
        <v>3018</v>
      </c>
      <c r="G753" t="s">
        <v>3500</v>
      </c>
      <c r="H753" s="43">
        <v>2819</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3057</v>
      </c>
      <c r="E754" s="1" t="s">
        <v>3493</v>
      </c>
      <c r="F754" t="s">
        <v>3019</v>
      </c>
      <c r="G754" t="s">
        <v>3500</v>
      </c>
      <c r="H754" s="43">
        <v>2820</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3058</v>
      </c>
      <c r="E755" s="1" t="s">
        <v>3493</v>
      </c>
      <c r="F755" t="s">
        <v>3020</v>
      </c>
      <c r="G755" t="s">
        <v>3500</v>
      </c>
      <c r="H755" s="43">
        <v>2821</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3059</v>
      </c>
      <c r="E756" s="1" t="s">
        <v>3493</v>
      </c>
      <c r="F756" t="s">
        <v>3021</v>
      </c>
      <c r="G756" t="s">
        <v>3500</v>
      </c>
      <c r="H756" s="43">
        <v>2822</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3060</v>
      </c>
      <c r="E757" s="1" t="s">
        <v>3493</v>
      </c>
      <c r="F757" t="s">
        <v>3022</v>
      </c>
      <c r="G757" t="s">
        <v>3500</v>
      </c>
      <c r="H757" s="43">
        <v>2823</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3061</v>
      </c>
      <c r="E758" s="1" t="s">
        <v>3493</v>
      </c>
      <c r="F758" t="s">
        <v>3064</v>
      </c>
      <c r="G758" t="s">
        <v>3500</v>
      </c>
      <c r="H758" s="43">
        <v>2824</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3062</v>
      </c>
      <c r="E759" s="1" t="s">
        <v>3493</v>
      </c>
      <c r="F759" t="s">
        <v>3023</v>
      </c>
      <c r="G759" t="s">
        <v>3500</v>
      </c>
      <c r="H759" s="43">
        <v>2825</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45" t="s">
        <v>3038</v>
      </c>
      <c r="E760" s="1" t="s">
        <v>3494</v>
      </c>
      <c r="F760" t="s">
        <v>3063</v>
      </c>
      <c r="G760" t="s">
        <v>3501</v>
      </c>
      <c r="H760" s="43">
        <v>2826</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3039</v>
      </c>
      <c r="E761" s="1" t="s">
        <v>3494</v>
      </c>
      <c r="F761" t="s">
        <v>2737</v>
      </c>
      <c r="G761" t="s">
        <v>3501</v>
      </c>
      <c r="H761" s="43">
        <v>2827</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3040</v>
      </c>
      <c r="E762" s="1" t="s">
        <v>3494</v>
      </c>
      <c r="F762" t="s">
        <v>3004</v>
      </c>
      <c r="G762" t="s">
        <v>3501</v>
      </c>
      <c r="H762" s="43">
        <v>2828</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3041</v>
      </c>
      <c r="E763" s="1" t="s">
        <v>3494</v>
      </c>
      <c r="F763" t="s">
        <v>3005</v>
      </c>
      <c r="G763" t="s">
        <v>3501</v>
      </c>
      <c r="H763" s="43">
        <v>2829</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3042</v>
      </c>
      <c r="E764" s="1" t="s">
        <v>3494</v>
      </c>
      <c r="F764" t="s">
        <v>3006</v>
      </c>
      <c r="G764" t="s">
        <v>3501</v>
      </c>
      <c r="H764" s="43">
        <v>2830</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3043</v>
      </c>
      <c r="E765" s="1" t="s">
        <v>3494</v>
      </c>
      <c r="F765" t="s">
        <v>3007</v>
      </c>
      <c r="G765" t="s">
        <v>3501</v>
      </c>
      <c r="H765" s="43">
        <v>2831</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3044</v>
      </c>
      <c r="E766" s="1" t="s">
        <v>3494</v>
      </c>
      <c r="F766" t="s">
        <v>3008</v>
      </c>
      <c r="G766" t="s">
        <v>3501</v>
      </c>
      <c r="H766" s="43">
        <v>2832</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3045</v>
      </c>
      <c r="E767" s="1" t="s">
        <v>3494</v>
      </c>
      <c r="F767" t="s">
        <v>3009</v>
      </c>
      <c r="G767" t="s">
        <v>3501</v>
      </c>
      <c r="H767" s="43">
        <v>2833</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3046</v>
      </c>
      <c r="E768" s="1" t="s">
        <v>3494</v>
      </c>
      <c r="F768" t="s">
        <v>3010</v>
      </c>
      <c r="G768" t="s">
        <v>3501</v>
      </c>
      <c r="H768" s="43">
        <v>2834</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3047</v>
      </c>
      <c r="E769" s="1" t="s">
        <v>3494</v>
      </c>
      <c r="F769" t="s">
        <v>2557</v>
      </c>
      <c r="G769" t="s">
        <v>3501</v>
      </c>
      <c r="H769" s="43">
        <v>2835</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3048</v>
      </c>
      <c r="E770" s="1" t="s">
        <v>3494</v>
      </c>
      <c r="F770" t="s">
        <v>3011</v>
      </c>
      <c r="G770" t="s">
        <v>3501</v>
      </c>
      <c r="H770" s="43">
        <v>2836</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3049</v>
      </c>
      <c r="E771" s="1" t="s">
        <v>3494</v>
      </c>
      <c r="F771" t="s">
        <v>3012</v>
      </c>
      <c r="G771" t="s">
        <v>3501</v>
      </c>
      <c r="H771" s="43">
        <v>2837</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3050</v>
      </c>
      <c r="E772" s="1" t="s">
        <v>3494</v>
      </c>
      <c r="F772" t="s">
        <v>3013</v>
      </c>
      <c r="G772" t="s">
        <v>3501</v>
      </c>
      <c r="H772" s="43">
        <v>2838</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3051</v>
      </c>
      <c r="E773" s="1" t="s">
        <v>3494</v>
      </c>
      <c r="F773" t="s">
        <v>2558</v>
      </c>
      <c r="G773" t="s">
        <v>3501</v>
      </c>
      <c r="H773" s="43">
        <v>2839</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3052</v>
      </c>
      <c r="E774" s="1" t="s">
        <v>3494</v>
      </c>
      <c r="F774" t="s">
        <v>3014</v>
      </c>
      <c r="G774" t="s">
        <v>3501</v>
      </c>
      <c r="H774" s="43">
        <v>2840</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3053</v>
      </c>
      <c r="E775" s="1" t="s">
        <v>3494</v>
      </c>
      <c r="F775" t="s">
        <v>3015</v>
      </c>
      <c r="G775" t="s">
        <v>3501</v>
      </c>
      <c r="H775" s="43">
        <v>2841</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3054</v>
      </c>
      <c r="E776" s="1" t="s">
        <v>3494</v>
      </c>
      <c r="F776" t="s">
        <v>3016</v>
      </c>
      <c r="G776" t="s">
        <v>3501</v>
      </c>
      <c r="H776" s="43">
        <v>2842</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3055</v>
      </c>
      <c r="E777" s="1" t="s">
        <v>3494</v>
      </c>
      <c r="F777" t="s">
        <v>3017</v>
      </c>
      <c r="G777" t="s">
        <v>3501</v>
      </c>
      <c r="H777" s="43">
        <v>2843</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3056</v>
      </c>
      <c r="E778" s="1" t="s">
        <v>3494</v>
      </c>
      <c r="F778" t="s">
        <v>3018</v>
      </c>
      <c r="G778" t="s">
        <v>3501</v>
      </c>
      <c r="H778" s="43">
        <v>2844</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3057</v>
      </c>
      <c r="E779" s="1" t="s">
        <v>3494</v>
      </c>
      <c r="F779" t="s">
        <v>3019</v>
      </c>
      <c r="G779" t="s">
        <v>3501</v>
      </c>
      <c r="H779" s="43">
        <v>2845</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3058</v>
      </c>
      <c r="E780" s="1" t="s">
        <v>3494</v>
      </c>
      <c r="F780" t="s">
        <v>3020</v>
      </c>
      <c r="G780" t="s">
        <v>3501</v>
      </c>
      <c r="H780" s="43">
        <v>2846</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3059</v>
      </c>
      <c r="E781" s="1" t="s">
        <v>3494</v>
      </c>
      <c r="F781" t="s">
        <v>3021</v>
      </c>
      <c r="G781" t="s">
        <v>3501</v>
      </c>
      <c r="H781" s="43">
        <v>2847</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3060</v>
      </c>
      <c r="E782" s="1" t="s">
        <v>3494</v>
      </c>
      <c r="F782" t="s">
        <v>3022</v>
      </c>
      <c r="G782" t="s">
        <v>3501</v>
      </c>
      <c r="H782" s="43">
        <v>2848</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3061</v>
      </c>
      <c r="E783" s="1" t="s">
        <v>3494</v>
      </c>
      <c r="F783" t="s">
        <v>3064</v>
      </c>
      <c r="G783" t="s">
        <v>3501</v>
      </c>
      <c r="H783" s="43">
        <v>2849</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3062</v>
      </c>
      <c r="E784" s="1" t="s">
        <v>3494</v>
      </c>
      <c r="F784" t="s">
        <v>3023</v>
      </c>
      <c r="G784" t="s">
        <v>3501</v>
      </c>
      <c r="H784" s="43">
        <v>2850</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45" t="s">
        <v>3038</v>
      </c>
      <c r="E785" s="1" t="s">
        <v>3495</v>
      </c>
      <c r="F785" t="s">
        <v>3063</v>
      </c>
      <c r="G785" t="s">
        <v>3502</v>
      </c>
      <c r="H785" s="43">
        <v>2851</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3039</v>
      </c>
      <c r="E786" s="1" t="s">
        <v>3495</v>
      </c>
      <c r="F786" t="s">
        <v>2737</v>
      </c>
      <c r="G786" t="s">
        <v>3502</v>
      </c>
      <c r="H786" s="43">
        <v>2852</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3040</v>
      </c>
      <c r="E787" s="1" t="s">
        <v>3495</v>
      </c>
      <c r="F787" t="s">
        <v>3004</v>
      </c>
      <c r="G787" t="s">
        <v>3502</v>
      </c>
      <c r="H787" s="43">
        <v>2853</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3041</v>
      </c>
      <c r="E788" s="1" t="s">
        <v>3495</v>
      </c>
      <c r="F788" t="s">
        <v>3005</v>
      </c>
      <c r="G788" t="s">
        <v>3502</v>
      </c>
      <c r="H788" s="43">
        <v>2854</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3042</v>
      </c>
      <c r="E789" s="1" t="s">
        <v>3495</v>
      </c>
      <c r="F789" t="s">
        <v>3006</v>
      </c>
      <c r="G789" t="s">
        <v>3502</v>
      </c>
      <c r="H789" s="43">
        <v>2855</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ref="C790:C853" si="38">C$660</f>
        <v>Percentage Decrease in Cost of Capital for Clean Industrial Equipment</v>
      </c>
      <c r="D790" s="6" t="s">
        <v>3043</v>
      </c>
      <c r="E790" s="1" t="s">
        <v>3495</v>
      </c>
      <c r="F790" t="s">
        <v>3007</v>
      </c>
      <c r="G790" t="s">
        <v>3502</v>
      </c>
      <c r="H790" s="43">
        <v>2856</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3044</v>
      </c>
      <c r="E791" s="1" t="s">
        <v>3495</v>
      </c>
      <c r="F791" t="s">
        <v>3008</v>
      </c>
      <c r="G791" t="s">
        <v>3502</v>
      </c>
      <c r="H791" s="43">
        <v>2857</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3045</v>
      </c>
      <c r="E792" s="1" t="s">
        <v>3495</v>
      </c>
      <c r="F792" t="s">
        <v>3009</v>
      </c>
      <c r="G792" t="s">
        <v>3502</v>
      </c>
      <c r="H792" s="43">
        <v>2858</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3046</v>
      </c>
      <c r="E793" s="1" t="s">
        <v>3495</v>
      </c>
      <c r="F793" t="s">
        <v>3010</v>
      </c>
      <c r="G793" t="s">
        <v>3502</v>
      </c>
      <c r="H793" s="43">
        <v>2859</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3047</v>
      </c>
      <c r="E794" s="1" t="s">
        <v>3495</v>
      </c>
      <c r="F794" t="s">
        <v>2557</v>
      </c>
      <c r="G794" t="s">
        <v>3502</v>
      </c>
      <c r="H794" s="43">
        <v>2860</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3048</v>
      </c>
      <c r="E795" s="1" t="s">
        <v>3495</v>
      </c>
      <c r="F795" t="s">
        <v>3011</v>
      </c>
      <c r="G795" t="s">
        <v>3502</v>
      </c>
      <c r="H795" s="43">
        <v>2861</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3049</v>
      </c>
      <c r="E796" s="1" t="s">
        <v>3495</v>
      </c>
      <c r="F796" t="s">
        <v>3012</v>
      </c>
      <c r="G796" t="s">
        <v>3502</v>
      </c>
      <c r="H796" s="43">
        <v>2862</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3050</v>
      </c>
      <c r="E797" s="1" t="s">
        <v>3495</v>
      </c>
      <c r="F797" t="s">
        <v>3013</v>
      </c>
      <c r="G797" t="s">
        <v>3502</v>
      </c>
      <c r="H797" s="43">
        <v>2863</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3051</v>
      </c>
      <c r="E798" s="1" t="s">
        <v>3495</v>
      </c>
      <c r="F798" t="s">
        <v>2558</v>
      </c>
      <c r="G798" t="s">
        <v>3502</v>
      </c>
      <c r="H798" s="43">
        <v>2864</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3052</v>
      </c>
      <c r="E799" s="1" t="s">
        <v>3495</v>
      </c>
      <c r="F799" t="s">
        <v>3014</v>
      </c>
      <c r="G799" t="s">
        <v>3502</v>
      </c>
      <c r="H799" s="43">
        <v>2865</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3053</v>
      </c>
      <c r="E800" s="1" t="s">
        <v>3495</v>
      </c>
      <c r="F800" t="s">
        <v>3015</v>
      </c>
      <c r="G800" t="s">
        <v>3502</v>
      </c>
      <c r="H800" s="43">
        <v>2866</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3054</v>
      </c>
      <c r="E801" s="1" t="s">
        <v>3495</v>
      </c>
      <c r="F801" t="s">
        <v>3016</v>
      </c>
      <c r="G801" t="s">
        <v>3502</v>
      </c>
      <c r="H801" s="43">
        <v>2867</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3055</v>
      </c>
      <c r="E802" s="1" t="s">
        <v>3495</v>
      </c>
      <c r="F802" t="s">
        <v>3017</v>
      </c>
      <c r="G802" t="s">
        <v>3502</v>
      </c>
      <c r="H802" s="43">
        <v>2868</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3056</v>
      </c>
      <c r="E803" s="1" t="s">
        <v>3495</v>
      </c>
      <c r="F803" t="s">
        <v>3018</v>
      </c>
      <c r="G803" t="s">
        <v>3502</v>
      </c>
      <c r="H803" s="43">
        <v>2869</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3057</v>
      </c>
      <c r="E804" s="1" t="s">
        <v>3495</v>
      </c>
      <c r="F804" t="s">
        <v>3019</v>
      </c>
      <c r="G804" t="s">
        <v>3502</v>
      </c>
      <c r="H804" s="43">
        <v>2870</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3058</v>
      </c>
      <c r="E805" s="1" t="s">
        <v>3495</v>
      </c>
      <c r="F805" t="s">
        <v>3020</v>
      </c>
      <c r="G805" t="s">
        <v>3502</v>
      </c>
      <c r="H805" s="43">
        <v>2871</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3059</v>
      </c>
      <c r="E806" s="1" t="s">
        <v>3495</v>
      </c>
      <c r="F806" t="s">
        <v>3021</v>
      </c>
      <c r="G806" t="s">
        <v>3502</v>
      </c>
      <c r="H806" s="43">
        <v>2872</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3060</v>
      </c>
      <c r="E807" s="1" t="s">
        <v>3495</v>
      </c>
      <c r="F807" t="s">
        <v>3022</v>
      </c>
      <c r="G807" t="s">
        <v>3502</v>
      </c>
      <c r="H807" s="43">
        <v>2873</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3061</v>
      </c>
      <c r="E808" s="1" t="s">
        <v>3495</v>
      </c>
      <c r="F808" t="s">
        <v>3064</v>
      </c>
      <c r="G808" t="s">
        <v>3502</v>
      </c>
      <c r="H808" s="43">
        <v>2874</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3062</v>
      </c>
      <c r="E809" s="1" t="s">
        <v>3495</v>
      </c>
      <c r="F809" t="s">
        <v>3023</v>
      </c>
      <c r="G809" t="s">
        <v>3502</v>
      </c>
      <c r="H809" s="43">
        <v>2875</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45" t="s">
        <v>3038</v>
      </c>
      <c r="E810" s="1" t="s">
        <v>3496</v>
      </c>
      <c r="F810" t="s">
        <v>3063</v>
      </c>
      <c r="G810" t="s">
        <v>3503</v>
      </c>
      <c r="H810" s="43">
        <v>2876</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3039</v>
      </c>
      <c r="E811" s="1" t="s">
        <v>3496</v>
      </c>
      <c r="F811" t="s">
        <v>2737</v>
      </c>
      <c r="G811" t="s">
        <v>3503</v>
      </c>
      <c r="H811" s="43">
        <v>2877</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3040</v>
      </c>
      <c r="E812" s="1" t="s">
        <v>3496</v>
      </c>
      <c r="F812" t="s">
        <v>3004</v>
      </c>
      <c r="G812" t="s">
        <v>3503</v>
      </c>
      <c r="H812" s="43">
        <v>2878</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3041</v>
      </c>
      <c r="E813" s="1" t="s">
        <v>3496</v>
      </c>
      <c r="F813" t="s">
        <v>3005</v>
      </c>
      <c r="G813" t="s">
        <v>3503</v>
      </c>
      <c r="H813" s="43">
        <v>2879</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3042</v>
      </c>
      <c r="E814" s="1" t="s">
        <v>3496</v>
      </c>
      <c r="F814" t="s">
        <v>3006</v>
      </c>
      <c r="G814" t="s">
        <v>3503</v>
      </c>
      <c r="H814" s="43">
        <v>2880</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3043</v>
      </c>
      <c r="E815" s="1" t="s">
        <v>3496</v>
      </c>
      <c r="F815" t="s">
        <v>3007</v>
      </c>
      <c r="G815" t="s">
        <v>3503</v>
      </c>
      <c r="H815" s="43">
        <v>2881</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3044</v>
      </c>
      <c r="E816" s="1" t="s">
        <v>3496</v>
      </c>
      <c r="F816" t="s">
        <v>3008</v>
      </c>
      <c r="G816" t="s">
        <v>3503</v>
      </c>
      <c r="H816" s="43">
        <v>2882</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3045</v>
      </c>
      <c r="E817" s="1" t="s">
        <v>3496</v>
      </c>
      <c r="F817" t="s">
        <v>3009</v>
      </c>
      <c r="G817" t="s">
        <v>3503</v>
      </c>
      <c r="H817" s="43">
        <v>2883</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3046</v>
      </c>
      <c r="E818" s="1" t="s">
        <v>3496</v>
      </c>
      <c r="F818" t="s">
        <v>3010</v>
      </c>
      <c r="G818" t="s">
        <v>3503</v>
      </c>
      <c r="H818" s="43">
        <v>2884</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3047</v>
      </c>
      <c r="E819" s="1" t="s">
        <v>3496</v>
      </c>
      <c r="F819" t="s">
        <v>2557</v>
      </c>
      <c r="G819" t="s">
        <v>3503</v>
      </c>
      <c r="H819" s="43">
        <v>2885</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3048</v>
      </c>
      <c r="E820" s="1" t="s">
        <v>3496</v>
      </c>
      <c r="F820" t="s">
        <v>3011</v>
      </c>
      <c r="G820" t="s">
        <v>3503</v>
      </c>
      <c r="H820" s="43">
        <v>2886</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3049</v>
      </c>
      <c r="E821" s="1" t="s">
        <v>3496</v>
      </c>
      <c r="F821" t="s">
        <v>3012</v>
      </c>
      <c r="G821" t="s">
        <v>3503</v>
      </c>
      <c r="H821" s="43">
        <v>2887</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3050</v>
      </c>
      <c r="E822" s="1" t="s">
        <v>3496</v>
      </c>
      <c r="F822" t="s">
        <v>3013</v>
      </c>
      <c r="G822" t="s">
        <v>3503</v>
      </c>
      <c r="H822" s="43">
        <v>2888</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3051</v>
      </c>
      <c r="E823" s="1" t="s">
        <v>3496</v>
      </c>
      <c r="F823" t="s">
        <v>2558</v>
      </c>
      <c r="G823" t="s">
        <v>3503</v>
      </c>
      <c r="H823" s="43">
        <v>2889</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3052</v>
      </c>
      <c r="E824" s="1" t="s">
        <v>3496</v>
      </c>
      <c r="F824" t="s">
        <v>3014</v>
      </c>
      <c r="G824" t="s">
        <v>3503</v>
      </c>
      <c r="H824" s="43">
        <v>2890</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3053</v>
      </c>
      <c r="E825" s="1" t="s">
        <v>3496</v>
      </c>
      <c r="F825" t="s">
        <v>3015</v>
      </c>
      <c r="G825" t="s">
        <v>3503</v>
      </c>
      <c r="H825" s="43">
        <v>2891</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3054</v>
      </c>
      <c r="E826" s="1" t="s">
        <v>3496</v>
      </c>
      <c r="F826" t="s">
        <v>3016</v>
      </c>
      <c r="G826" t="s">
        <v>3503</v>
      </c>
      <c r="H826" s="43">
        <v>2892</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3055</v>
      </c>
      <c r="E827" s="1" t="s">
        <v>3496</v>
      </c>
      <c r="F827" t="s">
        <v>3017</v>
      </c>
      <c r="G827" t="s">
        <v>3503</v>
      </c>
      <c r="H827" s="43">
        <v>2893</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3056</v>
      </c>
      <c r="E828" s="1" t="s">
        <v>3496</v>
      </c>
      <c r="F828" t="s">
        <v>3018</v>
      </c>
      <c r="G828" t="s">
        <v>3503</v>
      </c>
      <c r="H828" s="43">
        <v>2894</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3057</v>
      </c>
      <c r="E829" s="1" t="s">
        <v>3496</v>
      </c>
      <c r="F829" t="s">
        <v>3019</v>
      </c>
      <c r="G829" t="s">
        <v>3503</v>
      </c>
      <c r="H829" s="43">
        <v>2895</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3058</v>
      </c>
      <c r="E830" s="1" t="s">
        <v>3496</v>
      </c>
      <c r="F830" t="s">
        <v>3020</v>
      </c>
      <c r="G830" t="s">
        <v>3503</v>
      </c>
      <c r="H830" s="43">
        <v>2896</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3059</v>
      </c>
      <c r="E831" s="1" t="s">
        <v>3496</v>
      </c>
      <c r="F831" t="s">
        <v>3021</v>
      </c>
      <c r="G831" t="s">
        <v>3503</v>
      </c>
      <c r="H831" s="43">
        <v>2897</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3060</v>
      </c>
      <c r="E832" s="1" t="s">
        <v>3496</v>
      </c>
      <c r="F832" t="s">
        <v>3022</v>
      </c>
      <c r="G832" t="s">
        <v>3503</v>
      </c>
      <c r="H832" s="43">
        <v>2898</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3061</v>
      </c>
      <c r="E833" s="1" t="s">
        <v>3496</v>
      </c>
      <c r="F833" t="s">
        <v>3064</v>
      </c>
      <c r="G833" t="s">
        <v>3503</v>
      </c>
      <c r="H833" s="43">
        <v>2899</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3062</v>
      </c>
      <c r="E834" s="1" t="s">
        <v>3496</v>
      </c>
      <c r="F834" t="s">
        <v>3023</v>
      </c>
      <c r="G834" t="s">
        <v>3503</v>
      </c>
      <c r="H834" s="43">
        <v>2900</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45" t="s">
        <v>3038</v>
      </c>
      <c r="E835" s="1" t="s">
        <v>3643</v>
      </c>
      <c r="F835" t="s">
        <v>3063</v>
      </c>
      <c r="G835" t="s">
        <v>3643</v>
      </c>
      <c r="H835" s="43">
        <v>2901</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3039</v>
      </c>
      <c r="E836" s="1" t="s">
        <v>3643</v>
      </c>
      <c r="F836" t="s">
        <v>2737</v>
      </c>
      <c r="G836" t="s">
        <v>3643</v>
      </c>
      <c r="H836" s="43">
        <v>2902</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3040</v>
      </c>
      <c r="E837" s="1" t="s">
        <v>3643</v>
      </c>
      <c r="F837" t="s">
        <v>3004</v>
      </c>
      <c r="G837" t="s">
        <v>3643</v>
      </c>
      <c r="H837" s="43">
        <v>2903</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3041</v>
      </c>
      <c r="E838" s="1" t="s">
        <v>3643</v>
      </c>
      <c r="F838" t="s">
        <v>3005</v>
      </c>
      <c r="G838" t="s">
        <v>3643</v>
      </c>
      <c r="H838" s="43">
        <v>2904</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3042</v>
      </c>
      <c r="E839" s="1" t="s">
        <v>3643</v>
      </c>
      <c r="F839" t="s">
        <v>3006</v>
      </c>
      <c r="G839" t="s">
        <v>3643</v>
      </c>
      <c r="H839" s="43">
        <v>2905</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3043</v>
      </c>
      <c r="E840" s="1" t="s">
        <v>3643</v>
      </c>
      <c r="F840" t="s">
        <v>3007</v>
      </c>
      <c r="G840" t="s">
        <v>3643</v>
      </c>
      <c r="H840" s="43">
        <v>2906</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3044</v>
      </c>
      <c r="E841" s="1" t="s">
        <v>3643</v>
      </c>
      <c r="F841" t="s">
        <v>3008</v>
      </c>
      <c r="G841" t="s">
        <v>3643</v>
      </c>
      <c r="H841" s="43">
        <v>2907</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3045</v>
      </c>
      <c r="E842" s="1" t="s">
        <v>3643</v>
      </c>
      <c r="F842" t="s">
        <v>3009</v>
      </c>
      <c r="G842" t="s">
        <v>3643</v>
      </c>
      <c r="H842" s="43">
        <v>2908</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3046</v>
      </c>
      <c r="E843" s="1" t="s">
        <v>3643</v>
      </c>
      <c r="F843" t="s">
        <v>3010</v>
      </c>
      <c r="G843" t="s">
        <v>3643</v>
      </c>
      <c r="H843" s="43">
        <v>2909</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3047</v>
      </c>
      <c r="E844" s="1" t="s">
        <v>3643</v>
      </c>
      <c r="F844" t="s">
        <v>2557</v>
      </c>
      <c r="G844" t="s">
        <v>3643</v>
      </c>
      <c r="H844" s="43">
        <v>2910</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3048</v>
      </c>
      <c r="E845" s="1" t="s">
        <v>3643</v>
      </c>
      <c r="F845" t="s">
        <v>3011</v>
      </c>
      <c r="G845" t="s">
        <v>3643</v>
      </c>
      <c r="H845" s="43">
        <v>2911</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3049</v>
      </c>
      <c r="E846" s="1" t="s">
        <v>3643</v>
      </c>
      <c r="F846" t="s">
        <v>3012</v>
      </c>
      <c r="G846" t="s">
        <v>3643</v>
      </c>
      <c r="H846" s="43">
        <v>2912</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3050</v>
      </c>
      <c r="E847" s="1" t="s">
        <v>3643</v>
      </c>
      <c r="F847" t="s">
        <v>3013</v>
      </c>
      <c r="G847" t="s">
        <v>3643</v>
      </c>
      <c r="H847" s="43">
        <v>2913</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3051</v>
      </c>
      <c r="E848" s="1" t="s">
        <v>3643</v>
      </c>
      <c r="F848" t="s">
        <v>2558</v>
      </c>
      <c r="G848" t="s">
        <v>3643</v>
      </c>
      <c r="H848" s="43">
        <v>2914</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3052</v>
      </c>
      <c r="E849" s="1" t="s">
        <v>3643</v>
      </c>
      <c r="F849" t="s">
        <v>3014</v>
      </c>
      <c r="G849" t="s">
        <v>3643</v>
      </c>
      <c r="H849" s="43">
        <v>2915</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3053</v>
      </c>
      <c r="E850" s="1" t="s">
        <v>3643</v>
      </c>
      <c r="F850" t="s">
        <v>3015</v>
      </c>
      <c r="G850" t="s">
        <v>3643</v>
      </c>
      <c r="H850" s="43">
        <v>2916</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3054</v>
      </c>
      <c r="E851" s="1" t="s">
        <v>3643</v>
      </c>
      <c r="F851" t="s">
        <v>3016</v>
      </c>
      <c r="G851" t="s">
        <v>3643</v>
      </c>
      <c r="H851" s="43">
        <v>2917</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3055</v>
      </c>
      <c r="E852" s="1" t="s">
        <v>3643</v>
      </c>
      <c r="F852" t="s">
        <v>3017</v>
      </c>
      <c r="G852" t="s">
        <v>3643</v>
      </c>
      <c r="H852" s="43">
        <v>2918</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3056</v>
      </c>
      <c r="E853" s="1" t="s">
        <v>3643</v>
      </c>
      <c r="F853" t="s">
        <v>3018</v>
      </c>
      <c r="G853" t="s">
        <v>3643</v>
      </c>
      <c r="H853" s="43">
        <v>2919</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ref="C854:C859" si="39">C$660</f>
        <v>Percentage Decrease in Cost of Capital for Clean Industrial Equipment</v>
      </c>
      <c r="D854" s="6" t="s">
        <v>3057</v>
      </c>
      <c r="E854" s="1" t="s">
        <v>3643</v>
      </c>
      <c r="F854" t="s">
        <v>3019</v>
      </c>
      <c r="G854" t="s">
        <v>3643</v>
      </c>
      <c r="H854" s="43">
        <v>2920</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3058</v>
      </c>
      <c r="E855" s="1" t="s">
        <v>3643</v>
      </c>
      <c r="F855" t="s">
        <v>3020</v>
      </c>
      <c r="G855" t="s">
        <v>3643</v>
      </c>
      <c r="H855" s="43">
        <v>2921</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3059</v>
      </c>
      <c r="E856" s="1" t="s">
        <v>3643</v>
      </c>
      <c r="F856" t="s">
        <v>3021</v>
      </c>
      <c r="G856" t="s">
        <v>3643</v>
      </c>
      <c r="H856" s="43">
        <v>2922</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3060</v>
      </c>
      <c r="E857" s="1" t="s">
        <v>3643</v>
      </c>
      <c r="F857" t="s">
        <v>3022</v>
      </c>
      <c r="G857" t="s">
        <v>3643</v>
      </c>
      <c r="H857" s="43">
        <v>2923</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3061</v>
      </c>
      <c r="E858" s="1" t="s">
        <v>3643</v>
      </c>
      <c r="F858" t="s">
        <v>3064</v>
      </c>
      <c r="G858" t="s">
        <v>3643</v>
      </c>
      <c r="H858" s="43">
        <v>2924</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3062</v>
      </c>
      <c r="E859" s="1" t="s">
        <v>3643</v>
      </c>
      <c r="F859" t="s">
        <v>3023</v>
      </c>
      <c r="G859" t="s">
        <v>3643</v>
      </c>
      <c r="H859" s="43">
        <v>2925</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t="s">
        <v>3513</v>
      </c>
      <c r="D860" s="45" t="s">
        <v>3038</v>
      </c>
      <c r="E860" s="1" t="s">
        <v>3490</v>
      </c>
      <c r="F860" t="s">
        <v>3063</v>
      </c>
      <c r="G860" s="45" t="s">
        <v>3497</v>
      </c>
      <c r="H860" s="43">
        <v>1834</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86" si="40">C$860</f>
        <v>Fraction of Eligible Industrial Energy Use Shifted to Electricity</v>
      </c>
      <c r="D861" s="45" t="s">
        <v>3038</v>
      </c>
      <c r="E861" s="1" t="s">
        <v>3491</v>
      </c>
      <c r="F861" t="s">
        <v>3063</v>
      </c>
      <c r="G861" s="45" t="s">
        <v>3498</v>
      </c>
      <c r="H861" s="43">
        <v>1835</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0"/>
        <v>Fraction of Eligible Industrial Energy Use Shifted to Electricity</v>
      </c>
      <c r="D862" s="45" t="s">
        <v>3038</v>
      </c>
      <c r="E862" s="1" t="s">
        <v>3492</v>
      </c>
      <c r="F862" t="s">
        <v>3063</v>
      </c>
      <c r="G862" s="45" t="s">
        <v>3499</v>
      </c>
      <c r="H862" s="43">
        <v>1836</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3038</v>
      </c>
      <c r="E863" s="1" t="s">
        <v>3493</v>
      </c>
      <c r="F863" t="s">
        <v>3063</v>
      </c>
      <c r="G863" s="45" t="s">
        <v>3500</v>
      </c>
      <c r="H863" s="43">
        <v>1837</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3038</v>
      </c>
      <c r="E864" s="1" t="s">
        <v>3494</v>
      </c>
      <c r="F864" t="s">
        <v>3063</v>
      </c>
      <c r="G864" s="45" t="s">
        <v>3501</v>
      </c>
      <c r="H864" s="43">
        <v>1838</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3038</v>
      </c>
      <c r="E865" s="1" t="s">
        <v>3495</v>
      </c>
      <c r="F865" t="s">
        <v>3063</v>
      </c>
      <c r="G865" s="45" t="s">
        <v>3502</v>
      </c>
      <c r="H865" s="43">
        <v>1839</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3038</v>
      </c>
      <c r="E866" s="1" t="s">
        <v>3496</v>
      </c>
      <c r="F866" t="s">
        <v>3063</v>
      </c>
      <c r="G866" s="45" t="s">
        <v>3503</v>
      </c>
      <c r="H866" s="43">
        <v>1840</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3038</v>
      </c>
      <c r="E867" s="1" t="s">
        <v>3643</v>
      </c>
      <c r="F867" t="s">
        <v>3063</v>
      </c>
      <c r="G867" s="45" t="s">
        <v>3643</v>
      </c>
      <c r="H867" s="43">
        <v>1841</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6" t="s">
        <v>3039</v>
      </c>
      <c r="E868" s="1" t="s">
        <v>3490</v>
      </c>
      <c r="F868" t="s">
        <v>2737</v>
      </c>
      <c r="G868" s="45" t="s">
        <v>3497</v>
      </c>
      <c r="H868" s="43">
        <v>1842</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3039</v>
      </c>
      <c r="E869" s="1" t="s">
        <v>3491</v>
      </c>
      <c r="F869" t="s">
        <v>2737</v>
      </c>
      <c r="G869" s="45" t="s">
        <v>3498</v>
      </c>
      <c r="H869" s="43">
        <v>1843</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3039</v>
      </c>
      <c r="E870" s="1" t="s">
        <v>3492</v>
      </c>
      <c r="F870" t="s">
        <v>2737</v>
      </c>
      <c r="G870" s="45" t="s">
        <v>3499</v>
      </c>
      <c r="H870" s="43">
        <v>1844</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3039</v>
      </c>
      <c r="E871" s="1" t="s">
        <v>3493</v>
      </c>
      <c r="F871" t="s">
        <v>2737</v>
      </c>
      <c r="G871" s="45" t="s">
        <v>3500</v>
      </c>
      <c r="H871" s="43">
        <v>1845</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3039</v>
      </c>
      <c r="E872" s="1" t="s">
        <v>3494</v>
      </c>
      <c r="F872" t="s">
        <v>2737</v>
      </c>
      <c r="G872" s="45" t="s">
        <v>3501</v>
      </c>
      <c r="H872" s="43">
        <v>1846</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3039</v>
      </c>
      <c r="E873" s="1" t="s">
        <v>3495</v>
      </c>
      <c r="F873" t="s">
        <v>2737</v>
      </c>
      <c r="G873" s="45" t="s">
        <v>3502</v>
      </c>
      <c r="H873" s="43">
        <v>1847</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3039</v>
      </c>
      <c r="E874" s="1" t="s">
        <v>3496</v>
      </c>
      <c r="F874" t="s">
        <v>2737</v>
      </c>
      <c r="G874" s="45" t="s">
        <v>3503</v>
      </c>
      <c r="H874" s="43">
        <v>1848</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3039</v>
      </c>
      <c r="E875" s="1" t="s">
        <v>3643</v>
      </c>
      <c r="F875" t="s">
        <v>2737</v>
      </c>
      <c r="G875" s="45" t="s">
        <v>3643</v>
      </c>
      <c r="H875" s="43">
        <v>1849</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3040</v>
      </c>
      <c r="E876" s="1" t="s">
        <v>3490</v>
      </c>
      <c r="F876" t="s">
        <v>3004</v>
      </c>
      <c r="G876" s="45" t="s">
        <v>3497</v>
      </c>
      <c r="H876" s="43">
        <v>1850</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3040</v>
      </c>
      <c r="E877" s="1" t="s">
        <v>3491</v>
      </c>
      <c r="F877" t="s">
        <v>3004</v>
      </c>
      <c r="G877" s="45" t="s">
        <v>3498</v>
      </c>
      <c r="H877" s="43">
        <v>1851</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3040</v>
      </c>
      <c r="E878" s="1" t="s">
        <v>3492</v>
      </c>
      <c r="F878" t="s">
        <v>3004</v>
      </c>
      <c r="G878" s="45" t="s">
        <v>3499</v>
      </c>
      <c r="H878" s="43">
        <v>1852</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3040</v>
      </c>
      <c r="E879" s="1" t="s">
        <v>3493</v>
      </c>
      <c r="F879" t="s">
        <v>3004</v>
      </c>
      <c r="G879" s="45" t="s">
        <v>3500</v>
      </c>
      <c r="H879" s="43">
        <v>1853</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3040</v>
      </c>
      <c r="E880" s="1" t="s">
        <v>3494</v>
      </c>
      <c r="F880" t="s">
        <v>3004</v>
      </c>
      <c r="G880" s="45" t="s">
        <v>3501</v>
      </c>
      <c r="H880" s="43">
        <v>1854</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3040</v>
      </c>
      <c r="E881" s="1" t="s">
        <v>3495</v>
      </c>
      <c r="F881" t="s">
        <v>3004</v>
      </c>
      <c r="G881" s="45" t="s">
        <v>3502</v>
      </c>
      <c r="H881" s="43">
        <v>1855</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3040</v>
      </c>
      <c r="E882" s="1" t="s">
        <v>3496</v>
      </c>
      <c r="F882" t="s">
        <v>3004</v>
      </c>
      <c r="G882" s="45" t="s">
        <v>3503</v>
      </c>
      <c r="H882" s="43">
        <v>1856</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3040</v>
      </c>
      <c r="E883" s="1" t="s">
        <v>3643</v>
      </c>
      <c r="F883" t="s">
        <v>3004</v>
      </c>
      <c r="G883" s="45" t="s">
        <v>3643</v>
      </c>
      <c r="H883" s="43">
        <v>1857</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3041</v>
      </c>
      <c r="E884" s="1" t="s">
        <v>3490</v>
      </c>
      <c r="F884" t="s">
        <v>3005</v>
      </c>
      <c r="G884" s="45" t="s">
        <v>3497</v>
      </c>
      <c r="H884" s="43">
        <v>1858</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3041</v>
      </c>
      <c r="E885" s="1" t="s">
        <v>3491</v>
      </c>
      <c r="F885" t="s">
        <v>3005</v>
      </c>
      <c r="G885" s="45" t="s">
        <v>3498</v>
      </c>
      <c r="H885" s="43">
        <v>1859</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3041</v>
      </c>
      <c r="E886" s="1" t="s">
        <v>3492</v>
      </c>
      <c r="F886" t="s">
        <v>3005</v>
      </c>
      <c r="G886" s="45" t="s">
        <v>3499</v>
      </c>
      <c r="H886" s="43">
        <v>1860</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ref="C887:C888" si="41">C$860</f>
        <v>Fraction of Eligible Industrial Energy Use Shifted to Electricity</v>
      </c>
      <c r="D887" s="6" t="s">
        <v>3041</v>
      </c>
      <c r="E887" s="1" t="s">
        <v>3493</v>
      </c>
      <c r="F887" t="s">
        <v>3005</v>
      </c>
      <c r="G887" s="45" t="s">
        <v>3500</v>
      </c>
      <c r="H887" s="43">
        <v>1861</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3041</v>
      </c>
      <c r="E888" s="1" t="s">
        <v>3494</v>
      </c>
      <c r="F888" t="s">
        <v>3005</v>
      </c>
      <c r="G888" s="45" t="s">
        <v>3501</v>
      </c>
      <c r="H888" s="43">
        <v>1862</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ref="C889:C924" si="42">C$860</f>
        <v>Fraction of Eligible Industrial Energy Use Shifted to Electricity</v>
      </c>
      <c r="D889" s="6" t="s">
        <v>3041</v>
      </c>
      <c r="E889" s="1" t="s">
        <v>3495</v>
      </c>
      <c r="F889" t="s">
        <v>3005</v>
      </c>
      <c r="G889" s="45" t="s">
        <v>3502</v>
      </c>
      <c r="H889" s="43">
        <v>1863</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2"/>
        <v>Fraction of Eligible Industrial Energy Use Shifted to Electricity</v>
      </c>
      <c r="D890" s="6" t="s">
        <v>3041</v>
      </c>
      <c r="E890" s="1" t="s">
        <v>3496</v>
      </c>
      <c r="F890" t="s">
        <v>3005</v>
      </c>
      <c r="G890" s="45" t="s">
        <v>3503</v>
      </c>
      <c r="H890" s="43">
        <v>1864</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3041</v>
      </c>
      <c r="E891" s="1" t="s">
        <v>3643</v>
      </c>
      <c r="F891" t="s">
        <v>3005</v>
      </c>
      <c r="G891" s="45" t="s">
        <v>3643</v>
      </c>
      <c r="H891" s="43">
        <v>1865</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3042</v>
      </c>
      <c r="E892" s="1" t="s">
        <v>3490</v>
      </c>
      <c r="F892" t="s">
        <v>3006</v>
      </c>
      <c r="G892" s="45" t="s">
        <v>3497</v>
      </c>
      <c r="H892" s="43">
        <v>1866</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3042</v>
      </c>
      <c r="E893" s="1" t="s">
        <v>3491</v>
      </c>
      <c r="F893" t="s">
        <v>3006</v>
      </c>
      <c r="G893" s="45" t="s">
        <v>3498</v>
      </c>
      <c r="H893" s="43">
        <v>1867</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3042</v>
      </c>
      <c r="E894" s="1" t="s">
        <v>3492</v>
      </c>
      <c r="F894" t="s">
        <v>3006</v>
      </c>
      <c r="G894" s="45" t="s">
        <v>3499</v>
      </c>
      <c r="H894" s="43">
        <v>1868</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3042</v>
      </c>
      <c r="E895" s="1" t="s">
        <v>3493</v>
      </c>
      <c r="F895" t="s">
        <v>3006</v>
      </c>
      <c r="G895" s="45" t="s">
        <v>3500</v>
      </c>
      <c r="H895" s="43">
        <v>1869</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3042</v>
      </c>
      <c r="E896" s="1" t="s">
        <v>3494</v>
      </c>
      <c r="F896" t="s">
        <v>3006</v>
      </c>
      <c r="G896" s="45" t="s">
        <v>3501</v>
      </c>
      <c r="H896" s="43">
        <v>1870</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3042</v>
      </c>
      <c r="E897" s="1" t="s">
        <v>3495</v>
      </c>
      <c r="F897" t="s">
        <v>3006</v>
      </c>
      <c r="G897" s="45" t="s">
        <v>3502</v>
      </c>
      <c r="H897" s="43">
        <v>1871</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3042</v>
      </c>
      <c r="E898" s="1" t="s">
        <v>3496</v>
      </c>
      <c r="F898" t="s">
        <v>3006</v>
      </c>
      <c r="G898" s="45" t="s">
        <v>3503</v>
      </c>
      <c r="H898" s="43">
        <v>1872</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3042</v>
      </c>
      <c r="E899" s="1" t="s">
        <v>3643</v>
      </c>
      <c r="F899" t="s">
        <v>3006</v>
      </c>
      <c r="G899" s="45" t="s">
        <v>3643</v>
      </c>
      <c r="H899" s="43">
        <v>1873</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3043</v>
      </c>
      <c r="E900" s="1" t="s">
        <v>3490</v>
      </c>
      <c r="F900" t="s">
        <v>3007</v>
      </c>
      <c r="G900" s="45" t="s">
        <v>3497</v>
      </c>
      <c r="H900" s="43">
        <v>1874</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3043</v>
      </c>
      <c r="E901" s="1" t="s">
        <v>3491</v>
      </c>
      <c r="F901" t="s">
        <v>3007</v>
      </c>
      <c r="G901" s="45" t="s">
        <v>3498</v>
      </c>
      <c r="H901" s="43">
        <v>1875</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3043</v>
      </c>
      <c r="E902" s="1" t="s">
        <v>3492</v>
      </c>
      <c r="F902" t="s">
        <v>3007</v>
      </c>
      <c r="G902" s="45" t="s">
        <v>3499</v>
      </c>
      <c r="H902" s="43">
        <v>1876</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3043</v>
      </c>
      <c r="E903" s="1" t="s">
        <v>3493</v>
      </c>
      <c r="F903" t="s">
        <v>3007</v>
      </c>
      <c r="G903" s="45" t="s">
        <v>3500</v>
      </c>
      <c r="H903" s="43">
        <v>1877</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3043</v>
      </c>
      <c r="E904" s="1" t="s">
        <v>3494</v>
      </c>
      <c r="F904" t="s">
        <v>3007</v>
      </c>
      <c r="G904" s="45" t="s">
        <v>3501</v>
      </c>
      <c r="H904" s="43">
        <v>1878</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3043</v>
      </c>
      <c r="E905" s="1" t="s">
        <v>3495</v>
      </c>
      <c r="F905" t="s">
        <v>3007</v>
      </c>
      <c r="G905" s="45" t="s">
        <v>3502</v>
      </c>
      <c r="H905" s="43">
        <v>1879</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3043</v>
      </c>
      <c r="E906" s="1" t="s">
        <v>3496</v>
      </c>
      <c r="F906" t="s">
        <v>3007</v>
      </c>
      <c r="G906" s="45" t="s">
        <v>3503</v>
      </c>
      <c r="H906" s="43">
        <v>1880</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3043</v>
      </c>
      <c r="E907" s="1" t="s">
        <v>3643</v>
      </c>
      <c r="F907" t="s">
        <v>3007</v>
      </c>
      <c r="G907" s="45" t="s">
        <v>3643</v>
      </c>
      <c r="H907" s="43">
        <v>1881</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3044</v>
      </c>
      <c r="E908" s="1" t="s">
        <v>3490</v>
      </c>
      <c r="F908" t="s">
        <v>3008</v>
      </c>
      <c r="G908" s="45" t="s">
        <v>3497</v>
      </c>
      <c r="H908" s="43">
        <v>1882</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3044</v>
      </c>
      <c r="E909" s="1" t="s">
        <v>3491</v>
      </c>
      <c r="F909" t="s">
        <v>3008</v>
      </c>
      <c r="G909" s="45" t="s">
        <v>3498</v>
      </c>
      <c r="H909" s="43">
        <v>1883</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3044</v>
      </c>
      <c r="E910" s="1" t="s">
        <v>3492</v>
      </c>
      <c r="F910" t="s">
        <v>3008</v>
      </c>
      <c r="G910" s="45" t="s">
        <v>3499</v>
      </c>
      <c r="H910" s="43">
        <v>1884</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3044</v>
      </c>
      <c r="E911" s="1" t="s">
        <v>3493</v>
      </c>
      <c r="F911" t="s">
        <v>3008</v>
      </c>
      <c r="G911" s="45" t="s">
        <v>3500</v>
      </c>
      <c r="H911" s="43">
        <v>1885</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3044</v>
      </c>
      <c r="E912" s="1" t="s">
        <v>3494</v>
      </c>
      <c r="F912" t="s">
        <v>3008</v>
      </c>
      <c r="G912" s="45" t="s">
        <v>3501</v>
      </c>
      <c r="H912" s="43">
        <v>1886</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3044</v>
      </c>
      <c r="E913" s="1" t="s">
        <v>3495</v>
      </c>
      <c r="F913" t="s">
        <v>3008</v>
      </c>
      <c r="G913" s="45" t="s">
        <v>3502</v>
      </c>
      <c r="H913" s="43">
        <v>1887</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3044</v>
      </c>
      <c r="E914" s="1" t="s">
        <v>3496</v>
      </c>
      <c r="F914" t="s">
        <v>3008</v>
      </c>
      <c r="G914" s="45" t="s">
        <v>3503</v>
      </c>
      <c r="H914" s="43">
        <v>1888</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3044</v>
      </c>
      <c r="E915" s="1" t="s">
        <v>3643</v>
      </c>
      <c r="F915" t="s">
        <v>3008</v>
      </c>
      <c r="G915" s="45" t="s">
        <v>3643</v>
      </c>
      <c r="H915" s="43">
        <v>1889</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3045</v>
      </c>
      <c r="E916" s="1" t="s">
        <v>3490</v>
      </c>
      <c r="F916" t="s">
        <v>3009</v>
      </c>
      <c r="G916" s="45" t="s">
        <v>3497</v>
      </c>
      <c r="H916" s="43">
        <v>1890</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3045</v>
      </c>
      <c r="E917" s="1" t="s">
        <v>3491</v>
      </c>
      <c r="F917" t="s">
        <v>3009</v>
      </c>
      <c r="G917" s="45" t="s">
        <v>3498</v>
      </c>
      <c r="H917" s="43">
        <v>1891</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3045</v>
      </c>
      <c r="E918" s="1" t="s">
        <v>3492</v>
      </c>
      <c r="F918" t="s">
        <v>3009</v>
      </c>
      <c r="G918" s="45" t="s">
        <v>3499</v>
      </c>
      <c r="H918" s="43">
        <v>1892</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3045</v>
      </c>
      <c r="E919" s="1" t="s">
        <v>3493</v>
      </c>
      <c r="F919" t="s">
        <v>3009</v>
      </c>
      <c r="G919" s="45" t="s">
        <v>3500</v>
      </c>
      <c r="H919" s="43">
        <v>1893</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3045</v>
      </c>
      <c r="E920" s="1" t="s">
        <v>3494</v>
      </c>
      <c r="F920" t="s">
        <v>3009</v>
      </c>
      <c r="G920" s="45" t="s">
        <v>3501</v>
      </c>
      <c r="H920" s="43">
        <v>1894</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3045</v>
      </c>
      <c r="E921" s="1" t="s">
        <v>3495</v>
      </c>
      <c r="F921" t="s">
        <v>3009</v>
      </c>
      <c r="G921" s="45" t="s">
        <v>3502</v>
      </c>
      <c r="H921" s="43">
        <v>1895</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3045</v>
      </c>
      <c r="E922" s="1" t="s">
        <v>3496</v>
      </c>
      <c r="F922" t="s">
        <v>3009</v>
      </c>
      <c r="G922" s="45" t="s">
        <v>3503</v>
      </c>
      <c r="H922" s="43">
        <v>1896</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3045</v>
      </c>
      <c r="E923" s="1" t="s">
        <v>3643</v>
      </c>
      <c r="F923" t="s">
        <v>3009</v>
      </c>
      <c r="G923" s="45" t="s">
        <v>3643</v>
      </c>
      <c r="H923" s="43">
        <v>1897</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3046</v>
      </c>
      <c r="E924" s="1" t="s">
        <v>3490</v>
      </c>
      <c r="F924" t="s">
        <v>3010</v>
      </c>
      <c r="G924" s="45" t="s">
        <v>3497</v>
      </c>
      <c r="H924" s="43">
        <v>1898</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ref="C925:C976" si="43">C$860</f>
        <v>Fraction of Eligible Industrial Energy Use Shifted to Electricity</v>
      </c>
      <c r="D925" s="6" t="s">
        <v>3046</v>
      </c>
      <c r="E925" s="1" t="s">
        <v>3491</v>
      </c>
      <c r="F925" t="s">
        <v>3010</v>
      </c>
      <c r="G925" s="45" t="s">
        <v>3498</v>
      </c>
      <c r="H925" s="43">
        <v>1899</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3046</v>
      </c>
      <c r="E926" s="1" t="s">
        <v>3492</v>
      </c>
      <c r="F926" t="s">
        <v>3010</v>
      </c>
      <c r="G926" s="45" t="s">
        <v>3499</v>
      </c>
      <c r="H926" s="43">
        <v>1900</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3046</v>
      </c>
      <c r="E927" s="1" t="s">
        <v>3493</v>
      </c>
      <c r="F927" t="s">
        <v>3010</v>
      </c>
      <c r="G927" s="45" t="s">
        <v>3500</v>
      </c>
      <c r="H927" s="43">
        <v>1901</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3046</v>
      </c>
      <c r="E928" s="1" t="s">
        <v>3494</v>
      </c>
      <c r="F928" t="s">
        <v>3010</v>
      </c>
      <c r="G928" s="45" t="s">
        <v>3501</v>
      </c>
      <c r="H928" s="43">
        <v>1902</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3046</v>
      </c>
      <c r="E929" s="1" t="s">
        <v>3495</v>
      </c>
      <c r="F929" t="s">
        <v>3010</v>
      </c>
      <c r="G929" s="45" t="s">
        <v>3502</v>
      </c>
      <c r="H929" s="43">
        <v>1903</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3046</v>
      </c>
      <c r="E930" s="1" t="s">
        <v>3496</v>
      </c>
      <c r="F930" t="s">
        <v>3010</v>
      </c>
      <c r="G930" s="45" t="s">
        <v>3503</v>
      </c>
      <c r="H930" s="43">
        <v>1904</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3046</v>
      </c>
      <c r="E931" s="1" t="s">
        <v>3643</v>
      </c>
      <c r="F931" t="s">
        <v>3010</v>
      </c>
      <c r="G931" s="45" t="s">
        <v>3643</v>
      </c>
      <c r="H931" s="43">
        <v>1905</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3047</v>
      </c>
      <c r="E932" s="1" t="s">
        <v>3490</v>
      </c>
      <c r="F932" t="s">
        <v>2557</v>
      </c>
      <c r="G932" s="45" t="s">
        <v>3497</v>
      </c>
      <c r="H932" s="43">
        <v>1906</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3047</v>
      </c>
      <c r="E933" s="1" t="s">
        <v>3491</v>
      </c>
      <c r="F933" t="s">
        <v>2557</v>
      </c>
      <c r="G933" s="45" t="s">
        <v>3498</v>
      </c>
      <c r="H933" s="43">
        <v>1907</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3047</v>
      </c>
      <c r="E934" s="1" t="s">
        <v>3492</v>
      </c>
      <c r="F934" t="s">
        <v>2557</v>
      </c>
      <c r="G934" s="45" t="s">
        <v>3499</v>
      </c>
      <c r="H934" s="43">
        <v>1908</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3047</v>
      </c>
      <c r="E935" s="1" t="s">
        <v>3493</v>
      </c>
      <c r="F935" t="s">
        <v>2557</v>
      </c>
      <c r="G935" s="45" t="s">
        <v>3500</v>
      </c>
      <c r="H935" s="43">
        <v>1909</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3047</v>
      </c>
      <c r="E936" s="1" t="s">
        <v>3494</v>
      </c>
      <c r="F936" t="s">
        <v>2557</v>
      </c>
      <c r="G936" s="45" t="s">
        <v>3501</v>
      </c>
      <c r="H936" s="43">
        <v>1910</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3047</v>
      </c>
      <c r="E937" s="1" t="s">
        <v>3495</v>
      </c>
      <c r="F937" t="s">
        <v>2557</v>
      </c>
      <c r="G937" s="45" t="s">
        <v>3502</v>
      </c>
      <c r="H937" s="43">
        <v>1911</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3047</v>
      </c>
      <c r="E938" s="1" t="s">
        <v>3496</v>
      </c>
      <c r="F938" t="s">
        <v>2557</v>
      </c>
      <c r="G938" s="45" t="s">
        <v>3503</v>
      </c>
      <c r="H938" s="43">
        <v>1912</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3047</v>
      </c>
      <c r="E939" s="1" t="s">
        <v>3643</v>
      </c>
      <c r="F939" t="s">
        <v>2557</v>
      </c>
      <c r="G939" s="45" t="s">
        <v>3643</v>
      </c>
      <c r="H939" s="43">
        <v>1913</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3048</v>
      </c>
      <c r="E940" s="1" t="s">
        <v>3490</v>
      </c>
      <c r="F940" t="s">
        <v>3011</v>
      </c>
      <c r="G940" s="45" t="s">
        <v>3497</v>
      </c>
      <c r="H940" s="43">
        <v>1914</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3048</v>
      </c>
      <c r="E941" s="1" t="s">
        <v>3491</v>
      </c>
      <c r="F941" t="s">
        <v>3011</v>
      </c>
      <c r="G941" s="45" t="s">
        <v>3498</v>
      </c>
      <c r="H941" s="43">
        <v>1915</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3048</v>
      </c>
      <c r="E942" s="1" t="s">
        <v>3492</v>
      </c>
      <c r="F942" t="s">
        <v>3011</v>
      </c>
      <c r="G942" s="45" t="s">
        <v>3499</v>
      </c>
      <c r="H942" s="43">
        <v>1916</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3048</v>
      </c>
      <c r="E943" s="1" t="s">
        <v>3493</v>
      </c>
      <c r="F943" t="s">
        <v>3011</v>
      </c>
      <c r="G943" s="45" t="s">
        <v>3500</v>
      </c>
      <c r="H943" s="43">
        <v>1917</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3048</v>
      </c>
      <c r="E944" s="1" t="s">
        <v>3494</v>
      </c>
      <c r="F944" t="s">
        <v>3011</v>
      </c>
      <c r="G944" s="45" t="s">
        <v>3501</v>
      </c>
      <c r="H944" s="43">
        <v>1918</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3048</v>
      </c>
      <c r="E945" s="1" t="s">
        <v>3495</v>
      </c>
      <c r="F945" t="s">
        <v>3011</v>
      </c>
      <c r="G945" s="45" t="s">
        <v>3502</v>
      </c>
      <c r="H945" s="43">
        <v>1919</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3048</v>
      </c>
      <c r="E946" s="1" t="s">
        <v>3496</v>
      </c>
      <c r="F946" t="s">
        <v>3011</v>
      </c>
      <c r="G946" s="45" t="s">
        <v>3503</v>
      </c>
      <c r="H946" s="43">
        <v>1920</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3048</v>
      </c>
      <c r="E947" s="1" t="s">
        <v>3643</v>
      </c>
      <c r="F947" t="s">
        <v>3011</v>
      </c>
      <c r="G947" s="45" t="s">
        <v>3643</v>
      </c>
      <c r="H947" s="43">
        <v>1921</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3049</v>
      </c>
      <c r="E948" s="1" t="s">
        <v>3490</v>
      </c>
      <c r="F948" t="s">
        <v>3012</v>
      </c>
      <c r="G948" s="45" t="s">
        <v>3497</v>
      </c>
      <c r="H948" s="43">
        <v>1922</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3049</v>
      </c>
      <c r="E949" s="1" t="s">
        <v>3491</v>
      </c>
      <c r="F949" t="s">
        <v>3012</v>
      </c>
      <c r="G949" s="45" t="s">
        <v>3498</v>
      </c>
      <c r="H949" s="43">
        <v>1923</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3049</v>
      </c>
      <c r="E950" s="1" t="s">
        <v>3492</v>
      </c>
      <c r="F950" t="s">
        <v>3012</v>
      </c>
      <c r="G950" s="45" t="s">
        <v>3499</v>
      </c>
      <c r="H950" s="43">
        <v>1924</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3049</v>
      </c>
      <c r="E951" s="1" t="s">
        <v>3493</v>
      </c>
      <c r="F951" t="s">
        <v>3012</v>
      </c>
      <c r="G951" s="45" t="s">
        <v>3500</v>
      </c>
      <c r="H951" s="43">
        <v>1925</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3049</v>
      </c>
      <c r="E952" s="1" t="s">
        <v>3494</v>
      </c>
      <c r="F952" t="s">
        <v>3012</v>
      </c>
      <c r="G952" s="45" t="s">
        <v>3501</v>
      </c>
      <c r="H952" s="43">
        <v>1926</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3049</v>
      </c>
      <c r="E953" s="1" t="s">
        <v>3495</v>
      </c>
      <c r="F953" t="s">
        <v>3012</v>
      </c>
      <c r="G953" s="45" t="s">
        <v>3502</v>
      </c>
      <c r="H953" s="43">
        <v>1927</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3049</v>
      </c>
      <c r="E954" s="1" t="s">
        <v>3496</v>
      </c>
      <c r="F954" t="s">
        <v>3012</v>
      </c>
      <c r="G954" s="45" t="s">
        <v>3503</v>
      </c>
      <c r="H954" s="43">
        <v>1928</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3049</v>
      </c>
      <c r="E955" s="1" t="s">
        <v>3643</v>
      </c>
      <c r="F955" t="s">
        <v>3012</v>
      </c>
      <c r="G955" s="45" t="s">
        <v>3643</v>
      </c>
      <c r="H955" s="43">
        <v>1929</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3050</v>
      </c>
      <c r="E956" s="1" t="s">
        <v>3490</v>
      </c>
      <c r="F956" t="s">
        <v>3013</v>
      </c>
      <c r="G956" s="45" t="s">
        <v>3497</v>
      </c>
      <c r="H956" s="43">
        <v>1930</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3050</v>
      </c>
      <c r="E957" s="1" t="s">
        <v>3491</v>
      </c>
      <c r="F957" t="s">
        <v>3013</v>
      </c>
      <c r="G957" s="45" t="s">
        <v>3498</v>
      </c>
      <c r="H957" s="43">
        <v>1931</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3050</v>
      </c>
      <c r="E958" s="1" t="s">
        <v>3492</v>
      </c>
      <c r="F958" t="s">
        <v>3013</v>
      </c>
      <c r="G958" s="45" t="s">
        <v>3499</v>
      </c>
      <c r="H958" s="43">
        <v>1932</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3050</v>
      </c>
      <c r="E959" s="1" t="s">
        <v>3493</v>
      </c>
      <c r="F959" t="s">
        <v>3013</v>
      </c>
      <c r="G959" s="45" t="s">
        <v>3500</v>
      </c>
      <c r="H959" s="43">
        <v>1933</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3050</v>
      </c>
      <c r="E960" s="1" t="s">
        <v>3494</v>
      </c>
      <c r="F960" t="s">
        <v>3013</v>
      </c>
      <c r="G960" s="45" t="s">
        <v>3501</v>
      </c>
      <c r="H960" s="43">
        <v>1934</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3050</v>
      </c>
      <c r="E961" s="1" t="s">
        <v>3495</v>
      </c>
      <c r="F961" t="s">
        <v>3013</v>
      </c>
      <c r="G961" s="45" t="s">
        <v>3502</v>
      </c>
      <c r="H961" s="43">
        <v>1935</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3050</v>
      </c>
      <c r="E962" s="1" t="s">
        <v>3496</v>
      </c>
      <c r="F962" t="s">
        <v>3013</v>
      </c>
      <c r="G962" s="45" t="s">
        <v>3503</v>
      </c>
      <c r="H962" s="43">
        <v>1936</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3050</v>
      </c>
      <c r="E963" s="1" t="s">
        <v>3643</v>
      </c>
      <c r="F963" t="s">
        <v>3013</v>
      </c>
      <c r="G963" s="45" t="s">
        <v>3643</v>
      </c>
      <c r="H963" s="43">
        <v>1937</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3051</v>
      </c>
      <c r="E964" s="1" t="s">
        <v>3490</v>
      </c>
      <c r="F964" t="s">
        <v>2558</v>
      </c>
      <c r="G964" s="45" t="s">
        <v>3497</v>
      </c>
      <c r="H964" s="43">
        <v>1938</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3051</v>
      </c>
      <c r="E965" s="1" t="s">
        <v>3491</v>
      </c>
      <c r="F965" t="s">
        <v>2558</v>
      </c>
      <c r="G965" s="45" t="s">
        <v>3498</v>
      </c>
      <c r="H965" s="43">
        <v>1939</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3051</v>
      </c>
      <c r="E966" s="1" t="s">
        <v>3492</v>
      </c>
      <c r="F966" t="s">
        <v>2558</v>
      </c>
      <c r="G966" s="45" t="s">
        <v>3499</v>
      </c>
      <c r="H966" s="43">
        <v>1940</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3051</v>
      </c>
      <c r="E967" s="1" t="s">
        <v>3493</v>
      </c>
      <c r="F967" t="s">
        <v>2558</v>
      </c>
      <c r="G967" s="45" t="s">
        <v>3500</v>
      </c>
      <c r="H967" s="43">
        <v>1941</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3051</v>
      </c>
      <c r="E968" s="1" t="s">
        <v>3494</v>
      </c>
      <c r="F968" t="s">
        <v>2558</v>
      </c>
      <c r="G968" s="45" t="s">
        <v>3501</v>
      </c>
      <c r="H968" s="43">
        <v>1942</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3051</v>
      </c>
      <c r="E969" s="1" t="s">
        <v>3495</v>
      </c>
      <c r="F969" t="s">
        <v>2558</v>
      </c>
      <c r="G969" s="45" t="s">
        <v>3502</v>
      </c>
      <c r="H969" s="43">
        <v>1943</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3051</v>
      </c>
      <c r="E970" s="1" t="s">
        <v>3496</v>
      </c>
      <c r="F970" t="s">
        <v>2558</v>
      </c>
      <c r="G970" s="45" t="s">
        <v>3503</v>
      </c>
      <c r="H970" s="43">
        <v>1944</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3051</v>
      </c>
      <c r="E971" s="1" t="s">
        <v>3643</v>
      </c>
      <c r="F971" t="s">
        <v>2558</v>
      </c>
      <c r="G971" s="45" t="s">
        <v>3643</v>
      </c>
      <c r="H971" s="43">
        <v>1945</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3052</v>
      </c>
      <c r="E972" s="1" t="s">
        <v>3490</v>
      </c>
      <c r="F972" t="s">
        <v>3014</v>
      </c>
      <c r="G972" s="45" t="s">
        <v>3497</v>
      </c>
      <c r="H972" s="43">
        <v>1946</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3052</v>
      </c>
      <c r="E973" s="1" t="s">
        <v>3491</v>
      </c>
      <c r="F973" t="s">
        <v>3014</v>
      </c>
      <c r="G973" s="45" t="s">
        <v>3498</v>
      </c>
      <c r="H973" s="43">
        <v>1947</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3052</v>
      </c>
      <c r="E974" s="1" t="s">
        <v>3492</v>
      </c>
      <c r="F974" t="s">
        <v>3014</v>
      </c>
      <c r="G974" s="45" t="s">
        <v>3499</v>
      </c>
      <c r="H974" s="43">
        <v>1948</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3052</v>
      </c>
      <c r="E975" s="1" t="s">
        <v>3493</v>
      </c>
      <c r="F975" t="s">
        <v>3014</v>
      </c>
      <c r="G975" s="45" t="s">
        <v>3500</v>
      </c>
      <c r="H975" s="43">
        <v>1949</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3052</v>
      </c>
      <c r="E976" s="1" t="s">
        <v>3494</v>
      </c>
      <c r="F976" t="s">
        <v>3014</v>
      </c>
      <c r="G976" s="45" t="s">
        <v>3501</v>
      </c>
      <c r="H976" s="43">
        <v>1950</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ref="C977:C1027" si="44">C$860</f>
        <v>Fraction of Eligible Industrial Energy Use Shifted to Electricity</v>
      </c>
      <c r="D977" s="6" t="s">
        <v>3052</v>
      </c>
      <c r="E977" s="1" t="s">
        <v>3495</v>
      </c>
      <c r="F977" t="s">
        <v>3014</v>
      </c>
      <c r="G977" s="45" t="s">
        <v>3502</v>
      </c>
      <c r="H977" s="43">
        <v>1951</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3052</v>
      </c>
      <c r="E978" s="1" t="s">
        <v>3496</v>
      </c>
      <c r="F978" t="s">
        <v>3014</v>
      </c>
      <c r="G978" s="45" t="s">
        <v>3503</v>
      </c>
      <c r="H978" s="43">
        <v>1952</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3052</v>
      </c>
      <c r="E979" s="1" t="s">
        <v>3643</v>
      </c>
      <c r="F979" t="s">
        <v>3014</v>
      </c>
      <c r="G979" s="45" t="s">
        <v>3643</v>
      </c>
      <c r="H979" s="43">
        <v>1953</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3053</v>
      </c>
      <c r="E980" s="1" t="s">
        <v>3490</v>
      </c>
      <c r="F980" t="s">
        <v>3015</v>
      </c>
      <c r="G980" s="45" t="s">
        <v>3497</v>
      </c>
      <c r="H980" s="43">
        <v>1954</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3053</v>
      </c>
      <c r="E981" s="1" t="s">
        <v>3491</v>
      </c>
      <c r="F981" t="s">
        <v>3015</v>
      </c>
      <c r="G981" s="45" t="s">
        <v>3498</v>
      </c>
      <c r="H981" s="43">
        <v>1955</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3053</v>
      </c>
      <c r="E982" s="1" t="s">
        <v>3492</v>
      </c>
      <c r="F982" t="s">
        <v>3015</v>
      </c>
      <c r="G982" s="45" t="s">
        <v>3499</v>
      </c>
      <c r="H982" s="43">
        <v>1956</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3053</v>
      </c>
      <c r="E983" s="1" t="s">
        <v>3493</v>
      </c>
      <c r="F983" t="s">
        <v>3015</v>
      </c>
      <c r="G983" s="45" t="s">
        <v>3500</v>
      </c>
      <c r="H983" s="43">
        <v>1957</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3053</v>
      </c>
      <c r="E984" s="1" t="s">
        <v>3494</v>
      </c>
      <c r="F984" t="s">
        <v>3015</v>
      </c>
      <c r="G984" s="45" t="s">
        <v>3501</v>
      </c>
      <c r="H984" s="43">
        <v>1958</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3053</v>
      </c>
      <c r="E985" s="1" t="s">
        <v>3495</v>
      </c>
      <c r="F985" t="s">
        <v>3015</v>
      </c>
      <c r="G985" s="45" t="s">
        <v>3502</v>
      </c>
      <c r="H985" s="43">
        <v>1959</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3053</v>
      </c>
      <c r="E986" s="1" t="s">
        <v>3496</v>
      </c>
      <c r="F986" t="s">
        <v>3015</v>
      </c>
      <c r="G986" s="45" t="s">
        <v>3503</v>
      </c>
      <c r="H986" s="43">
        <v>1960</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3053</v>
      </c>
      <c r="E987" s="1" t="s">
        <v>3643</v>
      </c>
      <c r="F987" t="s">
        <v>3015</v>
      </c>
      <c r="G987" s="45" t="s">
        <v>3643</v>
      </c>
      <c r="H987" s="43">
        <v>1961</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3054</v>
      </c>
      <c r="E988" s="1" t="s">
        <v>3490</v>
      </c>
      <c r="F988" t="s">
        <v>3016</v>
      </c>
      <c r="G988" s="45" t="s">
        <v>3497</v>
      </c>
      <c r="H988" s="43">
        <v>1962</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3054</v>
      </c>
      <c r="E989" s="1" t="s">
        <v>3491</v>
      </c>
      <c r="F989" t="s">
        <v>3016</v>
      </c>
      <c r="G989" s="45" t="s">
        <v>3498</v>
      </c>
      <c r="H989" s="43">
        <v>1963</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3054</v>
      </c>
      <c r="E990" s="1" t="s">
        <v>3492</v>
      </c>
      <c r="F990" t="s">
        <v>3016</v>
      </c>
      <c r="G990" s="45" t="s">
        <v>3499</v>
      </c>
      <c r="H990" s="43">
        <v>1964</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3054</v>
      </c>
      <c r="E991" s="1" t="s">
        <v>3493</v>
      </c>
      <c r="F991" t="s">
        <v>3016</v>
      </c>
      <c r="G991" s="45" t="s">
        <v>3500</v>
      </c>
      <c r="H991" s="43">
        <v>1965</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3054</v>
      </c>
      <c r="E992" s="1" t="s">
        <v>3494</v>
      </c>
      <c r="F992" t="s">
        <v>3016</v>
      </c>
      <c r="G992" s="45" t="s">
        <v>3501</v>
      </c>
      <c r="H992" s="43">
        <v>1966</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3054</v>
      </c>
      <c r="E993" s="1" t="s">
        <v>3495</v>
      </c>
      <c r="F993" t="s">
        <v>3016</v>
      </c>
      <c r="G993" s="45" t="s">
        <v>3502</v>
      </c>
      <c r="H993" s="43">
        <v>1967</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3054</v>
      </c>
      <c r="E994" s="1" t="s">
        <v>3496</v>
      </c>
      <c r="F994" t="s">
        <v>3016</v>
      </c>
      <c r="G994" s="45" t="s">
        <v>3503</v>
      </c>
      <c r="H994" s="43">
        <v>1968</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3054</v>
      </c>
      <c r="E995" s="1" t="s">
        <v>3643</v>
      </c>
      <c r="F995" t="s">
        <v>3016</v>
      </c>
      <c r="G995" s="45" t="s">
        <v>3643</v>
      </c>
      <c r="H995" s="43">
        <v>1969</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3055</v>
      </c>
      <c r="E996" s="1" t="s">
        <v>3490</v>
      </c>
      <c r="F996" t="s">
        <v>3017</v>
      </c>
      <c r="G996" s="45" t="s">
        <v>3497</v>
      </c>
      <c r="H996" s="43">
        <v>1970</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3055</v>
      </c>
      <c r="E997" s="1" t="s">
        <v>3491</v>
      </c>
      <c r="F997" t="s">
        <v>3017</v>
      </c>
      <c r="G997" s="45" t="s">
        <v>3498</v>
      </c>
      <c r="H997" s="43">
        <v>1971</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3055</v>
      </c>
      <c r="E998" s="1" t="s">
        <v>3492</v>
      </c>
      <c r="F998" t="s">
        <v>3017</v>
      </c>
      <c r="G998" s="45" t="s">
        <v>3499</v>
      </c>
      <c r="H998" s="43">
        <v>1972</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3055</v>
      </c>
      <c r="E999" s="1" t="s">
        <v>3493</v>
      </c>
      <c r="F999" t="s">
        <v>3017</v>
      </c>
      <c r="G999" s="45" t="s">
        <v>3500</v>
      </c>
      <c r="H999" s="43">
        <v>1973</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3055</v>
      </c>
      <c r="E1000" s="1" t="s">
        <v>3494</v>
      </c>
      <c r="F1000" t="s">
        <v>3017</v>
      </c>
      <c r="G1000" s="45" t="s">
        <v>3501</v>
      </c>
      <c r="H1000" s="43">
        <v>1974</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3055</v>
      </c>
      <c r="E1001" s="1" t="s">
        <v>3495</v>
      </c>
      <c r="F1001" t="s">
        <v>3017</v>
      </c>
      <c r="G1001" s="45" t="s">
        <v>3502</v>
      </c>
      <c r="H1001" s="43">
        <v>1975</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3055</v>
      </c>
      <c r="E1002" s="1" t="s">
        <v>3496</v>
      </c>
      <c r="F1002" t="s">
        <v>3017</v>
      </c>
      <c r="G1002" s="45" t="s">
        <v>3503</v>
      </c>
      <c r="H1002" s="43">
        <v>1976</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3055</v>
      </c>
      <c r="E1003" s="1" t="s">
        <v>3643</v>
      </c>
      <c r="F1003" t="s">
        <v>3017</v>
      </c>
      <c r="G1003" s="45" t="s">
        <v>3643</v>
      </c>
      <c r="H1003" s="43">
        <v>1977</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3056</v>
      </c>
      <c r="E1004" s="1" t="s">
        <v>3490</v>
      </c>
      <c r="F1004" t="s">
        <v>3018</v>
      </c>
      <c r="G1004" s="45" t="s">
        <v>3497</v>
      </c>
      <c r="H1004" s="43">
        <v>1978</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3056</v>
      </c>
      <c r="E1005" s="1" t="s">
        <v>3491</v>
      </c>
      <c r="F1005" t="s">
        <v>3018</v>
      </c>
      <c r="G1005" s="45" t="s">
        <v>3498</v>
      </c>
      <c r="H1005" s="43">
        <v>1979</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3056</v>
      </c>
      <c r="E1006" s="1" t="s">
        <v>3492</v>
      </c>
      <c r="F1006" t="s">
        <v>3018</v>
      </c>
      <c r="G1006" s="45" t="s">
        <v>3499</v>
      </c>
      <c r="H1006" s="43">
        <v>1980</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3056</v>
      </c>
      <c r="E1007" s="1" t="s">
        <v>3493</v>
      </c>
      <c r="F1007" t="s">
        <v>3018</v>
      </c>
      <c r="G1007" s="45" t="s">
        <v>3500</v>
      </c>
      <c r="H1007" s="43">
        <v>1981</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3056</v>
      </c>
      <c r="E1008" s="1" t="s">
        <v>3494</v>
      </c>
      <c r="F1008" t="s">
        <v>3018</v>
      </c>
      <c r="G1008" s="45" t="s">
        <v>3501</v>
      </c>
      <c r="H1008" s="43">
        <v>1982</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3056</v>
      </c>
      <c r="E1009" s="1" t="s">
        <v>3495</v>
      </c>
      <c r="F1009" t="s">
        <v>3018</v>
      </c>
      <c r="G1009" s="45" t="s">
        <v>3502</v>
      </c>
      <c r="H1009" s="43">
        <v>1983</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3056</v>
      </c>
      <c r="E1010" s="1" t="s">
        <v>3496</v>
      </c>
      <c r="F1010" t="s">
        <v>3018</v>
      </c>
      <c r="G1010" s="45" t="s">
        <v>3503</v>
      </c>
      <c r="H1010" s="43">
        <v>1984</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3056</v>
      </c>
      <c r="E1011" s="1" t="s">
        <v>3643</v>
      </c>
      <c r="F1011" t="s">
        <v>3018</v>
      </c>
      <c r="G1011" s="45" t="s">
        <v>3643</v>
      </c>
      <c r="H1011" s="43">
        <v>1985</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3057</v>
      </c>
      <c r="E1012" s="1" t="s">
        <v>3490</v>
      </c>
      <c r="F1012" t="s">
        <v>3019</v>
      </c>
      <c r="G1012" s="45" t="s">
        <v>3497</v>
      </c>
      <c r="H1012" s="43">
        <v>1986</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3057</v>
      </c>
      <c r="E1013" s="1" t="s">
        <v>3491</v>
      </c>
      <c r="F1013" t="s">
        <v>3019</v>
      </c>
      <c r="G1013" s="45" t="s">
        <v>3498</v>
      </c>
      <c r="H1013" s="43">
        <v>1987</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3057</v>
      </c>
      <c r="E1014" s="1" t="s">
        <v>3492</v>
      </c>
      <c r="F1014" t="s">
        <v>3019</v>
      </c>
      <c r="G1014" s="45" t="s">
        <v>3499</v>
      </c>
      <c r="H1014" s="43">
        <v>1988</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3057</v>
      </c>
      <c r="E1015" s="1" t="s">
        <v>3493</v>
      </c>
      <c r="F1015" t="s">
        <v>3019</v>
      </c>
      <c r="G1015" s="45" t="s">
        <v>3500</v>
      </c>
      <c r="H1015" s="43">
        <v>1989</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3057</v>
      </c>
      <c r="E1016" s="1" t="s">
        <v>3494</v>
      </c>
      <c r="F1016" t="s">
        <v>3019</v>
      </c>
      <c r="G1016" s="45" t="s">
        <v>3501</v>
      </c>
      <c r="H1016" s="43">
        <v>1990</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3057</v>
      </c>
      <c r="E1017" s="1" t="s">
        <v>3495</v>
      </c>
      <c r="F1017" t="s">
        <v>3019</v>
      </c>
      <c r="G1017" s="45" t="s">
        <v>3502</v>
      </c>
      <c r="H1017" s="43">
        <v>1991</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3057</v>
      </c>
      <c r="E1018" s="1" t="s">
        <v>3496</v>
      </c>
      <c r="F1018" t="s">
        <v>3019</v>
      </c>
      <c r="G1018" s="45" t="s">
        <v>3503</v>
      </c>
      <c r="H1018" s="43">
        <v>1992</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3057</v>
      </c>
      <c r="E1019" s="1" t="s">
        <v>3643</v>
      </c>
      <c r="F1019" t="s">
        <v>3019</v>
      </c>
      <c r="G1019" s="45" t="s">
        <v>3643</v>
      </c>
      <c r="H1019" s="43">
        <v>1993</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3058</v>
      </c>
      <c r="E1020" s="1" t="s">
        <v>3490</v>
      </c>
      <c r="F1020" t="s">
        <v>3020</v>
      </c>
      <c r="G1020" s="45" t="s">
        <v>3497</v>
      </c>
      <c r="H1020" s="43">
        <v>1994</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3058</v>
      </c>
      <c r="E1021" s="1" t="s">
        <v>3491</v>
      </c>
      <c r="F1021" t="s">
        <v>3020</v>
      </c>
      <c r="G1021" s="45" t="s">
        <v>3498</v>
      </c>
      <c r="H1021" s="43">
        <v>1995</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3058</v>
      </c>
      <c r="E1022" s="1" t="s">
        <v>3492</v>
      </c>
      <c r="F1022" t="s">
        <v>3020</v>
      </c>
      <c r="G1022" s="45" t="s">
        <v>3499</v>
      </c>
      <c r="H1022" s="43">
        <v>1996</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3058</v>
      </c>
      <c r="E1023" s="1" t="s">
        <v>3493</v>
      </c>
      <c r="F1023" t="s">
        <v>3020</v>
      </c>
      <c r="G1023" s="45" t="s">
        <v>3500</v>
      </c>
      <c r="H1023" s="43">
        <v>1997</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3058</v>
      </c>
      <c r="E1024" s="1" t="s">
        <v>3494</v>
      </c>
      <c r="F1024" t="s">
        <v>3020</v>
      </c>
      <c r="G1024" s="45" t="s">
        <v>3501</v>
      </c>
      <c r="H1024" s="43">
        <v>1998</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3058</v>
      </c>
      <c r="E1025" s="1" t="s">
        <v>3495</v>
      </c>
      <c r="F1025" t="s">
        <v>3020</v>
      </c>
      <c r="G1025" s="45" t="s">
        <v>3502</v>
      </c>
      <c r="H1025" s="43">
        <v>1999</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3058</v>
      </c>
      <c r="E1026" s="1" t="s">
        <v>3496</v>
      </c>
      <c r="F1026" t="s">
        <v>3020</v>
      </c>
      <c r="G1026" s="45" t="s">
        <v>3503</v>
      </c>
      <c r="H1026" s="43">
        <v>2000</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3058</v>
      </c>
      <c r="E1027" s="1" t="s">
        <v>3643</v>
      </c>
      <c r="F1027" t="s">
        <v>3020</v>
      </c>
      <c r="G1027" s="45" t="s">
        <v>3643</v>
      </c>
      <c r="H1027" s="43">
        <v>2001</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ref="C1028:C1059" si="45">C$860</f>
        <v>Fraction of Eligible Industrial Energy Use Shifted to Electricity</v>
      </c>
      <c r="D1028" s="6" t="s">
        <v>3059</v>
      </c>
      <c r="E1028" s="1" t="s">
        <v>3490</v>
      </c>
      <c r="F1028" t="s">
        <v>3021</v>
      </c>
      <c r="G1028" s="45" t="s">
        <v>3497</v>
      </c>
      <c r="H1028" s="43">
        <v>2002</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3059</v>
      </c>
      <c r="E1029" s="1" t="s">
        <v>3491</v>
      </c>
      <c r="F1029" t="s">
        <v>3021</v>
      </c>
      <c r="G1029" s="45" t="s">
        <v>3498</v>
      </c>
      <c r="H1029" s="43">
        <v>2003</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3059</v>
      </c>
      <c r="E1030" s="1" t="s">
        <v>3492</v>
      </c>
      <c r="F1030" t="s">
        <v>3021</v>
      </c>
      <c r="G1030" s="45" t="s">
        <v>3499</v>
      </c>
      <c r="H1030" s="43">
        <v>2004</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3059</v>
      </c>
      <c r="E1031" s="1" t="s">
        <v>3493</v>
      </c>
      <c r="F1031" t="s">
        <v>3021</v>
      </c>
      <c r="G1031" s="45" t="s">
        <v>3500</v>
      </c>
      <c r="H1031" s="43">
        <v>2005</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3059</v>
      </c>
      <c r="E1032" s="1" t="s">
        <v>3494</v>
      </c>
      <c r="F1032" t="s">
        <v>3021</v>
      </c>
      <c r="G1032" s="45" t="s">
        <v>3501</v>
      </c>
      <c r="H1032" s="43">
        <v>2006</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3059</v>
      </c>
      <c r="E1033" s="1" t="s">
        <v>3495</v>
      </c>
      <c r="F1033" t="s">
        <v>3021</v>
      </c>
      <c r="G1033" s="45" t="s">
        <v>3502</v>
      </c>
      <c r="H1033" s="43">
        <v>2007</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3059</v>
      </c>
      <c r="E1034" s="1" t="s">
        <v>3496</v>
      </c>
      <c r="F1034" t="s">
        <v>3021</v>
      </c>
      <c r="G1034" s="45" t="s">
        <v>3503</v>
      </c>
      <c r="H1034" s="43">
        <v>2008</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3059</v>
      </c>
      <c r="E1035" s="1" t="s">
        <v>3643</v>
      </c>
      <c r="F1035" t="s">
        <v>3021</v>
      </c>
      <c r="G1035" s="45" t="s">
        <v>3643</v>
      </c>
      <c r="H1035" s="43">
        <v>2009</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3060</v>
      </c>
      <c r="E1036" s="1" t="s">
        <v>3490</v>
      </c>
      <c r="F1036" t="s">
        <v>3022</v>
      </c>
      <c r="G1036" s="45" t="s">
        <v>3497</v>
      </c>
      <c r="H1036" s="43">
        <v>2010</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3060</v>
      </c>
      <c r="E1037" s="1" t="s">
        <v>3491</v>
      </c>
      <c r="F1037" t="s">
        <v>3022</v>
      </c>
      <c r="G1037" s="45" t="s">
        <v>3498</v>
      </c>
      <c r="H1037" s="43">
        <v>2011</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3060</v>
      </c>
      <c r="E1038" s="1" t="s">
        <v>3492</v>
      </c>
      <c r="F1038" t="s">
        <v>3022</v>
      </c>
      <c r="G1038" s="45" t="s">
        <v>3499</v>
      </c>
      <c r="H1038" s="43">
        <v>2012</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3060</v>
      </c>
      <c r="E1039" s="1" t="s">
        <v>3493</v>
      </c>
      <c r="F1039" t="s">
        <v>3022</v>
      </c>
      <c r="G1039" s="45" t="s">
        <v>3500</v>
      </c>
      <c r="H1039" s="43">
        <v>2013</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3060</v>
      </c>
      <c r="E1040" s="1" t="s">
        <v>3494</v>
      </c>
      <c r="F1040" t="s">
        <v>3022</v>
      </c>
      <c r="G1040" s="45" t="s">
        <v>3501</v>
      </c>
      <c r="H1040" s="43">
        <v>2014</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3060</v>
      </c>
      <c r="E1041" s="1" t="s">
        <v>3495</v>
      </c>
      <c r="F1041" t="s">
        <v>3022</v>
      </c>
      <c r="G1041" s="45" t="s">
        <v>3502</v>
      </c>
      <c r="H1041" s="43">
        <v>2015</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3060</v>
      </c>
      <c r="E1042" s="1" t="s">
        <v>3496</v>
      </c>
      <c r="F1042" t="s">
        <v>3022</v>
      </c>
      <c r="G1042" s="45" t="s">
        <v>3503</v>
      </c>
      <c r="H1042" s="43">
        <v>2016</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3060</v>
      </c>
      <c r="E1043" s="1" t="s">
        <v>3643</v>
      </c>
      <c r="F1043" t="s">
        <v>3022</v>
      </c>
      <c r="G1043" s="45" t="s">
        <v>3643</v>
      </c>
      <c r="H1043" s="43">
        <v>2017</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3061</v>
      </c>
      <c r="E1044" s="1" t="s">
        <v>3490</v>
      </c>
      <c r="F1044" t="s">
        <v>3064</v>
      </c>
      <c r="G1044" s="45" t="s">
        <v>3497</v>
      </c>
      <c r="H1044" s="43">
        <v>2018</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3061</v>
      </c>
      <c r="E1045" s="1" t="s">
        <v>3491</v>
      </c>
      <c r="F1045" t="s">
        <v>3064</v>
      </c>
      <c r="G1045" s="45" t="s">
        <v>3498</v>
      </c>
      <c r="H1045" s="43">
        <v>2019</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3061</v>
      </c>
      <c r="E1046" s="1" t="s">
        <v>3492</v>
      </c>
      <c r="F1046" t="s">
        <v>3064</v>
      </c>
      <c r="G1046" s="45" t="s">
        <v>3499</v>
      </c>
      <c r="H1046" s="43">
        <v>2020</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3061</v>
      </c>
      <c r="E1047" s="1" t="s">
        <v>3493</v>
      </c>
      <c r="F1047" t="s">
        <v>3064</v>
      </c>
      <c r="G1047" s="45" t="s">
        <v>3500</v>
      </c>
      <c r="H1047" s="43">
        <v>2021</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3061</v>
      </c>
      <c r="E1048" s="1" t="s">
        <v>3494</v>
      </c>
      <c r="F1048" t="s">
        <v>3064</v>
      </c>
      <c r="G1048" s="45" t="s">
        <v>3501</v>
      </c>
      <c r="H1048" s="43">
        <v>2022</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3061</v>
      </c>
      <c r="E1049" s="1" t="s">
        <v>3495</v>
      </c>
      <c r="F1049" t="s">
        <v>3064</v>
      </c>
      <c r="G1049" s="45" t="s">
        <v>3502</v>
      </c>
      <c r="H1049" s="43">
        <v>2023</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3061</v>
      </c>
      <c r="E1050" s="1" t="s">
        <v>3496</v>
      </c>
      <c r="F1050" t="s">
        <v>3064</v>
      </c>
      <c r="G1050" s="45" t="s">
        <v>3503</v>
      </c>
      <c r="H1050" s="43">
        <v>2024</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3061</v>
      </c>
      <c r="E1051" s="1" t="s">
        <v>3643</v>
      </c>
      <c r="F1051" t="s">
        <v>3064</v>
      </c>
      <c r="G1051" s="45" t="s">
        <v>3643</v>
      </c>
      <c r="H1051" s="43">
        <v>2025</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3062</v>
      </c>
      <c r="E1052" s="1" t="s">
        <v>3490</v>
      </c>
      <c r="F1052" t="s">
        <v>3023</v>
      </c>
      <c r="G1052" s="45" t="s">
        <v>3497</v>
      </c>
      <c r="H1052" s="43">
        <v>2026</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3062</v>
      </c>
      <c r="E1053" s="1" t="s">
        <v>3491</v>
      </c>
      <c r="F1053" t="s">
        <v>3023</v>
      </c>
      <c r="G1053" s="45" t="s">
        <v>3498</v>
      </c>
      <c r="H1053" s="43">
        <v>2027</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3062</v>
      </c>
      <c r="E1054" s="1" t="s">
        <v>3492</v>
      </c>
      <c r="F1054" t="s">
        <v>3023</v>
      </c>
      <c r="G1054" s="45" t="s">
        <v>3499</v>
      </c>
      <c r="H1054" s="43">
        <v>2028</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3062</v>
      </c>
      <c r="E1055" s="1" t="s">
        <v>3493</v>
      </c>
      <c r="F1055" t="s">
        <v>3023</v>
      </c>
      <c r="G1055" s="45" t="s">
        <v>3500</v>
      </c>
      <c r="H1055" s="43">
        <v>2029</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3062</v>
      </c>
      <c r="E1056" s="1" t="s">
        <v>3494</v>
      </c>
      <c r="F1056" t="s">
        <v>3023</v>
      </c>
      <c r="G1056" s="45" t="s">
        <v>3501</v>
      </c>
      <c r="H1056" s="43">
        <v>2030</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3062</v>
      </c>
      <c r="E1057" s="1" t="s">
        <v>3495</v>
      </c>
      <c r="F1057" t="s">
        <v>3023</v>
      </c>
      <c r="G1057" s="45" t="s">
        <v>3502</v>
      </c>
      <c r="H1057" s="43">
        <v>2031</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3062</v>
      </c>
      <c r="E1058" s="1" t="s">
        <v>3496</v>
      </c>
      <c r="F1058" t="s">
        <v>3023</v>
      </c>
      <c r="G1058" s="45" t="s">
        <v>3503</v>
      </c>
      <c r="H1058" s="43">
        <v>2032</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3062</v>
      </c>
      <c r="E1059" s="1" t="s">
        <v>3643</v>
      </c>
      <c r="F1059" t="s">
        <v>3023</v>
      </c>
      <c r="G1059" s="45" t="s">
        <v>3643</v>
      </c>
      <c r="H1059" s="43">
        <v>2033</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F-Gas Substitution</v>
      </c>
      <c r="C1060" s="317" t="s">
        <v>2754</v>
      </c>
      <c r="D1060" s="6"/>
      <c r="E1060" s="6"/>
      <c r="F1060" s="6"/>
      <c r="G1060" s="6"/>
      <c r="H1060" s="47">
        <v>58</v>
      </c>
      <c r="I1060" s="324" t="s">
        <v>40</v>
      </c>
      <c r="J1060" s="255" t="str">
        <f>IF(ISBLANK(INDEX('Policy Characteristics'!D:D,MATCH($C1060,'Policy Characteristics'!$C:$C,0))),"",INDEX('Policy Characteristics'!D:D,MATCH($C1060,'Policy Characteristics'!$C:$C,0)))</f>
        <v>F-gas Measures</v>
      </c>
      <c r="K1060" s="254" t="str">
        <f>IF(ISBLANK(INDEX('Policy Characteristics'!E:E,MATCH($C1060,'Policy Characteristics'!$C:$C,0))),"",INDEX('Policy Characteristics'!E:E,MATCH($C1060,'Policy Characteristics'!$C:$C,0)))</f>
        <v>indst f gas substitution</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0" s="254" t="str">
        <f>IF(ISBLANK(INDEX('Policy Characteristics'!K:K,MATCH($C1060,'Policy Characteristics'!$C:$C,0))),"",INDEX('Policy Characteristics'!K:K,MATCH($C1060,'Policy Characteristics'!$C:$C,0)))</f>
        <v>industry-ag-main.html#avoid-f-gases</v>
      </c>
      <c r="R1060" s="254" t="str">
        <f>IF(ISBLANK(INDEX('Policy Characteristics'!L:L,MATCH($C1060,'Policy Characteristics'!$C:$C,0))),"",INDEX('Policy Characteristics'!L:L,MATCH($C1060,'Policy Characteristics'!$C:$C,0)))</f>
        <v>avoid-f-gases.html</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Destruction</v>
      </c>
      <c r="C1061" s="317" t="s">
        <v>2755</v>
      </c>
      <c r="D1061" s="6"/>
      <c r="E1061" s="6"/>
      <c r="F1061" s="6"/>
      <c r="G1061" s="6"/>
      <c r="H1061" s="47">
        <v>510</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destruction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Recovery</v>
      </c>
      <c r="C1062" s="317" t="s">
        <v>2756</v>
      </c>
      <c r="D1062" s="6"/>
      <c r="E1062" s="6"/>
      <c r="F1062" s="6"/>
      <c r="G1062" s="6"/>
      <c r="H1062" s="47">
        <v>511</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recovery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Eqpt. Maintenance &amp; Retrofits</v>
      </c>
      <c r="C1063" s="317" t="s">
        <v>2757</v>
      </c>
      <c r="D1063" s="6" t="s">
        <v>3047</v>
      </c>
      <c r="E1063" s="6"/>
      <c r="F1063" t="s">
        <v>2557</v>
      </c>
      <c r="G1063" s="6"/>
      <c r="H1063" s="47">
        <v>512</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inspct maint retrofit</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2757</v>
      </c>
      <c r="D1064" s="6" t="s">
        <v>3052</v>
      </c>
      <c r="E1064" s="6"/>
      <c r="F1064" t="s">
        <v>3014</v>
      </c>
      <c r="G1064" s="6"/>
      <c r="H1064" s="47">
        <v>1653</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t="s">
        <v>3781</v>
      </c>
      <c r="D1065" s="45" t="s">
        <v>3038</v>
      </c>
      <c r="E1065" s="45" t="s">
        <v>2380</v>
      </c>
      <c r="F1065" t="s">
        <v>3063</v>
      </c>
      <c r="G1065" s="45" t="s">
        <v>2386</v>
      </c>
      <c r="H1065" s="47">
        <v>2460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C$1065</f>
        <v>Fraction of Feedstock Shifted</v>
      </c>
      <c r="D1066" s="45" t="s">
        <v>3038</v>
      </c>
      <c r="E1066" s="45" t="s">
        <v>2381</v>
      </c>
      <c r="F1066" t="s">
        <v>3063</v>
      </c>
      <c r="G1066" s="45" t="s">
        <v>2389</v>
      </c>
      <c r="H1066" s="47">
        <v>2461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ref="C1067:C1130" si="46">C$1065</f>
        <v>Fraction of Feedstock Shifted</v>
      </c>
      <c r="D1067" s="45" t="s">
        <v>3038</v>
      </c>
      <c r="E1067" s="45" t="s">
        <v>2382</v>
      </c>
      <c r="F1067" t="s">
        <v>3063</v>
      </c>
      <c r="G1067" s="45" t="s">
        <v>2390</v>
      </c>
      <c r="H1067" s="47">
        <v>2462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6"/>
        <v>Fraction of Feedstock Shifted</v>
      </c>
      <c r="D1068" s="45" t="s">
        <v>3038</v>
      </c>
      <c r="E1068" s="45" t="s">
        <v>2383</v>
      </c>
      <c r="F1068" t="s">
        <v>3063</v>
      </c>
      <c r="G1068" s="45" t="s">
        <v>2387</v>
      </c>
      <c r="H1068" s="47">
        <v>2463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3038</v>
      </c>
      <c r="E1069" s="45" t="s">
        <v>2384</v>
      </c>
      <c r="F1069" t="s">
        <v>3063</v>
      </c>
      <c r="G1069" s="45" t="s">
        <v>2388</v>
      </c>
      <c r="H1069" s="47">
        <v>2464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3038</v>
      </c>
      <c r="E1070" s="45" t="s">
        <v>2385</v>
      </c>
      <c r="F1070" t="s">
        <v>3063</v>
      </c>
      <c r="G1070" s="45" t="s">
        <v>2391</v>
      </c>
      <c r="H1070" s="47">
        <v>2465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3038</v>
      </c>
      <c r="E1071" s="45" t="s">
        <v>2684</v>
      </c>
      <c r="F1071" t="s">
        <v>3063</v>
      </c>
      <c r="G1071" s="45" t="s">
        <v>2687</v>
      </c>
      <c r="H1071" s="47">
        <v>2466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3038</v>
      </c>
      <c r="E1072" s="45" t="s">
        <v>2685</v>
      </c>
      <c r="F1072" t="s">
        <v>3063</v>
      </c>
      <c r="G1072" s="45" t="s">
        <v>2689</v>
      </c>
      <c r="H1072" s="47">
        <v>2467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3038</v>
      </c>
      <c r="E1073" s="45" t="s">
        <v>2686</v>
      </c>
      <c r="F1073" t="s">
        <v>3063</v>
      </c>
      <c r="G1073" s="45" t="s">
        <v>2690</v>
      </c>
      <c r="H1073" s="47">
        <v>2468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3038</v>
      </c>
      <c r="E1074" s="45" t="s">
        <v>2683</v>
      </c>
      <c r="F1074" t="s">
        <v>3063</v>
      </c>
      <c r="G1074" s="45" t="s">
        <v>2688</v>
      </c>
      <c r="H1074" s="47">
        <v>2469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6" t="s">
        <v>3039</v>
      </c>
      <c r="E1075" s="45" t="s">
        <v>2380</v>
      </c>
      <c r="F1075" t="s">
        <v>2737</v>
      </c>
      <c r="G1075" s="45" t="s">
        <v>2386</v>
      </c>
      <c r="H1075" s="47">
        <v>2470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3039</v>
      </c>
      <c r="E1076" s="45" t="s">
        <v>2381</v>
      </c>
      <c r="F1076" t="s">
        <v>2737</v>
      </c>
      <c r="G1076" s="45" t="s">
        <v>2389</v>
      </c>
      <c r="H1076" s="47">
        <v>2471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3039</v>
      </c>
      <c r="E1077" s="45" t="s">
        <v>2382</v>
      </c>
      <c r="F1077" t="s">
        <v>2737</v>
      </c>
      <c r="G1077" s="45" t="s">
        <v>2390</v>
      </c>
      <c r="H1077" s="47">
        <v>2472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3039</v>
      </c>
      <c r="E1078" s="45" t="s">
        <v>2383</v>
      </c>
      <c r="F1078" t="s">
        <v>2737</v>
      </c>
      <c r="G1078" s="45" t="s">
        <v>2387</v>
      </c>
      <c r="H1078" s="47">
        <v>2473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3039</v>
      </c>
      <c r="E1079" s="45" t="s">
        <v>2384</v>
      </c>
      <c r="F1079" t="s">
        <v>2737</v>
      </c>
      <c r="G1079" s="45" t="s">
        <v>2388</v>
      </c>
      <c r="H1079" s="47">
        <v>2474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3039</v>
      </c>
      <c r="E1080" s="45" t="s">
        <v>2385</v>
      </c>
      <c r="F1080" t="s">
        <v>2737</v>
      </c>
      <c r="G1080" s="45" t="s">
        <v>2391</v>
      </c>
      <c r="H1080" s="47">
        <v>2475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3039</v>
      </c>
      <c r="E1081" s="45" t="s">
        <v>2684</v>
      </c>
      <c r="F1081" t="s">
        <v>2737</v>
      </c>
      <c r="G1081" s="45" t="s">
        <v>2687</v>
      </c>
      <c r="H1081" s="47">
        <v>2476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3039</v>
      </c>
      <c r="E1082" s="45" t="s">
        <v>2685</v>
      </c>
      <c r="F1082" t="s">
        <v>2737</v>
      </c>
      <c r="G1082" s="45" t="s">
        <v>2689</v>
      </c>
      <c r="H1082" s="47">
        <v>2477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3039</v>
      </c>
      <c r="E1083" s="45" t="s">
        <v>2686</v>
      </c>
      <c r="F1083" t="s">
        <v>2737</v>
      </c>
      <c r="G1083" s="45" t="s">
        <v>2690</v>
      </c>
      <c r="H1083" s="47">
        <v>2478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3039</v>
      </c>
      <c r="E1084" s="45" t="s">
        <v>2683</v>
      </c>
      <c r="F1084" t="s">
        <v>2737</v>
      </c>
      <c r="G1084" s="45" t="s">
        <v>2688</v>
      </c>
      <c r="H1084" s="47">
        <v>2479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3040</v>
      </c>
      <c r="E1085" s="45" t="s">
        <v>2380</v>
      </c>
      <c r="F1085" t="s">
        <v>3004</v>
      </c>
      <c r="G1085" s="45" t="s">
        <v>2386</v>
      </c>
      <c r="H1085" s="47">
        <v>2480</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3040</v>
      </c>
      <c r="E1086" s="45" t="s">
        <v>2381</v>
      </c>
      <c r="F1086" t="s">
        <v>3004</v>
      </c>
      <c r="G1086" s="45" t="s">
        <v>2389</v>
      </c>
      <c r="H1086" s="47">
        <v>2481</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3040</v>
      </c>
      <c r="E1087" s="45" t="s">
        <v>2382</v>
      </c>
      <c r="F1087" t="s">
        <v>3004</v>
      </c>
      <c r="G1087" s="45" t="s">
        <v>2390</v>
      </c>
      <c r="H1087" s="47">
        <v>2482</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3040</v>
      </c>
      <c r="E1088" s="45" t="s">
        <v>2383</v>
      </c>
      <c r="F1088" t="s">
        <v>3004</v>
      </c>
      <c r="G1088" s="45" t="s">
        <v>2387</v>
      </c>
      <c r="H1088" s="47">
        <v>2483</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3040</v>
      </c>
      <c r="E1089" s="45" t="s">
        <v>2384</v>
      </c>
      <c r="F1089" t="s">
        <v>3004</v>
      </c>
      <c r="G1089" s="45" t="s">
        <v>2388</v>
      </c>
      <c r="H1089" s="47">
        <v>2484</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3040</v>
      </c>
      <c r="E1090" s="45" t="s">
        <v>2385</v>
      </c>
      <c r="F1090" t="s">
        <v>3004</v>
      </c>
      <c r="G1090" s="45" t="s">
        <v>2391</v>
      </c>
      <c r="H1090" s="47">
        <v>2485</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3040</v>
      </c>
      <c r="E1091" s="45" t="s">
        <v>2684</v>
      </c>
      <c r="F1091" t="s">
        <v>3004</v>
      </c>
      <c r="G1091" s="45" t="s">
        <v>2687</v>
      </c>
      <c r="H1091" s="47">
        <v>2486</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3040</v>
      </c>
      <c r="E1092" s="45" t="s">
        <v>2685</v>
      </c>
      <c r="F1092" t="s">
        <v>3004</v>
      </c>
      <c r="G1092" s="45" t="s">
        <v>2689</v>
      </c>
      <c r="H1092" s="47">
        <v>2487</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3040</v>
      </c>
      <c r="E1093" s="45" t="s">
        <v>2686</v>
      </c>
      <c r="F1093" t="s">
        <v>3004</v>
      </c>
      <c r="G1093" s="45" t="s">
        <v>2690</v>
      </c>
      <c r="H1093" s="47">
        <v>2488</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3040</v>
      </c>
      <c r="E1094" s="45" t="s">
        <v>2683</v>
      </c>
      <c r="F1094" t="s">
        <v>3004</v>
      </c>
      <c r="G1094" s="45" t="s">
        <v>2688</v>
      </c>
      <c r="H1094" s="47">
        <v>2489</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3041</v>
      </c>
      <c r="E1095" s="45" t="s">
        <v>2380</v>
      </c>
      <c r="F1095" t="s">
        <v>3005</v>
      </c>
      <c r="G1095" s="45" t="s">
        <v>2386</v>
      </c>
      <c r="H1095" s="47">
        <v>2490</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3041</v>
      </c>
      <c r="E1096" s="45" t="s">
        <v>2381</v>
      </c>
      <c r="F1096" t="s">
        <v>3005</v>
      </c>
      <c r="G1096" s="45" t="s">
        <v>2389</v>
      </c>
      <c r="H1096" s="47">
        <v>2491</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3041</v>
      </c>
      <c r="E1097" s="45" t="s">
        <v>2382</v>
      </c>
      <c r="F1097" t="s">
        <v>3005</v>
      </c>
      <c r="G1097" s="45" t="s">
        <v>2390</v>
      </c>
      <c r="H1097" s="47">
        <v>2492</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3041</v>
      </c>
      <c r="E1098" s="45" t="s">
        <v>2383</v>
      </c>
      <c r="F1098" t="s">
        <v>3005</v>
      </c>
      <c r="G1098" s="45" t="s">
        <v>2387</v>
      </c>
      <c r="H1098" s="47">
        <v>2493</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3041</v>
      </c>
      <c r="E1099" s="45" t="s">
        <v>2384</v>
      </c>
      <c r="F1099" t="s">
        <v>3005</v>
      </c>
      <c r="G1099" s="45" t="s">
        <v>2388</v>
      </c>
      <c r="H1099" s="47">
        <v>2494</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3041</v>
      </c>
      <c r="E1100" s="45" t="s">
        <v>2385</v>
      </c>
      <c r="F1100" t="s">
        <v>3005</v>
      </c>
      <c r="G1100" s="45" t="s">
        <v>2391</v>
      </c>
      <c r="H1100" s="47">
        <v>2495</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3041</v>
      </c>
      <c r="E1101" s="45" t="s">
        <v>2684</v>
      </c>
      <c r="F1101" t="s">
        <v>3005</v>
      </c>
      <c r="G1101" s="45" t="s">
        <v>2687</v>
      </c>
      <c r="H1101" s="47">
        <v>2496</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3041</v>
      </c>
      <c r="E1102" s="45" t="s">
        <v>2685</v>
      </c>
      <c r="F1102" t="s">
        <v>3005</v>
      </c>
      <c r="G1102" s="45" t="s">
        <v>2689</v>
      </c>
      <c r="H1102" s="47">
        <v>2497</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3041</v>
      </c>
      <c r="E1103" s="45" t="s">
        <v>2686</v>
      </c>
      <c r="F1103" t="s">
        <v>3005</v>
      </c>
      <c r="G1103" s="45" t="s">
        <v>2690</v>
      </c>
      <c r="H1103" s="47">
        <v>2498</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3041</v>
      </c>
      <c r="E1104" s="45" t="s">
        <v>2683</v>
      </c>
      <c r="F1104" t="s">
        <v>3005</v>
      </c>
      <c r="G1104" s="45" t="s">
        <v>2688</v>
      </c>
      <c r="H1104" s="47">
        <v>2499</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3042</v>
      </c>
      <c r="E1105" s="45" t="s">
        <v>2380</v>
      </c>
      <c r="F1105" t="s">
        <v>3006</v>
      </c>
      <c r="G1105" s="45" t="s">
        <v>2386</v>
      </c>
      <c r="H1105" s="47">
        <v>2500</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3042</v>
      </c>
      <c r="E1106" s="45" t="s">
        <v>2381</v>
      </c>
      <c r="F1106" t="s">
        <v>3006</v>
      </c>
      <c r="G1106" s="45" t="s">
        <v>2389</v>
      </c>
      <c r="H1106" s="47">
        <v>2501</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3042</v>
      </c>
      <c r="E1107" s="45" t="s">
        <v>2382</v>
      </c>
      <c r="F1107" t="s">
        <v>3006</v>
      </c>
      <c r="G1107" s="45" t="s">
        <v>2390</v>
      </c>
      <c r="H1107" s="47">
        <v>2502</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3042</v>
      </c>
      <c r="E1108" s="45" t="s">
        <v>2383</v>
      </c>
      <c r="F1108" t="s">
        <v>3006</v>
      </c>
      <c r="G1108" s="45" t="s">
        <v>2387</v>
      </c>
      <c r="H1108" s="47">
        <v>2503</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3042</v>
      </c>
      <c r="E1109" s="45" t="s">
        <v>2384</v>
      </c>
      <c r="F1109" t="s">
        <v>3006</v>
      </c>
      <c r="G1109" s="45" t="s">
        <v>2388</v>
      </c>
      <c r="H1109" s="47">
        <v>2504</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3042</v>
      </c>
      <c r="E1110" s="45" t="s">
        <v>2385</v>
      </c>
      <c r="F1110" t="s">
        <v>3006</v>
      </c>
      <c r="G1110" s="45" t="s">
        <v>2391</v>
      </c>
      <c r="H1110" s="47">
        <v>2505</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3042</v>
      </c>
      <c r="E1111" s="45" t="s">
        <v>2684</v>
      </c>
      <c r="F1111" t="s">
        <v>3006</v>
      </c>
      <c r="G1111" s="45" t="s">
        <v>2687</v>
      </c>
      <c r="H1111" s="47">
        <v>2506</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3042</v>
      </c>
      <c r="E1112" s="45" t="s">
        <v>2685</v>
      </c>
      <c r="F1112" t="s">
        <v>3006</v>
      </c>
      <c r="G1112" s="45" t="s">
        <v>2689</v>
      </c>
      <c r="H1112" s="47">
        <v>2507</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3042</v>
      </c>
      <c r="E1113" s="45" t="s">
        <v>2686</v>
      </c>
      <c r="F1113" t="s">
        <v>3006</v>
      </c>
      <c r="G1113" s="45" t="s">
        <v>2690</v>
      </c>
      <c r="H1113" s="47">
        <v>2508</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3042</v>
      </c>
      <c r="E1114" s="45" t="s">
        <v>2683</v>
      </c>
      <c r="F1114" t="s">
        <v>3006</v>
      </c>
      <c r="G1114" s="45" t="s">
        <v>2688</v>
      </c>
      <c r="H1114" s="47">
        <v>2509</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3043</v>
      </c>
      <c r="E1115" s="45" t="s">
        <v>2380</v>
      </c>
      <c r="F1115" t="s">
        <v>3007</v>
      </c>
      <c r="G1115" s="45" t="s">
        <v>2386</v>
      </c>
      <c r="H1115" s="47">
        <v>2510</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3043</v>
      </c>
      <c r="E1116" s="45" t="s">
        <v>2381</v>
      </c>
      <c r="F1116" t="s">
        <v>3007</v>
      </c>
      <c r="G1116" s="45" t="s">
        <v>2389</v>
      </c>
      <c r="H1116" s="47">
        <v>2511</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3043</v>
      </c>
      <c r="E1117" s="45" t="s">
        <v>2382</v>
      </c>
      <c r="F1117" t="s">
        <v>3007</v>
      </c>
      <c r="G1117" s="45" t="s">
        <v>2390</v>
      </c>
      <c r="H1117" s="47">
        <v>2512</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3043</v>
      </c>
      <c r="E1118" s="45" t="s">
        <v>2383</v>
      </c>
      <c r="F1118" t="s">
        <v>3007</v>
      </c>
      <c r="G1118" s="45" t="s">
        <v>2387</v>
      </c>
      <c r="H1118" s="47">
        <v>2513</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3043</v>
      </c>
      <c r="E1119" s="45" t="s">
        <v>2384</v>
      </c>
      <c r="F1119" t="s">
        <v>3007</v>
      </c>
      <c r="G1119" s="45" t="s">
        <v>2388</v>
      </c>
      <c r="H1119" s="47">
        <v>2514</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3043</v>
      </c>
      <c r="E1120" s="45" t="s">
        <v>2385</v>
      </c>
      <c r="F1120" t="s">
        <v>3007</v>
      </c>
      <c r="G1120" s="45" t="s">
        <v>2391</v>
      </c>
      <c r="H1120" s="47">
        <v>2515</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3043</v>
      </c>
      <c r="E1121" s="45" t="s">
        <v>2684</v>
      </c>
      <c r="F1121" t="s">
        <v>3007</v>
      </c>
      <c r="G1121" s="45" t="s">
        <v>2687</v>
      </c>
      <c r="H1121" s="47">
        <v>2516</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3043</v>
      </c>
      <c r="E1122" s="45" t="s">
        <v>2685</v>
      </c>
      <c r="F1122" t="s">
        <v>3007</v>
      </c>
      <c r="G1122" s="45" t="s">
        <v>2689</v>
      </c>
      <c r="H1122" s="47">
        <v>2517</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3043</v>
      </c>
      <c r="E1123" s="45" t="s">
        <v>2686</v>
      </c>
      <c r="F1123" t="s">
        <v>3007</v>
      </c>
      <c r="G1123" s="45" t="s">
        <v>2690</v>
      </c>
      <c r="H1123" s="47">
        <v>2518</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3043</v>
      </c>
      <c r="E1124" s="45" t="s">
        <v>2683</v>
      </c>
      <c r="F1124" t="s">
        <v>3007</v>
      </c>
      <c r="G1124" s="45" t="s">
        <v>2688</v>
      </c>
      <c r="H1124" s="47">
        <v>2519</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3044</v>
      </c>
      <c r="E1125" s="45" t="s">
        <v>2380</v>
      </c>
      <c r="F1125" t="s">
        <v>3008</v>
      </c>
      <c r="G1125" s="45" t="s">
        <v>2386</v>
      </c>
      <c r="H1125" s="47">
        <v>2520</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3044</v>
      </c>
      <c r="E1126" s="45" t="s">
        <v>2381</v>
      </c>
      <c r="F1126" t="s">
        <v>3008</v>
      </c>
      <c r="G1126" s="45" t="s">
        <v>2389</v>
      </c>
      <c r="H1126" s="47">
        <v>2521</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3044</v>
      </c>
      <c r="E1127" s="45" t="s">
        <v>2382</v>
      </c>
      <c r="F1127" t="s">
        <v>3008</v>
      </c>
      <c r="G1127" s="45" t="s">
        <v>2390</v>
      </c>
      <c r="H1127" s="47">
        <v>2522</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3044</v>
      </c>
      <c r="E1128" s="45" t="s">
        <v>2383</v>
      </c>
      <c r="F1128" t="s">
        <v>3008</v>
      </c>
      <c r="G1128" s="45" t="s">
        <v>2387</v>
      </c>
      <c r="H1128" s="47">
        <v>2523</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3044</v>
      </c>
      <c r="E1129" s="45" t="s">
        <v>2384</v>
      </c>
      <c r="F1129" t="s">
        <v>3008</v>
      </c>
      <c r="G1129" s="45" t="s">
        <v>2388</v>
      </c>
      <c r="H1129" s="47">
        <v>2524</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3044</v>
      </c>
      <c r="E1130" s="45" t="s">
        <v>2385</v>
      </c>
      <c r="F1130" t="s">
        <v>3008</v>
      </c>
      <c r="G1130" s="45" t="s">
        <v>2391</v>
      </c>
      <c r="H1130" s="47">
        <v>2525</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ref="C1131:C1194" si="47">C$1065</f>
        <v>Fraction of Feedstock Shifted</v>
      </c>
      <c r="D1131" s="6" t="s">
        <v>3044</v>
      </c>
      <c r="E1131" s="45" t="s">
        <v>2684</v>
      </c>
      <c r="F1131" t="s">
        <v>3008</v>
      </c>
      <c r="G1131" s="45" t="s">
        <v>2687</v>
      </c>
      <c r="H1131" s="47">
        <v>2526</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3044</v>
      </c>
      <c r="E1132" s="45" t="s">
        <v>2685</v>
      </c>
      <c r="F1132" t="s">
        <v>3008</v>
      </c>
      <c r="G1132" s="45" t="s">
        <v>2689</v>
      </c>
      <c r="H1132" s="47">
        <v>2527</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3044</v>
      </c>
      <c r="E1133" s="45" t="s">
        <v>2686</v>
      </c>
      <c r="F1133" t="s">
        <v>3008</v>
      </c>
      <c r="G1133" s="45" t="s">
        <v>2690</v>
      </c>
      <c r="H1133" s="47">
        <v>2528</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3044</v>
      </c>
      <c r="E1134" s="45" t="s">
        <v>2683</v>
      </c>
      <c r="F1134" t="s">
        <v>3008</v>
      </c>
      <c r="G1134" s="45" t="s">
        <v>2688</v>
      </c>
      <c r="H1134" s="47">
        <v>2529</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3045</v>
      </c>
      <c r="E1135" s="45" t="s">
        <v>2380</v>
      </c>
      <c r="F1135" t="s">
        <v>3009</v>
      </c>
      <c r="G1135" s="45" t="s">
        <v>2386</v>
      </c>
      <c r="H1135" s="47">
        <v>2530</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3045</v>
      </c>
      <c r="E1136" s="45" t="s">
        <v>2381</v>
      </c>
      <c r="F1136" t="s">
        <v>3009</v>
      </c>
      <c r="G1136" s="45" t="s">
        <v>2389</v>
      </c>
      <c r="H1136" s="47">
        <v>2531</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3045</v>
      </c>
      <c r="E1137" s="45" t="s">
        <v>2382</v>
      </c>
      <c r="F1137" t="s">
        <v>3009</v>
      </c>
      <c r="G1137" s="45" t="s">
        <v>2390</v>
      </c>
      <c r="H1137" s="47">
        <v>2532</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3045</v>
      </c>
      <c r="E1138" s="45" t="s">
        <v>2383</v>
      </c>
      <c r="F1138" t="s">
        <v>3009</v>
      </c>
      <c r="G1138" s="45" t="s">
        <v>2387</v>
      </c>
      <c r="H1138" s="47">
        <v>2533</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3045</v>
      </c>
      <c r="E1139" s="45" t="s">
        <v>2384</v>
      </c>
      <c r="F1139" t="s">
        <v>3009</v>
      </c>
      <c r="G1139" s="45" t="s">
        <v>2388</v>
      </c>
      <c r="H1139" s="47">
        <v>2534</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3045</v>
      </c>
      <c r="E1140" s="45" t="s">
        <v>2385</v>
      </c>
      <c r="F1140" t="s">
        <v>3009</v>
      </c>
      <c r="G1140" s="45" t="s">
        <v>2391</v>
      </c>
      <c r="H1140" s="47">
        <v>2535</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3045</v>
      </c>
      <c r="E1141" s="45" t="s">
        <v>2684</v>
      </c>
      <c r="F1141" t="s">
        <v>3009</v>
      </c>
      <c r="G1141" s="45" t="s">
        <v>2687</v>
      </c>
      <c r="H1141" s="47">
        <v>2536</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3045</v>
      </c>
      <c r="E1142" s="45" t="s">
        <v>2685</v>
      </c>
      <c r="F1142" t="s">
        <v>3009</v>
      </c>
      <c r="G1142" s="45" t="s">
        <v>2689</v>
      </c>
      <c r="H1142" s="47">
        <v>2537</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3045</v>
      </c>
      <c r="E1143" s="45" t="s">
        <v>2686</v>
      </c>
      <c r="F1143" t="s">
        <v>3009</v>
      </c>
      <c r="G1143" s="45" t="s">
        <v>2690</v>
      </c>
      <c r="H1143" s="47">
        <v>2538</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3045</v>
      </c>
      <c r="E1144" s="45" t="s">
        <v>2683</v>
      </c>
      <c r="F1144" t="s">
        <v>3009</v>
      </c>
      <c r="G1144" s="45" t="s">
        <v>2688</v>
      </c>
      <c r="H1144" s="47">
        <v>2539</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3046</v>
      </c>
      <c r="E1145" s="45" t="s">
        <v>2380</v>
      </c>
      <c r="F1145" t="s">
        <v>3010</v>
      </c>
      <c r="G1145" s="45" t="s">
        <v>2386</v>
      </c>
      <c r="H1145" s="47">
        <v>2540</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3046</v>
      </c>
      <c r="E1146" s="45" t="s">
        <v>2381</v>
      </c>
      <c r="F1146" t="s">
        <v>3010</v>
      </c>
      <c r="G1146" s="45" t="s">
        <v>2389</v>
      </c>
      <c r="H1146" s="47">
        <v>2541</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3046</v>
      </c>
      <c r="E1147" s="45" t="s">
        <v>2382</v>
      </c>
      <c r="F1147" t="s">
        <v>3010</v>
      </c>
      <c r="G1147" s="45" t="s">
        <v>2390</v>
      </c>
      <c r="H1147" s="47">
        <v>2542</v>
      </c>
      <c r="I1147" s="324" t="s">
        <v>40</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3046</v>
      </c>
      <c r="E1148" s="45" t="s">
        <v>2383</v>
      </c>
      <c r="F1148" t="s">
        <v>3010</v>
      </c>
      <c r="G1148" s="45" t="s">
        <v>2387</v>
      </c>
      <c r="H1148" s="47">
        <v>2543</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3046</v>
      </c>
      <c r="E1149" s="45" t="s">
        <v>2384</v>
      </c>
      <c r="F1149" t="s">
        <v>3010</v>
      </c>
      <c r="G1149" s="45" t="s">
        <v>2388</v>
      </c>
      <c r="H1149" s="47">
        <v>2544</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3046</v>
      </c>
      <c r="E1150" s="45" t="s">
        <v>2385</v>
      </c>
      <c r="F1150" t="s">
        <v>3010</v>
      </c>
      <c r="G1150" s="45" t="s">
        <v>2391</v>
      </c>
      <c r="H1150" s="47">
        <v>2545</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3046</v>
      </c>
      <c r="E1151" s="45" t="s">
        <v>2684</v>
      </c>
      <c r="F1151" t="s">
        <v>3010</v>
      </c>
      <c r="G1151" s="45" t="s">
        <v>2687</v>
      </c>
      <c r="H1151" s="47">
        <v>2546</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3046</v>
      </c>
      <c r="E1152" s="45" t="s">
        <v>2685</v>
      </c>
      <c r="F1152" t="s">
        <v>3010</v>
      </c>
      <c r="G1152" s="45" t="s">
        <v>2689</v>
      </c>
      <c r="H1152" s="47">
        <v>2547</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3046</v>
      </c>
      <c r="E1153" s="45" t="s">
        <v>2686</v>
      </c>
      <c r="F1153" t="s">
        <v>3010</v>
      </c>
      <c r="G1153" s="45" t="s">
        <v>2690</v>
      </c>
      <c r="H1153" s="47">
        <v>2548</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3046</v>
      </c>
      <c r="E1154" s="45" t="s">
        <v>2683</v>
      </c>
      <c r="F1154" t="s">
        <v>3010</v>
      </c>
      <c r="G1154" s="45" t="s">
        <v>2688</v>
      </c>
      <c r="H1154" s="47">
        <v>2549</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3047</v>
      </c>
      <c r="E1155" s="45" t="s">
        <v>2380</v>
      </c>
      <c r="F1155" t="s">
        <v>2557</v>
      </c>
      <c r="G1155" s="45" t="s">
        <v>2386</v>
      </c>
      <c r="H1155" s="47">
        <v>2550</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3047</v>
      </c>
      <c r="E1156" s="45" t="s">
        <v>2381</v>
      </c>
      <c r="F1156" t="s">
        <v>2557</v>
      </c>
      <c r="G1156" s="45" t="s">
        <v>2389</v>
      </c>
      <c r="H1156" s="47">
        <v>2551</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3047</v>
      </c>
      <c r="E1157" s="45" t="s">
        <v>2382</v>
      </c>
      <c r="F1157" t="s">
        <v>2557</v>
      </c>
      <c r="G1157" s="45" t="s">
        <v>2390</v>
      </c>
      <c r="H1157" s="47">
        <v>2552</v>
      </c>
      <c r="I1157" s="324" t="s">
        <v>40</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3047</v>
      </c>
      <c r="E1158" s="45" t="s">
        <v>2383</v>
      </c>
      <c r="F1158" t="s">
        <v>2557</v>
      </c>
      <c r="G1158" s="45" t="s">
        <v>2387</v>
      </c>
      <c r="H1158" s="47">
        <v>2553</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3047</v>
      </c>
      <c r="E1159" s="45" t="s">
        <v>2384</v>
      </c>
      <c r="F1159" t="s">
        <v>2557</v>
      </c>
      <c r="G1159" s="45" t="s">
        <v>2388</v>
      </c>
      <c r="H1159" s="47">
        <v>2554</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3047</v>
      </c>
      <c r="E1160" s="45" t="s">
        <v>2385</v>
      </c>
      <c r="F1160" t="s">
        <v>2557</v>
      </c>
      <c r="G1160" s="45" t="s">
        <v>2391</v>
      </c>
      <c r="H1160" s="47">
        <v>2555</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3047</v>
      </c>
      <c r="E1161" s="45" t="s">
        <v>2684</v>
      </c>
      <c r="F1161" t="s">
        <v>2557</v>
      </c>
      <c r="G1161" s="45" t="s">
        <v>2687</v>
      </c>
      <c r="H1161" s="47">
        <v>2556</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3047</v>
      </c>
      <c r="E1162" s="45" t="s">
        <v>2685</v>
      </c>
      <c r="F1162" t="s">
        <v>2557</v>
      </c>
      <c r="G1162" s="45" t="s">
        <v>2689</v>
      </c>
      <c r="H1162" s="47">
        <v>2557</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3047</v>
      </c>
      <c r="E1163" s="45" t="s">
        <v>2686</v>
      </c>
      <c r="F1163" t="s">
        <v>2557</v>
      </c>
      <c r="G1163" s="45" t="s">
        <v>2690</v>
      </c>
      <c r="H1163" s="47">
        <v>2558</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3047</v>
      </c>
      <c r="E1164" s="45" t="s">
        <v>2683</v>
      </c>
      <c r="F1164" t="s">
        <v>2557</v>
      </c>
      <c r="G1164" s="45" t="s">
        <v>2688</v>
      </c>
      <c r="H1164" s="47">
        <v>2559</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3048</v>
      </c>
      <c r="E1165" s="45" t="s">
        <v>2380</v>
      </c>
      <c r="F1165" t="s">
        <v>3011</v>
      </c>
      <c r="G1165" s="45" t="s">
        <v>2386</v>
      </c>
      <c r="H1165" s="47">
        <v>2560</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3048</v>
      </c>
      <c r="E1166" s="45" t="s">
        <v>2381</v>
      </c>
      <c r="F1166" t="s">
        <v>3011</v>
      </c>
      <c r="G1166" s="45" t="s">
        <v>2389</v>
      </c>
      <c r="H1166" s="47">
        <v>2561</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3048</v>
      </c>
      <c r="E1167" s="45" t="s">
        <v>2382</v>
      </c>
      <c r="F1167" t="s">
        <v>3011</v>
      </c>
      <c r="G1167" s="45" t="s">
        <v>2390</v>
      </c>
      <c r="H1167" s="47">
        <v>2562</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3048</v>
      </c>
      <c r="E1168" s="45" t="s">
        <v>2383</v>
      </c>
      <c r="F1168" t="s">
        <v>3011</v>
      </c>
      <c r="G1168" s="45" t="s">
        <v>2387</v>
      </c>
      <c r="H1168" s="47">
        <v>2563</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3048</v>
      </c>
      <c r="E1169" s="45" t="s">
        <v>2384</v>
      </c>
      <c r="F1169" t="s">
        <v>3011</v>
      </c>
      <c r="G1169" s="45" t="s">
        <v>2388</v>
      </c>
      <c r="H1169" s="47">
        <v>2564</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3048</v>
      </c>
      <c r="E1170" s="45" t="s">
        <v>2385</v>
      </c>
      <c r="F1170" t="s">
        <v>3011</v>
      </c>
      <c r="G1170" s="45" t="s">
        <v>2391</v>
      </c>
      <c r="H1170" s="47">
        <v>2565</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3048</v>
      </c>
      <c r="E1171" s="45" t="s">
        <v>2684</v>
      </c>
      <c r="F1171" t="s">
        <v>3011</v>
      </c>
      <c r="G1171" s="45" t="s">
        <v>2687</v>
      </c>
      <c r="H1171" s="47">
        <v>2566</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3048</v>
      </c>
      <c r="E1172" s="45" t="s">
        <v>2685</v>
      </c>
      <c r="F1172" t="s">
        <v>3011</v>
      </c>
      <c r="G1172" s="45" t="s">
        <v>2689</v>
      </c>
      <c r="H1172" s="47">
        <v>2567</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3048</v>
      </c>
      <c r="E1173" s="45" t="s">
        <v>2686</v>
      </c>
      <c r="F1173" t="s">
        <v>3011</v>
      </c>
      <c r="G1173" s="45" t="s">
        <v>2690</v>
      </c>
      <c r="H1173" s="47">
        <v>2568</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3048</v>
      </c>
      <c r="E1174" s="45" t="s">
        <v>2683</v>
      </c>
      <c r="F1174" t="s">
        <v>3011</v>
      </c>
      <c r="G1174" s="45" t="s">
        <v>2688</v>
      </c>
      <c r="H1174" s="47">
        <v>2569</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3049</v>
      </c>
      <c r="E1175" s="45" t="s">
        <v>2380</v>
      </c>
      <c r="F1175" t="s">
        <v>3012</v>
      </c>
      <c r="G1175" s="45" t="s">
        <v>2386</v>
      </c>
      <c r="H1175" s="47">
        <v>2570</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3049</v>
      </c>
      <c r="E1176" s="45" t="s">
        <v>2381</v>
      </c>
      <c r="F1176" t="s">
        <v>3012</v>
      </c>
      <c r="G1176" s="45" t="s">
        <v>2389</v>
      </c>
      <c r="H1176" s="47">
        <v>2571</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3049</v>
      </c>
      <c r="E1177" s="45" t="s">
        <v>2382</v>
      </c>
      <c r="F1177" t="s">
        <v>3012</v>
      </c>
      <c r="G1177" s="45" t="s">
        <v>2390</v>
      </c>
      <c r="H1177" s="47">
        <v>2572</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3049</v>
      </c>
      <c r="E1178" s="45" t="s">
        <v>2383</v>
      </c>
      <c r="F1178" t="s">
        <v>3012</v>
      </c>
      <c r="G1178" s="45" t="s">
        <v>2387</v>
      </c>
      <c r="H1178" s="47">
        <v>2573</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3049</v>
      </c>
      <c r="E1179" s="45" t="s">
        <v>2384</v>
      </c>
      <c r="F1179" t="s">
        <v>3012</v>
      </c>
      <c r="G1179" s="45" t="s">
        <v>2388</v>
      </c>
      <c r="H1179" s="47">
        <v>2574</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3049</v>
      </c>
      <c r="E1180" s="45" t="s">
        <v>2385</v>
      </c>
      <c r="F1180" t="s">
        <v>3012</v>
      </c>
      <c r="G1180" s="45" t="s">
        <v>2391</v>
      </c>
      <c r="H1180" s="47">
        <v>2575</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3049</v>
      </c>
      <c r="E1181" s="45" t="s">
        <v>2684</v>
      </c>
      <c r="F1181" t="s">
        <v>3012</v>
      </c>
      <c r="G1181" s="45" t="s">
        <v>2687</v>
      </c>
      <c r="H1181" s="47">
        <v>2576</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3049</v>
      </c>
      <c r="E1182" s="45" t="s">
        <v>2685</v>
      </c>
      <c r="F1182" t="s">
        <v>3012</v>
      </c>
      <c r="G1182" s="45" t="s">
        <v>2689</v>
      </c>
      <c r="H1182" s="47">
        <v>2577</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3049</v>
      </c>
      <c r="E1183" s="45" t="s">
        <v>2686</v>
      </c>
      <c r="F1183" t="s">
        <v>3012</v>
      </c>
      <c r="G1183" s="45" t="s">
        <v>2690</v>
      </c>
      <c r="H1183" s="47">
        <v>2578</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3049</v>
      </c>
      <c r="E1184" s="45" t="s">
        <v>2683</v>
      </c>
      <c r="F1184" t="s">
        <v>3012</v>
      </c>
      <c r="G1184" s="45" t="s">
        <v>2688</v>
      </c>
      <c r="H1184" s="47">
        <v>2579</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3050</v>
      </c>
      <c r="E1185" s="45" t="s">
        <v>2380</v>
      </c>
      <c r="F1185" t="s">
        <v>3013</v>
      </c>
      <c r="G1185" s="45" t="s">
        <v>2386</v>
      </c>
      <c r="H1185" s="47">
        <v>2580</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3050</v>
      </c>
      <c r="E1186" s="45" t="s">
        <v>2381</v>
      </c>
      <c r="F1186" t="s">
        <v>3013</v>
      </c>
      <c r="G1186" s="45" t="s">
        <v>2389</v>
      </c>
      <c r="H1186" s="47">
        <v>2581</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3050</v>
      </c>
      <c r="E1187" s="45" t="s">
        <v>2382</v>
      </c>
      <c r="F1187" t="s">
        <v>3013</v>
      </c>
      <c r="G1187" s="45" t="s">
        <v>2390</v>
      </c>
      <c r="H1187" s="47">
        <v>2582</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3050</v>
      </c>
      <c r="E1188" s="45" t="s">
        <v>2383</v>
      </c>
      <c r="F1188" t="s">
        <v>3013</v>
      </c>
      <c r="G1188" s="45" t="s">
        <v>2387</v>
      </c>
      <c r="H1188" s="47">
        <v>2583</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3050</v>
      </c>
      <c r="E1189" s="45" t="s">
        <v>2384</v>
      </c>
      <c r="F1189" t="s">
        <v>3013</v>
      </c>
      <c r="G1189" s="45" t="s">
        <v>2388</v>
      </c>
      <c r="H1189" s="47">
        <v>2584</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3050</v>
      </c>
      <c r="E1190" s="45" t="s">
        <v>2385</v>
      </c>
      <c r="F1190" t="s">
        <v>3013</v>
      </c>
      <c r="G1190" s="45" t="s">
        <v>2391</v>
      </c>
      <c r="H1190" s="47">
        <v>2585</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3050</v>
      </c>
      <c r="E1191" s="45" t="s">
        <v>2684</v>
      </c>
      <c r="F1191" t="s">
        <v>3013</v>
      </c>
      <c r="G1191" s="45" t="s">
        <v>2687</v>
      </c>
      <c r="H1191" s="47">
        <v>2586</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3050</v>
      </c>
      <c r="E1192" s="45" t="s">
        <v>2685</v>
      </c>
      <c r="F1192" t="s">
        <v>3013</v>
      </c>
      <c r="G1192" s="45" t="s">
        <v>2689</v>
      </c>
      <c r="H1192" s="47">
        <v>2587</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3050</v>
      </c>
      <c r="E1193" s="45" t="s">
        <v>2686</v>
      </c>
      <c r="F1193" t="s">
        <v>3013</v>
      </c>
      <c r="G1193" s="45" t="s">
        <v>2690</v>
      </c>
      <c r="H1193" s="47">
        <v>2588</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3050</v>
      </c>
      <c r="E1194" s="45" t="s">
        <v>2683</v>
      </c>
      <c r="F1194" t="s">
        <v>3013</v>
      </c>
      <c r="G1194" s="45" t="s">
        <v>2688</v>
      </c>
      <c r="H1194" s="47">
        <v>2589</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ref="C1195:C1258" si="48">C$1065</f>
        <v>Fraction of Feedstock Shifted</v>
      </c>
      <c r="D1195" s="6" t="s">
        <v>3051</v>
      </c>
      <c r="E1195" s="45" t="s">
        <v>2380</v>
      </c>
      <c r="F1195" t="s">
        <v>2558</v>
      </c>
      <c r="G1195" s="45" t="s">
        <v>2386</v>
      </c>
      <c r="H1195" s="47">
        <v>2590</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3051</v>
      </c>
      <c r="E1196" s="45" t="s">
        <v>2381</v>
      </c>
      <c r="F1196" t="s">
        <v>2558</v>
      </c>
      <c r="G1196" s="45" t="s">
        <v>2389</v>
      </c>
      <c r="H1196" s="47">
        <v>2591</v>
      </c>
      <c r="I1196" s="324" t="s">
        <v>40</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3051</v>
      </c>
      <c r="E1197" s="45" t="s">
        <v>2382</v>
      </c>
      <c r="F1197" t="s">
        <v>2558</v>
      </c>
      <c r="G1197" s="45" t="s">
        <v>2390</v>
      </c>
      <c r="H1197" s="47">
        <v>2592</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3051</v>
      </c>
      <c r="E1198" s="45" t="s">
        <v>2383</v>
      </c>
      <c r="F1198" t="s">
        <v>2558</v>
      </c>
      <c r="G1198" s="45" t="s">
        <v>2387</v>
      </c>
      <c r="H1198" s="47">
        <v>2593</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3051</v>
      </c>
      <c r="E1199" s="45" t="s">
        <v>2384</v>
      </c>
      <c r="F1199" t="s">
        <v>2558</v>
      </c>
      <c r="G1199" s="45" t="s">
        <v>2388</v>
      </c>
      <c r="H1199" s="47">
        <v>2594</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3051</v>
      </c>
      <c r="E1200" s="45" t="s">
        <v>2385</v>
      </c>
      <c r="F1200" t="s">
        <v>2558</v>
      </c>
      <c r="G1200" s="45" t="s">
        <v>2391</v>
      </c>
      <c r="H1200" s="47">
        <v>2595</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3051</v>
      </c>
      <c r="E1201" s="45" t="s">
        <v>2684</v>
      </c>
      <c r="F1201" t="s">
        <v>2558</v>
      </c>
      <c r="G1201" s="45" t="s">
        <v>2687</v>
      </c>
      <c r="H1201" s="47">
        <v>2596</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3051</v>
      </c>
      <c r="E1202" s="45" t="s">
        <v>2685</v>
      </c>
      <c r="F1202" t="s">
        <v>2558</v>
      </c>
      <c r="G1202" s="45" t="s">
        <v>2689</v>
      </c>
      <c r="H1202" s="47">
        <v>2597</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3051</v>
      </c>
      <c r="E1203" s="45" t="s">
        <v>2686</v>
      </c>
      <c r="F1203" t="s">
        <v>2558</v>
      </c>
      <c r="G1203" s="45" t="s">
        <v>2690</v>
      </c>
      <c r="H1203" s="47">
        <v>2598</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3051</v>
      </c>
      <c r="E1204" s="45" t="s">
        <v>2683</v>
      </c>
      <c r="F1204" t="s">
        <v>2558</v>
      </c>
      <c r="G1204" s="45" t="s">
        <v>2688</v>
      </c>
      <c r="H1204" s="47">
        <v>2599</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3052</v>
      </c>
      <c r="E1205" s="45" t="s">
        <v>2380</v>
      </c>
      <c r="F1205" t="s">
        <v>3014</v>
      </c>
      <c r="G1205" s="45" t="s">
        <v>2386</v>
      </c>
      <c r="H1205" s="47">
        <v>2600</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3052</v>
      </c>
      <c r="E1206" s="45" t="s">
        <v>2381</v>
      </c>
      <c r="F1206" t="s">
        <v>3014</v>
      </c>
      <c r="G1206" s="45" t="s">
        <v>2389</v>
      </c>
      <c r="H1206" s="47">
        <v>2601</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3052</v>
      </c>
      <c r="E1207" s="45" t="s">
        <v>2382</v>
      </c>
      <c r="F1207" t="s">
        <v>3014</v>
      </c>
      <c r="G1207" s="45" t="s">
        <v>2390</v>
      </c>
      <c r="H1207" s="47">
        <v>2602</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3052</v>
      </c>
      <c r="E1208" s="45" t="s">
        <v>2383</v>
      </c>
      <c r="F1208" t="s">
        <v>3014</v>
      </c>
      <c r="G1208" s="45" t="s">
        <v>2387</v>
      </c>
      <c r="H1208" s="47">
        <v>2603</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3052</v>
      </c>
      <c r="E1209" s="45" t="s">
        <v>2384</v>
      </c>
      <c r="F1209" t="s">
        <v>3014</v>
      </c>
      <c r="G1209" s="45" t="s">
        <v>2388</v>
      </c>
      <c r="H1209" s="47">
        <v>2604</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3052</v>
      </c>
      <c r="E1210" s="45" t="s">
        <v>2385</v>
      </c>
      <c r="F1210" t="s">
        <v>3014</v>
      </c>
      <c r="G1210" s="45" t="s">
        <v>2391</v>
      </c>
      <c r="H1210" s="47">
        <v>2605</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3052</v>
      </c>
      <c r="E1211" s="45" t="s">
        <v>2684</v>
      </c>
      <c r="F1211" t="s">
        <v>3014</v>
      </c>
      <c r="G1211" s="45" t="s">
        <v>2687</v>
      </c>
      <c r="H1211" s="47">
        <v>2606</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3052</v>
      </c>
      <c r="E1212" s="45" t="s">
        <v>2685</v>
      </c>
      <c r="F1212" t="s">
        <v>3014</v>
      </c>
      <c r="G1212" s="45" t="s">
        <v>2689</v>
      </c>
      <c r="H1212" s="47">
        <v>2607</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3052</v>
      </c>
      <c r="E1213" s="45" t="s">
        <v>2686</v>
      </c>
      <c r="F1213" t="s">
        <v>3014</v>
      </c>
      <c r="G1213" s="45" t="s">
        <v>2690</v>
      </c>
      <c r="H1213" s="47">
        <v>2608</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3052</v>
      </c>
      <c r="E1214" s="45" t="s">
        <v>2683</v>
      </c>
      <c r="F1214" t="s">
        <v>3014</v>
      </c>
      <c r="G1214" s="45" t="s">
        <v>2688</v>
      </c>
      <c r="H1214" s="47">
        <v>2609</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3053</v>
      </c>
      <c r="E1215" s="45" t="s">
        <v>2380</v>
      </c>
      <c r="F1215" t="s">
        <v>3015</v>
      </c>
      <c r="G1215" s="45" t="s">
        <v>2386</v>
      </c>
      <c r="H1215" s="47">
        <v>2610</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3053</v>
      </c>
      <c r="E1216" s="45" t="s">
        <v>2381</v>
      </c>
      <c r="F1216" t="s">
        <v>3015</v>
      </c>
      <c r="G1216" s="45" t="s">
        <v>2389</v>
      </c>
      <c r="H1216" s="47">
        <v>2611</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3053</v>
      </c>
      <c r="E1217" s="45" t="s">
        <v>2382</v>
      </c>
      <c r="F1217" t="s">
        <v>3015</v>
      </c>
      <c r="G1217" s="45" t="s">
        <v>2390</v>
      </c>
      <c r="H1217" s="47">
        <v>2612</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3053</v>
      </c>
      <c r="E1218" s="45" t="s">
        <v>2383</v>
      </c>
      <c r="F1218" t="s">
        <v>3015</v>
      </c>
      <c r="G1218" s="45" t="s">
        <v>2387</v>
      </c>
      <c r="H1218" s="47">
        <v>2613</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3053</v>
      </c>
      <c r="E1219" s="45" t="s">
        <v>2384</v>
      </c>
      <c r="F1219" t="s">
        <v>3015</v>
      </c>
      <c r="G1219" s="45" t="s">
        <v>2388</v>
      </c>
      <c r="H1219" s="47">
        <v>2614</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3053</v>
      </c>
      <c r="E1220" s="45" t="s">
        <v>2385</v>
      </c>
      <c r="F1220" t="s">
        <v>3015</v>
      </c>
      <c r="G1220" s="45" t="s">
        <v>2391</v>
      </c>
      <c r="H1220" s="47">
        <v>2615</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3053</v>
      </c>
      <c r="E1221" s="45" t="s">
        <v>2684</v>
      </c>
      <c r="F1221" t="s">
        <v>3015</v>
      </c>
      <c r="G1221" s="45" t="s">
        <v>2687</v>
      </c>
      <c r="H1221" s="47">
        <v>2616</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3053</v>
      </c>
      <c r="E1222" s="45" t="s">
        <v>2685</v>
      </c>
      <c r="F1222" t="s">
        <v>3015</v>
      </c>
      <c r="G1222" s="45" t="s">
        <v>2689</v>
      </c>
      <c r="H1222" s="47">
        <v>2617</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3053</v>
      </c>
      <c r="E1223" s="45" t="s">
        <v>2686</v>
      </c>
      <c r="F1223" t="s">
        <v>3015</v>
      </c>
      <c r="G1223" s="45" t="s">
        <v>2690</v>
      </c>
      <c r="H1223" s="47">
        <v>2618</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3053</v>
      </c>
      <c r="E1224" s="45" t="s">
        <v>2683</v>
      </c>
      <c r="F1224" t="s">
        <v>3015</v>
      </c>
      <c r="G1224" s="45" t="s">
        <v>2688</v>
      </c>
      <c r="H1224" s="47">
        <v>2619</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3054</v>
      </c>
      <c r="E1225" s="45" t="s">
        <v>2380</v>
      </c>
      <c r="F1225" t="s">
        <v>3016</v>
      </c>
      <c r="G1225" s="45" t="s">
        <v>2386</v>
      </c>
      <c r="H1225" s="47">
        <v>2620</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3054</v>
      </c>
      <c r="E1226" s="45" t="s">
        <v>2381</v>
      </c>
      <c r="F1226" t="s">
        <v>3016</v>
      </c>
      <c r="G1226" s="45" t="s">
        <v>2389</v>
      </c>
      <c r="H1226" s="47">
        <v>2621</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3054</v>
      </c>
      <c r="E1227" s="45" t="s">
        <v>2382</v>
      </c>
      <c r="F1227" t="s">
        <v>3016</v>
      </c>
      <c r="G1227" s="45" t="s">
        <v>2390</v>
      </c>
      <c r="H1227" s="47">
        <v>2622</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3054</v>
      </c>
      <c r="E1228" s="45" t="s">
        <v>2383</v>
      </c>
      <c r="F1228" t="s">
        <v>3016</v>
      </c>
      <c r="G1228" s="45" t="s">
        <v>2387</v>
      </c>
      <c r="H1228" s="47">
        <v>2623</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3054</v>
      </c>
      <c r="E1229" s="45" t="s">
        <v>2384</v>
      </c>
      <c r="F1229" t="s">
        <v>3016</v>
      </c>
      <c r="G1229" s="45" t="s">
        <v>2388</v>
      </c>
      <c r="H1229" s="47">
        <v>2624</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3054</v>
      </c>
      <c r="E1230" s="45" t="s">
        <v>2385</v>
      </c>
      <c r="F1230" t="s">
        <v>3016</v>
      </c>
      <c r="G1230" s="45" t="s">
        <v>2391</v>
      </c>
      <c r="H1230" s="47">
        <v>2625</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3054</v>
      </c>
      <c r="E1231" s="45" t="s">
        <v>2684</v>
      </c>
      <c r="F1231" t="s">
        <v>3016</v>
      </c>
      <c r="G1231" s="45" t="s">
        <v>2687</v>
      </c>
      <c r="H1231" s="47">
        <v>2626</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3054</v>
      </c>
      <c r="E1232" s="45" t="s">
        <v>2685</v>
      </c>
      <c r="F1232" t="s">
        <v>3016</v>
      </c>
      <c r="G1232" s="45" t="s">
        <v>2689</v>
      </c>
      <c r="H1232" s="47">
        <v>2627</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3054</v>
      </c>
      <c r="E1233" s="45" t="s">
        <v>2686</v>
      </c>
      <c r="F1233" t="s">
        <v>3016</v>
      </c>
      <c r="G1233" s="45" t="s">
        <v>2690</v>
      </c>
      <c r="H1233" s="47">
        <v>2628</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3054</v>
      </c>
      <c r="E1234" s="45" t="s">
        <v>2683</v>
      </c>
      <c r="F1234" t="s">
        <v>3016</v>
      </c>
      <c r="G1234" s="45" t="s">
        <v>2688</v>
      </c>
      <c r="H1234" s="47">
        <v>2629</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3055</v>
      </c>
      <c r="E1235" s="45" t="s">
        <v>2380</v>
      </c>
      <c r="F1235" t="s">
        <v>3017</v>
      </c>
      <c r="G1235" s="45" t="s">
        <v>2386</v>
      </c>
      <c r="H1235" s="47">
        <v>2630</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3055</v>
      </c>
      <c r="E1236" s="45" t="s">
        <v>2381</v>
      </c>
      <c r="F1236" t="s">
        <v>3017</v>
      </c>
      <c r="G1236" s="45" t="s">
        <v>2389</v>
      </c>
      <c r="H1236" s="47">
        <v>2631</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3055</v>
      </c>
      <c r="E1237" s="45" t="s">
        <v>2382</v>
      </c>
      <c r="F1237" t="s">
        <v>3017</v>
      </c>
      <c r="G1237" s="45" t="s">
        <v>2390</v>
      </c>
      <c r="H1237" s="47">
        <v>2632</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3055</v>
      </c>
      <c r="E1238" s="45" t="s">
        <v>2383</v>
      </c>
      <c r="F1238" t="s">
        <v>3017</v>
      </c>
      <c r="G1238" s="45" t="s">
        <v>2387</v>
      </c>
      <c r="H1238" s="47">
        <v>2633</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3055</v>
      </c>
      <c r="E1239" s="45" t="s">
        <v>2384</v>
      </c>
      <c r="F1239" t="s">
        <v>3017</v>
      </c>
      <c r="G1239" s="45" t="s">
        <v>2388</v>
      </c>
      <c r="H1239" s="47">
        <v>2634</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3055</v>
      </c>
      <c r="E1240" s="45" t="s">
        <v>2385</v>
      </c>
      <c r="F1240" t="s">
        <v>3017</v>
      </c>
      <c r="G1240" s="45" t="s">
        <v>2391</v>
      </c>
      <c r="H1240" s="47">
        <v>2635</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3055</v>
      </c>
      <c r="E1241" s="45" t="s">
        <v>2684</v>
      </c>
      <c r="F1241" t="s">
        <v>3017</v>
      </c>
      <c r="G1241" s="45" t="s">
        <v>2687</v>
      </c>
      <c r="H1241" s="47">
        <v>2636</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3055</v>
      </c>
      <c r="E1242" s="45" t="s">
        <v>2685</v>
      </c>
      <c r="F1242" t="s">
        <v>3017</v>
      </c>
      <c r="G1242" s="45" t="s">
        <v>2689</v>
      </c>
      <c r="H1242" s="47">
        <v>2637</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3055</v>
      </c>
      <c r="E1243" s="45" t="s">
        <v>2686</v>
      </c>
      <c r="F1243" t="s">
        <v>3017</v>
      </c>
      <c r="G1243" s="45" t="s">
        <v>2690</v>
      </c>
      <c r="H1243" s="47">
        <v>2638</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3055</v>
      </c>
      <c r="E1244" s="45" t="s">
        <v>2683</v>
      </c>
      <c r="F1244" t="s">
        <v>3017</v>
      </c>
      <c r="G1244" s="45" t="s">
        <v>2688</v>
      </c>
      <c r="H1244" s="47">
        <v>2639</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3056</v>
      </c>
      <c r="E1245" s="45" t="s">
        <v>2380</v>
      </c>
      <c r="F1245" t="s">
        <v>3018</v>
      </c>
      <c r="G1245" s="45" t="s">
        <v>2386</v>
      </c>
      <c r="H1245" s="47">
        <v>2640</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3056</v>
      </c>
      <c r="E1246" s="45" t="s">
        <v>2381</v>
      </c>
      <c r="F1246" t="s">
        <v>3018</v>
      </c>
      <c r="G1246" s="45" t="s">
        <v>2389</v>
      </c>
      <c r="H1246" s="47">
        <v>2641</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3056</v>
      </c>
      <c r="E1247" s="45" t="s">
        <v>2382</v>
      </c>
      <c r="F1247" t="s">
        <v>3018</v>
      </c>
      <c r="G1247" s="45" t="s">
        <v>2390</v>
      </c>
      <c r="H1247" s="47">
        <v>2642</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3056</v>
      </c>
      <c r="E1248" s="45" t="s">
        <v>2383</v>
      </c>
      <c r="F1248" t="s">
        <v>3018</v>
      </c>
      <c r="G1248" s="45" t="s">
        <v>2387</v>
      </c>
      <c r="H1248" s="47">
        <v>2643</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3056</v>
      </c>
      <c r="E1249" s="45" t="s">
        <v>2384</v>
      </c>
      <c r="F1249" t="s">
        <v>3018</v>
      </c>
      <c r="G1249" s="45" t="s">
        <v>2388</v>
      </c>
      <c r="H1249" s="47">
        <v>2644</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3056</v>
      </c>
      <c r="E1250" s="45" t="s">
        <v>2385</v>
      </c>
      <c r="F1250" t="s">
        <v>3018</v>
      </c>
      <c r="G1250" s="45" t="s">
        <v>2391</v>
      </c>
      <c r="H1250" s="47">
        <v>2645</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3056</v>
      </c>
      <c r="E1251" s="45" t="s">
        <v>2684</v>
      </c>
      <c r="F1251" t="s">
        <v>3018</v>
      </c>
      <c r="G1251" s="45" t="s">
        <v>2687</v>
      </c>
      <c r="H1251" s="47">
        <v>2646</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3056</v>
      </c>
      <c r="E1252" s="45" t="s">
        <v>2685</v>
      </c>
      <c r="F1252" t="s">
        <v>3018</v>
      </c>
      <c r="G1252" s="45" t="s">
        <v>2689</v>
      </c>
      <c r="H1252" s="47">
        <v>2647</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3056</v>
      </c>
      <c r="E1253" s="45" t="s">
        <v>2686</v>
      </c>
      <c r="F1253" t="s">
        <v>3018</v>
      </c>
      <c r="G1253" s="45" t="s">
        <v>2690</v>
      </c>
      <c r="H1253" s="47">
        <v>2648</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3056</v>
      </c>
      <c r="E1254" s="45" t="s">
        <v>2683</v>
      </c>
      <c r="F1254" t="s">
        <v>3018</v>
      </c>
      <c r="G1254" s="45" t="s">
        <v>2688</v>
      </c>
      <c r="H1254" s="47">
        <v>2649</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3057</v>
      </c>
      <c r="E1255" s="45" t="s">
        <v>2380</v>
      </c>
      <c r="F1255" t="s">
        <v>3019</v>
      </c>
      <c r="G1255" s="45" t="s">
        <v>2386</v>
      </c>
      <c r="H1255" s="47">
        <v>2650</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3057</v>
      </c>
      <c r="E1256" s="45" t="s">
        <v>2381</v>
      </c>
      <c r="F1256" t="s">
        <v>3019</v>
      </c>
      <c r="G1256" s="45" t="s">
        <v>2389</v>
      </c>
      <c r="H1256" s="47">
        <v>2651</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3057</v>
      </c>
      <c r="E1257" s="45" t="s">
        <v>2382</v>
      </c>
      <c r="F1257" t="s">
        <v>3019</v>
      </c>
      <c r="G1257" s="45" t="s">
        <v>2390</v>
      </c>
      <c r="H1257" s="47">
        <v>2652</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3057</v>
      </c>
      <c r="E1258" s="45" t="s">
        <v>2383</v>
      </c>
      <c r="F1258" t="s">
        <v>3019</v>
      </c>
      <c r="G1258" s="45" t="s">
        <v>2387</v>
      </c>
      <c r="H1258" s="47">
        <v>2653</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ref="C1259:C1314" si="49">C$1065</f>
        <v>Fraction of Feedstock Shifted</v>
      </c>
      <c r="D1259" s="6" t="s">
        <v>3057</v>
      </c>
      <c r="E1259" s="45" t="s">
        <v>2384</v>
      </c>
      <c r="F1259" t="s">
        <v>3019</v>
      </c>
      <c r="G1259" s="45" t="s">
        <v>2388</v>
      </c>
      <c r="H1259" s="47">
        <v>2654</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3057</v>
      </c>
      <c r="E1260" s="45" t="s">
        <v>2385</v>
      </c>
      <c r="F1260" t="s">
        <v>3019</v>
      </c>
      <c r="G1260" s="45" t="s">
        <v>2391</v>
      </c>
      <c r="H1260" s="47">
        <v>2655</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3057</v>
      </c>
      <c r="E1261" s="45" t="s">
        <v>2684</v>
      </c>
      <c r="F1261" t="s">
        <v>3019</v>
      </c>
      <c r="G1261" s="45" t="s">
        <v>2687</v>
      </c>
      <c r="H1261" s="47">
        <v>2656</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3057</v>
      </c>
      <c r="E1262" s="45" t="s">
        <v>2685</v>
      </c>
      <c r="F1262" t="s">
        <v>3019</v>
      </c>
      <c r="G1262" s="45" t="s">
        <v>2689</v>
      </c>
      <c r="H1262" s="47">
        <v>2657</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3057</v>
      </c>
      <c r="E1263" s="45" t="s">
        <v>2686</v>
      </c>
      <c r="F1263" t="s">
        <v>3019</v>
      </c>
      <c r="G1263" s="45" t="s">
        <v>2690</v>
      </c>
      <c r="H1263" s="47">
        <v>2658</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3057</v>
      </c>
      <c r="E1264" s="45" t="s">
        <v>2683</v>
      </c>
      <c r="F1264" t="s">
        <v>3019</v>
      </c>
      <c r="G1264" s="45" t="s">
        <v>2688</v>
      </c>
      <c r="H1264" s="47">
        <v>2659</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3058</v>
      </c>
      <c r="E1265" s="45" t="s">
        <v>2380</v>
      </c>
      <c r="F1265" t="s">
        <v>3020</v>
      </c>
      <c r="G1265" s="45" t="s">
        <v>2386</v>
      </c>
      <c r="H1265" s="47">
        <v>2660</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3058</v>
      </c>
      <c r="E1266" s="45" t="s">
        <v>2381</v>
      </c>
      <c r="F1266" t="s">
        <v>3020</v>
      </c>
      <c r="G1266" s="45" t="s">
        <v>2389</v>
      </c>
      <c r="H1266" s="47">
        <v>2661</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3058</v>
      </c>
      <c r="E1267" s="45" t="s">
        <v>2382</v>
      </c>
      <c r="F1267" t="s">
        <v>3020</v>
      </c>
      <c r="G1267" s="45" t="s">
        <v>2390</v>
      </c>
      <c r="H1267" s="47">
        <v>2662</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3058</v>
      </c>
      <c r="E1268" s="45" t="s">
        <v>2383</v>
      </c>
      <c r="F1268" t="s">
        <v>3020</v>
      </c>
      <c r="G1268" s="45" t="s">
        <v>2387</v>
      </c>
      <c r="H1268" s="47">
        <v>2663</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3058</v>
      </c>
      <c r="E1269" s="45" t="s">
        <v>2384</v>
      </c>
      <c r="F1269" t="s">
        <v>3020</v>
      </c>
      <c r="G1269" s="45" t="s">
        <v>2388</v>
      </c>
      <c r="H1269" s="47">
        <v>2664</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3058</v>
      </c>
      <c r="E1270" s="45" t="s">
        <v>2385</v>
      </c>
      <c r="F1270" t="s">
        <v>3020</v>
      </c>
      <c r="G1270" s="45" t="s">
        <v>2391</v>
      </c>
      <c r="H1270" s="47">
        <v>2665</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3058</v>
      </c>
      <c r="E1271" s="45" t="s">
        <v>2684</v>
      </c>
      <c r="F1271" t="s">
        <v>3020</v>
      </c>
      <c r="G1271" s="45" t="s">
        <v>2687</v>
      </c>
      <c r="H1271" s="47">
        <v>2666</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3058</v>
      </c>
      <c r="E1272" s="45" t="s">
        <v>2685</v>
      </c>
      <c r="F1272" t="s">
        <v>3020</v>
      </c>
      <c r="G1272" s="45" t="s">
        <v>2689</v>
      </c>
      <c r="H1272" s="47">
        <v>2667</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3058</v>
      </c>
      <c r="E1273" s="45" t="s">
        <v>2686</v>
      </c>
      <c r="F1273" t="s">
        <v>3020</v>
      </c>
      <c r="G1273" s="45" t="s">
        <v>2690</v>
      </c>
      <c r="H1273" s="47">
        <v>2668</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3058</v>
      </c>
      <c r="E1274" s="45" t="s">
        <v>2683</v>
      </c>
      <c r="F1274" t="s">
        <v>3020</v>
      </c>
      <c r="G1274" s="45" t="s">
        <v>2688</v>
      </c>
      <c r="H1274" s="47">
        <v>2669</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3059</v>
      </c>
      <c r="E1275" s="45" t="s">
        <v>2380</v>
      </c>
      <c r="F1275" t="s">
        <v>3021</v>
      </c>
      <c r="G1275" s="45" t="s">
        <v>2386</v>
      </c>
      <c r="H1275" s="47">
        <v>2670</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3059</v>
      </c>
      <c r="E1276" s="45" t="s">
        <v>2381</v>
      </c>
      <c r="F1276" t="s">
        <v>3021</v>
      </c>
      <c r="G1276" s="45" t="s">
        <v>2389</v>
      </c>
      <c r="H1276" s="47">
        <v>2671</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3059</v>
      </c>
      <c r="E1277" s="45" t="s">
        <v>2382</v>
      </c>
      <c r="F1277" t="s">
        <v>3021</v>
      </c>
      <c r="G1277" s="45" t="s">
        <v>2390</v>
      </c>
      <c r="H1277" s="47">
        <v>2672</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3059</v>
      </c>
      <c r="E1278" s="45" t="s">
        <v>2383</v>
      </c>
      <c r="F1278" t="s">
        <v>3021</v>
      </c>
      <c r="G1278" s="45" t="s">
        <v>2387</v>
      </c>
      <c r="H1278" s="47">
        <v>2673</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3059</v>
      </c>
      <c r="E1279" s="45" t="s">
        <v>2384</v>
      </c>
      <c r="F1279" t="s">
        <v>3021</v>
      </c>
      <c r="G1279" s="45" t="s">
        <v>2388</v>
      </c>
      <c r="H1279" s="47">
        <v>2674</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3059</v>
      </c>
      <c r="E1280" s="45" t="s">
        <v>2385</v>
      </c>
      <c r="F1280" t="s">
        <v>3021</v>
      </c>
      <c r="G1280" s="45" t="s">
        <v>2391</v>
      </c>
      <c r="H1280" s="47">
        <v>2675</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3059</v>
      </c>
      <c r="E1281" s="45" t="s">
        <v>2684</v>
      </c>
      <c r="F1281" t="s">
        <v>3021</v>
      </c>
      <c r="G1281" s="45" t="s">
        <v>2687</v>
      </c>
      <c r="H1281" s="47">
        <v>2676</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3059</v>
      </c>
      <c r="E1282" s="45" t="s">
        <v>2685</v>
      </c>
      <c r="F1282" t="s">
        <v>3021</v>
      </c>
      <c r="G1282" s="45" t="s">
        <v>2689</v>
      </c>
      <c r="H1282" s="47">
        <v>2677</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3059</v>
      </c>
      <c r="E1283" s="45" t="s">
        <v>2686</v>
      </c>
      <c r="F1283" t="s">
        <v>3021</v>
      </c>
      <c r="G1283" s="45" t="s">
        <v>2690</v>
      </c>
      <c r="H1283" s="47">
        <v>2678</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3059</v>
      </c>
      <c r="E1284" s="45" t="s">
        <v>2683</v>
      </c>
      <c r="F1284" t="s">
        <v>3021</v>
      </c>
      <c r="G1284" s="45" t="s">
        <v>2688</v>
      </c>
      <c r="H1284" s="47">
        <v>2679</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3060</v>
      </c>
      <c r="E1285" s="45" t="s">
        <v>2380</v>
      </c>
      <c r="F1285" t="s">
        <v>3022</v>
      </c>
      <c r="G1285" s="45" t="s">
        <v>2386</v>
      </c>
      <c r="H1285" s="47">
        <v>2680</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3060</v>
      </c>
      <c r="E1286" s="45" t="s">
        <v>2381</v>
      </c>
      <c r="F1286" t="s">
        <v>3022</v>
      </c>
      <c r="G1286" s="45" t="s">
        <v>2389</v>
      </c>
      <c r="H1286" s="47">
        <v>2681</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3060</v>
      </c>
      <c r="E1287" s="45" t="s">
        <v>2382</v>
      </c>
      <c r="F1287" t="s">
        <v>3022</v>
      </c>
      <c r="G1287" s="45" t="s">
        <v>2390</v>
      </c>
      <c r="H1287" s="47">
        <v>2682</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3060</v>
      </c>
      <c r="E1288" s="45" t="s">
        <v>2383</v>
      </c>
      <c r="F1288" t="s">
        <v>3022</v>
      </c>
      <c r="G1288" s="45" t="s">
        <v>2387</v>
      </c>
      <c r="H1288" s="47">
        <v>2683</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3060</v>
      </c>
      <c r="E1289" s="45" t="s">
        <v>2384</v>
      </c>
      <c r="F1289" t="s">
        <v>3022</v>
      </c>
      <c r="G1289" s="45" t="s">
        <v>2388</v>
      </c>
      <c r="H1289" s="47">
        <v>2684</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3060</v>
      </c>
      <c r="E1290" s="45" t="s">
        <v>2385</v>
      </c>
      <c r="F1290" t="s">
        <v>3022</v>
      </c>
      <c r="G1290" s="45" t="s">
        <v>2391</v>
      </c>
      <c r="H1290" s="47">
        <v>2685</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3060</v>
      </c>
      <c r="E1291" s="45" t="s">
        <v>2684</v>
      </c>
      <c r="F1291" t="s">
        <v>3022</v>
      </c>
      <c r="G1291" s="45" t="s">
        <v>2687</v>
      </c>
      <c r="H1291" s="47">
        <v>2686</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3060</v>
      </c>
      <c r="E1292" s="45" t="s">
        <v>2685</v>
      </c>
      <c r="F1292" t="s">
        <v>3022</v>
      </c>
      <c r="G1292" s="45" t="s">
        <v>2689</v>
      </c>
      <c r="H1292" s="47">
        <v>2687</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3060</v>
      </c>
      <c r="E1293" s="45" t="s">
        <v>2686</v>
      </c>
      <c r="F1293" t="s">
        <v>3022</v>
      </c>
      <c r="G1293" s="45" t="s">
        <v>2690</v>
      </c>
      <c r="H1293" s="47">
        <v>2688</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3060</v>
      </c>
      <c r="E1294" s="45" t="s">
        <v>2683</v>
      </c>
      <c r="F1294" t="s">
        <v>3022</v>
      </c>
      <c r="G1294" s="45" t="s">
        <v>2688</v>
      </c>
      <c r="H1294" s="47">
        <v>2689</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3061</v>
      </c>
      <c r="E1295" s="45" t="s">
        <v>2380</v>
      </c>
      <c r="F1295" t="s">
        <v>3064</v>
      </c>
      <c r="G1295" s="45" t="s">
        <v>2386</v>
      </c>
      <c r="H1295" s="47">
        <v>2690</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3061</v>
      </c>
      <c r="E1296" s="45" t="s">
        <v>2381</v>
      </c>
      <c r="F1296" t="s">
        <v>3064</v>
      </c>
      <c r="G1296" s="45" t="s">
        <v>2389</v>
      </c>
      <c r="H1296" s="47">
        <v>2691</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3061</v>
      </c>
      <c r="E1297" s="45" t="s">
        <v>2382</v>
      </c>
      <c r="F1297" t="s">
        <v>3064</v>
      </c>
      <c r="G1297" s="45" t="s">
        <v>2390</v>
      </c>
      <c r="H1297" s="47">
        <v>2692</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3061</v>
      </c>
      <c r="E1298" s="45" t="s">
        <v>2383</v>
      </c>
      <c r="F1298" t="s">
        <v>3064</v>
      </c>
      <c r="G1298" s="45" t="s">
        <v>2387</v>
      </c>
      <c r="H1298" s="47">
        <v>2693</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3061</v>
      </c>
      <c r="E1299" s="45" t="s">
        <v>2384</v>
      </c>
      <c r="F1299" t="s">
        <v>3064</v>
      </c>
      <c r="G1299" s="45" t="s">
        <v>2388</v>
      </c>
      <c r="H1299" s="47">
        <v>2694</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3061</v>
      </c>
      <c r="E1300" s="45" t="s">
        <v>2385</v>
      </c>
      <c r="F1300" t="s">
        <v>3064</v>
      </c>
      <c r="G1300" s="45" t="s">
        <v>2391</v>
      </c>
      <c r="H1300" s="47">
        <v>2695</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3061</v>
      </c>
      <c r="E1301" s="45" t="s">
        <v>2684</v>
      </c>
      <c r="F1301" t="s">
        <v>3064</v>
      </c>
      <c r="G1301" s="45" t="s">
        <v>2687</v>
      </c>
      <c r="H1301" s="47">
        <v>2696</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3061</v>
      </c>
      <c r="E1302" s="45" t="s">
        <v>2685</v>
      </c>
      <c r="F1302" t="s">
        <v>3064</v>
      </c>
      <c r="G1302" s="45" t="s">
        <v>2689</v>
      </c>
      <c r="H1302" s="47">
        <v>2697</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3061</v>
      </c>
      <c r="E1303" s="45" t="s">
        <v>2686</v>
      </c>
      <c r="F1303" t="s">
        <v>3064</v>
      </c>
      <c r="G1303" s="45" t="s">
        <v>2690</v>
      </c>
      <c r="H1303" s="47">
        <v>2698</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3061</v>
      </c>
      <c r="E1304" s="45" t="s">
        <v>2683</v>
      </c>
      <c r="F1304" t="s">
        <v>3064</v>
      </c>
      <c r="G1304" s="45" t="s">
        <v>2688</v>
      </c>
      <c r="H1304" s="47">
        <v>2699</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3062</v>
      </c>
      <c r="E1305" s="45" t="s">
        <v>2380</v>
      </c>
      <c r="F1305" t="s">
        <v>3023</v>
      </c>
      <c r="G1305" s="45" t="s">
        <v>2386</v>
      </c>
      <c r="H1305" s="47">
        <v>2700</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3062</v>
      </c>
      <c r="E1306" s="45" t="s">
        <v>2381</v>
      </c>
      <c r="F1306" t="s">
        <v>3023</v>
      </c>
      <c r="G1306" s="45" t="s">
        <v>2389</v>
      </c>
      <c r="H1306" s="47">
        <v>2701</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3062</v>
      </c>
      <c r="E1307" s="45" t="s">
        <v>2382</v>
      </c>
      <c r="F1307" t="s">
        <v>3023</v>
      </c>
      <c r="G1307" s="45" t="s">
        <v>2390</v>
      </c>
      <c r="H1307" s="47">
        <v>2702</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3062</v>
      </c>
      <c r="E1308" s="45" t="s">
        <v>2383</v>
      </c>
      <c r="F1308" t="s">
        <v>3023</v>
      </c>
      <c r="G1308" s="45" t="s">
        <v>2387</v>
      </c>
      <c r="H1308" s="47">
        <v>2703</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3062</v>
      </c>
      <c r="E1309" s="45" t="s">
        <v>2384</v>
      </c>
      <c r="F1309" t="s">
        <v>3023</v>
      </c>
      <c r="G1309" s="45" t="s">
        <v>2388</v>
      </c>
      <c r="H1309" s="47">
        <v>2704</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3062</v>
      </c>
      <c r="E1310" s="45" t="s">
        <v>2385</v>
      </c>
      <c r="F1310" t="s">
        <v>3023</v>
      </c>
      <c r="G1310" s="45" t="s">
        <v>2391</v>
      </c>
      <c r="H1310" s="47">
        <v>2705</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3062</v>
      </c>
      <c r="E1311" s="45" t="s">
        <v>2684</v>
      </c>
      <c r="F1311" t="s">
        <v>3023</v>
      </c>
      <c r="G1311" s="45" t="s">
        <v>2687</v>
      </c>
      <c r="H1311" s="47">
        <v>2706</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3062</v>
      </c>
      <c r="E1312" s="45" t="s">
        <v>2685</v>
      </c>
      <c r="F1312" t="s">
        <v>3023</v>
      </c>
      <c r="G1312" s="45" t="s">
        <v>2689</v>
      </c>
      <c r="H1312" s="47">
        <v>2707</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3062</v>
      </c>
      <c r="E1313" s="45" t="s">
        <v>2686</v>
      </c>
      <c r="F1313" t="s">
        <v>3023</v>
      </c>
      <c r="G1313" s="45" t="s">
        <v>2690</v>
      </c>
      <c r="H1313" s="47">
        <v>2708</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3062</v>
      </c>
      <c r="E1314" s="45" t="s">
        <v>2683</v>
      </c>
      <c r="F1314" t="s">
        <v>3023</v>
      </c>
      <c r="G1314" s="45" t="s">
        <v>2688</v>
      </c>
      <c r="H1314" s="47">
        <v>2709</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t="s">
        <v>3514</v>
      </c>
      <c r="D1315" s="45" t="s">
        <v>3038</v>
      </c>
      <c r="E1315" s="1" t="s">
        <v>3490</v>
      </c>
      <c r="F1315" t="s">
        <v>3063</v>
      </c>
      <c r="G1315" s="45" t="s">
        <v>3497</v>
      </c>
      <c r="H1315" s="43">
        <v>2034</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C$1315</f>
        <v>Fraction of Eligible Industrial Energy Use Shifted to Hydrogen</v>
      </c>
      <c r="D1316" s="45" t="s">
        <v>3038</v>
      </c>
      <c r="E1316" s="1" t="s">
        <v>3491</v>
      </c>
      <c r="F1316" t="s">
        <v>3063</v>
      </c>
      <c r="G1316" s="45" t="s">
        <v>3498</v>
      </c>
      <c r="H1316" s="43">
        <v>2035</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ref="C1317:C1380" si="50">C$1315</f>
        <v>Fraction of Eligible Industrial Energy Use Shifted to Hydrogen</v>
      </c>
      <c r="D1317" s="45" t="s">
        <v>3038</v>
      </c>
      <c r="E1317" s="1" t="s">
        <v>3492</v>
      </c>
      <c r="F1317" t="s">
        <v>3063</v>
      </c>
      <c r="G1317" s="45" t="s">
        <v>3499</v>
      </c>
      <c r="H1317" s="43">
        <v>2036</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50"/>
        <v>Fraction of Eligible Industrial Energy Use Shifted to Hydrogen</v>
      </c>
      <c r="D1318" s="45" t="s">
        <v>3038</v>
      </c>
      <c r="E1318" s="1" t="s">
        <v>3493</v>
      </c>
      <c r="F1318" t="s">
        <v>3063</v>
      </c>
      <c r="G1318" s="45" t="s">
        <v>3500</v>
      </c>
      <c r="H1318" s="43">
        <v>2037</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3038</v>
      </c>
      <c r="E1319" s="1" t="s">
        <v>3494</v>
      </c>
      <c r="F1319" t="s">
        <v>3063</v>
      </c>
      <c r="G1319" s="45" t="s">
        <v>3501</v>
      </c>
      <c r="H1319" s="43">
        <v>2038</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3038</v>
      </c>
      <c r="E1320" s="1" t="s">
        <v>3495</v>
      </c>
      <c r="F1320" t="s">
        <v>3063</v>
      </c>
      <c r="G1320" s="45" t="s">
        <v>3502</v>
      </c>
      <c r="H1320" s="43">
        <v>2039</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3038</v>
      </c>
      <c r="E1321" s="1" t="s">
        <v>3496</v>
      </c>
      <c r="F1321" t="s">
        <v>3063</v>
      </c>
      <c r="G1321" s="45" t="s">
        <v>3503</v>
      </c>
      <c r="H1321" s="43">
        <v>2040</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3038</v>
      </c>
      <c r="E1322" s="1" t="s">
        <v>3643</v>
      </c>
      <c r="F1322" t="s">
        <v>3063</v>
      </c>
      <c r="G1322" s="45" t="s">
        <v>3643</v>
      </c>
      <c r="H1322" s="43">
        <v>2041</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6" t="s">
        <v>3039</v>
      </c>
      <c r="E1323" s="1" t="s">
        <v>3490</v>
      </c>
      <c r="F1323" t="s">
        <v>2737</v>
      </c>
      <c r="G1323" s="45" t="s">
        <v>3497</v>
      </c>
      <c r="H1323" s="43">
        <v>2042</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3039</v>
      </c>
      <c r="E1324" s="1" t="s">
        <v>3491</v>
      </c>
      <c r="F1324" t="s">
        <v>2737</v>
      </c>
      <c r="G1324" s="45" t="s">
        <v>3498</v>
      </c>
      <c r="H1324" s="43">
        <v>2043</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3039</v>
      </c>
      <c r="E1325" s="1" t="s">
        <v>3492</v>
      </c>
      <c r="F1325" t="s">
        <v>2737</v>
      </c>
      <c r="G1325" s="45" t="s">
        <v>3499</v>
      </c>
      <c r="H1325" s="43">
        <v>2044</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3039</v>
      </c>
      <c r="E1326" s="1" t="s">
        <v>3493</v>
      </c>
      <c r="F1326" t="s">
        <v>2737</v>
      </c>
      <c r="G1326" s="45" t="s">
        <v>3500</v>
      </c>
      <c r="H1326" s="43">
        <v>2045</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3039</v>
      </c>
      <c r="E1327" s="1" t="s">
        <v>3494</v>
      </c>
      <c r="F1327" t="s">
        <v>2737</v>
      </c>
      <c r="G1327" s="45" t="s">
        <v>3501</v>
      </c>
      <c r="H1327" s="43">
        <v>2046</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3039</v>
      </c>
      <c r="E1328" s="1" t="s">
        <v>3495</v>
      </c>
      <c r="F1328" t="s">
        <v>2737</v>
      </c>
      <c r="G1328" s="45" t="s">
        <v>3502</v>
      </c>
      <c r="H1328" s="43">
        <v>2047</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3039</v>
      </c>
      <c r="E1329" s="1" t="s">
        <v>3496</v>
      </c>
      <c r="F1329" t="s">
        <v>2737</v>
      </c>
      <c r="G1329" s="45" t="s">
        <v>3503</v>
      </c>
      <c r="H1329" s="43">
        <v>2048</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3039</v>
      </c>
      <c r="E1330" s="1" t="s">
        <v>3643</v>
      </c>
      <c r="F1330" t="s">
        <v>2737</v>
      </c>
      <c r="G1330" s="45" t="s">
        <v>3643</v>
      </c>
      <c r="H1330" s="43">
        <v>2049</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3040</v>
      </c>
      <c r="E1331" s="1" t="s">
        <v>3490</v>
      </c>
      <c r="F1331" t="s">
        <v>3004</v>
      </c>
      <c r="G1331" s="45" t="s">
        <v>3497</v>
      </c>
      <c r="H1331" s="43">
        <v>2050</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3040</v>
      </c>
      <c r="E1332" s="1" t="s">
        <v>3491</v>
      </c>
      <c r="F1332" t="s">
        <v>3004</v>
      </c>
      <c r="G1332" s="45" t="s">
        <v>3498</v>
      </c>
      <c r="H1332" s="43">
        <v>2051</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3040</v>
      </c>
      <c r="E1333" s="1" t="s">
        <v>3492</v>
      </c>
      <c r="F1333" t="s">
        <v>3004</v>
      </c>
      <c r="G1333" s="45" t="s">
        <v>3499</v>
      </c>
      <c r="H1333" s="43">
        <v>2052</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3040</v>
      </c>
      <c r="E1334" s="1" t="s">
        <v>3493</v>
      </c>
      <c r="F1334" t="s">
        <v>3004</v>
      </c>
      <c r="G1334" s="45" t="s">
        <v>3500</v>
      </c>
      <c r="H1334" s="43">
        <v>2053</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3040</v>
      </c>
      <c r="E1335" s="1" t="s">
        <v>3494</v>
      </c>
      <c r="F1335" t="s">
        <v>3004</v>
      </c>
      <c r="G1335" s="45" t="s">
        <v>3501</v>
      </c>
      <c r="H1335" s="43">
        <v>2054</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3040</v>
      </c>
      <c r="E1336" s="1" t="s">
        <v>3495</v>
      </c>
      <c r="F1336" t="s">
        <v>3004</v>
      </c>
      <c r="G1336" s="45" t="s">
        <v>3502</v>
      </c>
      <c r="H1336" s="43">
        <v>2055</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3040</v>
      </c>
      <c r="E1337" s="1" t="s">
        <v>3496</v>
      </c>
      <c r="F1337" t="s">
        <v>3004</v>
      </c>
      <c r="G1337" s="45" t="s">
        <v>3503</v>
      </c>
      <c r="H1337" s="43">
        <v>2056</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3040</v>
      </c>
      <c r="E1338" s="1" t="s">
        <v>3643</v>
      </c>
      <c r="F1338" t="s">
        <v>3004</v>
      </c>
      <c r="G1338" s="45" t="s">
        <v>3643</v>
      </c>
      <c r="H1338" s="43">
        <v>2057</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3041</v>
      </c>
      <c r="E1339" s="1" t="s">
        <v>3490</v>
      </c>
      <c r="F1339" t="s">
        <v>3005</v>
      </c>
      <c r="G1339" s="45" t="s">
        <v>3497</v>
      </c>
      <c r="H1339" s="43">
        <v>2058</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3041</v>
      </c>
      <c r="E1340" s="1" t="s">
        <v>3491</v>
      </c>
      <c r="F1340" t="s">
        <v>3005</v>
      </c>
      <c r="G1340" s="45" t="s">
        <v>3498</v>
      </c>
      <c r="H1340" s="43">
        <v>2059</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3041</v>
      </c>
      <c r="E1341" s="1" t="s">
        <v>3492</v>
      </c>
      <c r="F1341" t="s">
        <v>3005</v>
      </c>
      <c r="G1341" s="45" t="s">
        <v>3499</v>
      </c>
      <c r="H1341" s="43">
        <v>2060</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3041</v>
      </c>
      <c r="E1342" s="1" t="s">
        <v>3493</v>
      </c>
      <c r="F1342" t="s">
        <v>3005</v>
      </c>
      <c r="G1342" s="45" t="s">
        <v>3500</v>
      </c>
      <c r="H1342" s="43">
        <v>2061</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3041</v>
      </c>
      <c r="E1343" s="1" t="s">
        <v>3494</v>
      </c>
      <c r="F1343" t="s">
        <v>3005</v>
      </c>
      <c r="G1343" s="45" t="s">
        <v>3501</v>
      </c>
      <c r="H1343" s="43">
        <v>2062</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3041</v>
      </c>
      <c r="E1344" s="1" t="s">
        <v>3495</v>
      </c>
      <c r="F1344" t="s">
        <v>3005</v>
      </c>
      <c r="G1344" s="45" t="s">
        <v>3502</v>
      </c>
      <c r="H1344" s="43">
        <v>2063</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3041</v>
      </c>
      <c r="E1345" s="1" t="s">
        <v>3496</v>
      </c>
      <c r="F1345" t="s">
        <v>3005</v>
      </c>
      <c r="G1345" s="45" t="s">
        <v>3503</v>
      </c>
      <c r="H1345" s="43">
        <v>2064</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3041</v>
      </c>
      <c r="E1346" s="1" t="s">
        <v>3643</v>
      </c>
      <c r="F1346" t="s">
        <v>3005</v>
      </c>
      <c r="G1346" s="45" t="s">
        <v>3643</v>
      </c>
      <c r="H1346" s="43">
        <v>2065</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3042</v>
      </c>
      <c r="E1347" s="1" t="s">
        <v>3490</v>
      </c>
      <c r="F1347" t="s">
        <v>3006</v>
      </c>
      <c r="G1347" s="45" t="s">
        <v>3497</v>
      </c>
      <c r="H1347" s="43">
        <v>2066</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3042</v>
      </c>
      <c r="E1348" s="1" t="s">
        <v>3491</v>
      </c>
      <c r="F1348" t="s">
        <v>3006</v>
      </c>
      <c r="G1348" s="45" t="s">
        <v>3498</v>
      </c>
      <c r="H1348" s="43">
        <v>2067</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3042</v>
      </c>
      <c r="E1349" s="1" t="s">
        <v>3492</v>
      </c>
      <c r="F1349" t="s">
        <v>3006</v>
      </c>
      <c r="G1349" s="45" t="s">
        <v>3499</v>
      </c>
      <c r="H1349" s="43">
        <v>2068</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3042</v>
      </c>
      <c r="E1350" s="1" t="s">
        <v>3493</v>
      </c>
      <c r="F1350" t="s">
        <v>3006</v>
      </c>
      <c r="G1350" s="45" t="s">
        <v>3500</v>
      </c>
      <c r="H1350" s="43">
        <v>2069</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3042</v>
      </c>
      <c r="E1351" s="1" t="s">
        <v>3494</v>
      </c>
      <c r="F1351" t="s">
        <v>3006</v>
      </c>
      <c r="G1351" s="45" t="s">
        <v>3501</v>
      </c>
      <c r="H1351" s="43">
        <v>2070</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3042</v>
      </c>
      <c r="E1352" s="1" t="s">
        <v>3495</v>
      </c>
      <c r="F1352" t="s">
        <v>3006</v>
      </c>
      <c r="G1352" s="45" t="s">
        <v>3502</v>
      </c>
      <c r="H1352" s="43">
        <v>2071</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3042</v>
      </c>
      <c r="E1353" s="1" t="s">
        <v>3496</v>
      </c>
      <c r="F1353" t="s">
        <v>3006</v>
      </c>
      <c r="G1353" s="45" t="s">
        <v>3503</v>
      </c>
      <c r="H1353" s="43">
        <v>2072</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3042</v>
      </c>
      <c r="E1354" s="1" t="s">
        <v>3643</v>
      </c>
      <c r="F1354" t="s">
        <v>3006</v>
      </c>
      <c r="G1354" s="45" t="s">
        <v>3643</v>
      </c>
      <c r="H1354" s="43">
        <v>2073</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3043</v>
      </c>
      <c r="E1355" s="1" t="s">
        <v>3490</v>
      </c>
      <c r="F1355" t="s">
        <v>3007</v>
      </c>
      <c r="G1355" s="45" t="s">
        <v>3497</v>
      </c>
      <c r="H1355" s="43">
        <v>2074</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3043</v>
      </c>
      <c r="E1356" s="1" t="s">
        <v>3491</v>
      </c>
      <c r="F1356" t="s">
        <v>3007</v>
      </c>
      <c r="G1356" s="45" t="s">
        <v>3498</v>
      </c>
      <c r="H1356" s="43">
        <v>2075</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3043</v>
      </c>
      <c r="E1357" s="1" t="s">
        <v>3492</v>
      </c>
      <c r="F1357" t="s">
        <v>3007</v>
      </c>
      <c r="G1357" s="45" t="s">
        <v>3499</v>
      </c>
      <c r="H1357" s="43">
        <v>2076</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3043</v>
      </c>
      <c r="E1358" s="1" t="s">
        <v>3493</v>
      </c>
      <c r="F1358" t="s">
        <v>3007</v>
      </c>
      <c r="G1358" s="45" t="s">
        <v>3500</v>
      </c>
      <c r="H1358" s="43">
        <v>2077</v>
      </c>
      <c r="I1358" s="324" t="s">
        <v>41</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3043</v>
      </c>
      <c r="E1359" s="1" t="s">
        <v>3494</v>
      </c>
      <c r="F1359" t="s">
        <v>3007</v>
      </c>
      <c r="G1359" s="45" t="s">
        <v>3501</v>
      </c>
      <c r="H1359" s="43">
        <v>2078</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3043</v>
      </c>
      <c r="E1360" s="1" t="s">
        <v>3495</v>
      </c>
      <c r="F1360" t="s">
        <v>3007</v>
      </c>
      <c r="G1360" s="45" t="s">
        <v>3502</v>
      </c>
      <c r="H1360" s="43">
        <v>2079</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3043</v>
      </c>
      <c r="E1361" s="1" t="s">
        <v>3496</v>
      </c>
      <c r="F1361" t="s">
        <v>3007</v>
      </c>
      <c r="G1361" s="45" t="s">
        <v>3503</v>
      </c>
      <c r="H1361" s="43">
        <v>2080</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3043</v>
      </c>
      <c r="E1362" s="1" t="s">
        <v>3643</v>
      </c>
      <c r="F1362" t="s">
        <v>3007</v>
      </c>
      <c r="G1362" s="45" t="s">
        <v>3643</v>
      </c>
      <c r="H1362" s="43">
        <v>2081</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3044</v>
      </c>
      <c r="E1363" s="1" t="s">
        <v>3490</v>
      </c>
      <c r="F1363" t="s">
        <v>3008</v>
      </c>
      <c r="G1363" s="45" t="s">
        <v>3497</v>
      </c>
      <c r="H1363" s="43">
        <v>2082</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3044</v>
      </c>
      <c r="E1364" s="1" t="s">
        <v>3491</v>
      </c>
      <c r="F1364" t="s">
        <v>3008</v>
      </c>
      <c r="G1364" s="45" t="s">
        <v>3498</v>
      </c>
      <c r="H1364" s="43">
        <v>2083</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3044</v>
      </c>
      <c r="E1365" s="1" t="s">
        <v>3492</v>
      </c>
      <c r="F1365" t="s">
        <v>3008</v>
      </c>
      <c r="G1365" s="45" t="s">
        <v>3499</v>
      </c>
      <c r="H1365" s="43">
        <v>2084</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3044</v>
      </c>
      <c r="E1366" s="1" t="s">
        <v>3493</v>
      </c>
      <c r="F1366" t="s">
        <v>3008</v>
      </c>
      <c r="G1366" s="45" t="s">
        <v>3500</v>
      </c>
      <c r="H1366" s="43">
        <v>2085</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3044</v>
      </c>
      <c r="E1367" s="1" t="s">
        <v>3494</v>
      </c>
      <c r="F1367" t="s">
        <v>3008</v>
      </c>
      <c r="G1367" s="45" t="s">
        <v>3501</v>
      </c>
      <c r="H1367" s="43">
        <v>2086</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3044</v>
      </c>
      <c r="E1368" s="1" t="s">
        <v>3495</v>
      </c>
      <c r="F1368" t="s">
        <v>3008</v>
      </c>
      <c r="G1368" s="45" t="s">
        <v>3502</v>
      </c>
      <c r="H1368" s="43">
        <v>2087</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3044</v>
      </c>
      <c r="E1369" s="1" t="s">
        <v>3496</v>
      </c>
      <c r="F1369" t="s">
        <v>3008</v>
      </c>
      <c r="G1369" s="45" t="s">
        <v>3503</v>
      </c>
      <c r="H1369" s="43">
        <v>2088</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3044</v>
      </c>
      <c r="E1370" s="1" t="s">
        <v>3643</v>
      </c>
      <c r="F1370" t="s">
        <v>3008</v>
      </c>
      <c r="G1370" s="45" t="s">
        <v>3643</v>
      </c>
      <c r="H1370" s="43">
        <v>2089</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3045</v>
      </c>
      <c r="E1371" s="1" t="s">
        <v>3490</v>
      </c>
      <c r="F1371" t="s">
        <v>3009</v>
      </c>
      <c r="G1371" s="45" t="s">
        <v>3497</v>
      </c>
      <c r="H1371" s="43">
        <v>2090</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3045</v>
      </c>
      <c r="E1372" s="1" t="s">
        <v>3491</v>
      </c>
      <c r="F1372" t="s">
        <v>3009</v>
      </c>
      <c r="G1372" s="45" t="s">
        <v>3498</v>
      </c>
      <c r="H1372" s="43">
        <v>2091</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3045</v>
      </c>
      <c r="E1373" s="1" t="s">
        <v>3492</v>
      </c>
      <c r="F1373" t="s">
        <v>3009</v>
      </c>
      <c r="G1373" s="45" t="s">
        <v>3499</v>
      </c>
      <c r="H1373" s="43">
        <v>2092</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3045</v>
      </c>
      <c r="E1374" s="1" t="s">
        <v>3493</v>
      </c>
      <c r="F1374" t="s">
        <v>3009</v>
      </c>
      <c r="G1374" s="45" t="s">
        <v>3500</v>
      </c>
      <c r="H1374" s="43">
        <v>2093</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3045</v>
      </c>
      <c r="E1375" s="1" t="s">
        <v>3494</v>
      </c>
      <c r="F1375" t="s">
        <v>3009</v>
      </c>
      <c r="G1375" s="45" t="s">
        <v>3501</v>
      </c>
      <c r="H1375" s="43">
        <v>2094</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3045</v>
      </c>
      <c r="E1376" s="1" t="s">
        <v>3495</v>
      </c>
      <c r="F1376" t="s">
        <v>3009</v>
      </c>
      <c r="G1376" s="45" t="s">
        <v>3502</v>
      </c>
      <c r="H1376" s="43">
        <v>2095</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3045</v>
      </c>
      <c r="E1377" s="1" t="s">
        <v>3496</v>
      </c>
      <c r="F1377" t="s">
        <v>3009</v>
      </c>
      <c r="G1377" s="45" t="s">
        <v>3503</v>
      </c>
      <c r="H1377" s="43">
        <v>2096</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3045</v>
      </c>
      <c r="E1378" s="1" t="s">
        <v>3643</v>
      </c>
      <c r="F1378" t="s">
        <v>3009</v>
      </c>
      <c r="G1378" s="45" t="s">
        <v>3643</v>
      </c>
      <c r="H1378" s="43">
        <v>2097</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3046</v>
      </c>
      <c r="E1379" s="1" t="s">
        <v>3490</v>
      </c>
      <c r="F1379" t="s">
        <v>3010</v>
      </c>
      <c r="G1379" s="45" t="s">
        <v>3497</v>
      </c>
      <c r="H1379" s="43">
        <v>2098</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3046</v>
      </c>
      <c r="E1380" s="1" t="s">
        <v>3491</v>
      </c>
      <c r="F1380" t="s">
        <v>3010</v>
      </c>
      <c r="G1380" s="45" t="s">
        <v>3498</v>
      </c>
      <c r="H1380" s="43">
        <v>2099</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ref="C1381:C1444" si="51">C$1315</f>
        <v>Fraction of Eligible Industrial Energy Use Shifted to Hydrogen</v>
      </c>
      <c r="D1381" s="6" t="s">
        <v>3046</v>
      </c>
      <c r="E1381" s="1" t="s">
        <v>3492</v>
      </c>
      <c r="F1381" t="s">
        <v>3010</v>
      </c>
      <c r="G1381" s="45" t="s">
        <v>3499</v>
      </c>
      <c r="H1381" s="43">
        <v>2100</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3046</v>
      </c>
      <c r="E1382" s="1" t="s">
        <v>3493</v>
      </c>
      <c r="F1382" t="s">
        <v>3010</v>
      </c>
      <c r="G1382" s="45" t="s">
        <v>3500</v>
      </c>
      <c r="H1382" s="43">
        <v>2101</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3046</v>
      </c>
      <c r="E1383" s="1" t="s">
        <v>3494</v>
      </c>
      <c r="F1383" t="s">
        <v>3010</v>
      </c>
      <c r="G1383" s="45" t="s">
        <v>3501</v>
      </c>
      <c r="H1383" s="43">
        <v>2102</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3046</v>
      </c>
      <c r="E1384" s="1" t="s">
        <v>3495</v>
      </c>
      <c r="F1384" t="s">
        <v>3010</v>
      </c>
      <c r="G1384" s="45" t="s">
        <v>3502</v>
      </c>
      <c r="H1384" s="43">
        <v>2103</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3046</v>
      </c>
      <c r="E1385" s="1" t="s">
        <v>3496</v>
      </c>
      <c r="F1385" t="s">
        <v>3010</v>
      </c>
      <c r="G1385" s="45" t="s">
        <v>3503</v>
      </c>
      <c r="H1385" s="43">
        <v>2104</v>
      </c>
      <c r="I1385" s="324" t="s">
        <v>41</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3046</v>
      </c>
      <c r="E1386" s="1" t="s">
        <v>3643</v>
      </c>
      <c r="F1386" t="s">
        <v>3010</v>
      </c>
      <c r="G1386" s="45" t="s">
        <v>3643</v>
      </c>
      <c r="H1386" s="43">
        <v>2105</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3047</v>
      </c>
      <c r="E1387" s="1" t="s">
        <v>3490</v>
      </c>
      <c r="F1387" t="s">
        <v>2557</v>
      </c>
      <c r="G1387" s="45" t="s">
        <v>3497</v>
      </c>
      <c r="H1387" s="43">
        <v>2106</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3047</v>
      </c>
      <c r="E1388" s="1" t="s">
        <v>3491</v>
      </c>
      <c r="F1388" t="s">
        <v>2557</v>
      </c>
      <c r="G1388" s="45" t="s">
        <v>3498</v>
      </c>
      <c r="H1388" s="43">
        <v>2107</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3047</v>
      </c>
      <c r="E1389" s="1" t="s">
        <v>3492</v>
      </c>
      <c r="F1389" t="s">
        <v>2557</v>
      </c>
      <c r="G1389" s="45" t="s">
        <v>3499</v>
      </c>
      <c r="H1389" s="43">
        <v>2108</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3047</v>
      </c>
      <c r="E1390" s="1" t="s">
        <v>3493</v>
      </c>
      <c r="F1390" t="s">
        <v>2557</v>
      </c>
      <c r="G1390" s="45" t="s">
        <v>3500</v>
      </c>
      <c r="H1390" s="43">
        <v>2109</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3047</v>
      </c>
      <c r="E1391" s="1" t="s">
        <v>3494</v>
      </c>
      <c r="F1391" t="s">
        <v>2557</v>
      </c>
      <c r="G1391" s="45" t="s">
        <v>3501</v>
      </c>
      <c r="H1391" s="43">
        <v>2110</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3047</v>
      </c>
      <c r="E1392" s="1" t="s">
        <v>3495</v>
      </c>
      <c r="F1392" t="s">
        <v>2557</v>
      </c>
      <c r="G1392" s="45" t="s">
        <v>3502</v>
      </c>
      <c r="H1392" s="43">
        <v>2111</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3047</v>
      </c>
      <c r="E1393" s="1" t="s">
        <v>3496</v>
      </c>
      <c r="F1393" t="s">
        <v>2557</v>
      </c>
      <c r="G1393" s="45" t="s">
        <v>3503</v>
      </c>
      <c r="H1393" s="43">
        <v>2112</v>
      </c>
      <c r="I1393" s="324" t="s">
        <v>41</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3047</v>
      </c>
      <c r="E1394" s="1" t="s">
        <v>3643</v>
      </c>
      <c r="F1394" t="s">
        <v>2557</v>
      </c>
      <c r="G1394" s="45" t="s">
        <v>3643</v>
      </c>
      <c r="H1394" s="43">
        <v>2113</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3048</v>
      </c>
      <c r="E1395" s="1" t="s">
        <v>3490</v>
      </c>
      <c r="F1395" t="s">
        <v>3011</v>
      </c>
      <c r="G1395" s="45" t="s">
        <v>3497</v>
      </c>
      <c r="H1395" s="43">
        <v>2114</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3048</v>
      </c>
      <c r="E1396" s="1" t="s">
        <v>3491</v>
      </c>
      <c r="F1396" t="s">
        <v>3011</v>
      </c>
      <c r="G1396" s="45" t="s">
        <v>3498</v>
      </c>
      <c r="H1396" s="43">
        <v>2115</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3048</v>
      </c>
      <c r="E1397" s="1" t="s">
        <v>3492</v>
      </c>
      <c r="F1397" t="s">
        <v>3011</v>
      </c>
      <c r="G1397" s="45" t="s">
        <v>3499</v>
      </c>
      <c r="H1397" s="43">
        <v>2116</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3048</v>
      </c>
      <c r="E1398" s="1" t="s">
        <v>3493</v>
      </c>
      <c r="F1398" t="s">
        <v>3011</v>
      </c>
      <c r="G1398" s="45" t="s">
        <v>3500</v>
      </c>
      <c r="H1398" s="43">
        <v>2117</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3048</v>
      </c>
      <c r="E1399" s="1" t="s">
        <v>3494</v>
      </c>
      <c r="F1399" t="s">
        <v>3011</v>
      </c>
      <c r="G1399" s="45" t="s">
        <v>3501</v>
      </c>
      <c r="H1399" s="43">
        <v>2118</v>
      </c>
      <c r="I1399" s="324" t="s">
        <v>41</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3048</v>
      </c>
      <c r="E1400" s="1" t="s">
        <v>3495</v>
      </c>
      <c r="F1400" t="s">
        <v>3011</v>
      </c>
      <c r="G1400" s="45" t="s">
        <v>3502</v>
      </c>
      <c r="H1400" s="43">
        <v>2119</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3048</v>
      </c>
      <c r="E1401" s="1" t="s">
        <v>3496</v>
      </c>
      <c r="F1401" t="s">
        <v>3011</v>
      </c>
      <c r="G1401" s="45" t="s">
        <v>3503</v>
      </c>
      <c r="H1401" s="43">
        <v>2120</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3048</v>
      </c>
      <c r="E1402" s="1" t="s">
        <v>3643</v>
      </c>
      <c r="F1402" t="s">
        <v>3011</v>
      </c>
      <c r="G1402" s="45" t="s">
        <v>3643</v>
      </c>
      <c r="H1402" s="43">
        <v>2121</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3049</v>
      </c>
      <c r="E1403" s="1" t="s">
        <v>3490</v>
      </c>
      <c r="F1403" t="s">
        <v>3012</v>
      </c>
      <c r="G1403" s="45" t="s">
        <v>3497</v>
      </c>
      <c r="H1403" s="43">
        <v>2122</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3049</v>
      </c>
      <c r="E1404" s="1" t="s">
        <v>3491</v>
      </c>
      <c r="F1404" t="s">
        <v>3012</v>
      </c>
      <c r="G1404" s="45" t="s">
        <v>3498</v>
      </c>
      <c r="H1404" s="43">
        <v>2123</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3049</v>
      </c>
      <c r="E1405" s="1" t="s">
        <v>3492</v>
      </c>
      <c r="F1405" t="s">
        <v>3012</v>
      </c>
      <c r="G1405" s="45" t="s">
        <v>3499</v>
      </c>
      <c r="H1405" s="43">
        <v>2124</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3049</v>
      </c>
      <c r="E1406" s="1" t="s">
        <v>3493</v>
      </c>
      <c r="F1406" t="s">
        <v>3012</v>
      </c>
      <c r="G1406" s="45" t="s">
        <v>3500</v>
      </c>
      <c r="H1406" s="43">
        <v>2125</v>
      </c>
      <c r="I1406" s="324" t="s">
        <v>40</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3049</v>
      </c>
      <c r="E1407" s="1" t="s">
        <v>3494</v>
      </c>
      <c r="F1407" t="s">
        <v>3012</v>
      </c>
      <c r="G1407" s="45" t="s">
        <v>3501</v>
      </c>
      <c r="H1407" s="43">
        <v>2126</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3049</v>
      </c>
      <c r="E1408" s="1" t="s">
        <v>3495</v>
      </c>
      <c r="F1408" t="s">
        <v>3012</v>
      </c>
      <c r="G1408" s="45" t="s">
        <v>3502</v>
      </c>
      <c r="H1408" s="43">
        <v>2127</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3049</v>
      </c>
      <c r="E1409" s="1" t="s">
        <v>3496</v>
      </c>
      <c r="F1409" t="s">
        <v>3012</v>
      </c>
      <c r="G1409" s="45" t="s">
        <v>3503</v>
      </c>
      <c r="H1409" s="43">
        <v>2128</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3049</v>
      </c>
      <c r="E1410" s="1" t="s">
        <v>3643</v>
      </c>
      <c r="F1410" t="s">
        <v>3012</v>
      </c>
      <c r="G1410" s="45" t="s">
        <v>3643</v>
      </c>
      <c r="H1410" s="43">
        <v>2129</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3050</v>
      </c>
      <c r="E1411" s="1" t="s">
        <v>3490</v>
      </c>
      <c r="F1411" t="s">
        <v>3013</v>
      </c>
      <c r="G1411" s="45" t="s">
        <v>3497</v>
      </c>
      <c r="H1411" s="43">
        <v>2130</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3050</v>
      </c>
      <c r="E1412" s="1" t="s">
        <v>3491</v>
      </c>
      <c r="F1412" t="s">
        <v>3013</v>
      </c>
      <c r="G1412" s="45" t="s">
        <v>3498</v>
      </c>
      <c r="H1412" s="43">
        <v>2131</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3050</v>
      </c>
      <c r="E1413" s="1" t="s">
        <v>3492</v>
      </c>
      <c r="F1413" t="s">
        <v>3013</v>
      </c>
      <c r="G1413" s="45" t="s">
        <v>3499</v>
      </c>
      <c r="H1413" s="43">
        <v>2132</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3050</v>
      </c>
      <c r="E1414" s="1" t="s">
        <v>3493</v>
      </c>
      <c r="F1414" t="s">
        <v>3013</v>
      </c>
      <c r="G1414" s="45" t="s">
        <v>3500</v>
      </c>
      <c r="H1414" s="43">
        <v>2133</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3050</v>
      </c>
      <c r="E1415" s="1" t="s">
        <v>3494</v>
      </c>
      <c r="F1415" t="s">
        <v>3013</v>
      </c>
      <c r="G1415" s="45" t="s">
        <v>3501</v>
      </c>
      <c r="H1415" s="43">
        <v>2134</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3050</v>
      </c>
      <c r="E1416" s="1" t="s">
        <v>3495</v>
      </c>
      <c r="F1416" t="s">
        <v>3013</v>
      </c>
      <c r="G1416" s="45" t="s">
        <v>3502</v>
      </c>
      <c r="H1416" s="43">
        <v>2135</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3050</v>
      </c>
      <c r="E1417" s="1" t="s">
        <v>3496</v>
      </c>
      <c r="F1417" t="s">
        <v>3013</v>
      </c>
      <c r="G1417" s="45" t="s">
        <v>3503</v>
      </c>
      <c r="H1417" s="43">
        <v>2136</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3050</v>
      </c>
      <c r="E1418" s="1" t="s">
        <v>3643</v>
      </c>
      <c r="F1418" t="s">
        <v>3013</v>
      </c>
      <c r="G1418" s="45" t="s">
        <v>3643</v>
      </c>
      <c r="H1418" s="43">
        <v>2137</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3051</v>
      </c>
      <c r="E1419" s="1" t="s">
        <v>3490</v>
      </c>
      <c r="F1419" t="s">
        <v>2558</v>
      </c>
      <c r="G1419" s="45" t="s">
        <v>3497</v>
      </c>
      <c r="H1419" s="43">
        <v>2138</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3051</v>
      </c>
      <c r="E1420" s="1" t="s">
        <v>3491</v>
      </c>
      <c r="F1420" t="s">
        <v>2558</v>
      </c>
      <c r="G1420" s="45" t="s">
        <v>3498</v>
      </c>
      <c r="H1420" s="43">
        <v>2139</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3051</v>
      </c>
      <c r="E1421" s="1" t="s">
        <v>3492</v>
      </c>
      <c r="F1421" t="s">
        <v>2558</v>
      </c>
      <c r="G1421" s="45" t="s">
        <v>3499</v>
      </c>
      <c r="H1421" s="43">
        <v>2140</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3051</v>
      </c>
      <c r="E1422" s="1" t="s">
        <v>3493</v>
      </c>
      <c r="F1422" t="s">
        <v>2558</v>
      </c>
      <c r="G1422" s="45" t="s">
        <v>3500</v>
      </c>
      <c r="H1422" s="43">
        <v>2141</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3051</v>
      </c>
      <c r="E1423" s="1" t="s">
        <v>3494</v>
      </c>
      <c r="F1423" t="s">
        <v>2558</v>
      </c>
      <c r="G1423" s="45" t="s">
        <v>3501</v>
      </c>
      <c r="H1423" s="43">
        <v>2142</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3051</v>
      </c>
      <c r="E1424" s="1" t="s">
        <v>3495</v>
      </c>
      <c r="F1424" t="s">
        <v>2558</v>
      </c>
      <c r="G1424" s="45" t="s">
        <v>3502</v>
      </c>
      <c r="H1424" s="43">
        <v>2143</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3051</v>
      </c>
      <c r="E1425" s="1" t="s">
        <v>3496</v>
      </c>
      <c r="F1425" t="s">
        <v>2558</v>
      </c>
      <c r="G1425" s="45" t="s">
        <v>3503</v>
      </c>
      <c r="H1425" s="43">
        <v>2144</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3051</v>
      </c>
      <c r="E1426" s="1" t="s">
        <v>3643</v>
      </c>
      <c r="F1426" t="s">
        <v>2558</v>
      </c>
      <c r="G1426" s="45" t="s">
        <v>3643</v>
      </c>
      <c r="H1426" s="43">
        <v>2145</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3052</v>
      </c>
      <c r="E1427" s="1" t="s">
        <v>3490</v>
      </c>
      <c r="F1427" t="s">
        <v>3014</v>
      </c>
      <c r="G1427" s="45" t="s">
        <v>3497</v>
      </c>
      <c r="H1427" s="43">
        <v>2146</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3052</v>
      </c>
      <c r="E1428" s="1" t="s">
        <v>3491</v>
      </c>
      <c r="F1428" t="s">
        <v>3014</v>
      </c>
      <c r="G1428" s="45" t="s">
        <v>3498</v>
      </c>
      <c r="H1428" s="43">
        <v>2147</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3052</v>
      </c>
      <c r="E1429" s="1" t="s">
        <v>3492</v>
      </c>
      <c r="F1429" t="s">
        <v>3014</v>
      </c>
      <c r="G1429" s="45" t="s">
        <v>3499</v>
      </c>
      <c r="H1429" s="43">
        <v>2148</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3052</v>
      </c>
      <c r="E1430" s="1" t="s">
        <v>3493</v>
      </c>
      <c r="F1430" t="s">
        <v>3014</v>
      </c>
      <c r="G1430" s="45" t="s">
        <v>3500</v>
      </c>
      <c r="H1430" s="43">
        <v>2149</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3052</v>
      </c>
      <c r="E1431" s="1" t="s">
        <v>3494</v>
      </c>
      <c r="F1431" t="s">
        <v>3014</v>
      </c>
      <c r="G1431" s="45" t="s">
        <v>3501</v>
      </c>
      <c r="H1431" s="43">
        <v>2150</v>
      </c>
      <c r="I1431" s="324" t="s">
        <v>41</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3052</v>
      </c>
      <c r="E1432" s="1" t="s">
        <v>3495</v>
      </c>
      <c r="F1432" t="s">
        <v>3014</v>
      </c>
      <c r="G1432" s="45" t="s">
        <v>3502</v>
      </c>
      <c r="H1432" s="43">
        <v>2151</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3052</v>
      </c>
      <c r="E1433" s="1" t="s">
        <v>3496</v>
      </c>
      <c r="F1433" t="s">
        <v>3014</v>
      </c>
      <c r="G1433" s="45" t="s">
        <v>3503</v>
      </c>
      <c r="H1433" s="43">
        <v>2152</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3052</v>
      </c>
      <c r="E1434" s="1" t="s">
        <v>3643</v>
      </c>
      <c r="F1434" t="s">
        <v>3014</v>
      </c>
      <c r="G1434" s="45" t="s">
        <v>3643</v>
      </c>
      <c r="H1434" s="43">
        <v>2153</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3053</v>
      </c>
      <c r="E1435" s="1" t="s">
        <v>3490</v>
      </c>
      <c r="F1435" t="s">
        <v>3015</v>
      </c>
      <c r="G1435" s="45" t="s">
        <v>3497</v>
      </c>
      <c r="H1435" s="43">
        <v>2154</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3053</v>
      </c>
      <c r="E1436" s="1" t="s">
        <v>3491</v>
      </c>
      <c r="F1436" t="s">
        <v>3015</v>
      </c>
      <c r="G1436" s="45" t="s">
        <v>3498</v>
      </c>
      <c r="H1436" s="43">
        <v>2155</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3053</v>
      </c>
      <c r="E1437" s="1" t="s">
        <v>3492</v>
      </c>
      <c r="F1437" t="s">
        <v>3015</v>
      </c>
      <c r="G1437" s="45" t="s">
        <v>3499</v>
      </c>
      <c r="H1437" s="43">
        <v>2156</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3053</v>
      </c>
      <c r="E1438" s="1" t="s">
        <v>3493</v>
      </c>
      <c r="F1438" t="s">
        <v>3015</v>
      </c>
      <c r="G1438" s="45" t="s">
        <v>3500</v>
      </c>
      <c r="H1438" s="43">
        <v>2157</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3053</v>
      </c>
      <c r="E1439" s="1" t="s">
        <v>3494</v>
      </c>
      <c r="F1439" t="s">
        <v>3015</v>
      </c>
      <c r="G1439" s="45" t="s">
        <v>3501</v>
      </c>
      <c r="H1439" s="43">
        <v>2158</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3053</v>
      </c>
      <c r="E1440" s="1" t="s">
        <v>3495</v>
      </c>
      <c r="F1440" t="s">
        <v>3015</v>
      </c>
      <c r="G1440" s="45" t="s">
        <v>3502</v>
      </c>
      <c r="H1440" s="43">
        <v>2159</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3053</v>
      </c>
      <c r="E1441" s="1" t="s">
        <v>3496</v>
      </c>
      <c r="F1441" t="s">
        <v>3015</v>
      </c>
      <c r="G1441" s="45" t="s">
        <v>3503</v>
      </c>
      <c r="H1441" s="43">
        <v>2160</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3053</v>
      </c>
      <c r="E1442" s="1" t="s">
        <v>3643</v>
      </c>
      <c r="F1442" t="s">
        <v>3015</v>
      </c>
      <c r="G1442" s="45" t="s">
        <v>3643</v>
      </c>
      <c r="H1442" s="43">
        <v>2161</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3054</v>
      </c>
      <c r="E1443" s="1" t="s">
        <v>3490</v>
      </c>
      <c r="F1443" t="s">
        <v>3016</v>
      </c>
      <c r="G1443" s="45" t="s">
        <v>3497</v>
      </c>
      <c r="H1443" s="43">
        <v>2162</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3054</v>
      </c>
      <c r="E1444" s="1" t="s">
        <v>3491</v>
      </c>
      <c r="F1444" t="s">
        <v>3016</v>
      </c>
      <c r="G1444" s="45" t="s">
        <v>3498</v>
      </c>
      <c r="H1444" s="43">
        <v>2163</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ref="C1445:C1508" si="52">C$1315</f>
        <v>Fraction of Eligible Industrial Energy Use Shifted to Hydrogen</v>
      </c>
      <c r="D1445" s="6" t="s">
        <v>3054</v>
      </c>
      <c r="E1445" s="1" t="s">
        <v>3492</v>
      </c>
      <c r="F1445" t="s">
        <v>3016</v>
      </c>
      <c r="G1445" s="45" t="s">
        <v>3499</v>
      </c>
      <c r="H1445" s="43">
        <v>2164</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3054</v>
      </c>
      <c r="E1446" s="1" t="s">
        <v>3493</v>
      </c>
      <c r="F1446" t="s">
        <v>3016</v>
      </c>
      <c r="G1446" s="45" t="s">
        <v>3500</v>
      </c>
      <c r="H1446" s="43">
        <v>2165</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3054</v>
      </c>
      <c r="E1447" s="1" t="s">
        <v>3494</v>
      </c>
      <c r="F1447" t="s">
        <v>3016</v>
      </c>
      <c r="G1447" s="45" t="s">
        <v>3501</v>
      </c>
      <c r="H1447" s="43">
        <v>2166</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3054</v>
      </c>
      <c r="E1448" s="1" t="s">
        <v>3495</v>
      </c>
      <c r="F1448" t="s">
        <v>3016</v>
      </c>
      <c r="G1448" s="45" t="s">
        <v>3502</v>
      </c>
      <c r="H1448" s="43">
        <v>2167</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3054</v>
      </c>
      <c r="E1449" s="1" t="s">
        <v>3496</v>
      </c>
      <c r="F1449" t="s">
        <v>3016</v>
      </c>
      <c r="G1449" s="45" t="s">
        <v>3503</v>
      </c>
      <c r="H1449" s="43">
        <v>2168</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3054</v>
      </c>
      <c r="E1450" s="1" t="s">
        <v>3643</v>
      </c>
      <c r="F1450" t="s">
        <v>3016</v>
      </c>
      <c r="G1450" s="45" t="s">
        <v>3643</v>
      </c>
      <c r="H1450" s="43">
        <v>2169</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3055</v>
      </c>
      <c r="E1451" s="1" t="s">
        <v>3490</v>
      </c>
      <c r="F1451" t="s">
        <v>3017</v>
      </c>
      <c r="G1451" s="45" t="s">
        <v>3497</v>
      </c>
      <c r="H1451" s="43">
        <v>2170</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3055</v>
      </c>
      <c r="E1452" s="1" t="s">
        <v>3491</v>
      </c>
      <c r="F1452" t="s">
        <v>3017</v>
      </c>
      <c r="G1452" s="45" t="s">
        <v>3498</v>
      </c>
      <c r="H1452" s="43">
        <v>2171</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3055</v>
      </c>
      <c r="E1453" s="1" t="s">
        <v>3492</v>
      </c>
      <c r="F1453" t="s">
        <v>3017</v>
      </c>
      <c r="G1453" s="45" t="s">
        <v>3499</v>
      </c>
      <c r="H1453" s="43">
        <v>2172</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3055</v>
      </c>
      <c r="E1454" s="1" t="s">
        <v>3493</v>
      </c>
      <c r="F1454" t="s">
        <v>3017</v>
      </c>
      <c r="G1454" s="45" t="s">
        <v>3500</v>
      </c>
      <c r="H1454" s="43">
        <v>2173</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3055</v>
      </c>
      <c r="E1455" s="1" t="s">
        <v>3494</v>
      </c>
      <c r="F1455" t="s">
        <v>3017</v>
      </c>
      <c r="G1455" s="45" t="s">
        <v>3501</v>
      </c>
      <c r="H1455" s="43">
        <v>2174</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3055</v>
      </c>
      <c r="E1456" s="1" t="s">
        <v>3495</v>
      </c>
      <c r="F1456" t="s">
        <v>3017</v>
      </c>
      <c r="G1456" s="45" t="s">
        <v>3502</v>
      </c>
      <c r="H1456" s="43">
        <v>2175</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3055</v>
      </c>
      <c r="E1457" s="1" t="s">
        <v>3496</v>
      </c>
      <c r="F1457" t="s">
        <v>3017</v>
      </c>
      <c r="G1457" s="45" t="s">
        <v>3503</v>
      </c>
      <c r="H1457" s="43">
        <v>2176</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3055</v>
      </c>
      <c r="E1458" s="1" t="s">
        <v>3643</v>
      </c>
      <c r="F1458" t="s">
        <v>3017</v>
      </c>
      <c r="G1458" s="45" t="s">
        <v>3643</v>
      </c>
      <c r="H1458" s="43">
        <v>2177</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3056</v>
      </c>
      <c r="E1459" s="1" t="s">
        <v>3490</v>
      </c>
      <c r="F1459" t="s">
        <v>3018</v>
      </c>
      <c r="G1459" s="45" t="s">
        <v>3497</v>
      </c>
      <c r="H1459" s="43">
        <v>2178</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3056</v>
      </c>
      <c r="E1460" s="1" t="s">
        <v>3491</v>
      </c>
      <c r="F1460" t="s">
        <v>3018</v>
      </c>
      <c r="G1460" s="45" t="s">
        <v>3498</v>
      </c>
      <c r="H1460" s="43">
        <v>2179</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3056</v>
      </c>
      <c r="E1461" s="1" t="s">
        <v>3492</v>
      </c>
      <c r="F1461" t="s">
        <v>3018</v>
      </c>
      <c r="G1461" s="45" t="s">
        <v>3499</v>
      </c>
      <c r="H1461" s="43">
        <v>2180</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3056</v>
      </c>
      <c r="E1462" s="1" t="s">
        <v>3493</v>
      </c>
      <c r="F1462" t="s">
        <v>3018</v>
      </c>
      <c r="G1462" s="45" t="s">
        <v>3500</v>
      </c>
      <c r="H1462" s="43">
        <v>2181</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3056</v>
      </c>
      <c r="E1463" s="1" t="s">
        <v>3494</v>
      </c>
      <c r="F1463" t="s">
        <v>3018</v>
      </c>
      <c r="G1463" s="45" t="s">
        <v>3501</v>
      </c>
      <c r="H1463" s="43">
        <v>2182</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3056</v>
      </c>
      <c r="E1464" s="1" t="s">
        <v>3495</v>
      </c>
      <c r="F1464" t="s">
        <v>3018</v>
      </c>
      <c r="G1464" s="45" t="s">
        <v>3502</v>
      </c>
      <c r="H1464" s="43">
        <v>2183</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3056</v>
      </c>
      <c r="E1465" s="1" t="s">
        <v>3496</v>
      </c>
      <c r="F1465" t="s">
        <v>3018</v>
      </c>
      <c r="G1465" s="45" t="s">
        <v>3503</v>
      </c>
      <c r="H1465" s="43">
        <v>2184</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3056</v>
      </c>
      <c r="E1466" s="1" t="s">
        <v>3643</v>
      </c>
      <c r="F1466" t="s">
        <v>3018</v>
      </c>
      <c r="G1466" s="45" t="s">
        <v>3643</v>
      </c>
      <c r="H1466" s="43">
        <v>2185</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3057</v>
      </c>
      <c r="E1467" s="1" t="s">
        <v>3490</v>
      </c>
      <c r="F1467" t="s">
        <v>3019</v>
      </c>
      <c r="G1467" s="45" t="s">
        <v>3497</v>
      </c>
      <c r="H1467" s="43">
        <v>2186</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3057</v>
      </c>
      <c r="E1468" s="1" t="s">
        <v>3491</v>
      </c>
      <c r="F1468" t="s">
        <v>3019</v>
      </c>
      <c r="G1468" s="45" t="s">
        <v>3498</v>
      </c>
      <c r="H1468" s="43">
        <v>2187</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3057</v>
      </c>
      <c r="E1469" s="1" t="s">
        <v>3492</v>
      </c>
      <c r="F1469" t="s">
        <v>3019</v>
      </c>
      <c r="G1469" s="45" t="s">
        <v>3499</v>
      </c>
      <c r="H1469" s="43">
        <v>2188</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3057</v>
      </c>
      <c r="E1470" s="1" t="s">
        <v>3493</v>
      </c>
      <c r="F1470" t="s">
        <v>3019</v>
      </c>
      <c r="G1470" s="45" t="s">
        <v>3500</v>
      </c>
      <c r="H1470" s="43">
        <v>2189</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3057</v>
      </c>
      <c r="E1471" s="1" t="s">
        <v>3494</v>
      </c>
      <c r="F1471" t="s">
        <v>3019</v>
      </c>
      <c r="G1471" s="45" t="s">
        <v>3501</v>
      </c>
      <c r="H1471" s="43">
        <v>2190</v>
      </c>
      <c r="I1471" s="324" t="s">
        <v>41</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3057</v>
      </c>
      <c r="E1472" s="1" t="s">
        <v>3495</v>
      </c>
      <c r="F1472" t="s">
        <v>3019</v>
      </c>
      <c r="G1472" s="45" t="s">
        <v>3502</v>
      </c>
      <c r="H1472" s="43">
        <v>2191</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3057</v>
      </c>
      <c r="E1473" s="1" t="s">
        <v>3496</v>
      </c>
      <c r="F1473" t="s">
        <v>3019</v>
      </c>
      <c r="G1473" s="45" t="s">
        <v>3503</v>
      </c>
      <c r="H1473" s="43">
        <v>2192</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3057</v>
      </c>
      <c r="E1474" s="1" t="s">
        <v>3643</v>
      </c>
      <c r="F1474" t="s">
        <v>3019</v>
      </c>
      <c r="G1474" s="45" t="s">
        <v>3643</v>
      </c>
      <c r="H1474" s="43">
        <v>2193</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3058</v>
      </c>
      <c r="E1475" s="1" t="s">
        <v>3490</v>
      </c>
      <c r="F1475" t="s">
        <v>3020</v>
      </c>
      <c r="G1475" s="45" t="s">
        <v>3497</v>
      </c>
      <c r="H1475" s="43">
        <v>2194</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3058</v>
      </c>
      <c r="E1476" s="1" t="s">
        <v>3491</v>
      </c>
      <c r="F1476" t="s">
        <v>3020</v>
      </c>
      <c r="G1476" s="45" t="s">
        <v>3498</v>
      </c>
      <c r="H1476" s="43">
        <v>2195</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3058</v>
      </c>
      <c r="E1477" s="1" t="s">
        <v>3492</v>
      </c>
      <c r="F1477" t="s">
        <v>3020</v>
      </c>
      <c r="G1477" s="45" t="s">
        <v>3499</v>
      </c>
      <c r="H1477" s="43">
        <v>2196</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3058</v>
      </c>
      <c r="E1478" s="1" t="s">
        <v>3493</v>
      </c>
      <c r="F1478" t="s">
        <v>3020</v>
      </c>
      <c r="G1478" s="45" t="s">
        <v>3500</v>
      </c>
      <c r="H1478" s="43">
        <v>2197</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3058</v>
      </c>
      <c r="E1479" s="1" t="s">
        <v>3494</v>
      </c>
      <c r="F1479" t="s">
        <v>3020</v>
      </c>
      <c r="G1479" s="45" t="s">
        <v>3501</v>
      </c>
      <c r="H1479" s="43">
        <v>2198</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3058</v>
      </c>
      <c r="E1480" s="1" t="s">
        <v>3495</v>
      </c>
      <c r="F1480" t="s">
        <v>3020</v>
      </c>
      <c r="G1480" s="45" t="s">
        <v>3502</v>
      </c>
      <c r="H1480" s="43">
        <v>2199</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3058</v>
      </c>
      <c r="E1481" s="1" t="s">
        <v>3496</v>
      </c>
      <c r="F1481" t="s">
        <v>3020</v>
      </c>
      <c r="G1481" s="45" t="s">
        <v>3503</v>
      </c>
      <c r="H1481" s="43">
        <v>2200</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3058</v>
      </c>
      <c r="E1482" s="1" t="s">
        <v>3643</v>
      </c>
      <c r="F1482" t="s">
        <v>3020</v>
      </c>
      <c r="G1482" s="45" t="s">
        <v>3643</v>
      </c>
      <c r="H1482" s="43">
        <v>2201</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3059</v>
      </c>
      <c r="E1483" s="1" t="s">
        <v>3490</v>
      </c>
      <c r="F1483" t="s">
        <v>3021</v>
      </c>
      <c r="G1483" s="45" t="s">
        <v>3497</v>
      </c>
      <c r="H1483" s="43">
        <v>2202</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3059</v>
      </c>
      <c r="E1484" s="1" t="s">
        <v>3491</v>
      </c>
      <c r="F1484" t="s">
        <v>3021</v>
      </c>
      <c r="G1484" s="45" t="s">
        <v>3498</v>
      </c>
      <c r="H1484" s="43">
        <v>2203</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3059</v>
      </c>
      <c r="E1485" s="1" t="s">
        <v>3492</v>
      </c>
      <c r="F1485" t="s">
        <v>3021</v>
      </c>
      <c r="G1485" s="45" t="s">
        <v>3499</v>
      </c>
      <c r="H1485" s="43">
        <v>2204</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3059</v>
      </c>
      <c r="E1486" s="1" t="s">
        <v>3493</v>
      </c>
      <c r="F1486" t="s">
        <v>3021</v>
      </c>
      <c r="G1486" s="45" t="s">
        <v>3500</v>
      </c>
      <c r="H1486" s="43">
        <v>2205</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3059</v>
      </c>
      <c r="E1487" s="1" t="s">
        <v>3494</v>
      </c>
      <c r="F1487" t="s">
        <v>3021</v>
      </c>
      <c r="G1487" s="45" t="s">
        <v>3501</v>
      </c>
      <c r="H1487" s="43">
        <v>2206</v>
      </c>
      <c r="I1487" s="324" t="s">
        <v>41</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3059</v>
      </c>
      <c r="E1488" s="1" t="s">
        <v>3495</v>
      </c>
      <c r="F1488" t="s">
        <v>3021</v>
      </c>
      <c r="G1488" s="45" t="s">
        <v>3502</v>
      </c>
      <c r="H1488" s="43">
        <v>2207</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3059</v>
      </c>
      <c r="E1489" s="1" t="s">
        <v>3496</v>
      </c>
      <c r="F1489" t="s">
        <v>3021</v>
      </c>
      <c r="G1489" s="45" t="s">
        <v>3503</v>
      </c>
      <c r="H1489" s="43">
        <v>2208</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3059</v>
      </c>
      <c r="E1490" s="1" t="s">
        <v>3643</v>
      </c>
      <c r="F1490" t="s">
        <v>3021</v>
      </c>
      <c r="G1490" s="45" t="s">
        <v>3643</v>
      </c>
      <c r="H1490" s="43">
        <v>2209</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3060</v>
      </c>
      <c r="E1491" s="1" t="s">
        <v>3490</v>
      </c>
      <c r="F1491" t="s">
        <v>3022</v>
      </c>
      <c r="G1491" s="45" t="s">
        <v>3497</v>
      </c>
      <c r="H1491" s="43">
        <v>2210</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3060</v>
      </c>
      <c r="E1492" s="1" t="s">
        <v>3491</v>
      </c>
      <c r="F1492" t="s">
        <v>3022</v>
      </c>
      <c r="G1492" s="45" t="s">
        <v>3498</v>
      </c>
      <c r="H1492" s="43">
        <v>2211</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3060</v>
      </c>
      <c r="E1493" s="1" t="s">
        <v>3492</v>
      </c>
      <c r="F1493" t="s">
        <v>3022</v>
      </c>
      <c r="G1493" s="45" t="s">
        <v>3499</v>
      </c>
      <c r="H1493" s="43">
        <v>2212</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3060</v>
      </c>
      <c r="E1494" s="1" t="s">
        <v>3493</v>
      </c>
      <c r="F1494" t="s">
        <v>3022</v>
      </c>
      <c r="G1494" s="45" t="s">
        <v>3500</v>
      </c>
      <c r="H1494" s="43">
        <v>2213</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3060</v>
      </c>
      <c r="E1495" s="1" t="s">
        <v>3494</v>
      </c>
      <c r="F1495" t="s">
        <v>3022</v>
      </c>
      <c r="G1495" s="45" t="s">
        <v>3501</v>
      </c>
      <c r="H1495" s="43">
        <v>2214</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3060</v>
      </c>
      <c r="E1496" s="1" t="s">
        <v>3495</v>
      </c>
      <c r="F1496" t="s">
        <v>3022</v>
      </c>
      <c r="G1496" s="45" t="s">
        <v>3502</v>
      </c>
      <c r="H1496" s="43">
        <v>2215</v>
      </c>
      <c r="I1496" s="324" t="s">
        <v>40</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3060</v>
      </c>
      <c r="E1497" s="1" t="s">
        <v>3496</v>
      </c>
      <c r="F1497" t="s">
        <v>3022</v>
      </c>
      <c r="G1497" s="45" t="s">
        <v>3503</v>
      </c>
      <c r="H1497" s="43">
        <v>2216</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3060</v>
      </c>
      <c r="E1498" s="1" t="s">
        <v>3643</v>
      </c>
      <c r="F1498" t="s">
        <v>3022</v>
      </c>
      <c r="G1498" s="45" t="s">
        <v>3643</v>
      </c>
      <c r="H1498" s="43">
        <v>2217</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3061</v>
      </c>
      <c r="E1499" s="1" t="s">
        <v>3490</v>
      </c>
      <c r="F1499" t="s">
        <v>3064</v>
      </c>
      <c r="G1499" s="45" t="s">
        <v>3497</v>
      </c>
      <c r="H1499" s="43">
        <v>2218</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3061</v>
      </c>
      <c r="E1500" s="1" t="s">
        <v>3491</v>
      </c>
      <c r="F1500" t="s">
        <v>3064</v>
      </c>
      <c r="G1500" s="45" t="s">
        <v>3498</v>
      </c>
      <c r="H1500" s="43">
        <v>2219</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3061</v>
      </c>
      <c r="E1501" s="1" t="s">
        <v>3492</v>
      </c>
      <c r="F1501" t="s">
        <v>3064</v>
      </c>
      <c r="G1501" s="45" t="s">
        <v>3499</v>
      </c>
      <c r="H1501" s="43">
        <v>2220</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3061</v>
      </c>
      <c r="E1502" s="1" t="s">
        <v>3493</v>
      </c>
      <c r="F1502" t="s">
        <v>3064</v>
      </c>
      <c r="G1502" s="45" t="s">
        <v>3500</v>
      </c>
      <c r="H1502" s="43">
        <v>2221</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3061</v>
      </c>
      <c r="E1503" s="1" t="s">
        <v>3494</v>
      </c>
      <c r="F1503" t="s">
        <v>3064</v>
      </c>
      <c r="G1503" s="45" t="s">
        <v>3501</v>
      </c>
      <c r="H1503" s="43">
        <v>2222</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3061</v>
      </c>
      <c r="E1504" s="1" t="s">
        <v>3495</v>
      </c>
      <c r="F1504" t="s">
        <v>3064</v>
      </c>
      <c r="G1504" s="45" t="s">
        <v>3502</v>
      </c>
      <c r="H1504" s="43">
        <v>2223</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3061</v>
      </c>
      <c r="E1505" s="1" t="s">
        <v>3496</v>
      </c>
      <c r="F1505" t="s">
        <v>3064</v>
      </c>
      <c r="G1505" s="45" t="s">
        <v>3503</v>
      </c>
      <c r="H1505" s="43">
        <v>2224</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3061</v>
      </c>
      <c r="E1506" s="1" t="s">
        <v>3643</v>
      </c>
      <c r="F1506" t="s">
        <v>3064</v>
      </c>
      <c r="G1506" s="45" t="s">
        <v>3643</v>
      </c>
      <c r="H1506" s="43">
        <v>2225</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3062</v>
      </c>
      <c r="E1507" s="1" t="s">
        <v>3490</v>
      </c>
      <c r="F1507" t="s">
        <v>3023</v>
      </c>
      <c r="G1507" s="45" t="s">
        <v>3497</v>
      </c>
      <c r="H1507" s="43">
        <v>2226</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3062</v>
      </c>
      <c r="E1508" s="1" t="s">
        <v>3491</v>
      </c>
      <c r="F1508" t="s">
        <v>3023</v>
      </c>
      <c r="G1508" s="45" t="s">
        <v>3498</v>
      </c>
      <c r="H1508" s="43">
        <v>2227</v>
      </c>
      <c r="I1508" s="324" t="s">
        <v>40</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ref="C1509:C1514" si="53">C$1315</f>
        <v>Fraction of Eligible Industrial Energy Use Shifted to Hydrogen</v>
      </c>
      <c r="D1509" s="6" t="s">
        <v>3062</v>
      </c>
      <c r="E1509" s="1" t="s">
        <v>3492</v>
      </c>
      <c r="F1509" t="s">
        <v>3023</v>
      </c>
      <c r="G1509" s="45" t="s">
        <v>3499</v>
      </c>
      <c r="H1509" s="43">
        <v>2228</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3062</v>
      </c>
      <c r="E1510" s="1" t="s">
        <v>3493</v>
      </c>
      <c r="F1510" t="s">
        <v>3023</v>
      </c>
      <c r="G1510" s="45" t="s">
        <v>3500</v>
      </c>
      <c r="H1510" s="43">
        <v>2229</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3062</v>
      </c>
      <c r="E1511" s="1" t="s">
        <v>3494</v>
      </c>
      <c r="F1511" t="s">
        <v>3023</v>
      </c>
      <c r="G1511" s="45" t="s">
        <v>3501</v>
      </c>
      <c r="H1511" s="43">
        <v>2230</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3062</v>
      </c>
      <c r="E1512" s="1" t="s">
        <v>3495</v>
      </c>
      <c r="F1512" t="s">
        <v>3023</v>
      </c>
      <c r="G1512" s="45" t="s">
        <v>3502</v>
      </c>
      <c r="H1512" s="43">
        <v>2231</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3062</v>
      </c>
      <c r="E1513" s="1" t="s">
        <v>3496</v>
      </c>
      <c r="F1513" t="s">
        <v>3023</v>
      </c>
      <c r="G1513" s="45" t="s">
        <v>3503</v>
      </c>
      <c r="H1513" s="43">
        <v>2232</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3062</v>
      </c>
      <c r="E1514" s="1" t="s">
        <v>3643</v>
      </c>
      <c r="F1514" t="s">
        <v>3023</v>
      </c>
      <c r="G1514" s="45" t="s">
        <v>3643</v>
      </c>
      <c r="H1514" s="43">
        <v>2233</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t="s">
        <v>271</v>
      </c>
      <c r="D1515" s="45" t="s">
        <v>3038</v>
      </c>
      <c r="E1515" s="45" t="s">
        <v>2380</v>
      </c>
      <c r="F1515" t="s">
        <v>3063</v>
      </c>
      <c r="G1515" s="45" t="s">
        <v>2386</v>
      </c>
      <c r="H1515" s="43">
        <v>958</v>
      </c>
      <c r="I1515" s="324" t="s">
        <v>40</v>
      </c>
      <c r="J1515" s="255" t="str">
        <f>IF(ISBLANK(INDEX('Policy Characteristics'!D:D,MATCH($C1515,'Policy Characteristics'!$C:$C,0))),"",INDEX('Policy Characteristics'!D:D,MATCH($C1515,'Policy Characteristics'!$C:$C,0)))</f>
        <v>Industry Energy Efficiency</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ref="C1516:C1579" si="54">C$1515</f>
        <v>Percentage Improvement in Eqpt Efficiency Standards above BAU</v>
      </c>
      <c r="D1516" s="45" t="s">
        <v>3038</v>
      </c>
      <c r="E1516" s="45" t="s">
        <v>2381</v>
      </c>
      <c r="F1516" t="s">
        <v>3063</v>
      </c>
      <c r="G1516" s="45" t="s">
        <v>2389</v>
      </c>
      <c r="H1516" s="43">
        <v>959</v>
      </c>
      <c r="I1516" s="324" t="s">
        <v>41</v>
      </c>
      <c r="J1516" s="255" t="str">
        <f>IF(ISBLANK(INDEX('Policy Characteristics'!D:D,MATCH($C1516,'Policy Characteristics'!$C:$C,0))),"",INDEX('Policy Characteristics'!D:D,MATCH($C1516,'Policy Characteristics'!$C:$C,0)))</f>
        <v>Industry Energy Efficiency</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4"/>
        <v>Percentage Improvement in Eqpt Efficiency Standards above BAU</v>
      </c>
      <c r="D1517" s="45" t="s">
        <v>3038</v>
      </c>
      <c r="E1517" s="45" t="s">
        <v>2382</v>
      </c>
      <c r="F1517" t="s">
        <v>3063</v>
      </c>
      <c r="G1517" s="45" t="s">
        <v>2390</v>
      </c>
      <c r="H1517" s="43">
        <v>960</v>
      </c>
      <c r="I1517" s="324" t="s">
        <v>40</v>
      </c>
      <c r="J1517" s="255" t="str">
        <f>IF(ISBLANK(INDEX('Policy Characteristics'!D:D,MATCH($C1517,'Policy Characteristics'!$C:$C,0))),"",INDEX('Policy Characteristics'!D:D,MATCH($C1517,'Policy Characteristics'!$C:$C,0)))</f>
        <v>Industry Energy Efficiency</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3038</v>
      </c>
      <c r="E1518" s="45" t="s">
        <v>2383</v>
      </c>
      <c r="F1518" t="s">
        <v>3063</v>
      </c>
      <c r="G1518" s="45" t="s">
        <v>2387</v>
      </c>
      <c r="H1518" s="43">
        <v>961</v>
      </c>
      <c r="I1518" s="324" t="s">
        <v>41</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3038</v>
      </c>
      <c r="E1519" s="45" t="s">
        <v>2384</v>
      </c>
      <c r="F1519" t="s">
        <v>3063</v>
      </c>
      <c r="G1519" s="45" t="s">
        <v>2388</v>
      </c>
      <c r="H1519" s="43">
        <v>962</v>
      </c>
      <c r="I1519" s="324" t="s">
        <v>40</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3038</v>
      </c>
      <c r="E1520" s="45" t="s">
        <v>2385</v>
      </c>
      <c r="F1520" t="s">
        <v>3063</v>
      </c>
      <c r="G1520" s="45" t="s">
        <v>2391</v>
      </c>
      <c r="H1520" s="43">
        <v>963</v>
      </c>
      <c r="I1520" s="324" t="s">
        <v>41</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3038</v>
      </c>
      <c r="E1521" s="45" t="s">
        <v>2684</v>
      </c>
      <c r="F1521" t="s">
        <v>3063</v>
      </c>
      <c r="G1521" s="45" t="s">
        <v>2687</v>
      </c>
      <c r="H1521" s="43">
        <v>964</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3038</v>
      </c>
      <c r="E1522" s="45" t="s">
        <v>2685</v>
      </c>
      <c r="F1522" t="s">
        <v>3063</v>
      </c>
      <c r="G1522" s="45" t="s">
        <v>2689</v>
      </c>
      <c r="H1522" s="43">
        <v>965</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3038</v>
      </c>
      <c r="E1523" s="45" t="s">
        <v>2686</v>
      </c>
      <c r="F1523" t="s">
        <v>3063</v>
      </c>
      <c r="G1523" s="45" t="s">
        <v>2690</v>
      </c>
      <c r="H1523" s="43">
        <v>966</v>
      </c>
      <c r="I1523" s="324" t="s">
        <v>40</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3038</v>
      </c>
      <c r="E1524" s="45" t="s">
        <v>2683</v>
      </c>
      <c r="F1524" t="s">
        <v>3063</v>
      </c>
      <c r="G1524" s="45" t="s">
        <v>2688</v>
      </c>
      <c r="H1524" s="43">
        <v>967</v>
      </c>
      <c r="I1524" s="324" t="s">
        <v>41</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6" t="s">
        <v>3039</v>
      </c>
      <c r="E1525" s="45" t="s">
        <v>2380</v>
      </c>
      <c r="F1525" t="s">
        <v>2737</v>
      </c>
      <c r="G1525" s="45" t="s">
        <v>2386</v>
      </c>
      <c r="H1525" s="43">
        <v>968</v>
      </c>
      <c r="I1525" s="324" t="s">
        <v>40</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3039</v>
      </c>
      <c r="E1526" s="45" t="s">
        <v>2381</v>
      </c>
      <c r="F1526" t="s">
        <v>2737</v>
      </c>
      <c r="G1526" s="45" t="s">
        <v>2389</v>
      </c>
      <c r="H1526" s="43">
        <v>969</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3039</v>
      </c>
      <c r="E1527" s="45" t="s">
        <v>2382</v>
      </c>
      <c r="F1527" t="s">
        <v>2737</v>
      </c>
      <c r="G1527" s="45" t="s">
        <v>2390</v>
      </c>
      <c r="H1527" s="43">
        <v>970</v>
      </c>
      <c r="I1527" s="324" t="s">
        <v>40</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3039</v>
      </c>
      <c r="E1528" s="45" t="s">
        <v>2383</v>
      </c>
      <c r="F1528" t="s">
        <v>2737</v>
      </c>
      <c r="G1528" s="45" t="s">
        <v>2387</v>
      </c>
      <c r="H1528" s="43">
        <v>971</v>
      </c>
      <c r="I1528" s="324" t="s">
        <v>41</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3039</v>
      </c>
      <c r="E1529" s="45" t="s">
        <v>2384</v>
      </c>
      <c r="F1529" t="s">
        <v>2737</v>
      </c>
      <c r="G1529" s="45" t="s">
        <v>2388</v>
      </c>
      <c r="H1529" s="43">
        <v>972</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3039</v>
      </c>
      <c r="E1530" s="45" t="s">
        <v>2385</v>
      </c>
      <c r="F1530" t="s">
        <v>2737</v>
      </c>
      <c r="G1530" s="45" t="s">
        <v>2391</v>
      </c>
      <c r="H1530" s="43">
        <v>973</v>
      </c>
      <c r="I1530" s="324" t="s">
        <v>41</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3039</v>
      </c>
      <c r="E1531" s="45" t="s">
        <v>2684</v>
      </c>
      <c r="F1531" t="s">
        <v>2737</v>
      </c>
      <c r="G1531" s="45" t="s">
        <v>2687</v>
      </c>
      <c r="H1531" s="43">
        <v>974</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3039</v>
      </c>
      <c r="E1532" s="45" t="s">
        <v>2685</v>
      </c>
      <c r="F1532" t="s">
        <v>2737</v>
      </c>
      <c r="G1532" s="45" t="s">
        <v>2689</v>
      </c>
      <c r="H1532" s="43">
        <v>975</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3039</v>
      </c>
      <c r="E1533" s="45" t="s">
        <v>2686</v>
      </c>
      <c r="F1533" t="s">
        <v>2737</v>
      </c>
      <c r="G1533" s="45" t="s">
        <v>2690</v>
      </c>
      <c r="H1533" s="43">
        <v>976</v>
      </c>
      <c r="I1533" s="324" t="s">
        <v>41</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3039</v>
      </c>
      <c r="E1534" s="45" t="s">
        <v>2683</v>
      </c>
      <c r="F1534" t="s">
        <v>2737</v>
      </c>
      <c r="G1534" s="45" t="s">
        <v>2688</v>
      </c>
      <c r="H1534" s="43">
        <v>977</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3040</v>
      </c>
      <c r="E1535" s="45" t="s">
        <v>2380</v>
      </c>
      <c r="F1535" t="s">
        <v>3004</v>
      </c>
      <c r="G1535" s="45" t="s">
        <v>2386</v>
      </c>
      <c r="H1535" s="43">
        <v>978</v>
      </c>
      <c r="I1535" s="324" t="s">
        <v>40</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3040</v>
      </c>
      <c r="E1536" s="45" t="s">
        <v>2381</v>
      </c>
      <c r="F1536" t="s">
        <v>3004</v>
      </c>
      <c r="G1536" s="45" t="s">
        <v>2389</v>
      </c>
      <c r="H1536" s="43">
        <v>979</v>
      </c>
      <c r="I1536" s="324" t="s">
        <v>41</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3040</v>
      </c>
      <c r="E1537" s="45" t="s">
        <v>2382</v>
      </c>
      <c r="F1537" t="s">
        <v>3004</v>
      </c>
      <c r="G1537" s="45" t="s">
        <v>2390</v>
      </c>
      <c r="H1537" s="43">
        <v>980</v>
      </c>
      <c r="I1537" s="324" t="s">
        <v>40</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3040</v>
      </c>
      <c r="E1538" s="45" t="s">
        <v>2383</v>
      </c>
      <c r="F1538" t="s">
        <v>3004</v>
      </c>
      <c r="G1538" s="45" t="s">
        <v>2387</v>
      </c>
      <c r="H1538" s="43">
        <v>981</v>
      </c>
      <c r="I1538" s="324" t="s">
        <v>41</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3040</v>
      </c>
      <c r="E1539" s="45" t="s">
        <v>2384</v>
      </c>
      <c r="F1539" t="s">
        <v>3004</v>
      </c>
      <c r="G1539" s="45" t="s">
        <v>2388</v>
      </c>
      <c r="H1539" s="43">
        <v>982</v>
      </c>
      <c r="I1539" s="324" t="s">
        <v>40</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3040</v>
      </c>
      <c r="E1540" s="45" t="s">
        <v>2385</v>
      </c>
      <c r="F1540" t="s">
        <v>3004</v>
      </c>
      <c r="G1540" s="45" t="s">
        <v>2391</v>
      </c>
      <c r="H1540" s="43">
        <v>983</v>
      </c>
      <c r="I1540" s="324" t="s">
        <v>41</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3040</v>
      </c>
      <c r="E1541" s="45" t="s">
        <v>2684</v>
      </c>
      <c r="F1541" t="s">
        <v>3004</v>
      </c>
      <c r="G1541" s="45" t="s">
        <v>2687</v>
      </c>
      <c r="H1541" s="43">
        <v>984</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3040</v>
      </c>
      <c r="E1542" s="45" t="s">
        <v>2685</v>
      </c>
      <c r="F1542" t="s">
        <v>3004</v>
      </c>
      <c r="G1542" s="45" t="s">
        <v>2689</v>
      </c>
      <c r="H1542" s="43">
        <v>985</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3040</v>
      </c>
      <c r="E1543" s="45" t="s">
        <v>2686</v>
      </c>
      <c r="F1543" t="s">
        <v>3004</v>
      </c>
      <c r="G1543" s="45" t="s">
        <v>2690</v>
      </c>
      <c r="H1543" s="43">
        <v>986</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3040</v>
      </c>
      <c r="E1544" s="45" t="s">
        <v>2683</v>
      </c>
      <c r="F1544" t="s">
        <v>3004</v>
      </c>
      <c r="G1544" s="45" t="s">
        <v>2688</v>
      </c>
      <c r="H1544" s="43">
        <v>987</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3041</v>
      </c>
      <c r="E1545" s="45" t="s">
        <v>2380</v>
      </c>
      <c r="F1545" t="s">
        <v>3005</v>
      </c>
      <c r="G1545" s="45" t="s">
        <v>2386</v>
      </c>
      <c r="H1545" s="43">
        <v>988</v>
      </c>
      <c r="I1545" s="324" t="s">
        <v>40</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3041</v>
      </c>
      <c r="E1546" s="45" t="s">
        <v>2381</v>
      </c>
      <c r="F1546" t="s">
        <v>3005</v>
      </c>
      <c r="G1546" s="45" t="s">
        <v>2389</v>
      </c>
      <c r="H1546" s="43">
        <v>989</v>
      </c>
      <c r="I1546" s="324" t="s">
        <v>41</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3041</v>
      </c>
      <c r="E1547" s="45" t="s">
        <v>2382</v>
      </c>
      <c r="F1547" t="s">
        <v>3005</v>
      </c>
      <c r="G1547" s="45" t="s">
        <v>2390</v>
      </c>
      <c r="H1547" s="43">
        <v>990</v>
      </c>
      <c r="I1547" s="324" t="s">
        <v>40</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3041</v>
      </c>
      <c r="E1548" s="45" t="s">
        <v>2383</v>
      </c>
      <c r="F1548" t="s">
        <v>3005</v>
      </c>
      <c r="G1548" s="45" t="s">
        <v>2387</v>
      </c>
      <c r="H1548" s="43">
        <v>991</v>
      </c>
      <c r="I1548" s="324" t="s">
        <v>41</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3041</v>
      </c>
      <c r="E1549" s="45" t="s">
        <v>2384</v>
      </c>
      <c r="F1549" t="s">
        <v>3005</v>
      </c>
      <c r="G1549" s="45" t="s">
        <v>2388</v>
      </c>
      <c r="H1549" s="43">
        <v>992</v>
      </c>
      <c r="I1549" s="324" t="s">
        <v>40</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3041</v>
      </c>
      <c r="E1550" s="45" t="s">
        <v>2385</v>
      </c>
      <c r="F1550" t="s">
        <v>3005</v>
      </c>
      <c r="G1550" s="45" t="s">
        <v>2391</v>
      </c>
      <c r="H1550" s="43">
        <v>993</v>
      </c>
      <c r="I1550" s="324" t="s">
        <v>41</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3041</v>
      </c>
      <c r="E1551" s="45" t="s">
        <v>2684</v>
      </c>
      <c r="F1551" t="s">
        <v>3005</v>
      </c>
      <c r="G1551" s="45" t="s">
        <v>2687</v>
      </c>
      <c r="H1551" s="43">
        <v>994</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3041</v>
      </c>
      <c r="E1552" s="45" t="s">
        <v>2685</v>
      </c>
      <c r="F1552" t="s">
        <v>3005</v>
      </c>
      <c r="G1552" s="45" t="s">
        <v>2689</v>
      </c>
      <c r="H1552" s="43">
        <v>995</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3041</v>
      </c>
      <c r="E1553" s="45" t="s">
        <v>2686</v>
      </c>
      <c r="F1553" t="s">
        <v>3005</v>
      </c>
      <c r="G1553" s="45" t="s">
        <v>2690</v>
      </c>
      <c r="H1553" s="43">
        <v>996</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3041</v>
      </c>
      <c r="E1554" s="45" t="s">
        <v>2683</v>
      </c>
      <c r="F1554" t="s">
        <v>3005</v>
      </c>
      <c r="G1554" s="45" t="s">
        <v>2688</v>
      </c>
      <c r="H1554" s="43">
        <v>997</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3042</v>
      </c>
      <c r="E1555" s="45" t="s">
        <v>2380</v>
      </c>
      <c r="F1555" t="s">
        <v>3006</v>
      </c>
      <c r="G1555" s="45" t="s">
        <v>2386</v>
      </c>
      <c r="H1555" s="43">
        <v>998</v>
      </c>
      <c r="I1555" s="324" t="s">
        <v>40</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3042</v>
      </c>
      <c r="E1556" s="45" t="s">
        <v>2381</v>
      </c>
      <c r="F1556" t="s">
        <v>3006</v>
      </c>
      <c r="G1556" s="45" t="s">
        <v>2389</v>
      </c>
      <c r="H1556" s="43">
        <v>999</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3042</v>
      </c>
      <c r="E1557" s="45" t="s">
        <v>2382</v>
      </c>
      <c r="F1557" t="s">
        <v>3006</v>
      </c>
      <c r="G1557" s="45" t="s">
        <v>2390</v>
      </c>
      <c r="H1557" s="43">
        <v>1000</v>
      </c>
      <c r="I1557" s="324" t="s">
        <v>40</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3042</v>
      </c>
      <c r="E1558" s="45" t="s">
        <v>2383</v>
      </c>
      <c r="F1558" t="s">
        <v>3006</v>
      </c>
      <c r="G1558" s="45" t="s">
        <v>2387</v>
      </c>
      <c r="H1558" s="43">
        <v>1001</v>
      </c>
      <c r="I1558" s="324" t="s">
        <v>41</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3042</v>
      </c>
      <c r="E1559" s="45" t="s">
        <v>2384</v>
      </c>
      <c r="F1559" t="s">
        <v>3006</v>
      </c>
      <c r="G1559" s="45" t="s">
        <v>2388</v>
      </c>
      <c r="H1559" s="43">
        <v>1002</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3042</v>
      </c>
      <c r="E1560" s="45" t="s">
        <v>2385</v>
      </c>
      <c r="F1560" t="s">
        <v>3006</v>
      </c>
      <c r="G1560" s="45" t="s">
        <v>2391</v>
      </c>
      <c r="H1560" s="43">
        <v>1003</v>
      </c>
      <c r="I1560" s="324" t="s">
        <v>41</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3042</v>
      </c>
      <c r="E1561" s="45" t="s">
        <v>2684</v>
      </c>
      <c r="F1561" t="s">
        <v>3006</v>
      </c>
      <c r="G1561" s="45" t="s">
        <v>2687</v>
      </c>
      <c r="H1561" s="43">
        <v>1004</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3042</v>
      </c>
      <c r="E1562" s="45" t="s">
        <v>2685</v>
      </c>
      <c r="F1562" t="s">
        <v>3006</v>
      </c>
      <c r="G1562" s="45" t="s">
        <v>2689</v>
      </c>
      <c r="H1562" s="43">
        <v>1005</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3042</v>
      </c>
      <c r="E1563" s="45" t="s">
        <v>2686</v>
      </c>
      <c r="F1563" t="s">
        <v>3006</v>
      </c>
      <c r="G1563" s="45" t="s">
        <v>2690</v>
      </c>
      <c r="H1563" s="43">
        <v>1006</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3042</v>
      </c>
      <c r="E1564" s="45" t="s">
        <v>2683</v>
      </c>
      <c r="F1564" t="s">
        <v>3006</v>
      </c>
      <c r="G1564" s="45" t="s">
        <v>2688</v>
      </c>
      <c r="H1564" s="43">
        <v>1007</v>
      </c>
      <c r="I1564" s="324" t="s">
        <v>41</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3043</v>
      </c>
      <c r="E1565" s="45" t="s">
        <v>2380</v>
      </c>
      <c r="F1565" t="s">
        <v>3007</v>
      </c>
      <c r="G1565" s="45" t="s">
        <v>2386</v>
      </c>
      <c r="H1565" s="43">
        <v>1008</v>
      </c>
      <c r="I1565" s="324" t="s">
        <v>40</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3043</v>
      </c>
      <c r="E1566" s="45" t="s">
        <v>2381</v>
      </c>
      <c r="F1566" t="s">
        <v>3007</v>
      </c>
      <c r="G1566" s="45" t="s">
        <v>2389</v>
      </c>
      <c r="H1566" s="43">
        <v>1009</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3043</v>
      </c>
      <c r="E1567" s="45" t="s">
        <v>2382</v>
      </c>
      <c r="F1567" t="s">
        <v>3007</v>
      </c>
      <c r="G1567" s="45" t="s">
        <v>2390</v>
      </c>
      <c r="H1567" s="43">
        <v>1010</v>
      </c>
      <c r="I1567" s="324" t="s">
        <v>40</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3043</v>
      </c>
      <c r="E1568" s="45" t="s">
        <v>2383</v>
      </c>
      <c r="F1568" t="s">
        <v>3007</v>
      </c>
      <c r="G1568" s="45" t="s">
        <v>2387</v>
      </c>
      <c r="H1568" s="43">
        <v>1011</v>
      </c>
      <c r="I1568" s="324" t="s">
        <v>41</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3043</v>
      </c>
      <c r="E1569" s="45" t="s">
        <v>2384</v>
      </c>
      <c r="F1569" t="s">
        <v>3007</v>
      </c>
      <c r="G1569" s="45" t="s">
        <v>2388</v>
      </c>
      <c r="H1569" s="43">
        <v>1012</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3043</v>
      </c>
      <c r="E1570" s="45" t="s">
        <v>2385</v>
      </c>
      <c r="F1570" t="s">
        <v>3007</v>
      </c>
      <c r="G1570" s="45" t="s">
        <v>2391</v>
      </c>
      <c r="H1570" s="43">
        <v>1013</v>
      </c>
      <c r="I1570" s="324" t="s">
        <v>41</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3043</v>
      </c>
      <c r="E1571" s="45" t="s">
        <v>2684</v>
      </c>
      <c r="F1571" t="s">
        <v>3007</v>
      </c>
      <c r="G1571" s="45" t="s">
        <v>2687</v>
      </c>
      <c r="H1571" s="43">
        <v>1014</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3043</v>
      </c>
      <c r="E1572" s="45" t="s">
        <v>2685</v>
      </c>
      <c r="F1572" t="s">
        <v>3007</v>
      </c>
      <c r="G1572" s="45" t="s">
        <v>2689</v>
      </c>
      <c r="H1572" s="43">
        <v>1015</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3043</v>
      </c>
      <c r="E1573" s="45" t="s">
        <v>2686</v>
      </c>
      <c r="F1573" t="s">
        <v>3007</v>
      </c>
      <c r="G1573" s="45" t="s">
        <v>2690</v>
      </c>
      <c r="H1573" s="43">
        <v>1016</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3043</v>
      </c>
      <c r="E1574" s="45" t="s">
        <v>2683</v>
      </c>
      <c r="F1574" t="s">
        <v>3007</v>
      </c>
      <c r="G1574" s="45" t="s">
        <v>2688</v>
      </c>
      <c r="H1574" s="43">
        <v>1017</v>
      </c>
      <c r="I1574" s="324" t="s">
        <v>41</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3044</v>
      </c>
      <c r="E1575" s="45" t="s">
        <v>2380</v>
      </c>
      <c r="F1575" t="s">
        <v>3008</v>
      </c>
      <c r="G1575" s="45" t="s">
        <v>2386</v>
      </c>
      <c r="H1575" s="43">
        <v>1018</v>
      </c>
      <c r="I1575" s="324" t="s">
        <v>40</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3044</v>
      </c>
      <c r="E1576" s="45" t="s">
        <v>2381</v>
      </c>
      <c r="F1576" t="s">
        <v>3008</v>
      </c>
      <c r="G1576" s="45" t="s">
        <v>2389</v>
      </c>
      <c r="H1576" s="43">
        <v>1019</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3044</v>
      </c>
      <c r="E1577" s="45" t="s">
        <v>2382</v>
      </c>
      <c r="F1577" t="s">
        <v>3008</v>
      </c>
      <c r="G1577" s="45" t="s">
        <v>2390</v>
      </c>
      <c r="H1577" s="43">
        <v>1020</v>
      </c>
      <c r="I1577" s="324" t="s">
        <v>40</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3044</v>
      </c>
      <c r="E1578" s="45" t="s">
        <v>2383</v>
      </c>
      <c r="F1578" t="s">
        <v>3008</v>
      </c>
      <c r="G1578" s="45" t="s">
        <v>2387</v>
      </c>
      <c r="H1578" s="43">
        <v>1021</v>
      </c>
      <c r="I1578" s="324" t="s">
        <v>41</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3044</v>
      </c>
      <c r="E1579" s="45" t="s">
        <v>2384</v>
      </c>
      <c r="F1579" t="s">
        <v>3008</v>
      </c>
      <c r="G1579" s="45" t="s">
        <v>2388</v>
      </c>
      <c r="H1579" s="43">
        <v>1022</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ref="C1580:C1643" si="55">C$1515</f>
        <v>Percentage Improvement in Eqpt Efficiency Standards above BAU</v>
      </c>
      <c r="D1580" s="6" t="s">
        <v>3044</v>
      </c>
      <c r="E1580" s="45" t="s">
        <v>2385</v>
      </c>
      <c r="F1580" t="s">
        <v>3008</v>
      </c>
      <c r="G1580" s="45" t="s">
        <v>2391</v>
      </c>
      <c r="H1580" s="43">
        <v>1023</v>
      </c>
      <c r="I1580" s="324" t="s">
        <v>41</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3044</v>
      </c>
      <c r="E1581" s="45" t="s">
        <v>2684</v>
      </c>
      <c r="F1581" t="s">
        <v>3008</v>
      </c>
      <c r="G1581" s="45" t="s">
        <v>2687</v>
      </c>
      <c r="H1581" s="43">
        <v>1024</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3044</v>
      </c>
      <c r="E1582" s="45" t="s">
        <v>2685</v>
      </c>
      <c r="F1582" t="s">
        <v>3008</v>
      </c>
      <c r="G1582" s="45" t="s">
        <v>2689</v>
      </c>
      <c r="H1582" s="43">
        <v>1025</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3044</v>
      </c>
      <c r="E1583" s="45" t="s">
        <v>2686</v>
      </c>
      <c r="F1583" t="s">
        <v>3008</v>
      </c>
      <c r="G1583" s="45" t="s">
        <v>2690</v>
      </c>
      <c r="H1583" s="43">
        <v>1026</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3044</v>
      </c>
      <c r="E1584" s="45" t="s">
        <v>2683</v>
      </c>
      <c r="F1584" t="s">
        <v>3008</v>
      </c>
      <c r="G1584" s="45" t="s">
        <v>2688</v>
      </c>
      <c r="H1584" s="43">
        <v>1027</v>
      </c>
      <c r="I1584" s="324" t="s">
        <v>41</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3045</v>
      </c>
      <c r="E1585" s="45" t="s">
        <v>2380</v>
      </c>
      <c r="F1585" t="s">
        <v>3009</v>
      </c>
      <c r="G1585" s="45" t="s">
        <v>2386</v>
      </c>
      <c r="H1585" s="43">
        <v>1028</v>
      </c>
      <c r="I1585" s="324" t="s">
        <v>40</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3045</v>
      </c>
      <c r="E1586" s="45" t="s">
        <v>2381</v>
      </c>
      <c r="F1586" t="s">
        <v>3009</v>
      </c>
      <c r="G1586" s="45" t="s">
        <v>2389</v>
      </c>
      <c r="H1586" s="43">
        <v>1029</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3045</v>
      </c>
      <c r="E1587" s="45" t="s">
        <v>2382</v>
      </c>
      <c r="F1587" t="s">
        <v>3009</v>
      </c>
      <c r="G1587" s="45" t="s">
        <v>2390</v>
      </c>
      <c r="H1587" s="43">
        <v>1030</v>
      </c>
      <c r="I1587" s="324" t="s">
        <v>40</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3045</v>
      </c>
      <c r="E1588" s="45" t="s">
        <v>2383</v>
      </c>
      <c r="F1588" t="s">
        <v>3009</v>
      </c>
      <c r="G1588" s="45" t="s">
        <v>2387</v>
      </c>
      <c r="H1588" s="43">
        <v>1031</v>
      </c>
      <c r="I1588" s="324" t="s">
        <v>41</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3045</v>
      </c>
      <c r="E1589" s="45" t="s">
        <v>2384</v>
      </c>
      <c r="F1589" t="s">
        <v>3009</v>
      </c>
      <c r="G1589" s="45" t="s">
        <v>2388</v>
      </c>
      <c r="H1589" s="43">
        <v>1032</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3045</v>
      </c>
      <c r="E1590" s="45" t="s">
        <v>2385</v>
      </c>
      <c r="F1590" t="s">
        <v>3009</v>
      </c>
      <c r="G1590" s="45" t="s">
        <v>2391</v>
      </c>
      <c r="H1590" s="43">
        <v>1033</v>
      </c>
      <c r="I1590" s="324" t="s">
        <v>41</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3045</v>
      </c>
      <c r="E1591" s="45" t="s">
        <v>2684</v>
      </c>
      <c r="F1591" t="s">
        <v>3009</v>
      </c>
      <c r="G1591" s="45" t="s">
        <v>2687</v>
      </c>
      <c r="H1591" s="43">
        <v>1034</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3045</v>
      </c>
      <c r="E1592" s="45" t="s">
        <v>2685</v>
      </c>
      <c r="F1592" t="s">
        <v>3009</v>
      </c>
      <c r="G1592" s="45" t="s">
        <v>2689</v>
      </c>
      <c r="H1592" s="43">
        <v>1035</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3045</v>
      </c>
      <c r="E1593" s="45" t="s">
        <v>2686</v>
      </c>
      <c r="F1593" t="s">
        <v>3009</v>
      </c>
      <c r="G1593" s="45" t="s">
        <v>2690</v>
      </c>
      <c r="H1593" s="43">
        <v>1036</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3045</v>
      </c>
      <c r="E1594" s="45" t="s">
        <v>2683</v>
      </c>
      <c r="F1594" t="s">
        <v>3009</v>
      </c>
      <c r="G1594" s="45" t="s">
        <v>2688</v>
      </c>
      <c r="H1594" s="43">
        <v>1037</v>
      </c>
      <c r="I1594" s="324" t="s">
        <v>41</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3046</v>
      </c>
      <c r="E1595" s="45" t="s">
        <v>2380</v>
      </c>
      <c r="F1595" t="s">
        <v>3010</v>
      </c>
      <c r="G1595" s="45" t="s">
        <v>2386</v>
      </c>
      <c r="H1595" s="43">
        <v>1038</v>
      </c>
      <c r="I1595" s="324" t="s">
        <v>40</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3046</v>
      </c>
      <c r="E1596" s="45" t="s">
        <v>2381</v>
      </c>
      <c r="F1596" t="s">
        <v>3010</v>
      </c>
      <c r="G1596" s="45" t="s">
        <v>2389</v>
      </c>
      <c r="H1596" s="43">
        <v>1039</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3046</v>
      </c>
      <c r="E1597" s="45" t="s">
        <v>2382</v>
      </c>
      <c r="F1597" t="s">
        <v>3010</v>
      </c>
      <c r="G1597" s="45" t="s">
        <v>2390</v>
      </c>
      <c r="H1597" s="43">
        <v>1040</v>
      </c>
      <c r="I1597" s="324" t="s">
        <v>40</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3046</v>
      </c>
      <c r="E1598" s="45" t="s">
        <v>2383</v>
      </c>
      <c r="F1598" t="s">
        <v>3010</v>
      </c>
      <c r="G1598" s="45" t="s">
        <v>2387</v>
      </c>
      <c r="H1598" s="43">
        <v>1041</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3046</v>
      </c>
      <c r="E1599" s="45" t="s">
        <v>2384</v>
      </c>
      <c r="F1599" t="s">
        <v>3010</v>
      </c>
      <c r="G1599" s="45" t="s">
        <v>2388</v>
      </c>
      <c r="H1599" s="43">
        <v>1042</v>
      </c>
      <c r="I1599" s="324" t="s">
        <v>41</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3046</v>
      </c>
      <c r="E1600" s="45" t="s">
        <v>2385</v>
      </c>
      <c r="F1600" t="s">
        <v>3010</v>
      </c>
      <c r="G1600" s="45" t="s">
        <v>2391</v>
      </c>
      <c r="H1600" s="43">
        <v>1043</v>
      </c>
      <c r="I1600" s="324" t="s">
        <v>41</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3046</v>
      </c>
      <c r="E1601" s="45" t="s">
        <v>2684</v>
      </c>
      <c r="F1601" t="s">
        <v>3010</v>
      </c>
      <c r="G1601" s="45" t="s">
        <v>2687</v>
      </c>
      <c r="H1601" s="43">
        <v>1044</v>
      </c>
      <c r="I1601" s="324" t="s">
        <v>40</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3046</v>
      </c>
      <c r="E1602" s="45" t="s">
        <v>2685</v>
      </c>
      <c r="F1602" t="s">
        <v>3010</v>
      </c>
      <c r="G1602" s="45" t="s">
        <v>2689</v>
      </c>
      <c r="H1602" s="43">
        <v>1045</v>
      </c>
      <c r="I1602" s="324" t="s">
        <v>41</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3046</v>
      </c>
      <c r="E1603" s="45" t="s">
        <v>2686</v>
      </c>
      <c r="F1603" t="s">
        <v>3010</v>
      </c>
      <c r="G1603" s="45" t="s">
        <v>2690</v>
      </c>
      <c r="H1603" s="43">
        <v>1046</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3046</v>
      </c>
      <c r="E1604" s="45" t="s">
        <v>2683</v>
      </c>
      <c r="F1604" t="s">
        <v>3010</v>
      </c>
      <c r="G1604" s="45" t="s">
        <v>2688</v>
      </c>
      <c r="H1604" s="43">
        <v>1047</v>
      </c>
      <c r="I1604" s="324" t="s">
        <v>41</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3047</v>
      </c>
      <c r="E1605" s="45" t="s">
        <v>2380</v>
      </c>
      <c r="F1605" t="s">
        <v>2557</v>
      </c>
      <c r="G1605" s="45" t="s">
        <v>2386</v>
      </c>
      <c r="H1605" s="43">
        <v>1048</v>
      </c>
      <c r="I1605" s="324" t="s">
        <v>40</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3047</v>
      </c>
      <c r="E1606" s="45" t="s">
        <v>2381</v>
      </c>
      <c r="F1606" t="s">
        <v>2557</v>
      </c>
      <c r="G1606" s="45" t="s">
        <v>2389</v>
      </c>
      <c r="H1606" s="43">
        <v>1049</v>
      </c>
      <c r="I1606" s="324" t="s">
        <v>40</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3047</v>
      </c>
      <c r="E1607" s="45" t="s">
        <v>2382</v>
      </c>
      <c r="F1607" t="s">
        <v>2557</v>
      </c>
      <c r="G1607" s="45" t="s">
        <v>2390</v>
      </c>
      <c r="H1607" s="43">
        <v>1050</v>
      </c>
      <c r="I1607" s="324" t="s">
        <v>40</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3047</v>
      </c>
      <c r="E1608" s="45" t="s">
        <v>2383</v>
      </c>
      <c r="F1608" t="s">
        <v>2557</v>
      </c>
      <c r="G1608" s="45" t="s">
        <v>2387</v>
      </c>
      <c r="H1608" s="43">
        <v>1051</v>
      </c>
      <c r="I1608" s="324" t="s">
        <v>41</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3047</v>
      </c>
      <c r="E1609" s="45" t="s">
        <v>2384</v>
      </c>
      <c r="F1609" t="s">
        <v>2557</v>
      </c>
      <c r="G1609" s="45" t="s">
        <v>2388</v>
      </c>
      <c r="H1609" s="43">
        <v>1052</v>
      </c>
      <c r="I1609" s="324" t="s">
        <v>40</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3047</v>
      </c>
      <c r="E1610" s="45" t="s">
        <v>2385</v>
      </c>
      <c r="F1610" t="s">
        <v>2557</v>
      </c>
      <c r="G1610" s="45" t="s">
        <v>2391</v>
      </c>
      <c r="H1610" s="43">
        <v>1053</v>
      </c>
      <c r="I1610" s="324" t="s">
        <v>41</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3047</v>
      </c>
      <c r="E1611" s="45" t="s">
        <v>2684</v>
      </c>
      <c r="F1611" t="s">
        <v>2557</v>
      </c>
      <c r="G1611" s="45" t="s">
        <v>2687</v>
      </c>
      <c r="H1611" s="43">
        <v>1054</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3047</v>
      </c>
      <c r="E1612" s="45" t="s">
        <v>2685</v>
      </c>
      <c r="F1612" t="s">
        <v>2557</v>
      </c>
      <c r="G1612" s="45" t="s">
        <v>2689</v>
      </c>
      <c r="H1612" s="43">
        <v>1055</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3047</v>
      </c>
      <c r="E1613" s="45" t="s">
        <v>2686</v>
      </c>
      <c r="F1613" t="s">
        <v>2557</v>
      </c>
      <c r="G1613" s="45" t="s">
        <v>2690</v>
      </c>
      <c r="H1613" s="43">
        <v>1056</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3047</v>
      </c>
      <c r="E1614" s="45" t="s">
        <v>2683</v>
      </c>
      <c r="F1614" t="s">
        <v>2557</v>
      </c>
      <c r="G1614" s="45" t="s">
        <v>2688</v>
      </c>
      <c r="H1614" s="43">
        <v>1057</v>
      </c>
      <c r="I1614" s="324" t="s">
        <v>41</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3048</v>
      </c>
      <c r="E1615" s="45" t="s">
        <v>2380</v>
      </c>
      <c r="F1615" t="s">
        <v>3011</v>
      </c>
      <c r="G1615" s="45" t="s">
        <v>2386</v>
      </c>
      <c r="H1615" s="43">
        <v>1058</v>
      </c>
      <c r="I1615" s="324" t="s">
        <v>40</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3048</v>
      </c>
      <c r="E1616" s="45" t="s">
        <v>2381</v>
      </c>
      <c r="F1616" t="s">
        <v>3011</v>
      </c>
      <c r="G1616" s="45" t="s">
        <v>2389</v>
      </c>
      <c r="H1616" s="43">
        <v>1059</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3048</v>
      </c>
      <c r="E1617" s="45" t="s">
        <v>2382</v>
      </c>
      <c r="F1617" t="s">
        <v>3011</v>
      </c>
      <c r="G1617" s="45" t="s">
        <v>2390</v>
      </c>
      <c r="H1617" s="43">
        <v>1060</v>
      </c>
      <c r="I1617" s="324" t="s">
        <v>40</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3048</v>
      </c>
      <c r="E1618" s="45" t="s">
        <v>2383</v>
      </c>
      <c r="F1618" t="s">
        <v>3011</v>
      </c>
      <c r="G1618" s="45" t="s">
        <v>2387</v>
      </c>
      <c r="H1618" s="43">
        <v>1061</v>
      </c>
      <c r="I1618" s="324" t="s">
        <v>41</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3048</v>
      </c>
      <c r="E1619" s="45" t="s">
        <v>2384</v>
      </c>
      <c r="F1619" t="s">
        <v>3011</v>
      </c>
      <c r="G1619" s="45" t="s">
        <v>2388</v>
      </c>
      <c r="H1619" s="43">
        <v>1062</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3048</v>
      </c>
      <c r="E1620" s="45" t="s">
        <v>2385</v>
      </c>
      <c r="F1620" t="s">
        <v>3011</v>
      </c>
      <c r="G1620" s="45" t="s">
        <v>2391</v>
      </c>
      <c r="H1620" s="43">
        <v>1063</v>
      </c>
      <c r="I1620" s="324" t="s">
        <v>41</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3048</v>
      </c>
      <c r="E1621" s="45" t="s">
        <v>2684</v>
      </c>
      <c r="F1621" t="s">
        <v>3011</v>
      </c>
      <c r="G1621" s="45" t="s">
        <v>2687</v>
      </c>
      <c r="H1621" s="43">
        <v>1064</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3048</v>
      </c>
      <c r="E1622" s="45" t="s">
        <v>2685</v>
      </c>
      <c r="F1622" t="s">
        <v>3011</v>
      </c>
      <c r="G1622" s="45" t="s">
        <v>2689</v>
      </c>
      <c r="H1622" s="43">
        <v>1065</v>
      </c>
      <c r="I1622" s="324" t="s">
        <v>41</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3048</v>
      </c>
      <c r="E1623" s="45" t="s">
        <v>2686</v>
      </c>
      <c r="F1623" t="s">
        <v>3011</v>
      </c>
      <c r="G1623" s="45" t="s">
        <v>2690</v>
      </c>
      <c r="H1623" s="43">
        <v>1066</v>
      </c>
      <c r="I1623" s="324" t="s">
        <v>40</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3048</v>
      </c>
      <c r="E1624" s="45" t="s">
        <v>2683</v>
      </c>
      <c r="F1624" t="s">
        <v>3011</v>
      </c>
      <c r="G1624" s="45" t="s">
        <v>2688</v>
      </c>
      <c r="H1624" s="43">
        <v>1067</v>
      </c>
      <c r="I1624" s="324" t="s">
        <v>41</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3049</v>
      </c>
      <c r="E1625" s="45" t="s">
        <v>2380</v>
      </c>
      <c r="F1625" t="s">
        <v>3012</v>
      </c>
      <c r="G1625" s="45" t="s">
        <v>2386</v>
      </c>
      <c r="H1625" s="43">
        <v>1068</v>
      </c>
      <c r="I1625" s="324" t="s">
        <v>40</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3049</v>
      </c>
      <c r="E1626" s="45" t="s">
        <v>2381</v>
      </c>
      <c r="F1626" t="s">
        <v>3012</v>
      </c>
      <c r="G1626" s="45" t="s">
        <v>2389</v>
      </c>
      <c r="H1626" s="43">
        <v>1069</v>
      </c>
      <c r="I1626" s="324" t="s">
        <v>41</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3049</v>
      </c>
      <c r="E1627" s="45" t="s">
        <v>2382</v>
      </c>
      <c r="F1627" t="s">
        <v>3012</v>
      </c>
      <c r="G1627" s="45" t="s">
        <v>2390</v>
      </c>
      <c r="H1627" s="43">
        <v>1070</v>
      </c>
      <c r="I1627" s="324" t="s">
        <v>40</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3049</v>
      </c>
      <c r="E1628" s="45" t="s">
        <v>2383</v>
      </c>
      <c r="F1628" t="s">
        <v>3012</v>
      </c>
      <c r="G1628" s="45" t="s">
        <v>2387</v>
      </c>
      <c r="H1628" s="43">
        <v>1071</v>
      </c>
      <c r="I1628" s="324" t="s">
        <v>41</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3049</v>
      </c>
      <c r="E1629" s="45" t="s">
        <v>2384</v>
      </c>
      <c r="F1629" t="s">
        <v>3012</v>
      </c>
      <c r="G1629" s="45" t="s">
        <v>2388</v>
      </c>
      <c r="H1629" s="43">
        <v>1072</v>
      </c>
      <c r="I1629" s="324" t="s">
        <v>40</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3049</v>
      </c>
      <c r="E1630" s="45" t="s">
        <v>2385</v>
      </c>
      <c r="F1630" t="s">
        <v>3012</v>
      </c>
      <c r="G1630" s="45" t="s">
        <v>2391</v>
      </c>
      <c r="H1630" s="43">
        <v>1073</v>
      </c>
      <c r="I1630" s="324" t="s">
        <v>41</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3049</v>
      </c>
      <c r="E1631" s="45" t="s">
        <v>2684</v>
      </c>
      <c r="F1631" t="s">
        <v>3012</v>
      </c>
      <c r="G1631" s="45" t="s">
        <v>2687</v>
      </c>
      <c r="H1631" s="43">
        <v>1074</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3049</v>
      </c>
      <c r="E1632" s="45" t="s">
        <v>2685</v>
      </c>
      <c r="F1632" t="s">
        <v>3012</v>
      </c>
      <c r="G1632" s="45" t="s">
        <v>2689</v>
      </c>
      <c r="H1632" s="43">
        <v>1075</v>
      </c>
      <c r="I1632" s="324" t="s">
        <v>41</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3049</v>
      </c>
      <c r="E1633" s="45" t="s">
        <v>2686</v>
      </c>
      <c r="F1633" t="s">
        <v>3012</v>
      </c>
      <c r="G1633" s="45" t="s">
        <v>2690</v>
      </c>
      <c r="H1633" s="43">
        <v>1076</v>
      </c>
      <c r="I1633" s="324" t="s">
        <v>40</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3049</v>
      </c>
      <c r="E1634" s="45" t="s">
        <v>2683</v>
      </c>
      <c r="F1634" t="s">
        <v>3012</v>
      </c>
      <c r="G1634" s="45" t="s">
        <v>2688</v>
      </c>
      <c r="H1634" s="43">
        <v>1077</v>
      </c>
      <c r="I1634" s="324" t="s">
        <v>41</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3050</v>
      </c>
      <c r="E1635" s="45" t="s">
        <v>2380</v>
      </c>
      <c r="F1635" t="s">
        <v>3013</v>
      </c>
      <c r="G1635" s="45" t="s">
        <v>2386</v>
      </c>
      <c r="H1635" s="43">
        <v>1078</v>
      </c>
      <c r="I1635" s="324" t="s">
        <v>40</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3050</v>
      </c>
      <c r="E1636" s="45" t="s">
        <v>2381</v>
      </c>
      <c r="F1636" t="s">
        <v>3013</v>
      </c>
      <c r="G1636" s="45" t="s">
        <v>2389</v>
      </c>
      <c r="H1636" s="43">
        <v>1079</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3050</v>
      </c>
      <c r="E1637" s="45" t="s">
        <v>2382</v>
      </c>
      <c r="F1637" t="s">
        <v>3013</v>
      </c>
      <c r="G1637" s="45" t="s">
        <v>2390</v>
      </c>
      <c r="H1637" s="43">
        <v>1080</v>
      </c>
      <c r="I1637" s="324" t="s">
        <v>40</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3050</v>
      </c>
      <c r="E1638" s="45" t="s">
        <v>2383</v>
      </c>
      <c r="F1638" t="s">
        <v>3013</v>
      </c>
      <c r="G1638" s="45" t="s">
        <v>2387</v>
      </c>
      <c r="H1638" s="43">
        <v>1081</v>
      </c>
      <c r="I1638" s="324" t="s">
        <v>41</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3050</v>
      </c>
      <c r="E1639" s="45" t="s">
        <v>2384</v>
      </c>
      <c r="F1639" t="s">
        <v>3013</v>
      </c>
      <c r="G1639" s="45" t="s">
        <v>2388</v>
      </c>
      <c r="H1639" s="43">
        <v>1082</v>
      </c>
      <c r="I1639" s="324" t="s">
        <v>40</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3050</v>
      </c>
      <c r="E1640" s="45" t="s">
        <v>2385</v>
      </c>
      <c r="F1640" t="s">
        <v>3013</v>
      </c>
      <c r="G1640" s="45" t="s">
        <v>2391</v>
      </c>
      <c r="H1640" s="43">
        <v>1083</v>
      </c>
      <c r="I1640" s="324" t="s">
        <v>41</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3050</v>
      </c>
      <c r="E1641" s="45" t="s">
        <v>2684</v>
      </c>
      <c r="F1641" t="s">
        <v>3013</v>
      </c>
      <c r="G1641" s="45" t="s">
        <v>2687</v>
      </c>
      <c r="H1641" s="43">
        <v>1084</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3050</v>
      </c>
      <c r="E1642" s="45" t="s">
        <v>2685</v>
      </c>
      <c r="F1642" t="s">
        <v>3013</v>
      </c>
      <c r="G1642" s="45" t="s">
        <v>2689</v>
      </c>
      <c r="H1642" s="43">
        <v>1085</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3050</v>
      </c>
      <c r="E1643" s="45" t="s">
        <v>2686</v>
      </c>
      <c r="F1643" t="s">
        <v>3013</v>
      </c>
      <c r="G1643" s="45" t="s">
        <v>2690</v>
      </c>
      <c r="H1643" s="43">
        <v>1086</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ref="C1644:C1707" si="56">C$1515</f>
        <v>Percentage Improvement in Eqpt Efficiency Standards above BAU</v>
      </c>
      <c r="D1644" s="6" t="s">
        <v>3050</v>
      </c>
      <c r="E1644" s="45" t="s">
        <v>2683</v>
      </c>
      <c r="F1644" t="s">
        <v>3013</v>
      </c>
      <c r="G1644" s="45" t="s">
        <v>2688</v>
      </c>
      <c r="H1644" s="43">
        <v>1087</v>
      </c>
      <c r="I1644" s="324" t="s">
        <v>41</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3051</v>
      </c>
      <c r="E1645" s="45" t="s">
        <v>2380</v>
      </c>
      <c r="F1645" t="s">
        <v>2558</v>
      </c>
      <c r="G1645" s="45" t="s">
        <v>2386</v>
      </c>
      <c r="H1645" s="43">
        <v>1088</v>
      </c>
      <c r="I1645" s="324" t="s">
        <v>40</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3051</v>
      </c>
      <c r="E1646" s="45" t="s">
        <v>2381</v>
      </c>
      <c r="F1646" t="s">
        <v>2558</v>
      </c>
      <c r="G1646" s="45" t="s">
        <v>2389</v>
      </c>
      <c r="H1646" s="43">
        <v>1089</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3051</v>
      </c>
      <c r="E1647" s="45" t="s">
        <v>2382</v>
      </c>
      <c r="F1647" t="s">
        <v>2558</v>
      </c>
      <c r="G1647" s="45" t="s">
        <v>2390</v>
      </c>
      <c r="H1647" s="43">
        <v>1090</v>
      </c>
      <c r="I1647" s="324" t="s">
        <v>40</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3051</v>
      </c>
      <c r="E1648" s="45" t="s">
        <v>2383</v>
      </c>
      <c r="F1648" t="s">
        <v>2558</v>
      </c>
      <c r="G1648" s="45" t="s">
        <v>2387</v>
      </c>
      <c r="H1648" s="43">
        <v>1091</v>
      </c>
      <c r="I1648" s="324" t="s">
        <v>41</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3051</v>
      </c>
      <c r="E1649" s="45" t="s">
        <v>2384</v>
      </c>
      <c r="F1649" t="s">
        <v>2558</v>
      </c>
      <c r="G1649" s="45" t="s">
        <v>2388</v>
      </c>
      <c r="H1649" s="43">
        <v>1092</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3051</v>
      </c>
      <c r="E1650" s="45" t="s">
        <v>2385</v>
      </c>
      <c r="F1650" t="s">
        <v>2558</v>
      </c>
      <c r="G1650" s="45" t="s">
        <v>2391</v>
      </c>
      <c r="H1650" s="43">
        <v>1093</v>
      </c>
      <c r="I1650" s="324" t="s">
        <v>41</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3051</v>
      </c>
      <c r="E1651" s="45" t="s">
        <v>2684</v>
      </c>
      <c r="F1651" t="s">
        <v>2558</v>
      </c>
      <c r="G1651" s="45" t="s">
        <v>2687</v>
      </c>
      <c r="H1651" s="43">
        <v>1094</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3051</v>
      </c>
      <c r="E1652" s="45" t="s">
        <v>2685</v>
      </c>
      <c r="F1652" t="s">
        <v>2558</v>
      </c>
      <c r="G1652" s="45" t="s">
        <v>2689</v>
      </c>
      <c r="H1652" s="43">
        <v>1095</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3051</v>
      </c>
      <c r="E1653" s="45" t="s">
        <v>2686</v>
      </c>
      <c r="F1653" t="s">
        <v>2558</v>
      </c>
      <c r="G1653" s="45" t="s">
        <v>2690</v>
      </c>
      <c r="H1653" s="43">
        <v>1096</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3051</v>
      </c>
      <c r="E1654" s="45" t="s">
        <v>2683</v>
      </c>
      <c r="F1654" t="s">
        <v>2558</v>
      </c>
      <c r="G1654" s="45" t="s">
        <v>2688</v>
      </c>
      <c r="H1654" s="43">
        <v>1097</v>
      </c>
      <c r="I1654" s="324" t="s">
        <v>41</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3052</v>
      </c>
      <c r="E1655" s="45" t="s">
        <v>2380</v>
      </c>
      <c r="F1655" t="s">
        <v>3014</v>
      </c>
      <c r="G1655" s="45" t="s">
        <v>2386</v>
      </c>
      <c r="H1655" s="43">
        <v>1098</v>
      </c>
      <c r="I1655" s="324" t="s">
        <v>40</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3052</v>
      </c>
      <c r="E1656" s="45" t="s">
        <v>2381</v>
      </c>
      <c r="F1656" t="s">
        <v>3014</v>
      </c>
      <c r="G1656" s="45" t="s">
        <v>2389</v>
      </c>
      <c r="H1656" s="43">
        <v>1099</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3052</v>
      </c>
      <c r="E1657" s="45" t="s">
        <v>2382</v>
      </c>
      <c r="F1657" t="s">
        <v>3014</v>
      </c>
      <c r="G1657" s="45" t="s">
        <v>2390</v>
      </c>
      <c r="H1657" s="43">
        <v>1100</v>
      </c>
      <c r="I1657" s="324" t="s">
        <v>40</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3052</v>
      </c>
      <c r="E1658" s="45" t="s">
        <v>2383</v>
      </c>
      <c r="F1658" t="s">
        <v>3014</v>
      </c>
      <c r="G1658" s="45" t="s">
        <v>2387</v>
      </c>
      <c r="H1658" s="43">
        <v>1101</v>
      </c>
      <c r="I1658" s="324" t="s">
        <v>41</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3052</v>
      </c>
      <c r="E1659" s="45" t="s">
        <v>2384</v>
      </c>
      <c r="F1659" t="s">
        <v>3014</v>
      </c>
      <c r="G1659" s="45" t="s">
        <v>2388</v>
      </c>
      <c r="H1659" s="43">
        <v>1102</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3052</v>
      </c>
      <c r="E1660" s="45" t="s">
        <v>2385</v>
      </c>
      <c r="F1660" t="s">
        <v>3014</v>
      </c>
      <c r="G1660" s="45" t="s">
        <v>2391</v>
      </c>
      <c r="H1660" s="43">
        <v>1103</v>
      </c>
      <c r="I1660" s="324" t="s">
        <v>41</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3052</v>
      </c>
      <c r="E1661" s="45" t="s">
        <v>2684</v>
      </c>
      <c r="F1661" t="s">
        <v>3014</v>
      </c>
      <c r="G1661" s="45" t="s">
        <v>2687</v>
      </c>
      <c r="H1661" s="43">
        <v>1104</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3052</v>
      </c>
      <c r="E1662" s="45" t="s">
        <v>2685</v>
      </c>
      <c r="F1662" t="s">
        <v>3014</v>
      </c>
      <c r="G1662" s="45" t="s">
        <v>2689</v>
      </c>
      <c r="H1662" s="43">
        <v>1105</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3052</v>
      </c>
      <c r="E1663" s="45" t="s">
        <v>2686</v>
      </c>
      <c r="F1663" t="s">
        <v>3014</v>
      </c>
      <c r="G1663" s="45" t="s">
        <v>2690</v>
      </c>
      <c r="H1663" s="43">
        <v>1106</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3052</v>
      </c>
      <c r="E1664" s="45" t="s">
        <v>2683</v>
      </c>
      <c r="F1664" t="s">
        <v>3014</v>
      </c>
      <c r="G1664" s="45" t="s">
        <v>2688</v>
      </c>
      <c r="H1664" s="43">
        <v>1107</v>
      </c>
      <c r="I1664" s="324" t="s">
        <v>41</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3053</v>
      </c>
      <c r="E1665" s="45" t="s">
        <v>2380</v>
      </c>
      <c r="F1665" t="s">
        <v>3015</v>
      </c>
      <c r="G1665" s="45" t="s">
        <v>2386</v>
      </c>
      <c r="H1665" s="43">
        <v>1108</v>
      </c>
      <c r="I1665" s="324" t="s">
        <v>40</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3053</v>
      </c>
      <c r="E1666" s="45" t="s">
        <v>2381</v>
      </c>
      <c r="F1666" t="s">
        <v>3015</v>
      </c>
      <c r="G1666" s="45" t="s">
        <v>2389</v>
      </c>
      <c r="H1666" s="43">
        <v>1109</v>
      </c>
      <c r="I1666" s="324" t="s">
        <v>41</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3053</v>
      </c>
      <c r="E1667" s="45" t="s">
        <v>2382</v>
      </c>
      <c r="F1667" t="s">
        <v>3015</v>
      </c>
      <c r="G1667" s="45" t="s">
        <v>2390</v>
      </c>
      <c r="H1667" s="43">
        <v>1110</v>
      </c>
      <c r="I1667" s="324" t="s">
        <v>40</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3053</v>
      </c>
      <c r="E1668" s="45" t="s">
        <v>2383</v>
      </c>
      <c r="F1668" t="s">
        <v>3015</v>
      </c>
      <c r="G1668" s="45" t="s">
        <v>2387</v>
      </c>
      <c r="H1668" s="43">
        <v>1111</v>
      </c>
      <c r="I1668" s="324" t="s">
        <v>41</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3053</v>
      </c>
      <c r="E1669" s="45" t="s">
        <v>2384</v>
      </c>
      <c r="F1669" t="s">
        <v>3015</v>
      </c>
      <c r="G1669" s="45" t="s">
        <v>2388</v>
      </c>
      <c r="H1669" s="43">
        <v>1112</v>
      </c>
      <c r="I1669" s="324" t="s">
        <v>40</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3053</v>
      </c>
      <c r="E1670" s="45" t="s">
        <v>2385</v>
      </c>
      <c r="F1670" t="s">
        <v>3015</v>
      </c>
      <c r="G1670" s="45" t="s">
        <v>2391</v>
      </c>
      <c r="H1670" s="43">
        <v>1113</v>
      </c>
      <c r="I1670" s="324" t="s">
        <v>41</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3053</v>
      </c>
      <c r="E1671" s="45" t="s">
        <v>2684</v>
      </c>
      <c r="F1671" t="s">
        <v>3015</v>
      </c>
      <c r="G1671" s="45" t="s">
        <v>2687</v>
      </c>
      <c r="H1671" s="43">
        <v>1114</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3053</v>
      </c>
      <c r="E1672" s="45" t="s">
        <v>2685</v>
      </c>
      <c r="F1672" t="s">
        <v>3015</v>
      </c>
      <c r="G1672" s="45" t="s">
        <v>2689</v>
      </c>
      <c r="H1672" s="43">
        <v>1115</v>
      </c>
      <c r="I1672" s="324" t="s">
        <v>41</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3053</v>
      </c>
      <c r="E1673" s="45" t="s">
        <v>2686</v>
      </c>
      <c r="F1673" t="s">
        <v>3015</v>
      </c>
      <c r="G1673" s="45" t="s">
        <v>2690</v>
      </c>
      <c r="H1673" s="43">
        <v>1116</v>
      </c>
      <c r="I1673" s="324" t="s">
        <v>40</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3053</v>
      </c>
      <c r="E1674" s="45" t="s">
        <v>2683</v>
      </c>
      <c r="F1674" t="s">
        <v>3015</v>
      </c>
      <c r="G1674" s="45" t="s">
        <v>2688</v>
      </c>
      <c r="H1674" s="43">
        <v>1117</v>
      </c>
      <c r="I1674" s="324" t="s">
        <v>41</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3054</v>
      </c>
      <c r="E1675" s="45" t="s">
        <v>2380</v>
      </c>
      <c r="F1675" t="s">
        <v>3016</v>
      </c>
      <c r="G1675" s="45" t="s">
        <v>2386</v>
      </c>
      <c r="H1675" s="43">
        <v>1118</v>
      </c>
      <c r="I1675" s="324" t="s">
        <v>40</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3054</v>
      </c>
      <c r="E1676" s="45" t="s">
        <v>2381</v>
      </c>
      <c r="F1676" t="s">
        <v>3016</v>
      </c>
      <c r="G1676" s="45" t="s">
        <v>2389</v>
      </c>
      <c r="H1676" s="43">
        <v>1119</v>
      </c>
      <c r="I1676" s="324" t="s">
        <v>41</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3054</v>
      </c>
      <c r="E1677" s="45" t="s">
        <v>2382</v>
      </c>
      <c r="F1677" t="s">
        <v>3016</v>
      </c>
      <c r="G1677" s="45" t="s">
        <v>2390</v>
      </c>
      <c r="H1677" s="43">
        <v>1120</v>
      </c>
      <c r="I1677" s="324" t="s">
        <v>40</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3054</v>
      </c>
      <c r="E1678" s="45" t="s">
        <v>2383</v>
      </c>
      <c r="F1678" t="s">
        <v>3016</v>
      </c>
      <c r="G1678" s="45" t="s">
        <v>2387</v>
      </c>
      <c r="H1678" s="43">
        <v>1121</v>
      </c>
      <c r="I1678" s="324" t="s">
        <v>41</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3054</v>
      </c>
      <c r="E1679" s="45" t="s">
        <v>2384</v>
      </c>
      <c r="F1679" t="s">
        <v>3016</v>
      </c>
      <c r="G1679" s="45" t="s">
        <v>2388</v>
      </c>
      <c r="H1679" s="43">
        <v>1122</v>
      </c>
      <c r="I1679" s="324" t="s">
        <v>40</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3054</v>
      </c>
      <c r="E1680" s="45" t="s">
        <v>2385</v>
      </c>
      <c r="F1680" t="s">
        <v>3016</v>
      </c>
      <c r="G1680" s="45" t="s">
        <v>2391</v>
      </c>
      <c r="H1680" s="43">
        <v>1123</v>
      </c>
      <c r="I1680" s="324" t="s">
        <v>41</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3054</v>
      </c>
      <c r="E1681" s="45" t="s">
        <v>2684</v>
      </c>
      <c r="F1681" t="s">
        <v>3016</v>
      </c>
      <c r="G1681" s="45" t="s">
        <v>2687</v>
      </c>
      <c r="H1681" s="43">
        <v>1124</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3054</v>
      </c>
      <c r="E1682" s="45" t="s">
        <v>2685</v>
      </c>
      <c r="F1682" t="s">
        <v>3016</v>
      </c>
      <c r="G1682" s="45" t="s">
        <v>2689</v>
      </c>
      <c r="H1682" s="43">
        <v>1125</v>
      </c>
      <c r="I1682" s="324" t="s">
        <v>41</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3054</v>
      </c>
      <c r="E1683" s="45" t="s">
        <v>2686</v>
      </c>
      <c r="F1683" t="s">
        <v>3016</v>
      </c>
      <c r="G1683" s="45" t="s">
        <v>2690</v>
      </c>
      <c r="H1683" s="43">
        <v>1126</v>
      </c>
      <c r="I1683" s="324" t="s">
        <v>40</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3054</v>
      </c>
      <c r="E1684" s="45" t="s">
        <v>2683</v>
      </c>
      <c r="F1684" t="s">
        <v>3016</v>
      </c>
      <c r="G1684" s="45" t="s">
        <v>2688</v>
      </c>
      <c r="H1684" s="43">
        <v>1127</v>
      </c>
      <c r="I1684" s="324" t="s">
        <v>41</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3055</v>
      </c>
      <c r="E1685" s="45" t="s">
        <v>2380</v>
      </c>
      <c r="F1685" t="s">
        <v>3017</v>
      </c>
      <c r="G1685" s="45" t="s">
        <v>2386</v>
      </c>
      <c r="H1685" s="43">
        <v>1128</v>
      </c>
      <c r="I1685" s="324" t="s">
        <v>40</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3055</v>
      </c>
      <c r="E1686" s="45" t="s">
        <v>2381</v>
      </c>
      <c r="F1686" t="s">
        <v>3017</v>
      </c>
      <c r="G1686" s="45" t="s">
        <v>2389</v>
      </c>
      <c r="H1686" s="43">
        <v>1129</v>
      </c>
      <c r="I1686" s="324" t="s">
        <v>41</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3055</v>
      </c>
      <c r="E1687" s="45" t="s">
        <v>2382</v>
      </c>
      <c r="F1687" t="s">
        <v>3017</v>
      </c>
      <c r="G1687" s="45" t="s">
        <v>2390</v>
      </c>
      <c r="H1687" s="43">
        <v>1130</v>
      </c>
      <c r="I1687" s="324" t="s">
        <v>40</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3055</v>
      </c>
      <c r="E1688" s="45" t="s">
        <v>2383</v>
      </c>
      <c r="F1688" t="s">
        <v>3017</v>
      </c>
      <c r="G1688" s="45" t="s">
        <v>2387</v>
      </c>
      <c r="H1688" s="43">
        <v>1131</v>
      </c>
      <c r="I1688" s="324" t="s">
        <v>41</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3055</v>
      </c>
      <c r="E1689" s="45" t="s">
        <v>2384</v>
      </c>
      <c r="F1689" t="s">
        <v>3017</v>
      </c>
      <c r="G1689" s="45" t="s">
        <v>2388</v>
      </c>
      <c r="H1689" s="43">
        <v>1132</v>
      </c>
      <c r="I1689" s="324" t="s">
        <v>40</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3055</v>
      </c>
      <c r="E1690" s="45" t="s">
        <v>2385</v>
      </c>
      <c r="F1690" t="s">
        <v>3017</v>
      </c>
      <c r="G1690" s="45" t="s">
        <v>2391</v>
      </c>
      <c r="H1690" s="43">
        <v>1133</v>
      </c>
      <c r="I1690" s="324" t="s">
        <v>41</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3055</v>
      </c>
      <c r="E1691" s="45" t="s">
        <v>2684</v>
      </c>
      <c r="F1691" t="s">
        <v>3017</v>
      </c>
      <c r="G1691" s="45" t="s">
        <v>2687</v>
      </c>
      <c r="H1691" s="43">
        <v>1134</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3055</v>
      </c>
      <c r="E1692" s="45" t="s">
        <v>2685</v>
      </c>
      <c r="F1692" t="s">
        <v>3017</v>
      </c>
      <c r="G1692" s="45" t="s">
        <v>2689</v>
      </c>
      <c r="H1692" s="43">
        <v>1135</v>
      </c>
      <c r="I1692" s="324" t="s">
        <v>41</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3055</v>
      </c>
      <c r="E1693" s="45" t="s">
        <v>2686</v>
      </c>
      <c r="F1693" t="s">
        <v>3017</v>
      </c>
      <c r="G1693" s="45" t="s">
        <v>2690</v>
      </c>
      <c r="H1693" s="43">
        <v>1136</v>
      </c>
      <c r="I1693" s="324" t="s">
        <v>40</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3055</v>
      </c>
      <c r="E1694" s="45" t="s">
        <v>2683</v>
      </c>
      <c r="F1694" t="s">
        <v>3017</v>
      </c>
      <c r="G1694" s="45" t="s">
        <v>2688</v>
      </c>
      <c r="H1694" s="43">
        <v>1137</v>
      </c>
      <c r="I1694" s="324" t="s">
        <v>41</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3056</v>
      </c>
      <c r="E1695" s="45" t="s">
        <v>2380</v>
      </c>
      <c r="F1695" t="s">
        <v>3018</v>
      </c>
      <c r="G1695" s="45" t="s">
        <v>2386</v>
      </c>
      <c r="H1695" s="43">
        <v>1138</v>
      </c>
      <c r="I1695" s="324" t="s">
        <v>40</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3056</v>
      </c>
      <c r="E1696" s="45" t="s">
        <v>2381</v>
      </c>
      <c r="F1696" t="s">
        <v>3018</v>
      </c>
      <c r="G1696" s="45" t="s">
        <v>2389</v>
      </c>
      <c r="H1696" s="43">
        <v>1139</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3056</v>
      </c>
      <c r="E1697" s="45" t="s">
        <v>2382</v>
      </c>
      <c r="F1697" t="s">
        <v>3018</v>
      </c>
      <c r="G1697" s="45" t="s">
        <v>2390</v>
      </c>
      <c r="H1697" s="43">
        <v>1140</v>
      </c>
      <c r="I1697" s="324" t="s">
        <v>40</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3056</v>
      </c>
      <c r="E1698" s="45" t="s">
        <v>2383</v>
      </c>
      <c r="F1698" t="s">
        <v>3018</v>
      </c>
      <c r="G1698" s="45" t="s">
        <v>2387</v>
      </c>
      <c r="H1698" s="43">
        <v>1141</v>
      </c>
      <c r="I1698" s="324" t="s">
        <v>41</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3056</v>
      </c>
      <c r="E1699" s="45" t="s">
        <v>2384</v>
      </c>
      <c r="F1699" t="s">
        <v>3018</v>
      </c>
      <c r="G1699" s="45" t="s">
        <v>2388</v>
      </c>
      <c r="H1699" s="43">
        <v>1142</v>
      </c>
      <c r="I1699" s="324" t="s">
        <v>40</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3056</v>
      </c>
      <c r="E1700" s="45" t="s">
        <v>2385</v>
      </c>
      <c r="F1700" t="s">
        <v>3018</v>
      </c>
      <c r="G1700" s="45" t="s">
        <v>2391</v>
      </c>
      <c r="H1700" s="43">
        <v>1143</v>
      </c>
      <c r="I1700" s="324" t="s">
        <v>41</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3056</v>
      </c>
      <c r="E1701" s="45" t="s">
        <v>2684</v>
      </c>
      <c r="F1701" t="s">
        <v>3018</v>
      </c>
      <c r="G1701" s="45" t="s">
        <v>2687</v>
      </c>
      <c r="H1701" s="43">
        <v>1144</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3056</v>
      </c>
      <c r="E1702" s="45" t="s">
        <v>2685</v>
      </c>
      <c r="F1702" t="s">
        <v>3018</v>
      </c>
      <c r="G1702" s="45" t="s">
        <v>2689</v>
      </c>
      <c r="H1702" s="43">
        <v>1145</v>
      </c>
      <c r="I1702" s="324" t="s">
        <v>41</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3056</v>
      </c>
      <c r="E1703" s="45" t="s">
        <v>2686</v>
      </c>
      <c r="F1703" t="s">
        <v>3018</v>
      </c>
      <c r="G1703" s="45" t="s">
        <v>2690</v>
      </c>
      <c r="H1703" s="43">
        <v>1146</v>
      </c>
      <c r="I1703" s="324" t="s">
        <v>40</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3056</v>
      </c>
      <c r="E1704" s="45" t="s">
        <v>2683</v>
      </c>
      <c r="F1704" t="s">
        <v>3018</v>
      </c>
      <c r="G1704" s="45" t="s">
        <v>2688</v>
      </c>
      <c r="H1704" s="43">
        <v>1147</v>
      </c>
      <c r="I1704" s="324" t="s">
        <v>41</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3057</v>
      </c>
      <c r="E1705" s="45" t="s">
        <v>2380</v>
      </c>
      <c r="F1705" t="s">
        <v>3019</v>
      </c>
      <c r="G1705" s="45" t="s">
        <v>2386</v>
      </c>
      <c r="H1705" s="43">
        <v>1148</v>
      </c>
      <c r="I1705" s="324" t="s">
        <v>40</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3057</v>
      </c>
      <c r="E1706" s="45" t="s">
        <v>2381</v>
      </c>
      <c r="F1706" t="s">
        <v>3019</v>
      </c>
      <c r="G1706" s="45" t="s">
        <v>2389</v>
      </c>
      <c r="H1706" s="43">
        <v>1149</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3057</v>
      </c>
      <c r="E1707" s="45" t="s">
        <v>2382</v>
      </c>
      <c r="F1707" t="s">
        <v>3019</v>
      </c>
      <c r="G1707" s="45" t="s">
        <v>2390</v>
      </c>
      <c r="H1707" s="43">
        <v>1150</v>
      </c>
      <c r="I1707" s="324" t="s">
        <v>40</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ref="C1708:C1764" si="57">C$1515</f>
        <v>Percentage Improvement in Eqpt Efficiency Standards above BAU</v>
      </c>
      <c r="D1708" s="6" t="s">
        <v>3057</v>
      </c>
      <c r="E1708" s="45" t="s">
        <v>2383</v>
      </c>
      <c r="F1708" t="s">
        <v>3019</v>
      </c>
      <c r="G1708" s="45" t="s">
        <v>2387</v>
      </c>
      <c r="H1708" s="43">
        <v>1151</v>
      </c>
      <c r="I1708" s="324" t="s">
        <v>41</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3057</v>
      </c>
      <c r="E1709" s="45" t="s">
        <v>2384</v>
      </c>
      <c r="F1709" t="s">
        <v>3019</v>
      </c>
      <c r="G1709" s="45" t="s">
        <v>2388</v>
      </c>
      <c r="H1709" s="43">
        <v>1152</v>
      </c>
      <c r="I1709" s="324" t="s">
        <v>40</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3057</v>
      </c>
      <c r="E1710" s="45" t="s">
        <v>2385</v>
      </c>
      <c r="F1710" t="s">
        <v>3019</v>
      </c>
      <c r="G1710" s="45" t="s">
        <v>2391</v>
      </c>
      <c r="H1710" s="43">
        <v>1153</v>
      </c>
      <c r="I1710" s="324" t="s">
        <v>41</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3057</v>
      </c>
      <c r="E1711" s="45" t="s">
        <v>2684</v>
      </c>
      <c r="F1711" t="s">
        <v>3019</v>
      </c>
      <c r="G1711" s="45" t="s">
        <v>2687</v>
      </c>
      <c r="H1711" s="43">
        <v>1154</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3057</v>
      </c>
      <c r="E1712" s="45" t="s">
        <v>2685</v>
      </c>
      <c r="F1712" t="s">
        <v>3019</v>
      </c>
      <c r="G1712" s="45" t="s">
        <v>2689</v>
      </c>
      <c r="H1712" s="43">
        <v>1155</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3057</v>
      </c>
      <c r="E1713" s="45" t="s">
        <v>2686</v>
      </c>
      <c r="F1713" t="s">
        <v>3019</v>
      </c>
      <c r="G1713" s="45" t="s">
        <v>2690</v>
      </c>
      <c r="H1713" s="43">
        <v>1156</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3057</v>
      </c>
      <c r="E1714" s="45" t="s">
        <v>2683</v>
      </c>
      <c r="F1714" t="s">
        <v>3019</v>
      </c>
      <c r="G1714" s="45" t="s">
        <v>2688</v>
      </c>
      <c r="H1714" s="43">
        <v>1157</v>
      </c>
      <c r="I1714" s="324" t="s">
        <v>41</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3058</v>
      </c>
      <c r="E1715" s="45" t="s">
        <v>2380</v>
      </c>
      <c r="F1715" t="s">
        <v>3020</v>
      </c>
      <c r="G1715" s="45" t="s">
        <v>2386</v>
      </c>
      <c r="H1715" s="43">
        <v>1158</v>
      </c>
      <c r="I1715" s="324" t="s">
        <v>40</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3058</v>
      </c>
      <c r="E1716" s="45" t="s">
        <v>2381</v>
      </c>
      <c r="F1716" t="s">
        <v>3020</v>
      </c>
      <c r="G1716" s="45" t="s">
        <v>2389</v>
      </c>
      <c r="H1716" s="43">
        <v>1159</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3058</v>
      </c>
      <c r="E1717" s="45" t="s">
        <v>2382</v>
      </c>
      <c r="F1717" t="s">
        <v>3020</v>
      </c>
      <c r="G1717" s="45" t="s">
        <v>2390</v>
      </c>
      <c r="H1717" s="43">
        <v>1160</v>
      </c>
      <c r="I1717" s="324" t="s">
        <v>40</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3058</v>
      </c>
      <c r="E1718" s="45" t="s">
        <v>2383</v>
      </c>
      <c r="F1718" t="s">
        <v>3020</v>
      </c>
      <c r="G1718" s="45" t="s">
        <v>2387</v>
      </c>
      <c r="H1718" s="43">
        <v>1161</v>
      </c>
      <c r="I1718" s="324" t="s">
        <v>41</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3058</v>
      </c>
      <c r="E1719" s="45" t="s">
        <v>2384</v>
      </c>
      <c r="F1719" t="s">
        <v>3020</v>
      </c>
      <c r="G1719" s="45" t="s">
        <v>2388</v>
      </c>
      <c r="H1719" s="43">
        <v>1162</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3058</v>
      </c>
      <c r="E1720" s="45" t="s">
        <v>2385</v>
      </c>
      <c r="F1720" t="s">
        <v>3020</v>
      </c>
      <c r="G1720" s="45" t="s">
        <v>2391</v>
      </c>
      <c r="H1720" s="43">
        <v>1163</v>
      </c>
      <c r="I1720" s="324" t="s">
        <v>41</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3058</v>
      </c>
      <c r="E1721" s="45" t="s">
        <v>2684</v>
      </c>
      <c r="F1721" t="s">
        <v>3020</v>
      </c>
      <c r="G1721" s="45" t="s">
        <v>2687</v>
      </c>
      <c r="H1721" s="43">
        <v>1164</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3058</v>
      </c>
      <c r="E1722" s="45" t="s">
        <v>2685</v>
      </c>
      <c r="F1722" t="s">
        <v>3020</v>
      </c>
      <c r="G1722" s="45" t="s">
        <v>2689</v>
      </c>
      <c r="H1722" s="43">
        <v>1165</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3058</v>
      </c>
      <c r="E1723" s="45" t="s">
        <v>2686</v>
      </c>
      <c r="F1723" t="s">
        <v>3020</v>
      </c>
      <c r="G1723" s="45" t="s">
        <v>2690</v>
      </c>
      <c r="H1723" s="43">
        <v>1166</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3058</v>
      </c>
      <c r="E1724" s="45" t="s">
        <v>2683</v>
      </c>
      <c r="F1724" t="s">
        <v>3020</v>
      </c>
      <c r="G1724" s="45" t="s">
        <v>2688</v>
      </c>
      <c r="H1724" s="43">
        <v>1167</v>
      </c>
      <c r="I1724" s="324" t="s">
        <v>41</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3059</v>
      </c>
      <c r="E1725" s="45" t="s">
        <v>2380</v>
      </c>
      <c r="F1725" t="s">
        <v>3021</v>
      </c>
      <c r="G1725" s="45" t="s">
        <v>2386</v>
      </c>
      <c r="H1725" s="43">
        <v>1168</v>
      </c>
      <c r="I1725" s="324" t="s">
        <v>40</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3059</v>
      </c>
      <c r="E1726" s="45" t="s">
        <v>2381</v>
      </c>
      <c r="F1726" t="s">
        <v>3021</v>
      </c>
      <c r="G1726" s="45" t="s">
        <v>2389</v>
      </c>
      <c r="H1726" s="43">
        <v>1169</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3059</v>
      </c>
      <c r="E1727" s="45" t="s">
        <v>2382</v>
      </c>
      <c r="F1727" t="s">
        <v>3021</v>
      </c>
      <c r="G1727" s="45" t="s">
        <v>2390</v>
      </c>
      <c r="H1727" s="43">
        <v>1170</v>
      </c>
      <c r="I1727" s="324" t="s">
        <v>40</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3059</v>
      </c>
      <c r="E1728" s="45" t="s">
        <v>2383</v>
      </c>
      <c r="F1728" t="s">
        <v>3021</v>
      </c>
      <c r="G1728" s="45" t="s">
        <v>2387</v>
      </c>
      <c r="H1728" s="43">
        <v>1171</v>
      </c>
      <c r="I1728" s="324" t="s">
        <v>41</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3059</v>
      </c>
      <c r="E1729" s="45" t="s">
        <v>2384</v>
      </c>
      <c r="F1729" t="s">
        <v>3021</v>
      </c>
      <c r="G1729" s="45" t="s">
        <v>2388</v>
      </c>
      <c r="H1729" s="43">
        <v>1172</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3059</v>
      </c>
      <c r="E1730" s="45" t="s">
        <v>2385</v>
      </c>
      <c r="F1730" t="s">
        <v>3021</v>
      </c>
      <c r="G1730" s="45" t="s">
        <v>2391</v>
      </c>
      <c r="H1730" s="43">
        <v>1173</v>
      </c>
      <c r="I1730" s="324" t="s">
        <v>41</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3059</v>
      </c>
      <c r="E1731" s="45" t="s">
        <v>2684</v>
      </c>
      <c r="F1731" t="s">
        <v>3021</v>
      </c>
      <c r="G1731" s="45" t="s">
        <v>2687</v>
      </c>
      <c r="H1731" s="43">
        <v>1174</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3059</v>
      </c>
      <c r="E1732" s="45" t="s">
        <v>2685</v>
      </c>
      <c r="F1732" t="s">
        <v>3021</v>
      </c>
      <c r="G1732" s="45" t="s">
        <v>2689</v>
      </c>
      <c r="H1732" s="43">
        <v>1175</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3059</v>
      </c>
      <c r="E1733" s="45" t="s">
        <v>2686</v>
      </c>
      <c r="F1733" t="s">
        <v>3021</v>
      </c>
      <c r="G1733" s="45" t="s">
        <v>2690</v>
      </c>
      <c r="H1733" s="43">
        <v>1176</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3059</v>
      </c>
      <c r="E1734" s="45" t="s">
        <v>2683</v>
      </c>
      <c r="F1734" t="s">
        <v>3021</v>
      </c>
      <c r="G1734" s="45" t="s">
        <v>2688</v>
      </c>
      <c r="H1734" s="43">
        <v>1177</v>
      </c>
      <c r="I1734" s="324" t="s">
        <v>41</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3060</v>
      </c>
      <c r="E1735" s="45" t="s">
        <v>2380</v>
      </c>
      <c r="F1735" t="s">
        <v>3022</v>
      </c>
      <c r="G1735" s="45" t="s">
        <v>2386</v>
      </c>
      <c r="H1735" s="43">
        <v>1178</v>
      </c>
      <c r="I1735" s="325"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3060</v>
      </c>
      <c r="E1736" s="45" t="s">
        <v>2381</v>
      </c>
      <c r="F1736" t="s">
        <v>3022</v>
      </c>
      <c r="G1736" s="45" t="s">
        <v>2389</v>
      </c>
      <c r="H1736" s="43">
        <v>1179</v>
      </c>
      <c r="I1736" s="324" t="s">
        <v>41</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3060</v>
      </c>
      <c r="E1737" s="45" t="s">
        <v>2382</v>
      </c>
      <c r="F1737" t="s">
        <v>3022</v>
      </c>
      <c r="G1737" s="45" t="s">
        <v>2390</v>
      </c>
      <c r="H1737" s="43">
        <v>1180</v>
      </c>
      <c r="I1737" s="324" t="s">
        <v>40</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3060</v>
      </c>
      <c r="E1738" s="45" t="s">
        <v>2383</v>
      </c>
      <c r="F1738" t="s">
        <v>3022</v>
      </c>
      <c r="G1738" s="45" t="s">
        <v>2387</v>
      </c>
      <c r="H1738" s="43">
        <v>1181</v>
      </c>
      <c r="I1738" s="324"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3060</v>
      </c>
      <c r="E1739" s="45" t="s">
        <v>2384</v>
      </c>
      <c r="F1739" t="s">
        <v>3022</v>
      </c>
      <c r="G1739" s="45" t="s">
        <v>2388</v>
      </c>
      <c r="H1739" s="43">
        <v>1182</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3060</v>
      </c>
      <c r="E1740" s="45" t="s">
        <v>2385</v>
      </c>
      <c r="F1740" t="s">
        <v>3022</v>
      </c>
      <c r="G1740" s="45" t="s">
        <v>2391</v>
      </c>
      <c r="H1740" s="43">
        <v>1183</v>
      </c>
      <c r="I1740" s="324" t="s">
        <v>41</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3060</v>
      </c>
      <c r="E1741" s="45" t="s">
        <v>2684</v>
      </c>
      <c r="F1741" t="s">
        <v>3022</v>
      </c>
      <c r="G1741" s="45" t="s">
        <v>2687</v>
      </c>
      <c r="H1741" s="43">
        <v>1184</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3060</v>
      </c>
      <c r="E1742" s="45" t="s">
        <v>2685</v>
      </c>
      <c r="F1742" t="s">
        <v>3022</v>
      </c>
      <c r="G1742" s="45" t="s">
        <v>2689</v>
      </c>
      <c r="H1742" s="43">
        <v>1185</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3060</v>
      </c>
      <c r="E1743" s="45" t="s">
        <v>2686</v>
      </c>
      <c r="F1743" t="s">
        <v>3022</v>
      </c>
      <c r="G1743" s="45" t="s">
        <v>2690</v>
      </c>
      <c r="H1743" s="43">
        <v>1186</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3060</v>
      </c>
      <c r="E1744" s="45" t="s">
        <v>2683</v>
      </c>
      <c r="F1744" t="s">
        <v>3022</v>
      </c>
      <c r="G1744" s="45" t="s">
        <v>2688</v>
      </c>
      <c r="H1744" s="43">
        <v>1187</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3061</v>
      </c>
      <c r="E1745" s="45" t="s">
        <v>2380</v>
      </c>
      <c r="F1745" t="s">
        <v>3064</v>
      </c>
      <c r="G1745" s="45" t="s">
        <v>2386</v>
      </c>
      <c r="H1745" s="43">
        <v>1188</v>
      </c>
      <c r="I1745" s="324" t="s">
        <v>40</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3061</v>
      </c>
      <c r="E1746" s="45" t="s">
        <v>2381</v>
      </c>
      <c r="F1746" t="s">
        <v>3064</v>
      </c>
      <c r="G1746" s="45" t="s">
        <v>2389</v>
      </c>
      <c r="H1746" s="43">
        <v>1189</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3061</v>
      </c>
      <c r="E1747" s="45" t="s">
        <v>2382</v>
      </c>
      <c r="F1747" t="s">
        <v>3064</v>
      </c>
      <c r="G1747" s="45" t="s">
        <v>2390</v>
      </c>
      <c r="H1747" s="43">
        <v>1190</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3061</v>
      </c>
      <c r="E1748" s="45" t="s">
        <v>2383</v>
      </c>
      <c r="F1748" t="s">
        <v>3064</v>
      </c>
      <c r="G1748" s="45" t="s">
        <v>2387</v>
      </c>
      <c r="H1748" s="43">
        <v>1191</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3061</v>
      </c>
      <c r="E1749" s="45" t="s">
        <v>2384</v>
      </c>
      <c r="F1749" t="s">
        <v>3064</v>
      </c>
      <c r="G1749" s="45" t="s">
        <v>2388</v>
      </c>
      <c r="H1749" s="43">
        <v>1192</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3061</v>
      </c>
      <c r="E1750" s="45" t="s">
        <v>2385</v>
      </c>
      <c r="F1750" t="s">
        <v>3064</v>
      </c>
      <c r="G1750" s="45" t="s">
        <v>2391</v>
      </c>
      <c r="H1750" s="43">
        <v>1193</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3061</v>
      </c>
      <c r="E1751" s="45" t="s">
        <v>2684</v>
      </c>
      <c r="F1751" t="s">
        <v>3064</v>
      </c>
      <c r="G1751" s="45" t="s">
        <v>2687</v>
      </c>
      <c r="H1751" s="43">
        <v>1194</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3061</v>
      </c>
      <c r="E1752" s="45" t="s">
        <v>2685</v>
      </c>
      <c r="F1752" t="s">
        <v>3064</v>
      </c>
      <c r="G1752" s="45" t="s">
        <v>2689</v>
      </c>
      <c r="H1752" s="43">
        <v>1195</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3061</v>
      </c>
      <c r="E1753" s="45" t="s">
        <v>2686</v>
      </c>
      <c r="F1753" t="s">
        <v>3064</v>
      </c>
      <c r="G1753" s="45" t="s">
        <v>2690</v>
      </c>
      <c r="H1753" s="43">
        <v>1196</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3061</v>
      </c>
      <c r="E1754" s="45" t="s">
        <v>2683</v>
      </c>
      <c r="F1754" t="s">
        <v>3064</v>
      </c>
      <c r="G1754" s="45" t="s">
        <v>2688</v>
      </c>
      <c r="H1754" s="43">
        <v>1197</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3062</v>
      </c>
      <c r="E1755" s="45" t="s">
        <v>2380</v>
      </c>
      <c r="F1755" t="s">
        <v>3023</v>
      </c>
      <c r="G1755" s="45" t="s">
        <v>2386</v>
      </c>
      <c r="H1755" s="43">
        <v>1198</v>
      </c>
      <c r="I1755" s="324" t="s">
        <v>40</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3062</v>
      </c>
      <c r="E1756" s="45" t="s">
        <v>2381</v>
      </c>
      <c r="F1756" t="s">
        <v>3023</v>
      </c>
      <c r="G1756" s="45" t="s">
        <v>2389</v>
      </c>
      <c r="H1756" s="43">
        <v>1199</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3062</v>
      </c>
      <c r="E1757" s="45" t="s">
        <v>2382</v>
      </c>
      <c r="F1757" t="s">
        <v>3023</v>
      </c>
      <c r="G1757" s="45" t="s">
        <v>2390</v>
      </c>
      <c r="H1757" s="43">
        <v>1200</v>
      </c>
      <c r="I1757" s="324" t="s">
        <v>40</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3062</v>
      </c>
      <c r="E1758" s="45" t="s">
        <v>2383</v>
      </c>
      <c r="F1758" t="s">
        <v>3023</v>
      </c>
      <c r="G1758" s="45" t="s">
        <v>2387</v>
      </c>
      <c r="H1758" s="43">
        <v>1201</v>
      </c>
      <c r="I1758" s="324" t="s">
        <v>41</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3062</v>
      </c>
      <c r="E1759" s="45" t="s">
        <v>2384</v>
      </c>
      <c r="F1759" t="s">
        <v>3023</v>
      </c>
      <c r="G1759" s="45" t="s">
        <v>2388</v>
      </c>
      <c r="H1759" s="43">
        <v>1202</v>
      </c>
      <c r="I1759" s="324" t="s">
        <v>40</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3062</v>
      </c>
      <c r="E1760" s="45" t="s">
        <v>2385</v>
      </c>
      <c r="F1760" t="s">
        <v>3023</v>
      </c>
      <c r="G1760" s="45" t="s">
        <v>2391</v>
      </c>
      <c r="H1760" s="43">
        <v>1203</v>
      </c>
      <c r="I1760" s="324" t="s">
        <v>41</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3062</v>
      </c>
      <c r="E1761" s="45" t="s">
        <v>2684</v>
      </c>
      <c r="F1761" t="s">
        <v>3023</v>
      </c>
      <c r="G1761" s="45" t="s">
        <v>2687</v>
      </c>
      <c r="H1761" s="43">
        <v>1204</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3062</v>
      </c>
      <c r="E1762" s="45" t="s">
        <v>2685</v>
      </c>
      <c r="F1762" t="s">
        <v>3023</v>
      </c>
      <c r="G1762" s="45" t="s">
        <v>2689</v>
      </c>
      <c r="H1762" s="43">
        <v>1205</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3062</v>
      </c>
      <c r="E1763" s="45" t="s">
        <v>2686</v>
      </c>
      <c r="F1763" t="s">
        <v>3023</v>
      </c>
      <c r="G1763" s="45" t="s">
        <v>2690</v>
      </c>
      <c r="H1763" s="43">
        <v>1206</v>
      </c>
      <c r="I1763" s="324" t="s">
        <v>40</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3062</v>
      </c>
      <c r="E1764" s="45" t="s">
        <v>2683</v>
      </c>
      <c r="F1764" t="s">
        <v>3023</v>
      </c>
      <c r="G1764" s="45" t="s">
        <v>2688</v>
      </c>
      <c r="H1764" s="43">
        <v>1207</v>
      </c>
      <c r="I1764" s="324" t="s">
        <v>41</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Process Efficiency</v>
      </c>
      <c r="C1765" t="s">
        <v>3841</v>
      </c>
      <c r="D1765" s="45" t="s">
        <v>3038</v>
      </c>
      <c r="E1765" s="45" t="s">
        <v>2380</v>
      </c>
      <c r="F1765" t="s">
        <v>3063</v>
      </c>
      <c r="G1765" s="45" t="s">
        <v>2386</v>
      </c>
      <c r="H1765" s="43">
        <v>2955</v>
      </c>
      <c r="I1765" s="324" t="s">
        <v>40</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process efficiency</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Process Efficiency</v>
      </c>
      <c r="C1766" s="254" t="str">
        <f>$C$1765</f>
        <v>Percentage Improvement in Industrial Process Efficiency above BAU</v>
      </c>
      <c r="D1766" s="45" t="s">
        <v>3038</v>
      </c>
      <c r="E1766" s="45" t="s">
        <v>2381</v>
      </c>
      <c r="F1766" t="s">
        <v>3063</v>
      </c>
      <c r="G1766" s="45" t="s">
        <v>2389</v>
      </c>
      <c r="H1766" s="43">
        <v>2956</v>
      </c>
      <c r="I1766" s="324" t="s">
        <v>41</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process efficiency</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Process Efficiency</v>
      </c>
      <c r="C1767" s="254" t="str">
        <f t="shared" ref="C1767:C1830" si="58">$C$1765</f>
        <v>Percentage Improvement in Industrial Process Efficiency above BAU</v>
      </c>
      <c r="D1767" s="45" t="s">
        <v>3038</v>
      </c>
      <c r="E1767" s="45" t="s">
        <v>2382</v>
      </c>
      <c r="F1767" t="s">
        <v>3063</v>
      </c>
      <c r="G1767" s="45" t="s">
        <v>2390</v>
      </c>
      <c r="H1767" s="43">
        <v>2957</v>
      </c>
      <c r="I1767" s="324" t="s">
        <v>40</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process efficiency</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s="254" t="str">
        <f t="shared" si="58"/>
        <v>Percentage Improvement in Industrial Process Efficiency above BAU</v>
      </c>
      <c r="D1768" s="45" t="s">
        <v>3038</v>
      </c>
      <c r="E1768" s="45" t="s">
        <v>2383</v>
      </c>
      <c r="F1768" t="s">
        <v>3063</v>
      </c>
      <c r="G1768" s="45" t="s">
        <v>2387</v>
      </c>
      <c r="H1768" s="43">
        <v>2958</v>
      </c>
      <c r="I1768" s="324" t="s">
        <v>41</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 t="shared" si="58"/>
        <v>Percentage Improvement in Industrial Process Efficiency above BAU</v>
      </c>
      <c r="D1769" s="45" t="s">
        <v>3038</v>
      </c>
      <c r="E1769" s="45" t="s">
        <v>2384</v>
      </c>
      <c r="F1769" t="s">
        <v>3063</v>
      </c>
      <c r="G1769" s="45" t="s">
        <v>2388</v>
      </c>
      <c r="H1769" s="43">
        <v>2959</v>
      </c>
      <c r="I1769" s="324" t="s">
        <v>40</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si="58"/>
        <v>Percentage Improvement in Industrial Process Efficiency above BAU</v>
      </c>
      <c r="D1770" s="45" t="s">
        <v>3038</v>
      </c>
      <c r="E1770" s="45" t="s">
        <v>2385</v>
      </c>
      <c r="F1770" t="s">
        <v>3063</v>
      </c>
      <c r="G1770" s="45" t="s">
        <v>2391</v>
      </c>
      <c r="H1770" s="43">
        <v>2960</v>
      </c>
      <c r="I1770" s="324" t="s">
        <v>41</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3038</v>
      </c>
      <c r="E1771" s="45" t="s">
        <v>2684</v>
      </c>
      <c r="F1771" t="s">
        <v>3063</v>
      </c>
      <c r="G1771" s="45" t="s">
        <v>2687</v>
      </c>
      <c r="H1771" s="43">
        <v>2961</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3038</v>
      </c>
      <c r="E1772" s="45" t="s">
        <v>2685</v>
      </c>
      <c r="F1772" t="s">
        <v>3063</v>
      </c>
      <c r="G1772" s="45" t="s">
        <v>2689</v>
      </c>
      <c r="H1772" s="43">
        <v>2962</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3038</v>
      </c>
      <c r="E1773" s="45" t="s">
        <v>2686</v>
      </c>
      <c r="F1773" t="s">
        <v>3063</v>
      </c>
      <c r="G1773" s="45" t="s">
        <v>2690</v>
      </c>
      <c r="H1773" s="43">
        <v>2963</v>
      </c>
      <c r="I1773" s="324" t="s">
        <v>40</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3038</v>
      </c>
      <c r="E1774" s="45" t="s">
        <v>2683</v>
      </c>
      <c r="F1774" t="s">
        <v>3063</v>
      </c>
      <c r="G1774" s="45" t="s">
        <v>2688</v>
      </c>
      <c r="H1774" s="43">
        <v>2964</v>
      </c>
      <c r="I1774" s="324" t="s">
        <v>41</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6" t="s">
        <v>3039</v>
      </c>
      <c r="E1775" s="45" t="s">
        <v>2380</v>
      </c>
      <c r="F1775" t="s">
        <v>2737</v>
      </c>
      <c r="G1775" s="45" t="s">
        <v>2386</v>
      </c>
      <c r="H1775" s="43">
        <v>2965</v>
      </c>
      <c r="I1775" s="324" t="s">
        <v>40</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6" t="s">
        <v>3039</v>
      </c>
      <c r="E1776" s="45" t="s">
        <v>2381</v>
      </c>
      <c r="F1776" t="s">
        <v>2737</v>
      </c>
      <c r="G1776" s="45" t="s">
        <v>2389</v>
      </c>
      <c r="H1776" s="43">
        <v>2966</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6" t="s">
        <v>3039</v>
      </c>
      <c r="E1777" s="45" t="s">
        <v>2382</v>
      </c>
      <c r="F1777" t="s">
        <v>2737</v>
      </c>
      <c r="G1777" s="45" t="s">
        <v>2390</v>
      </c>
      <c r="H1777" s="43">
        <v>2967</v>
      </c>
      <c r="I1777" s="324" t="s">
        <v>40</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3039</v>
      </c>
      <c r="E1778" s="45" t="s">
        <v>2383</v>
      </c>
      <c r="F1778" t="s">
        <v>2737</v>
      </c>
      <c r="G1778" s="45" t="s">
        <v>2387</v>
      </c>
      <c r="H1778" s="43">
        <v>2968</v>
      </c>
      <c r="I1778" s="324" t="s">
        <v>41</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3039</v>
      </c>
      <c r="E1779" s="45" t="s">
        <v>2384</v>
      </c>
      <c r="F1779" t="s">
        <v>2737</v>
      </c>
      <c r="G1779" s="45" t="s">
        <v>2388</v>
      </c>
      <c r="H1779" s="43">
        <v>2969</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3039</v>
      </c>
      <c r="E1780" s="45" t="s">
        <v>2385</v>
      </c>
      <c r="F1780" t="s">
        <v>2737</v>
      </c>
      <c r="G1780" s="45" t="s">
        <v>2391</v>
      </c>
      <c r="H1780" s="43">
        <v>2970</v>
      </c>
      <c r="I1780" s="324" t="s">
        <v>41</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3039</v>
      </c>
      <c r="E1781" s="45" t="s">
        <v>2684</v>
      </c>
      <c r="F1781" t="s">
        <v>2737</v>
      </c>
      <c r="G1781" s="45" t="s">
        <v>2687</v>
      </c>
      <c r="H1781" s="43">
        <v>2971</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3039</v>
      </c>
      <c r="E1782" s="45" t="s">
        <v>2685</v>
      </c>
      <c r="F1782" t="s">
        <v>2737</v>
      </c>
      <c r="G1782" s="45" t="s">
        <v>2689</v>
      </c>
      <c r="H1782" s="43">
        <v>2972</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3039</v>
      </c>
      <c r="E1783" s="45" t="s">
        <v>2686</v>
      </c>
      <c r="F1783" t="s">
        <v>2737</v>
      </c>
      <c r="G1783" s="45" t="s">
        <v>2690</v>
      </c>
      <c r="H1783" s="43">
        <v>2973</v>
      </c>
      <c r="I1783" s="324" t="s">
        <v>41</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3039</v>
      </c>
      <c r="E1784" s="45" t="s">
        <v>2683</v>
      </c>
      <c r="F1784" t="s">
        <v>2737</v>
      </c>
      <c r="G1784" s="45" t="s">
        <v>2688</v>
      </c>
      <c r="H1784" s="43">
        <v>2974</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3040</v>
      </c>
      <c r="E1785" s="45" t="s">
        <v>2380</v>
      </c>
      <c r="F1785" t="s">
        <v>3004</v>
      </c>
      <c r="G1785" s="45" t="s">
        <v>2386</v>
      </c>
      <c r="H1785" s="43">
        <v>2975</v>
      </c>
      <c r="I1785" s="324" t="s">
        <v>40</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3040</v>
      </c>
      <c r="E1786" s="45" t="s">
        <v>2381</v>
      </c>
      <c r="F1786" t="s">
        <v>3004</v>
      </c>
      <c r="G1786" s="45" t="s">
        <v>2389</v>
      </c>
      <c r="H1786" s="43">
        <v>2976</v>
      </c>
      <c r="I1786" s="324" t="s">
        <v>41</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3040</v>
      </c>
      <c r="E1787" s="45" t="s">
        <v>2382</v>
      </c>
      <c r="F1787" t="s">
        <v>3004</v>
      </c>
      <c r="G1787" s="45" t="s">
        <v>2390</v>
      </c>
      <c r="H1787" s="43">
        <v>2977</v>
      </c>
      <c r="I1787" s="324" t="s">
        <v>40</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3040</v>
      </c>
      <c r="E1788" s="45" t="s">
        <v>2383</v>
      </c>
      <c r="F1788" t="s">
        <v>3004</v>
      </c>
      <c r="G1788" s="45" t="s">
        <v>2387</v>
      </c>
      <c r="H1788" s="43">
        <v>2978</v>
      </c>
      <c r="I1788" s="324" t="s">
        <v>41</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3040</v>
      </c>
      <c r="E1789" s="45" t="s">
        <v>2384</v>
      </c>
      <c r="F1789" t="s">
        <v>3004</v>
      </c>
      <c r="G1789" s="45" t="s">
        <v>2388</v>
      </c>
      <c r="H1789" s="43">
        <v>2979</v>
      </c>
      <c r="I1789" s="324" t="s">
        <v>40</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3040</v>
      </c>
      <c r="E1790" s="45" t="s">
        <v>2385</v>
      </c>
      <c r="F1790" t="s">
        <v>3004</v>
      </c>
      <c r="G1790" s="45" t="s">
        <v>2391</v>
      </c>
      <c r="H1790" s="43">
        <v>2980</v>
      </c>
      <c r="I1790" s="324" t="s">
        <v>41</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3040</v>
      </c>
      <c r="E1791" s="45" t="s">
        <v>2684</v>
      </c>
      <c r="F1791" t="s">
        <v>3004</v>
      </c>
      <c r="G1791" s="45" t="s">
        <v>2687</v>
      </c>
      <c r="H1791" s="43">
        <v>2981</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3040</v>
      </c>
      <c r="E1792" s="45" t="s">
        <v>2685</v>
      </c>
      <c r="F1792" t="s">
        <v>3004</v>
      </c>
      <c r="G1792" s="45" t="s">
        <v>2689</v>
      </c>
      <c r="H1792" s="43">
        <v>2982</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3040</v>
      </c>
      <c r="E1793" s="45" t="s">
        <v>2686</v>
      </c>
      <c r="F1793" t="s">
        <v>3004</v>
      </c>
      <c r="G1793" s="45" t="s">
        <v>2690</v>
      </c>
      <c r="H1793" s="43">
        <v>2983</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3040</v>
      </c>
      <c r="E1794" s="45" t="s">
        <v>2683</v>
      </c>
      <c r="F1794" t="s">
        <v>3004</v>
      </c>
      <c r="G1794" s="45" t="s">
        <v>2688</v>
      </c>
      <c r="H1794" s="43">
        <v>2984</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3041</v>
      </c>
      <c r="E1795" s="45" t="s">
        <v>2380</v>
      </c>
      <c r="F1795" t="s">
        <v>3005</v>
      </c>
      <c r="G1795" s="45" t="s">
        <v>2386</v>
      </c>
      <c r="H1795" s="43">
        <v>2985</v>
      </c>
      <c r="I1795" s="324" t="s">
        <v>40</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3041</v>
      </c>
      <c r="E1796" s="45" t="s">
        <v>2381</v>
      </c>
      <c r="F1796" t="s">
        <v>3005</v>
      </c>
      <c r="G1796" s="45" t="s">
        <v>2389</v>
      </c>
      <c r="H1796" s="43">
        <v>2986</v>
      </c>
      <c r="I1796" s="324" t="s">
        <v>41</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3041</v>
      </c>
      <c r="E1797" s="45" t="s">
        <v>2382</v>
      </c>
      <c r="F1797" t="s">
        <v>3005</v>
      </c>
      <c r="G1797" s="45" t="s">
        <v>2390</v>
      </c>
      <c r="H1797" s="43">
        <v>2987</v>
      </c>
      <c r="I1797" s="324" t="s">
        <v>40</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3041</v>
      </c>
      <c r="E1798" s="45" t="s">
        <v>2383</v>
      </c>
      <c r="F1798" t="s">
        <v>3005</v>
      </c>
      <c r="G1798" s="45" t="s">
        <v>2387</v>
      </c>
      <c r="H1798" s="43">
        <v>2988</v>
      </c>
      <c r="I1798" s="324" t="s">
        <v>41</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3041</v>
      </c>
      <c r="E1799" s="45" t="s">
        <v>2384</v>
      </c>
      <c r="F1799" t="s">
        <v>3005</v>
      </c>
      <c r="G1799" s="45" t="s">
        <v>2388</v>
      </c>
      <c r="H1799" s="43">
        <v>2989</v>
      </c>
      <c r="I1799" s="324" t="s">
        <v>40</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3041</v>
      </c>
      <c r="E1800" s="45" t="s">
        <v>2385</v>
      </c>
      <c r="F1800" t="s">
        <v>3005</v>
      </c>
      <c r="G1800" s="45" t="s">
        <v>2391</v>
      </c>
      <c r="H1800" s="43">
        <v>2990</v>
      </c>
      <c r="I1800" s="324" t="s">
        <v>41</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3041</v>
      </c>
      <c r="E1801" s="45" t="s">
        <v>2684</v>
      </c>
      <c r="F1801" t="s">
        <v>3005</v>
      </c>
      <c r="G1801" s="45" t="s">
        <v>2687</v>
      </c>
      <c r="H1801" s="43">
        <v>2991</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3041</v>
      </c>
      <c r="E1802" s="45" t="s">
        <v>2685</v>
      </c>
      <c r="F1802" t="s">
        <v>3005</v>
      </c>
      <c r="G1802" s="45" t="s">
        <v>2689</v>
      </c>
      <c r="H1802" s="43">
        <v>2992</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3041</v>
      </c>
      <c r="E1803" s="45" t="s">
        <v>2686</v>
      </c>
      <c r="F1803" t="s">
        <v>3005</v>
      </c>
      <c r="G1803" s="45" t="s">
        <v>2690</v>
      </c>
      <c r="H1803" s="43">
        <v>2993</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3041</v>
      </c>
      <c r="E1804" s="45" t="s">
        <v>2683</v>
      </c>
      <c r="F1804" t="s">
        <v>3005</v>
      </c>
      <c r="G1804" s="45" t="s">
        <v>2688</v>
      </c>
      <c r="H1804" s="43">
        <v>2994</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3042</v>
      </c>
      <c r="E1805" s="45" t="s">
        <v>2380</v>
      </c>
      <c r="F1805" t="s">
        <v>3006</v>
      </c>
      <c r="G1805" s="45" t="s">
        <v>2386</v>
      </c>
      <c r="H1805" s="43">
        <v>2995</v>
      </c>
      <c r="I1805" s="324" t="s">
        <v>40</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3042</v>
      </c>
      <c r="E1806" s="45" t="s">
        <v>2381</v>
      </c>
      <c r="F1806" t="s">
        <v>3006</v>
      </c>
      <c r="G1806" s="45" t="s">
        <v>2389</v>
      </c>
      <c r="H1806" s="43">
        <v>2996</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3042</v>
      </c>
      <c r="E1807" s="45" t="s">
        <v>2382</v>
      </c>
      <c r="F1807" t="s">
        <v>3006</v>
      </c>
      <c r="G1807" s="45" t="s">
        <v>2390</v>
      </c>
      <c r="H1807" s="43">
        <v>2997</v>
      </c>
      <c r="I1807" s="324" t="s">
        <v>40</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3042</v>
      </c>
      <c r="E1808" s="45" t="s">
        <v>2383</v>
      </c>
      <c r="F1808" t="s">
        <v>3006</v>
      </c>
      <c r="G1808" s="45" t="s">
        <v>2387</v>
      </c>
      <c r="H1808" s="43">
        <v>2998</v>
      </c>
      <c r="I1808" s="324" t="s">
        <v>41</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3042</v>
      </c>
      <c r="E1809" s="45" t="s">
        <v>2384</v>
      </c>
      <c r="F1809" t="s">
        <v>3006</v>
      </c>
      <c r="G1809" s="45" t="s">
        <v>2388</v>
      </c>
      <c r="H1809" s="43">
        <v>2999</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3042</v>
      </c>
      <c r="E1810" s="45" t="s">
        <v>2385</v>
      </c>
      <c r="F1810" t="s">
        <v>3006</v>
      </c>
      <c r="G1810" s="45" t="s">
        <v>2391</v>
      </c>
      <c r="H1810" s="43">
        <v>3000</v>
      </c>
      <c r="I1810" s="324" t="s">
        <v>41</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3042</v>
      </c>
      <c r="E1811" s="45" t="s">
        <v>2684</v>
      </c>
      <c r="F1811" t="s">
        <v>3006</v>
      </c>
      <c r="G1811" s="45" t="s">
        <v>2687</v>
      </c>
      <c r="H1811" s="43">
        <v>3001</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3042</v>
      </c>
      <c r="E1812" s="45" t="s">
        <v>2685</v>
      </c>
      <c r="F1812" t="s">
        <v>3006</v>
      </c>
      <c r="G1812" s="45" t="s">
        <v>2689</v>
      </c>
      <c r="H1812" s="43">
        <v>3002</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3042</v>
      </c>
      <c r="E1813" s="45" t="s">
        <v>2686</v>
      </c>
      <c r="F1813" t="s">
        <v>3006</v>
      </c>
      <c r="G1813" s="45" t="s">
        <v>2690</v>
      </c>
      <c r="H1813" s="43">
        <v>3003</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3042</v>
      </c>
      <c r="E1814" s="45" t="s">
        <v>2683</v>
      </c>
      <c r="F1814" t="s">
        <v>3006</v>
      </c>
      <c r="G1814" s="45" t="s">
        <v>2688</v>
      </c>
      <c r="H1814" s="43">
        <v>3004</v>
      </c>
      <c r="I1814" s="324" t="s">
        <v>41</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3043</v>
      </c>
      <c r="E1815" s="45" t="s">
        <v>2380</v>
      </c>
      <c r="F1815" t="s">
        <v>3007</v>
      </c>
      <c r="G1815" s="45" t="s">
        <v>2386</v>
      </c>
      <c r="H1815" s="43">
        <v>3005</v>
      </c>
      <c r="I1815" s="324" t="s">
        <v>40</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3043</v>
      </c>
      <c r="E1816" s="45" t="s">
        <v>2381</v>
      </c>
      <c r="F1816" t="s">
        <v>3007</v>
      </c>
      <c r="G1816" s="45" t="s">
        <v>2389</v>
      </c>
      <c r="H1816" s="43">
        <v>3006</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3043</v>
      </c>
      <c r="E1817" s="45" t="s">
        <v>2382</v>
      </c>
      <c r="F1817" t="s">
        <v>3007</v>
      </c>
      <c r="G1817" s="45" t="s">
        <v>2390</v>
      </c>
      <c r="H1817" s="43">
        <v>3007</v>
      </c>
      <c r="I1817" s="324" t="s">
        <v>40</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3043</v>
      </c>
      <c r="E1818" s="45" t="s">
        <v>2383</v>
      </c>
      <c r="F1818" t="s">
        <v>3007</v>
      </c>
      <c r="G1818" s="45" t="s">
        <v>2387</v>
      </c>
      <c r="H1818" s="43">
        <v>3008</v>
      </c>
      <c r="I1818" s="324" t="s">
        <v>41</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3043</v>
      </c>
      <c r="E1819" s="45" t="s">
        <v>2384</v>
      </c>
      <c r="F1819" t="s">
        <v>3007</v>
      </c>
      <c r="G1819" s="45" t="s">
        <v>2388</v>
      </c>
      <c r="H1819" s="43">
        <v>3009</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3043</v>
      </c>
      <c r="E1820" s="45" t="s">
        <v>2385</v>
      </c>
      <c r="F1820" t="s">
        <v>3007</v>
      </c>
      <c r="G1820" s="45" t="s">
        <v>2391</v>
      </c>
      <c r="H1820" s="43">
        <v>3010</v>
      </c>
      <c r="I1820" s="324" t="s">
        <v>41</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3043</v>
      </c>
      <c r="E1821" s="45" t="s">
        <v>2684</v>
      </c>
      <c r="F1821" t="s">
        <v>3007</v>
      </c>
      <c r="G1821" s="45" t="s">
        <v>2687</v>
      </c>
      <c r="H1821" s="43">
        <v>3011</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3043</v>
      </c>
      <c r="E1822" s="45" t="s">
        <v>2685</v>
      </c>
      <c r="F1822" t="s">
        <v>3007</v>
      </c>
      <c r="G1822" s="45" t="s">
        <v>2689</v>
      </c>
      <c r="H1822" s="43">
        <v>3012</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3043</v>
      </c>
      <c r="E1823" s="45" t="s">
        <v>2686</v>
      </c>
      <c r="F1823" t="s">
        <v>3007</v>
      </c>
      <c r="G1823" s="45" t="s">
        <v>2690</v>
      </c>
      <c r="H1823" s="43">
        <v>3013</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3043</v>
      </c>
      <c r="E1824" s="45" t="s">
        <v>2683</v>
      </c>
      <c r="F1824" t="s">
        <v>3007</v>
      </c>
      <c r="G1824" s="45" t="s">
        <v>2688</v>
      </c>
      <c r="H1824" s="43">
        <v>3014</v>
      </c>
      <c r="I1824" s="324" t="s">
        <v>41</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3044</v>
      </c>
      <c r="E1825" s="45" t="s">
        <v>2380</v>
      </c>
      <c r="F1825" t="s">
        <v>3008</v>
      </c>
      <c r="G1825" s="45" t="s">
        <v>2386</v>
      </c>
      <c r="H1825" s="43">
        <v>3015</v>
      </c>
      <c r="I1825" s="324" t="s">
        <v>40</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3044</v>
      </c>
      <c r="E1826" s="45" t="s">
        <v>2381</v>
      </c>
      <c r="F1826" t="s">
        <v>3008</v>
      </c>
      <c r="G1826" s="45" t="s">
        <v>2389</v>
      </c>
      <c r="H1826" s="43">
        <v>3016</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3044</v>
      </c>
      <c r="E1827" s="45" t="s">
        <v>2382</v>
      </c>
      <c r="F1827" t="s">
        <v>3008</v>
      </c>
      <c r="G1827" s="45" t="s">
        <v>2390</v>
      </c>
      <c r="H1827" s="43">
        <v>3017</v>
      </c>
      <c r="I1827" s="324" t="s">
        <v>40</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3044</v>
      </c>
      <c r="E1828" s="45" t="s">
        <v>2383</v>
      </c>
      <c r="F1828" t="s">
        <v>3008</v>
      </c>
      <c r="G1828" s="45" t="s">
        <v>2387</v>
      </c>
      <c r="H1828" s="43">
        <v>3018</v>
      </c>
      <c r="I1828" s="324" t="s">
        <v>41</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3044</v>
      </c>
      <c r="E1829" s="45" t="s">
        <v>2384</v>
      </c>
      <c r="F1829" t="s">
        <v>3008</v>
      </c>
      <c r="G1829" s="45" t="s">
        <v>2388</v>
      </c>
      <c r="H1829" s="43">
        <v>3019</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3044</v>
      </c>
      <c r="E1830" s="45" t="s">
        <v>2385</v>
      </c>
      <c r="F1830" t="s">
        <v>3008</v>
      </c>
      <c r="G1830" s="45" t="s">
        <v>2391</v>
      </c>
      <c r="H1830" s="43">
        <v>3020</v>
      </c>
      <c r="I1830" s="324" t="s">
        <v>41</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ref="C1831:C1894" si="59">$C$1765</f>
        <v>Percentage Improvement in Industrial Process Efficiency above BAU</v>
      </c>
      <c r="D1831" s="6" t="s">
        <v>3044</v>
      </c>
      <c r="E1831" s="45" t="s">
        <v>2684</v>
      </c>
      <c r="F1831" t="s">
        <v>3008</v>
      </c>
      <c r="G1831" s="45" t="s">
        <v>2687</v>
      </c>
      <c r="H1831" s="43">
        <v>3021</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9"/>
        <v>Percentage Improvement in Industrial Process Efficiency above BAU</v>
      </c>
      <c r="D1832" s="6" t="s">
        <v>3044</v>
      </c>
      <c r="E1832" s="45" t="s">
        <v>2685</v>
      </c>
      <c r="F1832" t="s">
        <v>3008</v>
      </c>
      <c r="G1832" s="45" t="s">
        <v>2689</v>
      </c>
      <c r="H1832" s="43">
        <v>3022</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3044</v>
      </c>
      <c r="E1833" s="45" t="s">
        <v>2686</v>
      </c>
      <c r="F1833" t="s">
        <v>3008</v>
      </c>
      <c r="G1833" s="45" t="s">
        <v>2690</v>
      </c>
      <c r="H1833" s="43">
        <v>3023</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3044</v>
      </c>
      <c r="E1834" s="45" t="s">
        <v>2683</v>
      </c>
      <c r="F1834" t="s">
        <v>3008</v>
      </c>
      <c r="G1834" s="45" t="s">
        <v>2688</v>
      </c>
      <c r="H1834" s="43">
        <v>3024</v>
      </c>
      <c r="I1834" s="324" t="s">
        <v>41</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3045</v>
      </c>
      <c r="E1835" s="45" t="s">
        <v>2380</v>
      </c>
      <c r="F1835" t="s">
        <v>3009</v>
      </c>
      <c r="G1835" s="45" t="s">
        <v>2386</v>
      </c>
      <c r="H1835" s="43">
        <v>3025</v>
      </c>
      <c r="I1835" s="324" t="s">
        <v>40</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3045</v>
      </c>
      <c r="E1836" s="45" t="s">
        <v>2381</v>
      </c>
      <c r="F1836" t="s">
        <v>3009</v>
      </c>
      <c r="G1836" s="45" t="s">
        <v>2389</v>
      </c>
      <c r="H1836" s="43">
        <v>3026</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3045</v>
      </c>
      <c r="E1837" s="45" t="s">
        <v>2382</v>
      </c>
      <c r="F1837" t="s">
        <v>3009</v>
      </c>
      <c r="G1837" s="45" t="s">
        <v>2390</v>
      </c>
      <c r="H1837" s="43">
        <v>3027</v>
      </c>
      <c r="I1837" s="324" t="s">
        <v>40</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3045</v>
      </c>
      <c r="E1838" s="45" t="s">
        <v>2383</v>
      </c>
      <c r="F1838" t="s">
        <v>3009</v>
      </c>
      <c r="G1838" s="45" t="s">
        <v>2387</v>
      </c>
      <c r="H1838" s="43">
        <v>3028</v>
      </c>
      <c r="I1838" s="324" t="s">
        <v>41</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3045</v>
      </c>
      <c r="E1839" s="45" t="s">
        <v>2384</v>
      </c>
      <c r="F1839" t="s">
        <v>3009</v>
      </c>
      <c r="G1839" s="45" t="s">
        <v>2388</v>
      </c>
      <c r="H1839" s="43">
        <v>3029</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3045</v>
      </c>
      <c r="E1840" s="45" t="s">
        <v>2385</v>
      </c>
      <c r="F1840" t="s">
        <v>3009</v>
      </c>
      <c r="G1840" s="45" t="s">
        <v>2391</v>
      </c>
      <c r="H1840" s="43">
        <v>3030</v>
      </c>
      <c r="I1840" s="324" t="s">
        <v>41</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3045</v>
      </c>
      <c r="E1841" s="45" t="s">
        <v>2684</v>
      </c>
      <c r="F1841" t="s">
        <v>3009</v>
      </c>
      <c r="G1841" s="45" t="s">
        <v>2687</v>
      </c>
      <c r="H1841" s="43">
        <v>3031</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3045</v>
      </c>
      <c r="E1842" s="45" t="s">
        <v>2685</v>
      </c>
      <c r="F1842" t="s">
        <v>3009</v>
      </c>
      <c r="G1842" s="45" t="s">
        <v>2689</v>
      </c>
      <c r="H1842" s="43">
        <v>3032</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3045</v>
      </c>
      <c r="E1843" s="45" t="s">
        <v>2686</v>
      </c>
      <c r="F1843" t="s">
        <v>3009</v>
      </c>
      <c r="G1843" s="45" t="s">
        <v>2690</v>
      </c>
      <c r="H1843" s="43">
        <v>3033</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3045</v>
      </c>
      <c r="E1844" s="45" t="s">
        <v>2683</v>
      </c>
      <c r="F1844" t="s">
        <v>3009</v>
      </c>
      <c r="G1844" s="45" t="s">
        <v>2688</v>
      </c>
      <c r="H1844" s="43">
        <v>3034</v>
      </c>
      <c r="I1844" s="324" t="s">
        <v>41</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3046</v>
      </c>
      <c r="E1845" s="45" t="s">
        <v>2380</v>
      </c>
      <c r="F1845" t="s">
        <v>3010</v>
      </c>
      <c r="G1845" s="45" t="s">
        <v>2386</v>
      </c>
      <c r="H1845" s="43">
        <v>3035</v>
      </c>
      <c r="I1845" s="324" t="s">
        <v>40</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3046</v>
      </c>
      <c r="E1846" s="45" t="s">
        <v>2381</v>
      </c>
      <c r="F1846" t="s">
        <v>3010</v>
      </c>
      <c r="G1846" s="45" t="s">
        <v>2389</v>
      </c>
      <c r="H1846" s="43">
        <v>3036</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3046</v>
      </c>
      <c r="E1847" s="45" t="s">
        <v>2382</v>
      </c>
      <c r="F1847" t="s">
        <v>3010</v>
      </c>
      <c r="G1847" s="45" t="s">
        <v>2390</v>
      </c>
      <c r="H1847" s="43">
        <v>3037</v>
      </c>
      <c r="I1847" s="324" t="s">
        <v>40</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3046</v>
      </c>
      <c r="E1848" s="45" t="s">
        <v>2383</v>
      </c>
      <c r="F1848" t="s">
        <v>3010</v>
      </c>
      <c r="G1848" s="45" t="s">
        <v>2387</v>
      </c>
      <c r="H1848" s="43">
        <v>3038</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3046</v>
      </c>
      <c r="E1849" s="45" t="s">
        <v>2384</v>
      </c>
      <c r="F1849" t="s">
        <v>3010</v>
      </c>
      <c r="G1849" s="45" t="s">
        <v>2388</v>
      </c>
      <c r="H1849" s="43">
        <v>3039</v>
      </c>
      <c r="I1849" s="324" t="s">
        <v>41</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3046</v>
      </c>
      <c r="E1850" s="45" t="s">
        <v>2385</v>
      </c>
      <c r="F1850" t="s">
        <v>3010</v>
      </c>
      <c r="G1850" s="45" t="s">
        <v>2391</v>
      </c>
      <c r="H1850" s="43">
        <v>3040</v>
      </c>
      <c r="I1850" s="324" t="s">
        <v>41</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3046</v>
      </c>
      <c r="E1851" s="45" t="s">
        <v>2684</v>
      </c>
      <c r="F1851" t="s">
        <v>3010</v>
      </c>
      <c r="G1851" s="45" t="s">
        <v>2687</v>
      </c>
      <c r="H1851" s="43">
        <v>3041</v>
      </c>
      <c r="I1851" s="324" t="s">
        <v>40</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3046</v>
      </c>
      <c r="E1852" s="45" t="s">
        <v>2685</v>
      </c>
      <c r="F1852" t="s">
        <v>3010</v>
      </c>
      <c r="G1852" s="45" t="s">
        <v>2689</v>
      </c>
      <c r="H1852" s="43">
        <v>3042</v>
      </c>
      <c r="I1852" s="324" t="s">
        <v>41</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3046</v>
      </c>
      <c r="E1853" s="45" t="s">
        <v>2686</v>
      </c>
      <c r="F1853" t="s">
        <v>3010</v>
      </c>
      <c r="G1853" s="45" t="s">
        <v>2690</v>
      </c>
      <c r="H1853" s="43">
        <v>3043</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3046</v>
      </c>
      <c r="E1854" s="45" t="s">
        <v>2683</v>
      </c>
      <c r="F1854" t="s">
        <v>3010</v>
      </c>
      <c r="G1854" s="45" t="s">
        <v>2688</v>
      </c>
      <c r="H1854" s="43">
        <v>3044</v>
      </c>
      <c r="I1854" s="324" t="s">
        <v>41</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3047</v>
      </c>
      <c r="E1855" s="45" t="s">
        <v>2380</v>
      </c>
      <c r="F1855" t="s">
        <v>2557</v>
      </c>
      <c r="G1855" s="45" t="s">
        <v>2386</v>
      </c>
      <c r="H1855" s="43">
        <v>3045</v>
      </c>
      <c r="I1855" s="324" t="s">
        <v>40</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3047</v>
      </c>
      <c r="E1856" s="45" t="s">
        <v>2381</v>
      </c>
      <c r="F1856" t="s">
        <v>2557</v>
      </c>
      <c r="G1856" s="45" t="s">
        <v>2389</v>
      </c>
      <c r="H1856" s="43">
        <v>3046</v>
      </c>
      <c r="I1856" s="324" t="s">
        <v>40</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3047</v>
      </c>
      <c r="E1857" s="45" t="s">
        <v>2382</v>
      </c>
      <c r="F1857" t="s">
        <v>2557</v>
      </c>
      <c r="G1857" s="45" t="s">
        <v>2390</v>
      </c>
      <c r="H1857" s="43">
        <v>3047</v>
      </c>
      <c r="I1857" s="324" t="s">
        <v>40</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3047</v>
      </c>
      <c r="E1858" s="45" t="s">
        <v>2383</v>
      </c>
      <c r="F1858" t="s">
        <v>2557</v>
      </c>
      <c r="G1858" s="45" t="s">
        <v>2387</v>
      </c>
      <c r="H1858" s="43">
        <v>3048</v>
      </c>
      <c r="I1858" s="324" t="s">
        <v>41</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3047</v>
      </c>
      <c r="E1859" s="45" t="s">
        <v>2384</v>
      </c>
      <c r="F1859" t="s">
        <v>2557</v>
      </c>
      <c r="G1859" s="45" t="s">
        <v>2388</v>
      </c>
      <c r="H1859" s="43">
        <v>3049</v>
      </c>
      <c r="I1859" s="324" t="s">
        <v>40</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3047</v>
      </c>
      <c r="E1860" s="45" t="s">
        <v>2385</v>
      </c>
      <c r="F1860" t="s">
        <v>2557</v>
      </c>
      <c r="G1860" s="45" t="s">
        <v>2391</v>
      </c>
      <c r="H1860" s="43">
        <v>3050</v>
      </c>
      <c r="I1860" s="324" t="s">
        <v>41</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3047</v>
      </c>
      <c r="E1861" s="45" t="s">
        <v>2684</v>
      </c>
      <c r="F1861" t="s">
        <v>2557</v>
      </c>
      <c r="G1861" s="45" t="s">
        <v>2687</v>
      </c>
      <c r="H1861" s="43">
        <v>3051</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3047</v>
      </c>
      <c r="E1862" s="45" t="s">
        <v>2685</v>
      </c>
      <c r="F1862" t="s">
        <v>2557</v>
      </c>
      <c r="G1862" s="45" t="s">
        <v>2689</v>
      </c>
      <c r="H1862" s="43">
        <v>3052</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3047</v>
      </c>
      <c r="E1863" s="45" t="s">
        <v>2686</v>
      </c>
      <c r="F1863" t="s">
        <v>2557</v>
      </c>
      <c r="G1863" s="45" t="s">
        <v>2690</v>
      </c>
      <c r="H1863" s="43">
        <v>3053</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3047</v>
      </c>
      <c r="E1864" s="45" t="s">
        <v>2683</v>
      </c>
      <c r="F1864" t="s">
        <v>2557</v>
      </c>
      <c r="G1864" s="45" t="s">
        <v>2688</v>
      </c>
      <c r="H1864" s="43">
        <v>3054</v>
      </c>
      <c r="I1864" s="324" t="s">
        <v>41</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3048</v>
      </c>
      <c r="E1865" s="45" t="s">
        <v>2380</v>
      </c>
      <c r="F1865" t="s">
        <v>3011</v>
      </c>
      <c r="G1865" s="45" t="s">
        <v>2386</v>
      </c>
      <c r="H1865" s="43">
        <v>3055</v>
      </c>
      <c r="I1865" s="324" t="s">
        <v>40</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3048</v>
      </c>
      <c r="E1866" s="45" t="s">
        <v>2381</v>
      </c>
      <c r="F1866" t="s">
        <v>3011</v>
      </c>
      <c r="G1866" s="45" t="s">
        <v>2389</v>
      </c>
      <c r="H1866" s="43">
        <v>3056</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3048</v>
      </c>
      <c r="E1867" s="45" t="s">
        <v>2382</v>
      </c>
      <c r="F1867" t="s">
        <v>3011</v>
      </c>
      <c r="G1867" s="45" t="s">
        <v>2390</v>
      </c>
      <c r="H1867" s="43">
        <v>3057</v>
      </c>
      <c r="I1867" s="324" t="s">
        <v>40</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3048</v>
      </c>
      <c r="E1868" s="45" t="s">
        <v>2383</v>
      </c>
      <c r="F1868" t="s">
        <v>3011</v>
      </c>
      <c r="G1868" s="45" t="s">
        <v>2387</v>
      </c>
      <c r="H1868" s="43">
        <v>3058</v>
      </c>
      <c r="I1868" s="324" t="s">
        <v>41</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3048</v>
      </c>
      <c r="E1869" s="45" t="s">
        <v>2384</v>
      </c>
      <c r="F1869" t="s">
        <v>3011</v>
      </c>
      <c r="G1869" s="45" t="s">
        <v>2388</v>
      </c>
      <c r="H1869" s="43">
        <v>3059</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3048</v>
      </c>
      <c r="E1870" s="45" t="s">
        <v>2385</v>
      </c>
      <c r="F1870" t="s">
        <v>3011</v>
      </c>
      <c r="G1870" s="45" t="s">
        <v>2391</v>
      </c>
      <c r="H1870" s="43">
        <v>3060</v>
      </c>
      <c r="I1870" s="324" t="s">
        <v>41</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3048</v>
      </c>
      <c r="E1871" s="45" t="s">
        <v>2684</v>
      </c>
      <c r="F1871" t="s">
        <v>3011</v>
      </c>
      <c r="G1871" s="45" t="s">
        <v>2687</v>
      </c>
      <c r="H1871" s="43">
        <v>3061</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3048</v>
      </c>
      <c r="E1872" s="45" t="s">
        <v>2685</v>
      </c>
      <c r="F1872" t="s">
        <v>3011</v>
      </c>
      <c r="G1872" s="45" t="s">
        <v>2689</v>
      </c>
      <c r="H1872" s="43">
        <v>3062</v>
      </c>
      <c r="I1872" s="324" t="s">
        <v>41</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3048</v>
      </c>
      <c r="E1873" s="45" t="s">
        <v>2686</v>
      </c>
      <c r="F1873" t="s">
        <v>3011</v>
      </c>
      <c r="G1873" s="45" t="s">
        <v>2690</v>
      </c>
      <c r="H1873" s="43">
        <v>3063</v>
      </c>
      <c r="I1873" s="324" t="s">
        <v>40</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3048</v>
      </c>
      <c r="E1874" s="45" t="s">
        <v>2683</v>
      </c>
      <c r="F1874" t="s">
        <v>3011</v>
      </c>
      <c r="G1874" s="45" t="s">
        <v>2688</v>
      </c>
      <c r="H1874" s="43">
        <v>3064</v>
      </c>
      <c r="I1874" s="324" t="s">
        <v>41</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3049</v>
      </c>
      <c r="E1875" s="45" t="s">
        <v>2380</v>
      </c>
      <c r="F1875" t="s">
        <v>3012</v>
      </c>
      <c r="G1875" s="45" t="s">
        <v>2386</v>
      </c>
      <c r="H1875" s="43">
        <v>3065</v>
      </c>
      <c r="I1875" s="324" t="s">
        <v>40</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3049</v>
      </c>
      <c r="E1876" s="45" t="s">
        <v>2381</v>
      </c>
      <c r="F1876" t="s">
        <v>3012</v>
      </c>
      <c r="G1876" s="45" t="s">
        <v>2389</v>
      </c>
      <c r="H1876" s="43">
        <v>3066</v>
      </c>
      <c r="I1876" s="324" t="s">
        <v>41</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3049</v>
      </c>
      <c r="E1877" s="45" t="s">
        <v>2382</v>
      </c>
      <c r="F1877" t="s">
        <v>3012</v>
      </c>
      <c r="G1877" s="45" t="s">
        <v>2390</v>
      </c>
      <c r="H1877" s="43">
        <v>3067</v>
      </c>
      <c r="I1877" s="324" t="s">
        <v>40</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3049</v>
      </c>
      <c r="E1878" s="45" t="s">
        <v>2383</v>
      </c>
      <c r="F1878" t="s">
        <v>3012</v>
      </c>
      <c r="G1878" s="45" t="s">
        <v>2387</v>
      </c>
      <c r="H1878" s="43">
        <v>3068</v>
      </c>
      <c r="I1878" s="324" t="s">
        <v>41</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3049</v>
      </c>
      <c r="E1879" s="45" t="s">
        <v>2384</v>
      </c>
      <c r="F1879" t="s">
        <v>3012</v>
      </c>
      <c r="G1879" s="45" t="s">
        <v>2388</v>
      </c>
      <c r="H1879" s="43">
        <v>3069</v>
      </c>
      <c r="I1879" s="324" t="s">
        <v>40</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3049</v>
      </c>
      <c r="E1880" s="45" t="s">
        <v>2385</v>
      </c>
      <c r="F1880" t="s">
        <v>3012</v>
      </c>
      <c r="G1880" s="45" t="s">
        <v>2391</v>
      </c>
      <c r="H1880" s="43">
        <v>3070</v>
      </c>
      <c r="I1880" s="324" t="s">
        <v>41</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3049</v>
      </c>
      <c r="E1881" s="45" t="s">
        <v>2684</v>
      </c>
      <c r="F1881" t="s">
        <v>3012</v>
      </c>
      <c r="G1881" s="45" t="s">
        <v>2687</v>
      </c>
      <c r="H1881" s="43">
        <v>3071</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3049</v>
      </c>
      <c r="E1882" s="45" t="s">
        <v>2685</v>
      </c>
      <c r="F1882" t="s">
        <v>3012</v>
      </c>
      <c r="G1882" s="45" t="s">
        <v>2689</v>
      </c>
      <c r="H1882" s="43">
        <v>3072</v>
      </c>
      <c r="I1882" s="324" t="s">
        <v>41</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3049</v>
      </c>
      <c r="E1883" s="45" t="s">
        <v>2686</v>
      </c>
      <c r="F1883" t="s">
        <v>3012</v>
      </c>
      <c r="G1883" s="45" t="s">
        <v>2690</v>
      </c>
      <c r="H1883" s="43">
        <v>3073</v>
      </c>
      <c r="I1883" s="324" t="s">
        <v>40</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3049</v>
      </c>
      <c r="E1884" s="45" t="s">
        <v>2683</v>
      </c>
      <c r="F1884" t="s">
        <v>3012</v>
      </c>
      <c r="G1884" s="45" t="s">
        <v>2688</v>
      </c>
      <c r="H1884" s="43">
        <v>3074</v>
      </c>
      <c r="I1884" s="324" t="s">
        <v>41</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3050</v>
      </c>
      <c r="E1885" s="45" t="s">
        <v>2380</v>
      </c>
      <c r="F1885" t="s">
        <v>3013</v>
      </c>
      <c r="G1885" s="45" t="s">
        <v>2386</v>
      </c>
      <c r="H1885" s="43">
        <v>3075</v>
      </c>
      <c r="I1885" s="324" t="s">
        <v>40</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3050</v>
      </c>
      <c r="E1886" s="45" t="s">
        <v>2381</v>
      </c>
      <c r="F1886" t="s">
        <v>3013</v>
      </c>
      <c r="G1886" s="45" t="s">
        <v>2389</v>
      </c>
      <c r="H1886" s="43">
        <v>3076</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3050</v>
      </c>
      <c r="E1887" s="45" t="s">
        <v>2382</v>
      </c>
      <c r="F1887" t="s">
        <v>3013</v>
      </c>
      <c r="G1887" s="45" t="s">
        <v>2390</v>
      </c>
      <c r="H1887" s="43">
        <v>3077</v>
      </c>
      <c r="I1887" s="324" t="s">
        <v>40</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3050</v>
      </c>
      <c r="E1888" s="45" t="s">
        <v>2383</v>
      </c>
      <c r="F1888" t="s">
        <v>3013</v>
      </c>
      <c r="G1888" s="45" t="s">
        <v>2387</v>
      </c>
      <c r="H1888" s="43">
        <v>3078</v>
      </c>
      <c r="I1888" s="324" t="s">
        <v>41</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3050</v>
      </c>
      <c r="E1889" s="45" t="s">
        <v>2384</v>
      </c>
      <c r="F1889" t="s">
        <v>3013</v>
      </c>
      <c r="G1889" s="45" t="s">
        <v>2388</v>
      </c>
      <c r="H1889" s="43">
        <v>3079</v>
      </c>
      <c r="I1889" s="324" t="s">
        <v>40</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3050</v>
      </c>
      <c r="E1890" s="45" t="s">
        <v>2385</v>
      </c>
      <c r="F1890" t="s">
        <v>3013</v>
      </c>
      <c r="G1890" s="45" t="s">
        <v>2391</v>
      </c>
      <c r="H1890" s="43">
        <v>3080</v>
      </c>
      <c r="I1890" s="324" t="s">
        <v>41</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3050</v>
      </c>
      <c r="E1891" s="45" t="s">
        <v>2684</v>
      </c>
      <c r="F1891" t="s">
        <v>3013</v>
      </c>
      <c r="G1891" s="45" t="s">
        <v>2687</v>
      </c>
      <c r="H1891" s="43">
        <v>3081</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3050</v>
      </c>
      <c r="E1892" s="45" t="s">
        <v>2685</v>
      </c>
      <c r="F1892" t="s">
        <v>3013</v>
      </c>
      <c r="G1892" s="45" t="s">
        <v>2689</v>
      </c>
      <c r="H1892" s="43">
        <v>3082</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3050</v>
      </c>
      <c r="E1893" s="45" t="s">
        <v>2686</v>
      </c>
      <c r="F1893" t="s">
        <v>3013</v>
      </c>
      <c r="G1893" s="45" t="s">
        <v>2690</v>
      </c>
      <c r="H1893" s="43">
        <v>3083</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3050</v>
      </c>
      <c r="E1894" s="45" t="s">
        <v>2683</v>
      </c>
      <c r="F1894" t="s">
        <v>3013</v>
      </c>
      <c r="G1894" s="45" t="s">
        <v>2688</v>
      </c>
      <c r="H1894" s="43">
        <v>3084</v>
      </c>
      <c r="I1894" s="324" t="s">
        <v>41</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ref="C1895:C1958" si="60">$C$1765</f>
        <v>Percentage Improvement in Industrial Process Efficiency above BAU</v>
      </c>
      <c r="D1895" s="6" t="s">
        <v>3051</v>
      </c>
      <c r="E1895" s="45" t="s">
        <v>2380</v>
      </c>
      <c r="F1895" t="s">
        <v>2558</v>
      </c>
      <c r="G1895" s="45" t="s">
        <v>2386</v>
      </c>
      <c r="H1895" s="43">
        <v>3085</v>
      </c>
      <c r="I1895" s="324" t="s">
        <v>40</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60"/>
        <v>Percentage Improvement in Industrial Process Efficiency above BAU</v>
      </c>
      <c r="D1896" s="6" t="s">
        <v>3051</v>
      </c>
      <c r="E1896" s="45" t="s">
        <v>2381</v>
      </c>
      <c r="F1896" t="s">
        <v>2558</v>
      </c>
      <c r="G1896" s="45" t="s">
        <v>2389</v>
      </c>
      <c r="H1896" s="43">
        <v>3086</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3051</v>
      </c>
      <c r="E1897" s="45" t="s">
        <v>2382</v>
      </c>
      <c r="F1897" t="s">
        <v>2558</v>
      </c>
      <c r="G1897" s="45" t="s">
        <v>2390</v>
      </c>
      <c r="H1897" s="43">
        <v>3087</v>
      </c>
      <c r="I1897" s="324" t="s">
        <v>40</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3051</v>
      </c>
      <c r="E1898" s="45" t="s">
        <v>2383</v>
      </c>
      <c r="F1898" t="s">
        <v>2558</v>
      </c>
      <c r="G1898" s="45" t="s">
        <v>2387</v>
      </c>
      <c r="H1898" s="43">
        <v>3088</v>
      </c>
      <c r="I1898" s="324" t="s">
        <v>41</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3051</v>
      </c>
      <c r="E1899" s="45" t="s">
        <v>2384</v>
      </c>
      <c r="F1899" t="s">
        <v>2558</v>
      </c>
      <c r="G1899" s="45" t="s">
        <v>2388</v>
      </c>
      <c r="H1899" s="43">
        <v>3089</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3051</v>
      </c>
      <c r="E1900" s="45" t="s">
        <v>2385</v>
      </c>
      <c r="F1900" t="s">
        <v>2558</v>
      </c>
      <c r="G1900" s="45" t="s">
        <v>2391</v>
      </c>
      <c r="H1900" s="43">
        <v>3090</v>
      </c>
      <c r="I1900" s="324" t="s">
        <v>41</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3051</v>
      </c>
      <c r="E1901" s="45" t="s">
        <v>2684</v>
      </c>
      <c r="F1901" t="s">
        <v>2558</v>
      </c>
      <c r="G1901" s="45" t="s">
        <v>2687</v>
      </c>
      <c r="H1901" s="43">
        <v>3091</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3051</v>
      </c>
      <c r="E1902" s="45" t="s">
        <v>2685</v>
      </c>
      <c r="F1902" t="s">
        <v>2558</v>
      </c>
      <c r="G1902" s="45" t="s">
        <v>2689</v>
      </c>
      <c r="H1902" s="43">
        <v>3092</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3051</v>
      </c>
      <c r="E1903" s="45" t="s">
        <v>2686</v>
      </c>
      <c r="F1903" t="s">
        <v>2558</v>
      </c>
      <c r="G1903" s="45" t="s">
        <v>2690</v>
      </c>
      <c r="H1903" s="43">
        <v>3093</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3051</v>
      </c>
      <c r="E1904" s="45" t="s">
        <v>2683</v>
      </c>
      <c r="F1904" t="s">
        <v>2558</v>
      </c>
      <c r="G1904" s="45" t="s">
        <v>2688</v>
      </c>
      <c r="H1904" s="43">
        <v>3094</v>
      </c>
      <c r="I1904" s="324" t="s">
        <v>41</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3052</v>
      </c>
      <c r="E1905" s="45" t="s">
        <v>2380</v>
      </c>
      <c r="F1905" t="s">
        <v>3014</v>
      </c>
      <c r="G1905" s="45" t="s">
        <v>2386</v>
      </c>
      <c r="H1905" s="43">
        <v>3095</v>
      </c>
      <c r="I1905" s="324" t="s">
        <v>40</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3052</v>
      </c>
      <c r="E1906" s="45" t="s">
        <v>2381</v>
      </c>
      <c r="F1906" t="s">
        <v>3014</v>
      </c>
      <c r="G1906" s="45" t="s">
        <v>2389</v>
      </c>
      <c r="H1906" s="43">
        <v>3096</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3052</v>
      </c>
      <c r="E1907" s="45" t="s">
        <v>2382</v>
      </c>
      <c r="F1907" t="s">
        <v>3014</v>
      </c>
      <c r="G1907" s="45" t="s">
        <v>2390</v>
      </c>
      <c r="H1907" s="43">
        <v>3097</v>
      </c>
      <c r="I1907" s="324" t="s">
        <v>40</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3052</v>
      </c>
      <c r="E1908" s="45" t="s">
        <v>2383</v>
      </c>
      <c r="F1908" t="s">
        <v>3014</v>
      </c>
      <c r="G1908" s="45" t="s">
        <v>2387</v>
      </c>
      <c r="H1908" s="43">
        <v>3098</v>
      </c>
      <c r="I1908" s="324" t="s">
        <v>41</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3052</v>
      </c>
      <c r="E1909" s="45" t="s">
        <v>2384</v>
      </c>
      <c r="F1909" t="s">
        <v>3014</v>
      </c>
      <c r="G1909" s="45" t="s">
        <v>2388</v>
      </c>
      <c r="H1909" s="43">
        <v>3099</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3052</v>
      </c>
      <c r="E1910" s="45" t="s">
        <v>2385</v>
      </c>
      <c r="F1910" t="s">
        <v>3014</v>
      </c>
      <c r="G1910" s="45" t="s">
        <v>2391</v>
      </c>
      <c r="H1910" s="43">
        <v>3100</v>
      </c>
      <c r="I1910" s="324" t="s">
        <v>41</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3052</v>
      </c>
      <c r="E1911" s="45" t="s">
        <v>2684</v>
      </c>
      <c r="F1911" t="s">
        <v>3014</v>
      </c>
      <c r="G1911" s="45" t="s">
        <v>2687</v>
      </c>
      <c r="H1911" s="43">
        <v>3101</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3052</v>
      </c>
      <c r="E1912" s="45" t="s">
        <v>2685</v>
      </c>
      <c r="F1912" t="s">
        <v>3014</v>
      </c>
      <c r="G1912" s="45" t="s">
        <v>2689</v>
      </c>
      <c r="H1912" s="43">
        <v>3102</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3052</v>
      </c>
      <c r="E1913" s="45" t="s">
        <v>2686</v>
      </c>
      <c r="F1913" t="s">
        <v>3014</v>
      </c>
      <c r="G1913" s="45" t="s">
        <v>2690</v>
      </c>
      <c r="H1913" s="43">
        <v>3103</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3052</v>
      </c>
      <c r="E1914" s="45" t="s">
        <v>2683</v>
      </c>
      <c r="F1914" t="s">
        <v>3014</v>
      </c>
      <c r="G1914" s="45" t="s">
        <v>2688</v>
      </c>
      <c r="H1914" s="43">
        <v>3104</v>
      </c>
      <c r="I1914" s="324" t="s">
        <v>41</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3053</v>
      </c>
      <c r="E1915" s="45" t="s">
        <v>2380</v>
      </c>
      <c r="F1915" t="s">
        <v>3015</v>
      </c>
      <c r="G1915" s="45" t="s">
        <v>2386</v>
      </c>
      <c r="H1915" s="43">
        <v>3105</v>
      </c>
      <c r="I1915" s="324" t="s">
        <v>40</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3053</v>
      </c>
      <c r="E1916" s="45" t="s">
        <v>2381</v>
      </c>
      <c r="F1916" t="s">
        <v>3015</v>
      </c>
      <c r="G1916" s="45" t="s">
        <v>2389</v>
      </c>
      <c r="H1916" s="43">
        <v>3106</v>
      </c>
      <c r="I1916" s="324" t="s">
        <v>41</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3053</v>
      </c>
      <c r="E1917" s="45" t="s">
        <v>2382</v>
      </c>
      <c r="F1917" t="s">
        <v>3015</v>
      </c>
      <c r="G1917" s="45" t="s">
        <v>2390</v>
      </c>
      <c r="H1917" s="43">
        <v>3107</v>
      </c>
      <c r="I1917" s="324" t="s">
        <v>40</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3053</v>
      </c>
      <c r="E1918" s="45" t="s">
        <v>2383</v>
      </c>
      <c r="F1918" t="s">
        <v>3015</v>
      </c>
      <c r="G1918" s="45" t="s">
        <v>2387</v>
      </c>
      <c r="H1918" s="43">
        <v>3108</v>
      </c>
      <c r="I1918" s="324" t="s">
        <v>41</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3053</v>
      </c>
      <c r="E1919" s="45" t="s">
        <v>2384</v>
      </c>
      <c r="F1919" t="s">
        <v>3015</v>
      </c>
      <c r="G1919" s="45" t="s">
        <v>2388</v>
      </c>
      <c r="H1919" s="43">
        <v>3109</v>
      </c>
      <c r="I1919" s="324" t="s">
        <v>40</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3053</v>
      </c>
      <c r="E1920" s="45" t="s">
        <v>2385</v>
      </c>
      <c r="F1920" t="s">
        <v>3015</v>
      </c>
      <c r="G1920" s="45" t="s">
        <v>2391</v>
      </c>
      <c r="H1920" s="43">
        <v>3110</v>
      </c>
      <c r="I1920" s="324" t="s">
        <v>41</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3053</v>
      </c>
      <c r="E1921" s="45" t="s">
        <v>2684</v>
      </c>
      <c r="F1921" t="s">
        <v>3015</v>
      </c>
      <c r="G1921" s="45" t="s">
        <v>2687</v>
      </c>
      <c r="H1921" s="43">
        <v>3111</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3053</v>
      </c>
      <c r="E1922" s="45" t="s">
        <v>2685</v>
      </c>
      <c r="F1922" t="s">
        <v>3015</v>
      </c>
      <c r="G1922" s="45" t="s">
        <v>2689</v>
      </c>
      <c r="H1922" s="43">
        <v>3112</v>
      </c>
      <c r="I1922" s="324" t="s">
        <v>41</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3053</v>
      </c>
      <c r="E1923" s="45" t="s">
        <v>2686</v>
      </c>
      <c r="F1923" t="s">
        <v>3015</v>
      </c>
      <c r="G1923" s="45" t="s">
        <v>2690</v>
      </c>
      <c r="H1923" s="43">
        <v>3113</v>
      </c>
      <c r="I1923" s="324" t="s">
        <v>40</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3053</v>
      </c>
      <c r="E1924" s="45" t="s">
        <v>2683</v>
      </c>
      <c r="F1924" t="s">
        <v>3015</v>
      </c>
      <c r="G1924" s="45" t="s">
        <v>2688</v>
      </c>
      <c r="H1924" s="43">
        <v>3114</v>
      </c>
      <c r="I1924" s="324" t="s">
        <v>41</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3054</v>
      </c>
      <c r="E1925" s="45" t="s">
        <v>2380</v>
      </c>
      <c r="F1925" t="s">
        <v>3016</v>
      </c>
      <c r="G1925" s="45" t="s">
        <v>2386</v>
      </c>
      <c r="H1925" s="43">
        <v>3115</v>
      </c>
      <c r="I1925" s="324" t="s">
        <v>40</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3054</v>
      </c>
      <c r="E1926" s="45" t="s">
        <v>2381</v>
      </c>
      <c r="F1926" t="s">
        <v>3016</v>
      </c>
      <c r="G1926" s="45" t="s">
        <v>2389</v>
      </c>
      <c r="H1926" s="43">
        <v>3116</v>
      </c>
      <c r="I1926" s="324" t="s">
        <v>41</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3054</v>
      </c>
      <c r="E1927" s="45" t="s">
        <v>2382</v>
      </c>
      <c r="F1927" t="s">
        <v>3016</v>
      </c>
      <c r="G1927" s="45" t="s">
        <v>2390</v>
      </c>
      <c r="H1927" s="43">
        <v>3117</v>
      </c>
      <c r="I1927" s="324" t="s">
        <v>40</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3054</v>
      </c>
      <c r="E1928" s="45" t="s">
        <v>2383</v>
      </c>
      <c r="F1928" t="s">
        <v>3016</v>
      </c>
      <c r="G1928" s="45" t="s">
        <v>2387</v>
      </c>
      <c r="H1928" s="43">
        <v>3118</v>
      </c>
      <c r="I1928" s="324" t="s">
        <v>41</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3054</v>
      </c>
      <c r="E1929" s="45" t="s">
        <v>2384</v>
      </c>
      <c r="F1929" t="s">
        <v>3016</v>
      </c>
      <c r="G1929" s="45" t="s">
        <v>2388</v>
      </c>
      <c r="H1929" s="43">
        <v>3119</v>
      </c>
      <c r="I1929" s="324" t="s">
        <v>40</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3054</v>
      </c>
      <c r="E1930" s="45" t="s">
        <v>2385</v>
      </c>
      <c r="F1930" t="s">
        <v>3016</v>
      </c>
      <c r="G1930" s="45" t="s">
        <v>2391</v>
      </c>
      <c r="H1930" s="43">
        <v>3120</v>
      </c>
      <c r="I1930" s="324" t="s">
        <v>41</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3054</v>
      </c>
      <c r="E1931" s="45" t="s">
        <v>2684</v>
      </c>
      <c r="F1931" t="s">
        <v>3016</v>
      </c>
      <c r="G1931" s="45" t="s">
        <v>2687</v>
      </c>
      <c r="H1931" s="43">
        <v>3121</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3054</v>
      </c>
      <c r="E1932" s="45" t="s">
        <v>2685</v>
      </c>
      <c r="F1932" t="s">
        <v>3016</v>
      </c>
      <c r="G1932" s="45" t="s">
        <v>2689</v>
      </c>
      <c r="H1932" s="43">
        <v>3122</v>
      </c>
      <c r="I1932" s="324" t="s">
        <v>41</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3054</v>
      </c>
      <c r="E1933" s="45" t="s">
        <v>2686</v>
      </c>
      <c r="F1933" t="s">
        <v>3016</v>
      </c>
      <c r="G1933" s="45" t="s">
        <v>2690</v>
      </c>
      <c r="H1933" s="43">
        <v>3123</v>
      </c>
      <c r="I1933" s="324" t="s">
        <v>40</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3054</v>
      </c>
      <c r="E1934" s="45" t="s">
        <v>2683</v>
      </c>
      <c r="F1934" t="s">
        <v>3016</v>
      </c>
      <c r="G1934" s="45" t="s">
        <v>2688</v>
      </c>
      <c r="H1934" s="43">
        <v>3124</v>
      </c>
      <c r="I1934" s="324" t="s">
        <v>41</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3055</v>
      </c>
      <c r="E1935" s="45" t="s">
        <v>2380</v>
      </c>
      <c r="F1935" t="s">
        <v>3017</v>
      </c>
      <c r="G1935" s="45" t="s">
        <v>2386</v>
      </c>
      <c r="H1935" s="43">
        <v>3125</v>
      </c>
      <c r="I1935" s="324" t="s">
        <v>40</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3055</v>
      </c>
      <c r="E1936" s="45" t="s">
        <v>2381</v>
      </c>
      <c r="F1936" t="s">
        <v>3017</v>
      </c>
      <c r="G1936" s="45" t="s">
        <v>2389</v>
      </c>
      <c r="H1936" s="43">
        <v>3126</v>
      </c>
      <c r="I1936" s="324" t="s">
        <v>41</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3055</v>
      </c>
      <c r="E1937" s="45" t="s">
        <v>2382</v>
      </c>
      <c r="F1937" t="s">
        <v>3017</v>
      </c>
      <c r="G1937" s="45" t="s">
        <v>2390</v>
      </c>
      <c r="H1937" s="43">
        <v>3127</v>
      </c>
      <c r="I1937" s="324" t="s">
        <v>40</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3055</v>
      </c>
      <c r="E1938" s="45" t="s">
        <v>2383</v>
      </c>
      <c r="F1938" t="s">
        <v>3017</v>
      </c>
      <c r="G1938" s="45" t="s">
        <v>2387</v>
      </c>
      <c r="H1938" s="43">
        <v>3128</v>
      </c>
      <c r="I1938" s="324" t="s">
        <v>41</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3055</v>
      </c>
      <c r="E1939" s="45" t="s">
        <v>2384</v>
      </c>
      <c r="F1939" t="s">
        <v>3017</v>
      </c>
      <c r="G1939" s="45" t="s">
        <v>2388</v>
      </c>
      <c r="H1939" s="43">
        <v>3129</v>
      </c>
      <c r="I1939" s="324" t="s">
        <v>40</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3055</v>
      </c>
      <c r="E1940" s="45" t="s">
        <v>2385</v>
      </c>
      <c r="F1940" t="s">
        <v>3017</v>
      </c>
      <c r="G1940" s="45" t="s">
        <v>2391</v>
      </c>
      <c r="H1940" s="43">
        <v>3130</v>
      </c>
      <c r="I1940" s="324" t="s">
        <v>41</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3055</v>
      </c>
      <c r="E1941" s="45" t="s">
        <v>2684</v>
      </c>
      <c r="F1941" t="s">
        <v>3017</v>
      </c>
      <c r="G1941" s="45" t="s">
        <v>2687</v>
      </c>
      <c r="H1941" s="43">
        <v>3131</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3055</v>
      </c>
      <c r="E1942" s="45" t="s">
        <v>2685</v>
      </c>
      <c r="F1942" t="s">
        <v>3017</v>
      </c>
      <c r="G1942" s="45" t="s">
        <v>2689</v>
      </c>
      <c r="H1942" s="43">
        <v>3132</v>
      </c>
      <c r="I1942" s="324" t="s">
        <v>41</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3055</v>
      </c>
      <c r="E1943" s="45" t="s">
        <v>2686</v>
      </c>
      <c r="F1943" t="s">
        <v>3017</v>
      </c>
      <c r="G1943" s="45" t="s">
        <v>2690</v>
      </c>
      <c r="H1943" s="43">
        <v>3133</v>
      </c>
      <c r="I1943" s="324" t="s">
        <v>40</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3055</v>
      </c>
      <c r="E1944" s="45" t="s">
        <v>2683</v>
      </c>
      <c r="F1944" t="s">
        <v>3017</v>
      </c>
      <c r="G1944" s="45" t="s">
        <v>2688</v>
      </c>
      <c r="H1944" s="43">
        <v>3134</v>
      </c>
      <c r="I1944" s="324" t="s">
        <v>41</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3056</v>
      </c>
      <c r="E1945" s="45" t="s">
        <v>2380</v>
      </c>
      <c r="F1945" t="s">
        <v>3018</v>
      </c>
      <c r="G1945" s="45" t="s">
        <v>2386</v>
      </c>
      <c r="H1945" s="43">
        <v>3135</v>
      </c>
      <c r="I1945" s="324" t="s">
        <v>40</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3056</v>
      </c>
      <c r="E1946" s="45" t="s">
        <v>2381</v>
      </c>
      <c r="F1946" t="s">
        <v>3018</v>
      </c>
      <c r="G1946" s="45" t="s">
        <v>2389</v>
      </c>
      <c r="H1946" s="43">
        <v>3136</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3056</v>
      </c>
      <c r="E1947" s="45" t="s">
        <v>2382</v>
      </c>
      <c r="F1947" t="s">
        <v>3018</v>
      </c>
      <c r="G1947" s="45" t="s">
        <v>2390</v>
      </c>
      <c r="H1947" s="43">
        <v>3137</v>
      </c>
      <c r="I1947" s="324" t="s">
        <v>40</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3056</v>
      </c>
      <c r="E1948" s="45" t="s">
        <v>2383</v>
      </c>
      <c r="F1948" t="s">
        <v>3018</v>
      </c>
      <c r="G1948" s="45" t="s">
        <v>2387</v>
      </c>
      <c r="H1948" s="43">
        <v>3138</v>
      </c>
      <c r="I1948" s="324" t="s">
        <v>41</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3056</v>
      </c>
      <c r="E1949" s="45" t="s">
        <v>2384</v>
      </c>
      <c r="F1949" t="s">
        <v>3018</v>
      </c>
      <c r="G1949" s="45" t="s">
        <v>2388</v>
      </c>
      <c r="H1949" s="43">
        <v>3139</v>
      </c>
      <c r="I1949" s="324" t="s">
        <v>40</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3056</v>
      </c>
      <c r="E1950" s="45" t="s">
        <v>2385</v>
      </c>
      <c r="F1950" t="s">
        <v>3018</v>
      </c>
      <c r="G1950" s="45" t="s">
        <v>2391</v>
      </c>
      <c r="H1950" s="43">
        <v>3140</v>
      </c>
      <c r="I1950" s="324" t="s">
        <v>41</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3056</v>
      </c>
      <c r="E1951" s="45" t="s">
        <v>2684</v>
      </c>
      <c r="F1951" t="s">
        <v>3018</v>
      </c>
      <c r="G1951" s="45" t="s">
        <v>2687</v>
      </c>
      <c r="H1951" s="43">
        <v>3141</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3056</v>
      </c>
      <c r="E1952" s="45" t="s">
        <v>2685</v>
      </c>
      <c r="F1952" t="s">
        <v>3018</v>
      </c>
      <c r="G1952" s="45" t="s">
        <v>2689</v>
      </c>
      <c r="H1952" s="43">
        <v>3142</v>
      </c>
      <c r="I1952" s="324" t="s">
        <v>41</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3056</v>
      </c>
      <c r="E1953" s="45" t="s">
        <v>2686</v>
      </c>
      <c r="F1953" t="s">
        <v>3018</v>
      </c>
      <c r="G1953" s="45" t="s">
        <v>2690</v>
      </c>
      <c r="H1953" s="43">
        <v>3143</v>
      </c>
      <c r="I1953" s="324" t="s">
        <v>40</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3056</v>
      </c>
      <c r="E1954" s="45" t="s">
        <v>2683</v>
      </c>
      <c r="F1954" t="s">
        <v>3018</v>
      </c>
      <c r="G1954" s="45" t="s">
        <v>2688</v>
      </c>
      <c r="H1954" s="43">
        <v>3144</v>
      </c>
      <c r="I1954" s="324" t="s">
        <v>41</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3057</v>
      </c>
      <c r="E1955" s="45" t="s">
        <v>2380</v>
      </c>
      <c r="F1955" t="s">
        <v>3019</v>
      </c>
      <c r="G1955" s="45" t="s">
        <v>2386</v>
      </c>
      <c r="H1955" s="43">
        <v>3145</v>
      </c>
      <c r="I1955" s="324" t="s">
        <v>40</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3057</v>
      </c>
      <c r="E1956" s="45" t="s">
        <v>2381</v>
      </c>
      <c r="F1956" t="s">
        <v>3019</v>
      </c>
      <c r="G1956" s="45" t="s">
        <v>2389</v>
      </c>
      <c r="H1956" s="43">
        <v>3146</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3057</v>
      </c>
      <c r="E1957" s="45" t="s">
        <v>2382</v>
      </c>
      <c r="F1957" t="s">
        <v>3019</v>
      </c>
      <c r="G1957" s="45" t="s">
        <v>2390</v>
      </c>
      <c r="H1957" s="43">
        <v>3147</v>
      </c>
      <c r="I1957" s="324" t="s">
        <v>40</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3057</v>
      </c>
      <c r="E1958" s="45" t="s">
        <v>2383</v>
      </c>
      <c r="F1958" t="s">
        <v>3019</v>
      </c>
      <c r="G1958" s="45" t="s">
        <v>2387</v>
      </c>
      <c r="H1958" s="43">
        <v>3148</v>
      </c>
      <c r="I1958" s="324" t="s">
        <v>41</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ref="C1959:C2014" si="61">$C$1765</f>
        <v>Percentage Improvement in Industrial Process Efficiency above BAU</v>
      </c>
      <c r="D1959" s="6" t="s">
        <v>3057</v>
      </c>
      <c r="E1959" s="45" t="s">
        <v>2384</v>
      </c>
      <c r="F1959" t="s">
        <v>3019</v>
      </c>
      <c r="G1959" s="45" t="s">
        <v>2388</v>
      </c>
      <c r="H1959" s="43">
        <v>3149</v>
      </c>
      <c r="I1959" s="324" t="s">
        <v>40</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1"/>
        <v>Percentage Improvement in Industrial Process Efficiency above BAU</v>
      </c>
      <c r="D1960" s="6" t="s">
        <v>3057</v>
      </c>
      <c r="E1960" s="45" t="s">
        <v>2385</v>
      </c>
      <c r="F1960" t="s">
        <v>3019</v>
      </c>
      <c r="G1960" s="45" t="s">
        <v>2391</v>
      </c>
      <c r="H1960" s="43">
        <v>3150</v>
      </c>
      <c r="I1960" s="324" t="s">
        <v>41</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3057</v>
      </c>
      <c r="E1961" s="45" t="s">
        <v>2684</v>
      </c>
      <c r="F1961" t="s">
        <v>3019</v>
      </c>
      <c r="G1961" s="45" t="s">
        <v>2687</v>
      </c>
      <c r="H1961" s="43">
        <v>3151</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3057</v>
      </c>
      <c r="E1962" s="45" t="s">
        <v>2685</v>
      </c>
      <c r="F1962" t="s">
        <v>3019</v>
      </c>
      <c r="G1962" s="45" t="s">
        <v>2689</v>
      </c>
      <c r="H1962" s="43">
        <v>3152</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3057</v>
      </c>
      <c r="E1963" s="45" t="s">
        <v>2686</v>
      </c>
      <c r="F1963" t="s">
        <v>3019</v>
      </c>
      <c r="G1963" s="45" t="s">
        <v>2690</v>
      </c>
      <c r="H1963" s="43">
        <v>3153</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3057</v>
      </c>
      <c r="E1964" s="45" t="s">
        <v>2683</v>
      </c>
      <c r="F1964" t="s">
        <v>3019</v>
      </c>
      <c r="G1964" s="45" t="s">
        <v>2688</v>
      </c>
      <c r="H1964" s="43">
        <v>3154</v>
      </c>
      <c r="I1964" s="324" t="s">
        <v>41</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3058</v>
      </c>
      <c r="E1965" s="45" t="s">
        <v>2380</v>
      </c>
      <c r="F1965" t="s">
        <v>3020</v>
      </c>
      <c r="G1965" s="45" t="s">
        <v>2386</v>
      </c>
      <c r="H1965" s="43">
        <v>3155</v>
      </c>
      <c r="I1965" s="324" t="s">
        <v>40</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3058</v>
      </c>
      <c r="E1966" s="45" t="s">
        <v>2381</v>
      </c>
      <c r="F1966" t="s">
        <v>3020</v>
      </c>
      <c r="G1966" s="45" t="s">
        <v>2389</v>
      </c>
      <c r="H1966" s="43">
        <v>3156</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3058</v>
      </c>
      <c r="E1967" s="45" t="s">
        <v>2382</v>
      </c>
      <c r="F1967" t="s">
        <v>3020</v>
      </c>
      <c r="G1967" s="45" t="s">
        <v>2390</v>
      </c>
      <c r="H1967" s="43">
        <v>3157</v>
      </c>
      <c r="I1967" s="324" t="s">
        <v>40</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3058</v>
      </c>
      <c r="E1968" s="45" t="s">
        <v>2383</v>
      </c>
      <c r="F1968" t="s">
        <v>3020</v>
      </c>
      <c r="G1968" s="45" t="s">
        <v>2387</v>
      </c>
      <c r="H1968" s="43">
        <v>3158</v>
      </c>
      <c r="I1968" s="324" t="s">
        <v>41</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3058</v>
      </c>
      <c r="E1969" s="45" t="s">
        <v>2384</v>
      </c>
      <c r="F1969" t="s">
        <v>3020</v>
      </c>
      <c r="G1969" s="45" t="s">
        <v>2388</v>
      </c>
      <c r="H1969" s="43">
        <v>3159</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3058</v>
      </c>
      <c r="E1970" s="45" t="s">
        <v>2385</v>
      </c>
      <c r="F1970" t="s">
        <v>3020</v>
      </c>
      <c r="G1970" s="45" t="s">
        <v>2391</v>
      </c>
      <c r="H1970" s="43">
        <v>3160</v>
      </c>
      <c r="I1970" s="324" t="s">
        <v>41</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3058</v>
      </c>
      <c r="E1971" s="45" t="s">
        <v>2684</v>
      </c>
      <c r="F1971" t="s">
        <v>3020</v>
      </c>
      <c r="G1971" s="45" t="s">
        <v>2687</v>
      </c>
      <c r="H1971" s="43">
        <v>3161</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3058</v>
      </c>
      <c r="E1972" s="45" t="s">
        <v>2685</v>
      </c>
      <c r="F1972" t="s">
        <v>3020</v>
      </c>
      <c r="G1972" s="45" t="s">
        <v>2689</v>
      </c>
      <c r="H1972" s="43">
        <v>3162</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3058</v>
      </c>
      <c r="E1973" s="45" t="s">
        <v>2686</v>
      </c>
      <c r="F1973" t="s">
        <v>3020</v>
      </c>
      <c r="G1973" s="45" t="s">
        <v>2690</v>
      </c>
      <c r="H1973" s="43">
        <v>3163</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3058</v>
      </c>
      <c r="E1974" s="45" t="s">
        <v>2683</v>
      </c>
      <c r="F1974" t="s">
        <v>3020</v>
      </c>
      <c r="G1974" s="45" t="s">
        <v>2688</v>
      </c>
      <c r="H1974" s="43">
        <v>3164</v>
      </c>
      <c r="I1974" s="324" t="s">
        <v>41</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3059</v>
      </c>
      <c r="E1975" s="45" t="s">
        <v>2380</v>
      </c>
      <c r="F1975" t="s">
        <v>3021</v>
      </c>
      <c r="G1975" s="45" t="s">
        <v>2386</v>
      </c>
      <c r="H1975" s="43">
        <v>3165</v>
      </c>
      <c r="I1975" s="324" t="s">
        <v>40</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3059</v>
      </c>
      <c r="E1976" s="45" t="s">
        <v>2381</v>
      </c>
      <c r="F1976" t="s">
        <v>3021</v>
      </c>
      <c r="G1976" s="45" t="s">
        <v>2389</v>
      </c>
      <c r="H1976" s="43">
        <v>3166</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3059</v>
      </c>
      <c r="E1977" s="45" t="s">
        <v>2382</v>
      </c>
      <c r="F1977" t="s">
        <v>3021</v>
      </c>
      <c r="G1977" s="45" t="s">
        <v>2390</v>
      </c>
      <c r="H1977" s="43">
        <v>3167</v>
      </c>
      <c r="I1977" s="324" t="s">
        <v>40</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3059</v>
      </c>
      <c r="E1978" s="45" t="s">
        <v>2383</v>
      </c>
      <c r="F1978" t="s">
        <v>3021</v>
      </c>
      <c r="G1978" s="45" t="s">
        <v>2387</v>
      </c>
      <c r="H1978" s="43">
        <v>3168</v>
      </c>
      <c r="I1978" s="324" t="s">
        <v>41</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3059</v>
      </c>
      <c r="E1979" s="45" t="s">
        <v>2384</v>
      </c>
      <c r="F1979" t="s">
        <v>3021</v>
      </c>
      <c r="G1979" s="45" t="s">
        <v>2388</v>
      </c>
      <c r="H1979" s="43">
        <v>3169</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3059</v>
      </c>
      <c r="E1980" s="45" t="s">
        <v>2385</v>
      </c>
      <c r="F1980" t="s">
        <v>3021</v>
      </c>
      <c r="G1980" s="45" t="s">
        <v>2391</v>
      </c>
      <c r="H1980" s="43">
        <v>3170</v>
      </c>
      <c r="I1980" s="324" t="s">
        <v>41</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3059</v>
      </c>
      <c r="E1981" s="45" t="s">
        <v>2684</v>
      </c>
      <c r="F1981" t="s">
        <v>3021</v>
      </c>
      <c r="G1981" s="45" t="s">
        <v>2687</v>
      </c>
      <c r="H1981" s="43">
        <v>3171</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3059</v>
      </c>
      <c r="E1982" s="45" t="s">
        <v>2685</v>
      </c>
      <c r="F1982" t="s">
        <v>3021</v>
      </c>
      <c r="G1982" s="45" t="s">
        <v>2689</v>
      </c>
      <c r="H1982" s="43">
        <v>3172</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3059</v>
      </c>
      <c r="E1983" s="45" t="s">
        <v>2686</v>
      </c>
      <c r="F1983" t="s">
        <v>3021</v>
      </c>
      <c r="G1983" s="45" t="s">
        <v>2690</v>
      </c>
      <c r="H1983" s="43">
        <v>3173</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3059</v>
      </c>
      <c r="E1984" s="45" t="s">
        <v>2683</v>
      </c>
      <c r="F1984" t="s">
        <v>3021</v>
      </c>
      <c r="G1984" s="45" t="s">
        <v>2688</v>
      </c>
      <c r="H1984" s="43">
        <v>3174</v>
      </c>
      <c r="I1984" s="324" t="s">
        <v>41</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3060</v>
      </c>
      <c r="E1985" s="45" t="s">
        <v>2380</v>
      </c>
      <c r="F1985" t="s">
        <v>3022</v>
      </c>
      <c r="G1985" s="45" t="s">
        <v>2386</v>
      </c>
      <c r="H1985" s="43">
        <v>3175</v>
      </c>
      <c r="I1985" s="325"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3060</v>
      </c>
      <c r="E1986" s="45" t="s">
        <v>2381</v>
      </c>
      <c r="F1986" t="s">
        <v>3022</v>
      </c>
      <c r="G1986" s="45" t="s">
        <v>2389</v>
      </c>
      <c r="H1986" s="43">
        <v>3176</v>
      </c>
      <c r="I1986" s="324" t="s">
        <v>41</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3060</v>
      </c>
      <c r="E1987" s="45" t="s">
        <v>2382</v>
      </c>
      <c r="F1987" t="s">
        <v>3022</v>
      </c>
      <c r="G1987" s="45" t="s">
        <v>2390</v>
      </c>
      <c r="H1987" s="43">
        <v>3177</v>
      </c>
      <c r="I1987" s="324" t="s">
        <v>40</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3060</v>
      </c>
      <c r="E1988" s="45" t="s">
        <v>2383</v>
      </c>
      <c r="F1988" t="s">
        <v>3022</v>
      </c>
      <c r="G1988" s="45" t="s">
        <v>2387</v>
      </c>
      <c r="H1988" s="43">
        <v>3178</v>
      </c>
      <c r="I1988" s="324"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3060</v>
      </c>
      <c r="E1989" s="45" t="s">
        <v>2384</v>
      </c>
      <c r="F1989" t="s">
        <v>3022</v>
      </c>
      <c r="G1989" s="45" t="s">
        <v>2388</v>
      </c>
      <c r="H1989" s="43">
        <v>3179</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3060</v>
      </c>
      <c r="E1990" s="45" t="s">
        <v>2385</v>
      </c>
      <c r="F1990" t="s">
        <v>3022</v>
      </c>
      <c r="G1990" s="45" t="s">
        <v>2391</v>
      </c>
      <c r="H1990" s="43">
        <v>3180</v>
      </c>
      <c r="I1990" s="324" t="s">
        <v>41</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3060</v>
      </c>
      <c r="E1991" s="45" t="s">
        <v>2684</v>
      </c>
      <c r="F1991" t="s">
        <v>3022</v>
      </c>
      <c r="G1991" s="45" t="s">
        <v>2687</v>
      </c>
      <c r="H1991" s="43">
        <v>3181</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3060</v>
      </c>
      <c r="E1992" s="45" t="s">
        <v>2685</v>
      </c>
      <c r="F1992" t="s">
        <v>3022</v>
      </c>
      <c r="G1992" s="45" t="s">
        <v>2689</v>
      </c>
      <c r="H1992" s="43">
        <v>3182</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3060</v>
      </c>
      <c r="E1993" s="45" t="s">
        <v>2686</v>
      </c>
      <c r="F1993" t="s">
        <v>3022</v>
      </c>
      <c r="G1993" s="45" t="s">
        <v>2690</v>
      </c>
      <c r="H1993" s="43">
        <v>3183</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3060</v>
      </c>
      <c r="E1994" s="45" t="s">
        <v>2683</v>
      </c>
      <c r="F1994" t="s">
        <v>3022</v>
      </c>
      <c r="G1994" s="45" t="s">
        <v>2688</v>
      </c>
      <c r="H1994" s="43">
        <v>3184</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3061</v>
      </c>
      <c r="E1995" s="45" t="s">
        <v>2380</v>
      </c>
      <c r="F1995" t="s">
        <v>3064</v>
      </c>
      <c r="G1995" s="45" t="s">
        <v>2386</v>
      </c>
      <c r="H1995" s="43">
        <v>3185</v>
      </c>
      <c r="I1995" s="324" t="s">
        <v>40</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3061</v>
      </c>
      <c r="E1996" s="45" t="s">
        <v>2381</v>
      </c>
      <c r="F1996" t="s">
        <v>3064</v>
      </c>
      <c r="G1996" s="45" t="s">
        <v>2389</v>
      </c>
      <c r="H1996" s="43">
        <v>3186</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3061</v>
      </c>
      <c r="E1997" s="45" t="s">
        <v>2382</v>
      </c>
      <c r="F1997" t="s">
        <v>3064</v>
      </c>
      <c r="G1997" s="45" t="s">
        <v>2390</v>
      </c>
      <c r="H1997" s="43">
        <v>3187</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3061</v>
      </c>
      <c r="E1998" s="45" t="s">
        <v>2383</v>
      </c>
      <c r="F1998" t="s">
        <v>3064</v>
      </c>
      <c r="G1998" s="45" t="s">
        <v>2387</v>
      </c>
      <c r="H1998" s="43">
        <v>3188</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3061</v>
      </c>
      <c r="E1999" s="45" t="s">
        <v>2384</v>
      </c>
      <c r="F1999" t="s">
        <v>3064</v>
      </c>
      <c r="G1999" s="45" t="s">
        <v>2388</v>
      </c>
      <c r="H1999" s="43">
        <v>3189</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3061</v>
      </c>
      <c r="E2000" s="45" t="s">
        <v>2385</v>
      </c>
      <c r="F2000" t="s">
        <v>3064</v>
      </c>
      <c r="G2000" s="45" t="s">
        <v>2391</v>
      </c>
      <c r="H2000" s="43">
        <v>3190</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3061</v>
      </c>
      <c r="E2001" s="45" t="s">
        <v>2684</v>
      </c>
      <c r="F2001" t="s">
        <v>3064</v>
      </c>
      <c r="G2001" s="45" t="s">
        <v>2687</v>
      </c>
      <c r="H2001" s="43">
        <v>3191</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3061</v>
      </c>
      <c r="E2002" s="45" t="s">
        <v>2685</v>
      </c>
      <c r="F2002" t="s">
        <v>3064</v>
      </c>
      <c r="G2002" s="45" t="s">
        <v>2689</v>
      </c>
      <c r="H2002" s="43">
        <v>3192</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3061</v>
      </c>
      <c r="E2003" s="45" t="s">
        <v>2686</v>
      </c>
      <c r="F2003" t="s">
        <v>3064</v>
      </c>
      <c r="G2003" s="45" t="s">
        <v>2690</v>
      </c>
      <c r="H2003" s="43">
        <v>3193</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3061</v>
      </c>
      <c r="E2004" s="45" t="s">
        <v>2683</v>
      </c>
      <c r="F2004" t="s">
        <v>3064</v>
      </c>
      <c r="G2004" s="45" t="s">
        <v>2688</v>
      </c>
      <c r="H2004" s="43">
        <v>3194</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3062</v>
      </c>
      <c r="E2005" s="45" t="s">
        <v>2380</v>
      </c>
      <c r="F2005" t="s">
        <v>3023</v>
      </c>
      <c r="G2005" s="45" t="s">
        <v>2386</v>
      </c>
      <c r="H2005" s="43">
        <v>3195</v>
      </c>
      <c r="I2005" s="324" t="s">
        <v>40</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3062</v>
      </c>
      <c r="E2006" s="45" t="s">
        <v>2381</v>
      </c>
      <c r="F2006" t="s">
        <v>3023</v>
      </c>
      <c r="G2006" s="45" t="s">
        <v>2389</v>
      </c>
      <c r="H2006" s="43">
        <v>3196</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3062</v>
      </c>
      <c r="E2007" s="45" t="s">
        <v>2382</v>
      </c>
      <c r="F2007" t="s">
        <v>3023</v>
      </c>
      <c r="G2007" s="45" t="s">
        <v>2390</v>
      </c>
      <c r="H2007" s="43">
        <v>3197</v>
      </c>
      <c r="I2007" s="324" t="s">
        <v>40</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3062</v>
      </c>
      <c r="E2008" s="45" t="s">
        <v>2383</v>
      </c>
      <c r="F2008" t="s">
        <v>3023</v>
      </c>
      <c r="G2008" s="45" t="s">
        <v>2387</v>
      </c>
      <c r="H2008" s="43">
        <v>3198</v>
      </c>
      <c r="I2008" s="324" t="s">
        <v>41</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3062</v>
      </c>
      <c r="E2009" s="45" t="s">
        <v>2384</v>
      </c>
      <c r="F2009" t="s">
        <v>3023</v>
      </c>
      <c r="G2009" s="45" t="s">
        <v>2388</v>
      </c>
      <c r="H2009" s="43">
        <v>3199</v>
      </c>
      <c r="I2009" s="324" t="s">
        <v>40</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3062</v>
      </c>
      <c r="E2010" s="45" t="s">
        <v>2385</v>
      </c>
      <c r="F2010" t="s">
        <v>3023</v>
      </c>
      <c r="G2010" s="45" t="s">
        <v>2391</v>
      </c>
      <c r="H2010" s="43">
        <v>3200</v>
      </c>
      <c r="I2010" s="324" t="s">
        <v>41</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3062</v>
      </c>
      <c r="E2011" s="45" t="s">
        <v>2684</v>
      </c>
      <c r="F2011" t="s">
        <v>3023</v>
      </c>
      <c r="G2011" s="45" t="s">
        <v>2687</v>
      </c>
      <c r="H2011" s="43">
        <v>3201</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3062</v>
      </c>
      <c r="E2012" s="45" t="s">
        <v>2685</v>
      </c>
      <c r="F2012" t="s">
        <v>3023</v>
      </c>
      <c r="G2012" s="45" t="s">
        <v>2689</v>
      </c>
      <c r="H2012" s="43">
        <v>3202</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3062</v>
      </c>
      <c r="E2013" s="45" t="s">
        <v>2686</v>
      </c>
      <c r="F2013" t="s">
        <v>3023</v>
      </c>
      <c r="G2013" s="45" t="s">
        <v>2690</v>
      </c>
      <c r="H2013" s="43">
        <v>3203</v>
      </c>
      <c r="I2013" s="324" t="s">
        <v>40</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3062</v>
      </c>
      <c r="E2014" s="45" t="s">
        <v>2683</v>
      </c>
      <c r="F2014" t="s">
        <v>3023</v>
      </c>
      <c r="G2014" s="45" t="s">
        <v>2688</v>
      </c>
      <c r="H2014" s="43">
        <v>3204</v>
      </c>
      <c r="I2014" s="324" t="s">
        <v>41</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Material Efficiency, Longevity, &amp; Re-Use</v>
      </c>
      <c r="C2015" t="s">
        <v>2416</v>
      </c>
      <c r="D2015" s="45" t="s">
        <v>3050</v>
      </c>
      <c r="E2015" s="45"/>
      <c r="F2015" s="6" t="s">
        <v>3013</v>
      </c>
      <c r="G2015" s="45"/>
      <c r="H2015" s="43">
        <v>429</v>
      </c>
      <c r="I2015" s="324" t="s">
        <v>40</v>
      </c>
      <c r="J2015" s="255" t="str">
        <f>IF(ISBLANK(INDEX('Policy Characteristics'!D:D,MATCH($C2015,'Policy Characteristics'!$C:$C,0))),"",INDEX('Policy Characteristics'!D:D,MATCH($C2015,'Policy Characteristics'!$C:$C,0)))</f>
        <v>Material Efficiency, Longevity, &amp; Re-Use</v>
      </c>
      <c r="K2015" s="254" t="str">
        <f>IF(ISBLANK(INDEX('Policy Characteristics'!E:E,MATCH($C2015,'Policy Characteristics'!$C:$C,0))),"",INDEX('Policy Characteristics'!E:E,MATCH($C2015,'Policy Characteristics'!$C:$C,0)))</f>
        <v>indst reduce nonenergy product demand</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1</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demand reduction</v>
      </c>
      <c r="P2015" s="254" t="str">
        <f>IF(ISBLANK(INDEX('Policy Characteristics'!J:J,MATCH($C2015,'Policy Characteristics'!$C:$C,0))),"",INDEX('Policy Characteristics'!J:J,MATCH($C2015,'Policy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5" s="254" t="str">
        <f>IF(ISBLANK(INDEX('Policy Characteristics'!K:K,MATCH($C2015,'Policy Characteristics'!$C:$C,0))),"",INDEX('Policy Characteristics'!K:K,MATCH($C2015,'Policy Characteristics'!$C:$C,0)))</f>
        <v/>
      </c>
      <c r="R2015" s="254" t="str">
        <f>IF(ISBLANK(INDEX('Policy Characteristics'!L:L,MATCH($C2015,'Policy Characteristics'!$C:$C,0))),"",INDEX('Policy Characteristics'!L:L,MATCH($C2015,'Policy Characteristics'!$C:$C,0)))</f>
        <v>material-efficiency-longevity-reuse.html</v>
      </c>
    </row>
    <row r="2016" spans="1:18" s="4" customFormat="1">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Material Efficiency, Longevity, &amp; Re-Use</v>
      </c>
      <c r="C2016" s="254" t="str">
        <f t="shared" ref="C2016" si="62">C$2015</f>
        <v>Percent Reduction in Nonenergy Nonagriculture Industry Product Demand</v>
      </c>
      <c r="D2016" s="6" t="s">
        <v>3051</v>
      </c>
      <c r="E2016" s="45"/>
      <c r="F2016" s="6" t="s">
        <v>2558</v>
      </c>
      <c r="G2016" s="45"/>
      <c r="H2016" s="43">
        <v>430</v>
      </c>
      <c r="I2016" s="324" t="s">
        <v>40</v>
      </c>
      <c r="J2016" s="255" t="str">
        <f>IF(ISBLANK(INDEX('Policy Characteristics'!D:D,MATCH($C2016,'Policy Characteristics'!$C:$C,0))),"",INDEX('Policy Characteristics'!D:D,MATCH($C2016,'Policy Characteristics'!$C:$C,0)))</f>
        <v>Material Efficiency, Longevity, &amp; Re-Use</v>
      </c>
      <c r="K2016" s="254" t="str">
        <f>IF(ISBLANK(INDEX('Policy Characteristics'!E:E,MATCH($C2016,'Policy Characteristics'!$C:$C,0))),"",INDEX('Policy Characteristics'!E:E,MATCH($C2016,'Policy Characteristics'!$C:$C,0)))</f>
        <v>indst reduce nonenergy product demand</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1</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demand reduction</v>
      </c>
      <c r="P2016" s="254" t="str">
        <f>IF(ISBLANK(INDEX('Policy Characteristics'!J:J,MATCH($C2016,'Policy Characteristics'!$C:$C,0))),"",INDEX('Policy Characteristics'!J:J,MATCH($C2016,'Policy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6" s="254" t="str">
        <f>IF(ISBLANK(INDEX('Policy Characteristics'!K:K,MATCH($C2016,'Policy Characteristics'!$C:$C,0))),"",INDEX('Policy Characteristics'!K:K,MATCH($C2016,'Policy Characteristics'!$C:$C,0)))</f>
        <v/>
      </c>
      <c r="R2016" s="254" t="str">
        <f>IF(ISBLANK(INDEX('Policy Characteristics'!L:L,MATCH($C2016,'Policy Characteristics'!$C:$C,0))),"",INDEX('Policy Characteristics'!L:L,MATCH($C2016,'Policy Characteristics'!$C:$C,0)))</f>
        <v>material-efficiency-longevity-reuse.html</v>
      </c>
    </row>
    <row r="2017" spans="1:18" s="4" customFormat="1">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Material Efficiency, Longevity, &amp; Re-Use</v>
      </c>
      <c r="C2017" s="254" t="str">
        <f t="shared" ref="C2017" si="63">C$2015</f>
        <v>Percent Reduction in Nonenergy Nonagriculture Industry Product Demand</v>
      </c>
      <c r="D2017" s="6" t="s">
        <v>3061</v>
      </c>
      <c r="E2017" s="45"/>
      <c r="F2017" s="6" t="s">
        <v>3064</v>
      </c>
      <c r="G2017" s="45"/>
      <c r="H2017" s="43">
        <v>432</v>
      </c>
      <c r="I2017" s="324" t="s">
        <v>40</v>
      </c>
      <c r="J2017" s="255" t="str">
        <f>IF(ISBLANK(INDEX('Policy Characteristics'!D:D,MATCH($C2017,'Policy Characteristics'!$C:$C,0))),"",INDEX('Policy Characteristics'!D:D,MATCH($C2017,'Policy Characteristics'!$C:$C,0)))</f>
        <v>Material Efficiency, Longevity, &amp; Re-Use</v>
      </c>
      <c r="K2017" s="254" t="str">
        <f>IF(ISBLANK(INDEX('Policy Characteristics'!E:E,MATCH($C2017,'Policy Characteristics'!$C:$C,0))),"",INDEX('Policy Characteristics'!E:E,MATCH($C2017,'Policy Characteristics'!$C:$C,0)))</f>
        <v>indst reduce nonenergy product demand</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1</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demand reduction</v>
      </c>
      <c r="P2017" s="254" t="str">
        <f>IF(ISBLANK(INDEX('Policy Characteristics'!J:J,MATCH($C2017,'Policy Characteristics'!$C:$C,0))),"",INDEX('Policy Characteristics'!J:J,MATCH($C2017,'Policy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7" s="254" t="str">
        <f>IF(ISBLANK(INDEX('Policy Characteristics'!K:K,MATCH($C2017,'Policy Characteristics'!$C:$C,0))),"",INDEX('Policy Characteristics'!K:K,MATCH($C2017,'Policy Characteristics'!$C:$C,0)))</f>
        <v/>
      </c>
      <c r="R2017" s="254" t="str">
        <f>IF(ISBLANK(INDEX('Policy Characteristics'!L:L,MATCH($C2017,'Policy Characteristics'!$C:$C,0))),"",INDEX('Policy Characteristics'!L:L,MATCH($C2017,'Policy Characteristics'!$C:$C,0)))</f>
        <v>material-efficiency-longevity-reuse.html</v>
      </c>
    </row>
    <row r="2018" spans="1:18">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Methane Capture</v>
      </c>
      <c r="C2018" t="s">
        <v>272</v>
      </c>
      <c r="D2018" s="45" t="s">
        <v>3040</v>
      </c>
      <c r="E2018" s="45"/>
      <c r="F2018" t="s">
        <v>3004</v>
      </c>
      <c r="G2018" s="45"/>
      <c r="H2018" s="43">
        <v>1458</v>
      </c>
      <c r="I2018" s="324" t="s">
        <v>40</v>
      </c>
      <c r="J2018" s="255" t="str">
        <f>IF(ISBLANK(INDEX('Policy Characteristics'!D:D,MATCH($C2018,'Policy Characteristics'!$C:$C,0))),"",INDEX('Policy Characteristics'!D:D,MATCH($C2018,'Policy Characteristics'!$C:$C,0)))</f>
        <v>Methane Capture and Destruction</v>
      </c>
      <c r="K2018" s="254" t="str">
        <f>IF(ISBLANK(INDEX('Policy Characteristics'!E:E,MATCH($C2018,'Policy Characteristics'!$C:$C,0))),"",INDEX('Policy Characteristics'!E:E,MATCH($C2018,'Policy Characteristics'!$C:$C,0)))</f>
        <v>indst methane capture</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of potential achieved</v>
      </c>
      <c r="P2018" s="254" t="str">
        <f>IF(ISBLANK(INDEX('Policy Characteristics'!J:J,MATCH($C2018,'Policy Characteristics'!$C:$C,0))),"",INDEX('Policy Characteristics'!J:J,MATCH($C2018,'Policy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8" s="254" t="str">
        <f>IF(ISBLANK(INDEX('Policy Characteristics'!K:K,MATCH($C2018,'Policy Characteristics'!$C:$C,0))),"",INDEX('Policy Characteristics'!K:K,MATCH($C2018,'Policy Characteristics'!$C:$C,0)))</f>
        <v>industry-ag-main.html#methane-capture</v>
      </c>
      <c r="R2018" s="254" t="str">
        <f>IF(ISBLANK(INDEX('Policy Characteristics'!L:L,MATCH($C2018,'Policy Characteristics'!$C:$C,0))),"",INDEX('Policy Characteristics'!L:L,MATCH($C2018,'Policy Characteristics'!$C:$C,0)))</f>
        <v>methane-capture.html</v>
      </c>
    </row>
    <row r="2019" spans="1:18">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Methane Capture</v>
      </c>
      <c r="C2019" s="254" t="str">
        <f t="shared" ref="C2019:C2021" si="64">C$2018</f>
        <v>Fraction of Methane Capture Opportunities Achieved</v>
      </c>
      <c r="D2019" s="45" t="s">
        <v>3060</v>
      </c>
      <c r="E2019" s="45"/>
      <c r="F2019" t="s">
        <v>3022</v>
      </c>
      <c r="G2019" s="45"/>
      <c r="H2019" s="43">
        <v>1459</v>
      </c>
      <c r="I2019" s="324" t="s">
        <v>40</v>
      </c>
      <c r="J2019" s="255" t="str">
        <f>IF(ISBLANK(INDEX('Policy Characteristics'!D:D,MATCH($C2019,'Policy Characteristics'!$C:$C,0))),"",INDEX('Policy Characteristics'!D:D,MATCH($C2019,'Policy Characteristics'!$C:$C,0)))</f>
        <v>Methane Capture and Destruction</v>
      </c>
      <c r="K2019" s="254" t="str">
        <f>IF(ISBLANK(INDEX('Policy Characteristics'!E:E,MATCH($C2019,'Policy Characteristics'!$C:$C,0))),"",INDEX('Policy Characteristics'!E:E,MATCH($C2019,'Policy Characteristics'!$C:$C,0)))</f>
        <v>indst methane capture</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potential achieved</v>
      </c>
      <c r="P2019" s="254" t="str">
        <f>IF(ISBLANK(INDEX('Policy Characteristics'!J:J,MATCH($C2019,'Policy Characteristics'!$C:$C,0))),"",INDEX('Policy Characteristics'!J:J,MATCH($C2019,'Policy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9" s="254" t="str">
        <f>IF(ISBLANK(INDEX('Policy Characteristics'!K:K,MATCH($C2019,'Policy Characteristics'!$C:$C,0))),"",INDEX('Policy Characteristics'!K:K,MATCH($C2019,'Policy Characteristics'!$C:$C,0)))</f>
        <v>industry-ag-main.html#methane-capture</v>
      </c>
      <c r="R2019" s="254" t="str">
        <f>IF(ISBLANK(INDEX('Policy Characteristics'!L:L,MATCH($C2019,'Policy Characteristics'!$C:$C,0))),"",INDEX('Policy Characteristics'!L:L,MATCH($C2019,'Policy Characteristics'!$C:$C,0)))</f>
        <v>methane-capture.html</v>
      </c>
    </row>
    <row r="2020" spans="1:18">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Methane Capture</v>
      </c>
      <c r="C2020" s="254" t="str">
        <f t="shared" si="64"/>
        <v>Fraction of Methane Capture Opportunities Achieved</v>
      </c>
      <c r="D2020" s="45" t="s">
        <v>3039</v>
      </c>
      <c r="E2020" s="45"/>
      <c r="F2020" t="s">
        <v>2737</v>
      </c>
      <c r="G2020" s="45"/>
      <c r="H2020" s="43">
        <v>513</v>
      </c>
      <c r="I2020" s="324" t="s">
        <v>40</v>
      </c>
      <c r="J2020" s="255" t="str">
        <f>IF(ISBLANK(INDEX('Policy Characteristics'!D:D,MATCH($C2020,'Policy Characteristics'!$C:$C,0))),"",INDEX('Policy Characteristics'!D:D,MATCH($C2020,'Policy Characteristics'!$C:$C,0)))</f>
        <v>Methane Capture and Destruction</v>
      </c>
      <c r="K2020" s="254" t="str">
        <f>IF(ISBLANK(INDEX('Policy Characteristics'!E:E,MATCH($C2020,'Policy Characteristics'!$C:$C,0))),"",INDEX('Policy Characteristics'!E:E,MATCH($C2020,'Policy Characteristics'!$C:$C,0)))</f>
        <v>indst methane capture</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of potential achieved</v>
      </c>
      <c r="P2020" s="254" t="str">
        <f>IF(ISBLANK(INDEX('Policy Characteristics'!J:J,MATCH($C2020,'Policy Characteristics'!$C:$C,0))),"",INDEX('Policy Characteristics'!J:J,MATCH($C2020,'Policy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0" s="254" t="str">
        <f>IF(ISBLANK(INDEX('Policy Characteristics'!K:K,MATCH($C2020,'Policy Characteristics'!$C:$C,0))),"",INDEX('Policy Characteristics'!K:K,MATCH($C2020,'Policy Characteristics'!$C:$C,0)))</f>
        <v>industry-ag-main.html#methane-capture</v>
      </c>
      <c r="R2020" s="254" t="str">
        <f>IF(ISBLANK(INDEX('Policy Characteristics'!L:L,MATCH($C2020,'Policy Characteristics'!$C:$C,0))),"",INDEX('Policy Characteristics'!L:L,MATCH($C2020,'Policy Characteristics'!$C:$C,0)))</f>
        <v>methane-capture.html</v>
      </c>
    </row>
    <row r="2021" spans="1:18">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s="254" t="str">
        <f t="shared" si="64"/>
        <v>Fraction of Methane Capture Opportunities Achieved</v>
      </c>
      <c r="D2021" s="45" t="s">
        <v>3061</v>
      </c>
      <c r="E2021" s="45"/>
      <c r="F2021" t="s">
        <v>3064</v>
      </c>
      <c r="G2021" s="45"/>
      <c r="H2021" s="43">
        <v>514</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Destruction</v>
      </c>
      <c r="C2022" t="s">
        <v>273</v>
      </c>
      <c r="D2022" s="45" t="s">
        <v>3040</v>
      </c>
      <c r="E2022" s="45"/>
      <c r="F2022" t="s">
        <v>3004</v>
      </c>
      <c r="G2022" s="45"/>
      <c r="H2022" s="43">
        <v>1460</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destruction</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industry-ag-main.html#methane-destr</v>
      </c>
      <c r="R2022" s="254" t="str">
        <f>IF(ISBLANK(INDEX('Policy Characteristics'!L:L,MATCH($C2022,'Policy Characteristics'!$C:$C,0))),"",INDEX('Policy Characteristics'!L:L,MATCH($C2022,'Policy Characteristics'!$C:$C,0)))</f>
        <v>methane-destruction.html</v>
      </c>
    </row>
    <row r="2023" spans="1:18">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Destruction</v>
      </c>
      <c r="C2023" s="254" t="str">
        <f t="shared" ref="C2023:C2025" si="65">C$2022</f>
        <v>Fraction of Methane Destruction Opportunities Achieved</v>
      </c>
      <c r="D2023" s="45" t="s">
        <v>3060</v>
      </c>
      <c r="E2023" s="45"/>
      <c r="F2023" t="s">
        <v>3022</v>
      </c>
      <c r="G2023" s="45"/>
      <c r="H2023" s="43">
        <v>1461</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destruction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industry-ag-main.html#methane-destr</v>
      </c>
      <c r="R2023" s="254" t="str">
        <f>IF(ISBLANK(INDEX('Policy Characteristics'!L:L,MATCH($C2023,'Policy Characteristics'!$C:$C,0))),"",INDEX('Policy Characteristics'!L:L,MATCH($C2023,'Policy Characteristics'!$C:$C,0)))</f>
        <v>methane-destruction.html</v>
      </c>
    </row>
    <row r="2024" spans="1:18">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Destruction</v>
      </c>
      <c r="C2024" s="254" t="str">
        <f t="shared" si="65"/>
        <v>Fraction of Methane Destruction Opportunities Achieved</v>
      </c>
      <c r="D2024" s="45" t="s">
        <v>3039</v>
      </c>
      <c r="E2024" s="45"/>
      <c r="F2024" t="s">
        <v>2737</v>
      </c>
      <c r="G2024" s="45"/>
      <c r="H2024" s="43">
        <v>515</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destruction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industry-ag-main.html#methane-destr</v>
      </c>
      <c r="R2024" s="254" t="str">
        <f>IF(ISBLANK(INDEX('Policy Characteristics'!L:L,MATCH($C2024,'Policy Characteristics'!$C:$C,0))),"",INDEX('Policy Characteristics'!L:L,MATCH($C2024,'Policy Characteristics'!$C:$C,0)))</f>
        <v>methane-destruction.html</v>
      </c>
    </row>
    <row r="2025" spans="1:18">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s="254" t="str">
        <f t="shared" si="65"/>
        <v>Fraction of Methane Destruction Opportunities Achieved</v>
      </c>
      <c r="D2025" s="45" t="s">
        <v>3061</v>
      </c>
      <c r="E2025" s="45"/>
      <c r="F2025" t="s">
        <v>3064</v>
      </c>
      <c r="G2025" s="45"/>
      <c r="H2025" s="43">
        <v>516</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N2O Abatement</v>
      </c>
      <c r="C2026" s="1" t="s">
        <v>3208</v>
      </c>
      <c r="D2026" s="45"/>
      <c r="E2026" s="45"/>
      <c r="F2026"/>
      <c r="G2026" s="45"/>
      <c r="H2026" s="43">
        <v>1562</v>
      </c>
      <c r="I2026" s="324" t="s">
        <v>40</v>
      </c>
      <c r="J2026" s="255" t="str">
        <f>IF(ISBLANK(INDEX('Policy Characteristics'!D:D,MATCH($C2026,'Policy Characteristics'!$C:$C,0))),"",INDEX('Policy Characteristics'!D:D,MATCH($C2026,'Policy Characteristics'!$C:$C,0)))</f>
        <v>N2O Abatement</v>
      </c>
      <c r="K2026" s="254" t="str">
        <f>IF(ISBLANK(INDEX('Policy Characteristics'!E:E,MATCH($C2026,'Policy Characteristics'!$C:$C,0))),"",INDEX('Policy Characteristics'!E:E,MATCH($C2026,'Policy Characteristics'!$C:$C,0)))</f>
        <v>indst N2O abatement</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nitrous oxide (N2O) process emissions from the chemicals industry (primarily from the production of nitric acid and adipic acid) by destroying the N2O rather than venting it to the atmosphere. //</v>
      </c>
      <c r="Q2026" s="254" t="str">
        <f>IF(ISBLANK(INDEX('Policy Characteristics'!K:K,MATCH($C2026,'Policy Characteristics'!$C:$C,0))),"",INDEX('Policy Characteristics'!K:K,MATCH($C2026,'Policy Characteristics'!$C:$C,0)))</f>
        <v/>
      </c>
      <c r="R2026" s="254" t="str">
        <f>IF(ISBLANK(INDEX('Policy Characteristics'!L:L,MATCH($C2026,'Policy Characteristics'!$C:$C,0))),"",INDEX('Policy Characteristics'!L:L,MATCH($C2026,'Policy Characteristics'!$C:$C,0)))</f>
        <v/>
      </c>
    </row>
    <row r="2027" spans="1:18">
      <c r="A2027" s="254" t="str">
        <f>IF(ISBLANK(INDEX('[1]Policy Characteristics'!A:A,MATCH($C2027,'[1]Policy Characteristics'!$C:$C,0))),"",INDEX('[1]Policy Characteristics'!A:A,MATCH($C2027,'[1]Policy Characteristics'!$C:$C,0)))</f>
        <v>Industry</v>
      </c>
      <c r="B2027" s="262" t="str">
        <f>IF(ISBLANK(INDEX('[1]Policy Characteristics'!B:B,MATCH($C2027,'[1]Policy Characteristics'!$C:$C,0))),"",INDEX('[1]Policy Characteristics'!B:B,MATCH($C2027,'[1]Policy Characteristics'!$C:$C,0)))</f>
        <v>Non BAU Increase in Process Emissions</v>
      </c>
      <c r="C2027" t="s">
        <v>3847</v>
      </c>
      <c r="D2027" s="45" t="s">
        <v>3851</v>
      </c>
      <c r="E2027" s="45"/>
      <c r="F2027" s="45" t="s">
        <v>3852</v>
      </c>
      <c r="G2027" s="45"/>
      <c r="H2027" s="43">
        <v>3205</v>
      </c>
      <c r="I2027" s="324" t="s">
        <v>41</v>
      </c>
      <c r="J2027" s="255" t="str">
        <f>IF(ISBLANK(INDEX('[1]Policy Characteristics'!D:D,MATCH($C2027,'[1]Policy Characteristics'!$C:$C,0))),"",INDEX('[1]Policy Characteristics'!D:D,MATCH($C2027,'[1]Policy Characteristics'!$C:$C,0)))</f>
        <v>Process Emissions Increases</v>
      </c>
      <c r="K2027" s="254" t="str">
        <f>IF(ISBLANK(INDEX('[1]Policy Characteristics'!E:E,MATCH($C2027,'[1]Policy Characteristics'!$C:$C,0))),"",INDEX('[1]Policy Characteristics'!E:E,MATCH($C2027,'[1]Policy Characteristics'!$C:$C,0)))</f>
        <v>non BAU indst process emissions</v>
      </c>
      <c r="L2027" s="261">
        <f>IF(ISBLANK(INDEX('[1]Policy Characteristics'!F:F,MATCH($C2027,'[1]Policy Characteristics'!$C:$C,0))),"",INDEX('[1]Policy Characteristics'!F:F,MATCH($C2027,'[1]Policy Characteristics'!$C:$C,0)))</f>
        <v>0</v>
      </c>
      <c r="M2027" s="261">
        <f>IF(ISBLANK(INDEX('[1]Policy Characteristics'!G:G,MATCH($C2027,'[1]Policy Characteristics'!$C:$C,0))),"",INDEX('[1]Policy Characteristics'!G:G,MATCH($C2027,'[1]Policy Characteristics'!$C:$C,0)))</f>
        <v>1</v>
      </c>
      <c r="N2027" s="261">
        <f>IF(ISBLANK(INDEX('[1]Policy Characteristics'!H:H,MATCH($C2027,'[1]Policy Characteristics'!$C:$C,0))),"",INDEX('[1]Policy Characteristics'!H:H,MATCH($C2027,'[1]Policy Characteristics'!$C:$C,0)))</f>
        <v>1</v>
      </c>
      <c r="O2027" s="254" t="str">
        <f>IF(ISBLANK(INDEX('[1]Policy Characteristics'!I:I,MATCH($C2027,'[1]Policy Characteristics'!$C:$C,0))),"",INDEX('[1]Policy Characteristics'!I:I,MATCH($C2027,'[1]Policy Characteristics'!$C:$C,0)))</f>
        <v>on/off</v>
      </c>
      <c r="P2027" s="254" t="str">
        <f>IF(ISBLANK(INDEX('[1]Policy Characteristics'!J:J,MATCH($C2027,'[1]Policy Characteristics'!$C:$C,0))),"",INDEX('[1]Policy Characteristics'!J:J,MATCH($C2027,'[1]Policy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7" s="254" t="str">
        <f>IF(ISBLANK(INDEX('[1]Policy Characteristics'!K:K,MATCH($C2027,'[1]Policy Characteristics'!$C:$C,0))),"",INDEX('[1]Policy Characteristics'!K:K,MATCH($C2027,'[1]Policy Characteristics'!$C:$C,0)))</f>
        <v/>
      </c>
      <c r="R2027" s="254" t="str">
        <f>IF(ISBLANK(INDEX('[1]Policy Characteristics'!L:L,MATCH($C2027,'[1]Policy Characteristics'!$C:$C,0))),"",INDEX('[1]Policy Characteristics'!L:L,MATCH($C2027,'[1]Policy Characteristics'!$C:$C,0)))</f>
        <v/>
      </c>
    </row>
    <row r="2028" spans="1:18">
      <c r="A2028" s="254" t="str">
        <f>IF(ISBLANK(INDEX('[1]Policy Characteristics'!A:A,MATCH($C2028,'[1]Policy Characteristics'!$C:$C,0))),"",INDEX('[1]Policy Characteristics'!A:A,MATCH($C2028,'[1]Policy Characteristics'!$C:$C,0)))</f>
        <v>Industry</v>
      </c>
      <c r="B2028" s="262" t="str">
        <f>IF(ISBLANK(INDEX('[1]Policy Characteristics'!B:B,MATCH($C2028,'[1]Policy Characteristics'!$C:$C,0))),"",INDEX('[1]Policy Characteristics'!B:B,MATCH($C2028,'[1]Policy Characteristics'!$C:$C,0)))</f>
        <v>Non BAU Increase in Process Emissions</v>
      </c>
      <c r="C2028" s="254" t="str">
        <f>$C$2027</f>
        <v>Boolean Use Non BAU Process Emissions Additions</v>
      </c>
      <c r="D2028" s="45" t="s">
        <v>3853</v>
      </c>
      <c r="E2028" s="45"/>
      <c r="F2028" s="45" t="s">
        <v>3854</v>
      </c>
      <c r="G2028" s="45"/>
      <c r="H2028" s="43">
        <v>3206</v>
      </c>
      <c r="I2028" s="324" t="s">
        <v>40</v>
      </c>
      <c r="J2028" s="255" t="str">
        <f>IF(ISBLANK(INDEX('[1]Policy Characteristics'!D:D,MATCH($C2028,'[1]Policy Characteristics'!$C:$C,0))),"",INDEX('[1]Policy Characteristics'!D:D,MATCH($C2028,'[1]Policy Characteristics'!$C:$C,0)))</f>
        <v>Process Emissions Increases</v>
      </c>
      <c r="K2028" s="254" t="str">
        <f>IF(ISBLANK(INDEX('[1]Policy Characteristics'!E:E,MATCH($C2028,'[1]Policy Characteristics'!$C:$C,0))),"",INDEX('[1]Policy Characteristics'!E:E,MATCH($C2028,'[1]Policy Characteristics'!$C:$C,0)))</f>
        <v>non BAU indst process emissions</v>
      </c>
      <c r="L2028" s="261">
        <f>IF(ISBLANK(INDEX('[1]Policy Characteristics'!F:F,MATCH($C2028,'[1]Policy Characteristics'!$C:$C,0))),"",INDEX('[1]Policy Characteristics'!F:F,MATCH($C2028,'[1]Policy Characteristics'!$C:$C,0)))</f>
        <v>0</v>
      </c>
      <c r="M2028" s="261">
        <f>IF(ISBLANK(INDEX('[1]Policy Characteristics'!G:G,MATCH($C2028,'[1]Policy Characteristics'!$C:$C,0))),"",INDEX('[1]Policy Characteristics'!G:G,MATCH($C2028,'[1]Policy Characteristics'!$C:$C,0)))</f>
        <v>1</v>
      </c>
      <c r="N2028" s="261">
        <f>IF(ISBLANK(INDEX('[1]Policy Characteristics'!H:H,MATCH($C2028,'[1]Policy Characteristics'!$C:$C,0))),"",INDEX('[1]Policy Characteristics'!H:H,MATCH($C2028,'[1]Policy Characteristics'!$C:$C,0)))</f>
        <v>1</v>
      </c>
      <c r="O2028" s="254" t="str">
        <f>IF(ISBLANK(INDEX('[1]Policy Characteristics'!I:I,MATCH($C2028,'[1]Policy Characteristics'!$C:$C,0))),"",INDEX('[1]Policy Characteristics'!I:I,MATCH($C2028,'[1]Policy Characteristics'!$C:$C,0)))</f>
        <v>on/off</v>
      </c>
      <c r="P2028" s="254" t="str">
        <f>IF(ISBLANK(INDEX('[1]Policy Characteristics'!J:J,MATCH($C2028,'[1]Policy Characteristics'!$C:$C,0))),"",INDEX('[1]Policy Characteristics'!J:J,MATCH($C2028,'[1]Policy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8" s="254" t="str">
        <f>IF(ISBLANK(INDEX('[1]Policy Characteristics'!K:K,MATCH($C2028,'[1]Policy Characteristics'!$C:$C,0))),"",INDEX('[1]Policy Characteristics'!K:K,MATCH($C2028,'[1]Policy Characteristics'!$C:$C,0)))</f>
        <v/>
      </c>
      <c r="R2028" s="254" t="str">
        <f>IF(ISBLANK(INDEX('[1]Policy Characteristics'!L:L,MATCH($C2028,'[1]Policy Characteristics'!$C:$C,0))),"",INDEX('[1]Policy Characteristics'!L:L,MATCH($C2028,'[1]Policy Characteristics'!$C:$C,0)))</f>
        <v/>
      </c>
    </row>
    <row r="2029" spans="1:18">
      <c r="A2029" s="254" t="str">
        <f>IF(ISBLANK(INDEX('[1]Policy Characteristics'!A:A,MATCH($C2029,'[1]Policy Characteristics'!$C:$C,0))),"",INDEX('[1]Policy Characteristics'!A:A,MATCH($C2029,'[1]Policy Characteristics'!$C:$C,0)))</f>
        <v>Industry</v>
      </c>
      <c r="B2029" s="262" t="str">
        <f>IF(ISBLANK(INDEX('[1]Policy Characteristics'!B:B,MATCH($C2029,'[1]Policy Characteristics'!$C:$C,0))),"",INDEX('[1]Policy Characteristics'!B:B,MATCH($C2029,'[1]Policy Characteristics'!$C:$C,0)))</f>
        <v>Non BAU Increase in Process Emissions</v>
      </c>
      <c r="C2029" s="254" t="str">
        <f t="shared" ref="C2029:C2044" si="66">$C$2027</f>
        <v>Boolean Use Non BAU Process Emissions Additions</v>
      </c>
      <c r="D2029" s="45" t="s">
        <v>3855</v>
      </c>
      <c r="E2029" s="45"/>
      <c r="F2029" s="45" t="s">
        <v>3856</v>
      </c>
      <c r="G2029" s="45"/>
      <c r="H2029" s="43">
        <v>3207</v>
      </c>
      <c r="I2029" s="324" t="s">
        <v>40</v>
      </c>
      <c r="J2029" s="255" t="str">
        <f>IF(ISBLANK(INDEX('[1]Policy Characteristics'!D:D,MATCH($C2029,'[1]Policy Characteristics'!$C:$C,0))),"",INDEX('[1]Policy Characteristics'!D:D,MATCH($C2029,'[1]Policy Characteristics'!$C:$C,0)))</f>
        <v>Process Emissions Increases</v>
      </c>
      <c r="K2029" s="254" t="str">
        <f>IF(ISBLANK(INDEX('[1]Policy Characteristics'!E:E,MATCH($C2029,'[1]Policy Characteristics'!$C:$C,0))),"",INDEX('[1]Policy Characteristics'!E:E,MATCH($C2029,'[1]Policy Characteristics'!$C:$C,0)))</f>
        <v>non BAU indst process emissions</v>
      </c>
      <c r="L2029" s="261">
        <f>IF(ISBLANK(INDEX('[1]Policy Characteristics'!F:F,MATCH($C2029,'[1]Policy Characteristics'!$C:$C,0))),"",INDEX('[1]Policy Characteristics'!F:F,MATCH($C2029,'[1]Policy Characteristics'!$C:$C,0)))</f>
        <v>0</v>
      </c>
      <c r="M2029" s="261">
        <f>IF(ISBLANK(INDEX('[1]Policy Characteristics'!G:G,MATCH($C2029,'[1]Policy Characteristics'!$C:$C,0))),"",INDEX('[1]Policy Characteristics'!G:G,MATCH($C2029,'[1]Policy Characteristics'!$C:$C,0)))</f>
        <v>1</v>
      </c>
      <c r="N2029" s="261">
        <f>IF(ISBLANK(INDEX('[1]Policy Characteristics'!H:H,MATCH($C2029,'[1]Policy Characteristics'!$C:$C,0))),"",INDEX('[1]Policy Characteristics'!H:H,MATCH($C2029,'[1]Policy Characteristics'!$C:$C,0)))</f>
        <v>1</v>
      </c>
      <c r="O2029" s="254" t="str">
        <f>IF(ISBLANK(INDEX('[1]Policy Characteristics'!I:I,MATCH($C2029,'[1]Policy Characteristics'!$C:$C,0))),"",INDEX('[1]Policy Characteristics'!I:I,MATCH($C2029,'[1]Policy Characteristics'!$C:$C,0)))</f>
        <v>on/off</v>
      </c>
      <c r="P2029" s="254" t="str">
        <f>IF(ISBLANK(INDEX('[1]Policy Characteristics'!J:J,MATCH($C2029,'[1]Policy Characteristics'!$C:$C,0))),"",INDEX('[1]Policy Characteristics'!J:J,MATCH($C2029,'[1]Policy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9" s="254" t="str">
        <f>IF(ISBLANK(INDEX('[1]Policy Characteristics'!K:K,MATCH($C2029,'[1]Policy Characteristics'!$C:$C,0))),"",INDEX('[1]Policy Characteristics'!K:K,MATCH($C2029,'[1]Policy Characteristics'!$C:$C,0)))</f>
        <v/>
      </c>
      <c r="R2029" s="254" t="str">
        <f>IF(ISBLANK(INDEX('[1]Policy Characteristics'!L:L,MATCH($C2029,'[1]Policy Characteristics'!$C:$C,0))),"",INDEX('[1]Policy Characteristics'!L:L,MATCH($C2029,'[1]Policy Characteristics'!$C:$C,0)))</f>
        <v/>
      </c>
    </row>
    <row r="2030" spans="1:18">
      <c r="A2030" s="254" t="str">
        <f>IF(ISBLANK(INDEX('[1]Policy Characteristics'!A:A,MATCH($C2030,'[1]Policy Characteristics'!$C:$C,0))),"",INDEX('[1]Policy Characteristics'!A:A,MATCH($C2030,'[1]Policy Characteristics'!$C:$C,0)))</f>
        <v>Industry</v>
      </c>
      <c r="B2030" s="262" t="str">
        <f>IF(ISBLANK(INDEX('[1]Policy Characteristics'!B:B,MATCH($C2030,'[1]Policy Characteristics'!$C:$C,0))),"",INDEX('[1]Policy Characteristics'!B:B,MATCH($C2030,'[1]Policy Characteristics'!$C:$C,0)))</f>
        <v>Non BAU Increase in Process Emissions</v>
      </c>
      <c r="C2030" s="254" t="str">
        <f t="shared" si="66"/>
        <v>Boolean Use Non BAU Process Emissions Additions</v>
      </c>
      <c r="D2030" s="45" t="s">
        <v>3857</v>
      </c>
      <c r="E2030" s="45"/>
      <c r="F2030" s="45" t="s">
        <v>3858</v>
      </c>
      <c r="G2030" s="45"/>
      <c r="H2030" s="43">
        <v>3208</v>
      </c>
      <c r="I2030" s="324" t="s">
        <v>40</v>
      </c>
      <c r="J2030" s="255" t="str">
        <f>IF(ISBLANK(INDEX('[1]Policy Characteristics'!D:D,MATCH($C2030,'[1]Policy Characteristics'!$C:$C,0))),"",INDEX('[1]Policy Characteristics'!D:D,MATCH($C2030,'[1]Policy Characteristics'!$C:$C,0)))</f>
        <v>Process Emissions Increases</v>
      </c>
      <c r="K2030" s="254" t="str">
        <f>IF(ISBLANK(INDEX('[1]Policy Characteristics'!E:E,MATCH($C2030,'[1]Policy Characteristics'!$C:$C,0))),"",INDEX('[1]Policy Characteristics'!E:E,MATCH($C2030,'[1]Policy Characteristics'!$C:$C,0)))</f>
        <v>non BAU indst process emissions</v>
      </c>
      <c r="L2030" s="261">
        <f>IF(ISBLANK(INDEX('[1]Policy Characteristics'!F:F,MATCH($C2030,'[1]Policy Characteristics'!$C:$C,0))),"",INDEX('[1]Policy Characteristics'!F:F,MATCH($C2030,'[1]Policy Characteristics'!$C:$C,0)))</f>
        <v>0</v>
      </c>
      <c r="M2030" s="261">
        <f>IF(ISBLANK(INDEX('[1]Policy Characteristics'!G:G,MATCH($C2030,'[1]Policy Characteristics'!$C:$C,0))),"",INDEX('[1]Policy Characteristics'!G:G,MATCH($C2030,'[1]Policy Characteristics'!$C:$C,0)))</f>
        <v>1</v>
      </c>
      <c r="N2030" s="261">
        <f>IF(ISBLANK(INDEX('[1]Policy Characteristics'!H:H,MATCH($C2030,'[1]Policy Characteristics'!$C:$C,0))),"",INDEX('[1]Policy Characteristics'!H:H,MATCH($C2030,'[1]Policy Characteristics'!$C:$C,0)))</f>
        <v>1</v>
      </c>
      <c r="O2030" s="254" t="str">
        <f>IF(ISBLANK(INDEX('[1]Policy Characteristics'!I:I,MATCH($C2030,'[1]Policy Characteristics'!$C:$C,0))),"",INDEX('[1]Policy Characteristics'!I:I,MATCH($C2030,'[1]Policy Characteristics'!$C:$C,0)))</f>
        <v>on/off</v>
      </c>
      <c r="P2030" s="254" t="str">
        <f>IF(ISBLANK(INDEX('[1]Policy Characteristics'!J:J,MATCH($C2030,'[1]Policy Characteristics'!$C:$C,0))),"",INDEX('[1]Policy Characteristics'!J:J,MATCH($C2030,'[1]Policy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0" s="254" t="str">
        <f>IF(ISBLANK(INDEX('[1]Policy Characteristics'!K:K,MATCH($C2030,'[1]Policy Characteristics'!$C:$C,0))),"",INDEX('[1]Policy Characteristics'!K:K,MATCH($C2030,'[1]Policy Characteristics'!$C:$C,0)))</f>
        <v/>
      </c>
      <c r="R2030" s="254" t="str">
        <f>IF(ISBLANK(INDEX('[1]Policy Characteristics'!L:L,MATCH($C2030,'[1]Policy Characteristics'!$C:$C,0))),"",INDEX('[1]Policy Characteristics'!L:L,MATCH($C2030,'[1]Policy Characteristics'!$C:$C,0)))</f>
        <v/>
      </c>
    </row>
    <row r="2031" spans="1:18">
      <c r="A2031" s="254" t="str">
        <f>IF(ISBLANK(INDEX('[1]Policy Characteristics'!A:A,MATCH($C2031,'[1]Policy Characteristics'!$C:$C,0))),"",INDEX('[1]Policy Characteristics'!A:A,MATCH($C2031,'[1]Policy Characteristics'!$C:$C,0)))</f>
        <v>Industry</v>
      </c>
      <c r="B2031" s="262" t="str">
        <f>IF(ISBLANK(INDEX('[1]Policy Characteristics'!B:B,MATCH($C2031,'[1]Policy Characteristics'!$C:$C,0))),"",INDEX('[1]Policy Characteristics'!B:B,MATCH($C2031,'[1]Policy Characteristics'!$C:$C,0)))</f>
        <v>Non BAU Increase in Process Emissions</v>
      </c>
      <c r="C2031" s="254" t="str">
        <f t="shared" si="66"/>
        <v>Boolean Use Non BAU Process Emissions Additions</v>
      </c>
      <c r="D2031" s="45" t="s">
        <v>3859</v>
      </c>
      <c r="E2031" s="45"/>
      <c r="F2031" s="45" t="s">
        <v>3860</v>
      </c>
      <c r="G2031" s="45"/>
      <c r="H2031" s="43">
        <v>3209</v>
      </c>
      <c r="I2031" s="324" t="s">
        <v>40</v>
      </c>
      <c r="J2031" s="255" t="str">
        <f>IF(ISBLANK(INDEX('[1]Policy Characteristics'!D:D,MATCH($C2031,'[1]Policy Characteristics'!$C:$C,0))),"",INDEX('[1]Policy Characteristics'!D:D,MATCH($C2031,'[1]Policy Characteristics'!$C:$C,0)))</f>
        <v>Process Emissions Increases</v>
      </c>
      <c r="K2031" s="254" t="str">
        <f>IF(ISBLANK(INDEX('[1]Policy Characteristics'!E:E,MATCH($C2031,'[1]Policy Characteristics'!$C:$C,0))),"",INDEX('[1]Policy Characteristics'!E:E,MATCH($C2031,'[1]Policy Characteristics'!$C:$C,0)))</f>
        <v>non BAU indst process emissions</v>
      </c>
      <c r="L2031" s="261">
        <f>IF(ISBLANK(INDEX('[1]Policy Characteristics'!F:F,MATCH($C2031,'[1]Policy Characteristics'!$C:$C,0))),"",INDEX('[1]Policy Characteristics'!F:F,MATCH($C2031,'[1]Policy Characteristics'!$C:$C,0)))</f>
        <v>0</v>
      </c>
      <c r="M2031" s="261">
        <f>IF(ISBLANK(INDEX('[1]Policy Characteristics'!G:G,MATCH($C2031,'[1]Policy Characteristics'!$C:$C,0))),"",INDEX('[1]Policy Characteristics'!G:G,MATCH($C2031,'[1]Policy Characteristics'!$C:$C,0)))</f>
        <v>1</v>
      </c>
      <c r="N2031" s="261">
        <f>IF(ISBLANK(INDEX('[1]Policy Characteristics'!H:H,MATCH($C2031,'[1]Policy Characteristics'!$C:$C,0))),"",INDEX('[1]Policy Characteristics'!H:H,MATCH($C2031,'[1]Policy Characteristics'!$C:$C,0)))</f>
        <v>1</v>
      </c>
      <c r="O2031" s="254" t="str">
        <f>IF(ISBLANK(INDEX('[1]Policy Characteristics'!I:I,MATCH($C2031,'[1]Policy Characteristics'!$C:$C,0))),"",INDEX('[1]Policy Characteristics'!I:I,MATCH($C2031,'[1]Policy Characteristics'!$C:$C,0)))</f>
        <v>on/off</v>
      </c>
      <c r="P2031" s="254" t="str">
        <f>IF(ISBLANK(INDEX('[1]Policy Characteristics'!J:J,MATCH($C2031,'[1]Policy Characteristics'!$C:$C,0))),"",INDEX('[1]Policy Characteristics'!J:J,MATCH($C2031,'[1]Policy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1" s="254" t="str">
        <f>IF(ISBLANK(INDEX('[1]Policy Characteristics'!K:K,MATCH($C2031,'[1]Policy Characteristics'!$C:$C,0))),"",INDEX('[1]Policy Characteristics'!K:K,MATCH($C2031,'[1]Policy Characteristics'!$C:$C,0)))</f>
        <v/>
      </c>
      <c r="R2031" s="254" t="str">
        <f>IF(ISBLANK(INDEX('[1]Policy Characteristics'!L:L,MATCH($C2031,'[1]Policy Characteristics'!$C:$C,0))),"",INDEX('[1]Policy Characteristics'!L:L,MATCH($C2031,'[1]Policy Characteristics'!$C:$C,0)))</f>
        <v/>
      </c>
    </row>
    <row r="2032" spans="1:18">
      <c r="A2032" s="254" t="str">
        <f>IF(ISBLANK(INDEX('[1]Policy Characteristics'!A:A,MATCH($C2032,'[1]Policy Characteristics'!$C:$C,0))),"",INDEX('[1]Policy Characteristics'!A:A,MATCH($C2032,'[1]Policy Characteristics'!$C:$C,0)))</f>
        <v>Industry</v>
      </c>
      <c r="B2032" s="262" t="str">
        <f>IF(ISBLANK(INDEX('[1]Policy Characteristics'!B:B,MATCH($C2032,'[1]Policy Characteristics'!$C:$C,0))),"",INDEX('[1]Policy Characteristics'!B:B,MATCH($C2032,'[1]Policy Characteristics'!$C:$C,0)))</f>
        <v>Non BAU Increase in Process Emissions</v>
      </c>
      <c r="C2032" s="254" t="str">
        <f t="shared" si="66"/>
        <v>Boolean Use Non BAU Process Emissions Additions</v>
      </c>
      <c r="D2032" s="45" t="s">
        <v>3861</v>
      </c>
      <c r="E2032" s="45"/>
      <c r="F2032" s="45" t="s">
        <v>3862</v>
      </c>
      <c r="G2032" s="45"/>
      <c r="H2032" s="43">
        <v>3210</v>
      </c>
      <c r="I2032" s="324" t="s">
        <v>41</v>
      </c>
      <c r="J2032" s="255" t="str">
        <f>IF(ISBLANK(INDEX('[1]Policy Characteristics'!D:D,MATCH($C2032,'[1]Policy Characteristics'!$C:$C,0))),"",INDEX('[1]Policy Characteristics'!D:D,MATCH($C2032,'[1]Policy Characteristics'!$C:$C,0)))</f>
        <v>Process Emissions Increases</v>
      </c>
      <c r="K2032" s="254" t="str">
        <f>IF(ISBLANK(INDEX('[1]Policy Characteristics'!E:E,MATCH($C2032,'[1]Policy Characteristics'!$C:$C,0))),"",INDEX('[1]Policy Characteristics'!E:E,MATCH($C2032,'[1]Policy Characteristics'!$C:$C,0)))</f>
        <v>non BAU indst process emissions</v>
      </c>
      <c r="L2032" s="261">
        <f>IF(ISBLANK(INDEX('[1]Policy Characteristics'!F:F,MATCH($C2032,'[1]Policy Characteristics'!$C:$C,0))),"",INDEX('[1]Policy Characteristics'!F:F,MATCH($C2032,'[1]Policy Characteristics'!$C:$C,0)))</f>
        <v>0</v>
      </c>
      <c r="M2032" s="261">
        <f>IF(ISBLANK(INDEX('[1]Policy Characteristics'!G:G,MATCH($C2032,'[1]Policy Characteristics'!$C:$C,0))),"",INDEX('[1]Policy Characteristics'!G:G,MATCH($C2032,'[1]Policy Characteristics'!$C:$C,0)))</f>
        <v>1</v>
      </c>
      <c r="N2032" s="261">
        <f>IF(ISBLANK(INDEX('[1]Policy Characteristics'!H:H,MATCH($C2032,'[1]Policy Characteristics'!$C:$C,0))),"",INDEX('[1]Policy Characteristics'!H:H,MATCH($C2032,'[1]Policy Characteristics'!$C:$C,0)))</f>
        <v>1</v>
      </c>
      <c r="O2032" s="254" t="str">
        <f>IF(ISBLANK(INDEX('[1]Policy Characteristics'!I:I,MATCH($C2032,'[1]Policy Characteristics'!$C:$C,0))),"",INDEX('[1]Policy Characteristics'!I:I,MATCH($C2032,'[1]Policy Characteristics'!$C:$C,0)))</f>
        <v>on/off</v>
      </c>
      <c r="P2032" s="254" t="str">
        <f>IF(ISBLANK(INDEX('[1]Policy Characteristics'!J:J,MATCH($C2032,'[1]Policy Characteristics'!$C:$C,0))),"",INDEX('[1]Policy Characteristics'!J:J,MATCH($C2032,'[1]Policy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2" s="254" t="str">
        <f>IF(ISBLANK(INDEX('[1]Policy Characteristics'!K:K,MATCH($C2032,'[1]Policy Characteristics'!$C:$C,0))),"",INDEX('[1]Policy Characteristics'!K:K,MATCH($C2032,'[1]Policy Characteristics'!$C:$C,0)))</f>
        <v/>
      </c>
      <c r="R2032" s="254" t="str">
        <f>IF(ISBLANK(INDEX('[1]Policy Characteristics'!L:L,MATCH($C2032,'[1]Policy Characteristics'!$C:$C,0))),"",INDEX('[1]Policy Characteristics'!L:L,MATCH($C2032,'[1]Policy Characteristics'!$C:$C,0)))</f>
        <v/>
      </c>
    </row>
    <row r="2033" spans="1:18">
      <c r="A2033" s="254" t="str">
        <f>IF(ISBLANK(INDEX('[1]Policy Characteristics'!A:A,MATCH($C2033,'[1]Policy Characteristics'!$C:$C,0))),"",INDEX('[1]Policy Characteristics'!A:A,MATCH($C2033,'[1]Policy Characteristics'!$C:$C,0)))</f>
        <v>Industry</v>
      </c>
      <c r="B2033" s="262" t="str">
        <f>IF(ISBLANK(INDEX('[1]Policy Characteristics'!B:B,MATCH($C2033,'[1]Policy Characteristics'!$C:$C,0))),"",INDEX('[1]Policy Characteristics'!B:B,MATCH($C2033,'[1]Policy Characteristics'!$C:$C,0)))</f>
        <v>Non BAU Increase in Process Emissions</v>
      </c>
      <c r="C2033" s="254" t="str">
        <f t="shared" si="66"/>
        <v>Boolean Use Non BAU Process Emissions Additions</v>
      </c>
      <c r="D2033" s="45" t="s">
        <v>3863</v>
      </c>
      <c r="E2033" s="45"/>
      <c r="F2033" s="45" t="s">
        <v>3864</v>
      </c>
      <c r="G2033" s="45"/>
      <c r="H2033" s="43">
        <v>3211</v>
      </c>
      <c r="I2033" s="324" t="s">
        <v>41</v>
      </c>
      <c r="J2033" s="255" t="str">
        <f>IF(ISBLANK(INDEX('[1]Policy Characteristics'!D:D,MATCH($C2033,'[1]Policy Characteristics'!$C:$C,0))),"",INDEX('[1]Policy Characteristics'!D:D,MATCH($C2033,'[1]Policy Characteristics'!$C:$C,0)))</f>
        <v>Process Emissions Increases</v>
      </c>
      <c r="K2033" s="254" t="str">
        <f>IF(ISBLANK(INDEX('[1]Policy Characteristics'!E:E,MATCH($C2033,'[1]Policy Characteristics'!$C:$C,0))),"",INDEX('[1]Policy Characteristics'!E:E,MATCH($C2033,'[1]Policy Characteristics'!$C:$C,0)))</f>
        <v>non BAU indst process emissions</v>
      </c>
      <c r="L2033" s="261">
        <f>IF(ISBLANK(INDEX('[1]Policy Characteristics'!F:F,MATCH($C2033,'[1]Policy Characteristics'!$C:$C,0))),"",INDEX('[1]Policy Characteristics'!F:F,MATCH($C2033,'[1]Policy Characteristics'!$C:$C,0)))</f>
        <v>0</v>
      </c>
      <c r="M2033" s="261">
        <f>IF(ISBLANK(INDEX('[1]Policy Characteristics'!G:G,MATCH($C2033,'[1]Policy Characteristics'!$C:$C,0))),"",INDEX('[1]Policy Characteristics'!G:G,MATCH($C2033,'[1]Policy Characteristics'!$C:$C,0)))</f>
        <v>1</v>
      </c>
      <c r="N2033" s="261">
        <f>IF(ISBLANK(INDEX('[1]Policy Characteristics'!H:H,MATCH($C2033,'[1]Policy Characteristics'!$C:$C,0))),"",INDEX('[1]Policy Characteristics'!H:H,MATCH($C2033,'[1]Policy Characteristics'!$C:$C,0)))</f>
        <v>1</v>
      </c>
      <c r="O2033" s="254" t="str">
        <f>IF(ISBLANK(INDEX('[1]Policy Characteristics'!I:I,MATCH($C2033,'[1]Policy Characteristics'!$C:$C,0))),"",INDEX('[1]Policy Characteristics'!I:I,MATCH($C2033,'[1]Policy Characteristics'!$C:$C,0)))</f>
        <v>on/off</v>
      </c>
      <c r="P2033" s="254" t="str">
        <f>IF(ISBLANK(INDEX('[1]Policy Characteristics'!J:J,MATCH($C2033,'[1]Policy Characteristics'!$C:$C,0))),"",INDEX('[1]Policy Characteristics'!J:J,MATCH($C2033,'[1]Policy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3" s="254" t="str">
        <f>IF(ISBLANK(INDEX('[1]Policy Characteristics'!K:K,MATCH($C2033,'[1]Policy Characteristics'!$C:$C,0))),"",INDEX('[1]Policy Characteristics'!K:K,MATCH($C2033,'[1]Policy Characteristics'!$C:$C,0)))</f>
        <v/>
      </c>
      <c r="R2033" s="254" t="str">
        <f>IF(ISBLANK(INDEX('[1]Policy Characteristics'!L:L,MATCH($C2033,'[1]Policy Characteristics'!$C:$C,0))),"",INDEX('[1]Policy Characteristics'!L:L,MATCH($C2033,'[1]Policy Characteristics'!$C:$C,0)))</f>
        <v/>
      </c>
    </row>
    <row r="2034" spans="1:18">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s="254" t="str">
        <f t="shared" si="66"/>
        <v>Boolean Use Non BAU Process Emissions Additions</v>
      </c>
      <c r="D2034" s="45" t="s">
        <v>3865</v>
      </c>
      <c r="E2034" s="45"/>
      <c r="F2034" s="45" t="s">
        <v>3866</v>
      </c>
      <c r="G2034" s="45"/>
      <c r="H2034" s="43">
        <v>3212</v>
      </c>
      <c r="I2034" s="324" t="s">
        <v>41</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 t="shared" si="66"/>
        <v>Boolean Use Non BAU Process Emissions Additions</v>
      </c>
      <c r="D2035" s="45" t="s">
        <v>3867</v>
      </c>
      <c r="E2035" s="45"/>
      <c r="F2035" s="45" t="s">
        <v>3868</v>
      </c>
      <c r="G2035" s="45"/>
      <c r="H2035" s="43">
        <v>3213</v>
      </c>
      <c r="I2035" s="324" t="s">
        <v>41</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si="66"/>
        <v>Boolean Use Non BAU Process Emissions Additions</v>
      </c>
      <c r="D2036" s="45" t="s">
        <v>3869</v>
      </c>
      <c r="E2036" s="45"/>
      <c r="F2036" s="45" t="s">
        <v>3870</v>
      </c>
      <c r="G2036" s="45"/>
      <c r="H2036" s="43">
        <v>3214</v>
      </c>
      <c r="I2036" s="324" t="s">
        <v>41</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6"/>
        <v>Boolean Use Non BAU Process Emissions Additions</v>
      </c>
      <c r="D2037" s="45" t="s">
        <v>3871</v>
      </c>
      <c r="E2037" s="45"/>
      <c r="F2037" s="45" t="s">
        <v>3872</v>
      </c>
      <c r="G2037" s="45"/>
      <c r="H2037" s="43">
        <v>3215</v>
      </c>
      <c r="I2037" s="324" t="s">
        <v>41</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6"/>
        <v>Boolean Use Non BAU Process Emissions Additions</v>
      </c>
      <c r="D2038" s="45" t="s">
        <v>3873</v>
      </c>
      <c r="E2038" s="45"/>
      <c r="F2038" s="45" t="s">
        <v>3874</v>
      </c>
      <c r="G2038" s="45"/>
      <c r="H2038" s="43">
        <v>3216</v>
      </c>
      <c r="I2038" s="324" t="s">
        <v>41</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6"/>
        <v>Boolean Use Non BAU Process Emissions Additions</v>
      </c>
      <c r="D2039" s="45" t="s">
        <v>3875</v>
      </c>
      <c r="E2039" s="45"/>
      <c r="F2039" s="45" t="s">
        <v>3876</v>
      </c>
      <c r="G2039" s="45"/>
      <c r="H2039" s="43">
        <v>3217</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6"/>
        <v>Boolean Use Non BAU Process Emissions Additions</v>
      </c>
      <c r="D2040" s="45" t="s">
        <v>3877</v>
      </c>
      <c r="E2040" s="45"/>
      <c r="F2040" s="45" t="s">
        <v>2748</v>
      </c>
      <c r="G2040" s="45"/>
      <c r="H2040" s="43">
        <v>3218</v>
      </c>
      <c r="I2040" s="324" t="s">
        <v>40</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6"/>
        <v>Boolean Use Non BAU Process Emissions Additions</v>
      </c>
      <c r="D2041" s="45" t="s">
        <v>3878</v>
      </c>
      <c r="E2041" s="45"/>
      <c r="F2041" s="45" t="s">
        <v>129</v>
      </c>
      <c r="G2041" s="45"/>
      <c r="H2041" s="43">
        <v>3219</v>
      </c>
      <c r="I2041" s="324" t="s">
        <v>40</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6"/>
        <v>Boolean Use Non BAU Process Emissions Additions</v>
      </c>
      <c r="D2042" s="45" t="s">
        <v>3879</v>
      </c>
      <c r="E2042" s="45"/>
      <c r="F2042" s="45" t="s">
        <v>3880</v>
      </c>
      <c r="G2042" s="45"/>
      <c r="H2042" s="43">
        <v>3220</v>
      </c>
      <c r="I2042" s="324" t="s">
        <v>41</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6"/>
        <v>Boolean Use Non BAU Process Emissions Additions</v>
      </c>
      <c r="D2043" s="45" t="s">
        <v>3881</v>
      </c>
      <c r="E2043" s="45"/>
      <c r="F2043" s="45" t="s">
        <v>3882</v>
      </c>
      <c r="G2043" s="45"/>
      <c r="H2043" s="43">
        <v>3221</v>
      </c>
      <c r="I2043" s="324" t="s">
        <v>41</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ht="29">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6"/>
        <v>Boolean Use Non BAU Process Emissions Additions</v>
      </c>
      <c r="D2044" s="45" t="s">
        <v>3883</v>
      </c>
      <c r="E2044" s="45"/>
      <c r="F2044" s="45" t="s">
        <v>3884</v>
      </c>
      <c r="G2044" s="45"/>
      <c r="H2044" s="43">
        <v>3222</v>
      </c>
      <c r="I2044" s="324" t="s">
        <v>41</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c r="A2045" s="254" t="str">
        <f>IF(ISBLANK(INDEX('Policy Characteristics'!A:A,MATCH($C2045,'Policy Characteristics'!$C:$C,0))),"",INDEX('Policy Characteristics'!A:A,MATCH($C2045,'Policy Characteristics'!$C:$C,0)))</f>
        <v>Industry</v>
      </c>
      <c r="B2045" s="262" t="str">
        <f>IF(ISBLANK(INDEX('Policy Characteristics'!B:B,MATCH($C2045,'Policy Characteristics'!$C:$C,0))),"",INDEX('Policy Characteristics'!B:B,MATCH($C2045,'Policy Characteristics'!$C:$C,0)))</f>
        <v>Reduce Fossil Fuel Exports</v>
      </c>
      <c r="C2045" t="s">
        <v>2470</v>
      </c>
      <c r="D2045" s="6" t="s">
        <v>436</v>
      </c>
      <c r="E2045" s="45"/>
      <c r="F2045" s="6" t="s">
        <v>433</v>
      </c>
      <c r="G2045" s="45"/>
      <c r="H2045" s="43">
        <v>451</v>
      </c>
      <c r="I2045" s="324" t="s">
        <v>40</v>
      </c>
      <c r="J2045" s="255" t="str">
        <f>IF(ISBLANK(INDEX('Policy Characteristics'!D:D,MATCH($C2045,'Policy Characteristics'!$C:$C,0))),"",INDEX('Policy Characteristics'!D:D,MATCH($C2045,'Policy Characteristics'!$C:$C,0)))</f>
        <v>Percent Reduction in Fossil Fuel Exports</v>
      </c>
      <c r="K2045" s="254" t="str">
        <f>IF(ISBLANK(INDEX('Policy Characteristics'!E:E,MATCH($C2045,'Policy Characteristics'!$C:$C,0))),"",INDEX('Policy Characteristics'!E:E,MATCH($C2045,'Policy Characteristics'!$C:$C,0)))</f>
        <v>indst reduce fossil fuel exports</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1</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exports</v>
      </c>
      <c r="P2045" s="254" t="str">
        <f>IF(ISBLANK(INDEX('Policy Characteristics'!J:J,MATCH($C2045,'Policy Characteristics'!$C:$C,0))),"",INDEX('Policy Characteristics'!J:J,MATCH($C2045,'Policy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5" s="254" t="str">
        <f>IF(ISBLANK(INDEX('Policy Characteristics'!K:K,MATCH($C2045,'Policy Characteristics'!$C:$C,0))),"",INDEX('Policy Characteristics'!K:K,MATCH($C2045,'Policy Characteristics'!$C:$C,0)))</f>
        <v/>
      </c>
      <c r="R2045" s="254" t="str">
        <f>IF(ISBLANK(INDEX('Policy Characteristics'!L:L,MATCH($C2045,'Policy Characteristics'!$C:$C,0))),"",INDEX('Policy Characteristics'!L:L,MATCH($C2045,'Policy Characteristics'!$C:$C,0)))</f>
        <v>reduce-fuel-exports.html</v>
      </c>
    </row>
    <row r="2046" spans="1:18">
      <c r="A2046" s="254" t="str">
        <f>IF(ISBLANK(INDEX('Policy Characteristics'!A:A,MATCH($C2046,'Policy Characteristics'!$C:$C,0))),"",INDEX('Policy Characteristics'!A:A,MATCH($C2046,'Policy Characteristics'!$C:$C,0)))</f>
        <v>Industry</v>
      </c>
      <c r="B2046" s="262" t="str">
        <f>IF(ISBLANK(INDEX('Policy Characteristics'!B:B,MATCH($C2046,'Policy Characteristics'!$C:$C,0))),"",INDEX('Policy Characteristics'!B:B,MATCH($C2046,'Policy Characteristics'!$C:$C,0)))</f>
        <v>Reduce Fossil Fuel Exports</v>
      </c>
      <c r="C2046" s="254" t="str">
        <f t="shared" ref="C2046:C2053" si="67">C$2045</f>
        <v>Percent Reduction in Fossil Fuel Exports</v>
      </c>
      <c r="D2046" s="6" t="s">
        <v>43</v>
      </c>
      <c r="E2046" s="45"/>
      <c r="F2046" s="6" t="s">
        <v>83</v>
      </c>
      <c r="G2046" s="45"/>
      <c r="H2046" s="43">
        <v>452</v>
      </c>
      <c r="I2046" s="324" t="s">
        <v>40</v>
      </c>
      <c r="J2046" s="255" t="str">
        <f>IF(ISBLANK(INDEX('Policy Characteristics'!D:D,MATCH($C2046,'Policy Characteristics'!$C:$C,0))),"",INDEX('Policy Characteristics'!D:D,MATCH($C2046,'Policy Characteristics'!$C:$C,0)))</f>
        <v>Percent Reduction in Fossil Fuel Exports</v>
      </c>
      <c r="K2046" s="254" t="str">
        <f>IF(ISBLANK(INDEX('Policy Characteristics'!E:E,MATCH($C2046,'Policy Characteristics'!$C:$C,0))),"",INDEX('Policy Characteristics'!E:E,MATCH($C2046,'Policy Characteristics'!$C:$C,0)))</f>
        <v>indst reduce fossil fuel exports</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1</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exports</v>
      </c>
      <c r="P2046" s="254" t="str">
        <f>IF(ISBLANK(INDEX('Policy Characteristics'!J:J,MATCH($C2046,'Policy Characteristics'!$C:$C,0))),"",INDEX('Policy Characteristics'!J:J,MATCH($C2046,'Policy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6" s="254" t="str">
        <f>IF(ISBLANK(INDEX('Policy Characteristics'!K:K,MATCH($C2046,'Policy Characteristics'!$C:$C,0))),"",INDEX('Policy Characteristics'!K:K,MATCH($C2046,'Policy Characteristics'!$C:$C,0)))</f>
        <v/>
      </c>
      <c r="R2046" s="254" t="str">
        <f>IF(ISBLANK(INDEX('Policy Characteristics'!L:L,MATCH($C2046,'Policy Characteristics'!$C:$C,0))),"",INDEX('Policy Characteristics'!L:L,MATCH($C2046,'Policy Characteristics'!$C:$C,0)))</f>
        <v>reduce-fuel-exports.html</v>
      </c>
    </row>
    <row r="2047" spans="1:18">
      <c r="A2047" s="254" t="str">
        <f>IF(ISBLANK(INDEX('Policy Characteristics'!A:A,MATCH($C2047,'Policy Characteristics'!$C:$C,0))),"",INDEX('Policy Characteristics'!A:A,MATCH($C2047,'Policy Characteristics'!$C:$C,0)))</f>
        <v>Industry</v>
      </c>
      <c r="B2047" s="262" t="str">
        <f>IF(ISBLANK(INDEX('Policy Characteristics'!B:B,MATCH($C2047,'Policy Characteristics'!$C:$C,0))),"",INDEX('Policy Characteristics'!B:B,MATCH($C2047,'Policy Characteristics'!$C:$C,0)))</f>
        <v>Reduce Fossil Fuel Exports</v>
      </c>
      <c r="C2047" s="254" t="str">
        <f t="shared" si="67"/>
        <v>Percent Reduction in Fossil Fuel Exports</v>
      </c>
      <c r="D2047" s="6" t="s">
        <v>50</v>
      </c>
      <c r="E2047" s="45"/>
      <c r="F2047" s="6" t="s">
        <v>91</v>
      </c>
      <c r="G2047" s="45"/>
      <c r="H2047" s="43">
        <v>453</v>
      </c>
      <c r="I2047" s="324" t="s">
        <v>40</v>
      </c>
      <c r="J2047" s="255" t="str">
        <f>IF(ISBLANK(INDEX('Policy Characteristics'!D:D,MATCH($C2047,'Policy Characteristics'!$C:$C,0))),"",INDEX('Policy Characteristics'!D:D,MATCH($C2047,'Policy Characteristics'!$C:$C,0)))</f>
        <v>Percent Reduction in Fossil Fuel Exports</v>
      </c>
      <c r="K2047" s="254" t="str">
        <f>IF(ISBLANK(INDEX('Policy Characteristics'!E:E,MATCH($C2047,'Policy Characteristics'!$C:$C,0))),"",INDEX('Policy Characteristics'!E:E,MATCH($C2047,'Policy Characteristics'!$C:$C,0)))</f>
        <v>indst reduce fossil fuel exports</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1</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exports</v>
      </c>
      <c r="P2047" s="254" t="str">
        <f>IF(ISBLANK(INDEX('Policy Characteristics'!J:J,MATCH($C2047,'Policy Characteristics'!$C:$C,0))),"",INDEX('Policy Characteristics'!J:J,MATCH($C2047,'Policy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7" s="254" t="str">
        <f>IF(ISBLANK(INDEX('Policy Characteristics'!K:K,MATCH($C2047,'Policy Characteristics'!$C:$C,0))),"",INDEX('Policy Characteristics'!K:K,MATCH($C2047,'Policy Characteristics'!$C:$C,0)))</f>
        <v/>
      </c>
      <c r="R2047" s="254" t="str">
        <f>IF(ISBLANK(INDEX('Policy Characteristics'!L:L,MATCH($C2047,'Policy Characteristics'!$C:$C,0))),"",INDEX('Policy Characteristics'!L:L,MATCH($C2047,'Policy Characteristics'!$C:$C,0)))</f>
        <v>reduce-fuel-exports.html</v>
      </c>
    </row>
    <row r="2048" spans="1:18">
      <c r="A2048" s="254" t="str">
        <f>IF(ISBLANK(INDEX('Policy Characteristics'!A:A,MATCH($C2048,'Policy Characteristics'!$C:$C,0))),"",INDEX('Policy Characteristics'!A:A,MATCH($C2048,'Policy Characteristics'!$C:$C,0)))</f>
        <v>Industry</v>
      </c>
      <c r="B2048" s="262" t="str">
        <f>IF(ISBLANK(INDEX('Policy Characteristics'!B:B,MATCH($C2048,'Policy Characteristics'!$C:$C,0))),"",INDEX('Policy Characteristics'!B:B,MATCH($C2048,'Policy Characteristics'!$C:$C,0)))</f>
        <v>Reduce Fossil Fuel Exports</v>
      </c>
      <c r="C2048" s="254" t="str">
        <f t="shared" si="67"/>
        <v>Percent Reduction in Fossil Fuel Exports</v>
      </c>
      <c r="D2048" s="6" t="s">
        <v>51</v>
      </c>
      <c r="E2048" s="45"/>
      <c r="F2048" s="6" t="s">
        <v>92</v>
      </c>
      <c r="G2048" s="45"/>
      <c r="H2048" s="43">
        <v>454</v>
      </c>
      <c r="I2048" s="324" t="s">
        <v>40</v>
      </c>
      <c r="J2048" s="255" t="str">
        <f>IF(ISBLANK(INDEX('Policy Characteristics'!D:D,MATCH($C2048,'Policy Characteristics'!$C:$C,0))),"",INDEX('Policy Characteristics'!D:D,MATCH($C2048,'Policy Characteristics'!$C:$C,0)))</f>
        <v>Percent Reduction in Fossil Fuel Exports</v>
      </c>
      <c r="K2048" s="254" t="str">
        <f>IF(ISBLANK(INDEX('Policy Characteristics'!E:E,MATCH($C2048,'Policy Characteristics'!$C:$C,0))),"",INDEX('Policy Characteristics'!E:E,MATCH($C2048,'Policy Characteristics'!$C:$C,0)))</f>
        <v>indst reduce fossil fuel exports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exports</v>
      </c>
      <c r="P2048" s="254" t="str">
        <f>IF(ISBLANK(INDEX('Policy Characteristics'!J:J,MATCH($C2048,'Policy Characteristics'!$C:$C,0))),"",INDEX('Policy Characteristics'!J:J,MATCH($C2048,'Policy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reduce-fuel-exports.html</v>
      </c>
    </row>
    <row r="2049" spans="1:18">
      <c r="A2049" s="254" t="str">
        <f>IF(ISBLANK(INDEX('Policy Characteristics'!A:A,MATCH($C2049,'Policy Characteristics'!$C:$C,0))),"",INDEX('Policy Characteristics'!A:A,MATCH($C2049,'Policy Characteristics'!$C:$C,0)))</f>
        <v>Industry</v>
      </c>
      <c r="B2049" s="262" t="str">
        <f>IF(ISBLANK(INDEX('Policy Characteristics'!B:B,MATCH($C2049,'Policy Characteristics'!$C:$C,0))),"",INDEX('Policy Characteristics'!B:B,MATCH($C2049,'Policy Characteristics'!$C:$C,0)))</f>
        <v>Reduce Fossil Fuel Exports</v>
      </c>
      <c r="C2049" s="254" t="str">
        <f t="shared" si="67"/>
        <v>Percent Reduction in Fossil Fuel Exports</v>
      </c>
      <c r="D2049" s="6" t="s">
        <v>2454</v>
      </c>
      <c r="E2049" s="45"/>
      <c r="F2049" s="6" t="s">
        <v>2455</v>
      </c>
      <c r="G2049" s="45"/>
      <c r="H2049" s="43">
        <v>455</v>
      </c>
      <c r="I2049" s="324" t="s">
        <v>40</v>
      </c>
      <c r="J2049" s="255" t="str">
        <f>IF(ISBLANK(INDEX('Policy Characteristics'!D:D,MATCH($C2049,'Policy Characteristics'!$C:$C,0))),"",INDEX('Policy Characteristics'!D:D,MATCH($C2049,'Policy Characteristics'!$C:$C,0)))</f>
        <v>Percent Reduction in Fossil Fuel Exports</v>
      </c>
      <c r="K2049" s="254" t="str">
        <f>IF(ISBLANK(INDEX('Policy Characteristics'!E:E,MATCH($C2049,'Policy Characteristics'!$C:$C,0))),"",INDEX('Policy Characteristics'!E:E,MATCH($C2049,'Policy Characteristics'!$C:$C,0)))</f>
        <v>indst reduce fossil fuel exports</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exports</v>
      </c>
      <c r="P2049" s="254" t="str">
        <f>IF(ISBLANK(INDEX('Policy Characteristics'!J:J,MATCH($C2049,'Policy Characteristics'!$C:$C,0))),"",INDEX('Policy Characteristics'!J:J,MATCH($C2049,'Policy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reduce-fuel-exports.html</v>
      </c>
    </row>
    <row r="2050" spans="1:18">
      <c r="A2050" s="254" t="str">
        <f>IF(ISBLANK(INDEX('Policy Characteristics'!A:A,MATCH($C2050,'Policy Characteristics'!$C:$C,0))),"",INDEX('Policy Characteristics'!A:A,MATCH($C2050,'Policy Characteristics'!$C:$C,0)))</f>
        <v>Industry</v>
      </c>
      <c r="B2050" s="262" t="str">
        <f>IF(ISBLANK(INDEX('Policy Characteristics'!B:B,MATCH($C2050,'Policy Characteristics'!$C:$C,0))),"",INDEX('Policy Characteristics'!B:B,MATCH($C2050,'Policy Characteristics'!$C:$C,0)))</f>
        <v>Reduce Fossil Fuel Exports</v>
      </c>
      <c r="C2050" s="254" t="str">
        <f t="shared" si="67"/>
        <v>Percent Reduction in Fossil Fuel Exports</v>
      </c>
      <c r="D2050" s="6" t="s">
        <v>429</v>
      </c>
      <c r="E2050" s="45"/>
      <c r="F2050" s="6" t="s">
        <v>430</v>
      </c>
      <c r="G2050" s="45"/>
      <c r="H2050" s="43">
        <v>456</v>
      </c>
      <c r="I2050" s="325" t="s">
        <v>41</v>
      </c>
      <c r="J2050" s="255" t="str">
        <f>IF(ISBLANK(INDEX('Policy Characteristics'!D:D,MATCH($C2050,'Policy Characteristics'!$C:$C,0))),"",INDEX('Policy Characteristics'!D:D,MATCH($C2050,'Policy Characteristics'!$C:$C,0)))</f>
        <v>Percent Reduction in Fossil Fuel Exports</v>
      </c>
      <c r="K2050" s="254" t="str">
        <f>IF(ISBLANK(INDEX('Policy Characteristics'!E:E,MATCH($C2050,'Policy Characteristics'!$C:$C,0))),"",INDEX('Policy Characteristics'!E:E,MATCH($C2050,'Policy Characteristics'!$C:$C,0)))</f>
        <v>indst reduce fossil fuel exports</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1</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exports</v>
      </c>
      <c r="P2050" s="254" t="str">
        <f>IF(ISBLANK(INDEX('Policy Characteristics'!J:J,MATCH($C2050,'Policy Characteristics'!$C:$C,0))),"",INDEX('Policy Characteristics'!J:J,MATCH($C2050,'Policy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0" s="254" t="str">
        <f>IF(ISBLANK(INDEX('Policy Characteristics'!K:K,MATCH($C2050,'Policy Characteristics'!$C:$C,0))),"",INDEX('Policy Characteristics'!K:K,MATCH($C2050,'Policy Characteristics'!$C:$C,0)))</f>
        <v/>
      </c>
      <c r="R2050" s="254" t="str">
        <f>IF(ISBLANK(INDEX('Policy Characteristics'!L:L,MATCH($C2050,'Policy Characteristics'!$C:$C,0))),"",INDEX('Policy Characteristics'!L:L,MATCH($C2050,'Policy Characteristics'!$C:$C,0)))</f>
        <v>reduce-fuel-exports.html</v>
      </c>
    </row>
    <row r="2051" spans="1:18">
      <c r="A2051" s="254" t="str">
        <f>IF(ISBLANK(INDEX('Policy Characteristics'!A:A,MATCH($C2051,'Policy Characteristics'!$C:$C,0))),"",INDEX('Policy Characteristics'!A:A,MATCH($C2051,'Policy Characteristics'!$C:$C,0)))</f>
        <v>Industry</v>
      </c>
      <c r="B2051" s="262" t="str">
        <f>IF(ISBLANK(INDEX('Policy Characteristics'!B:B,MATCH($C2051,'Policy Characteristics'!$C:$C,0))),"",INDEX('Policy Characteristics'!B:B,MATCH($C2051,'Policy Characteristics'!$C:$C,0)))</f>
        <v>Reduce Fossil Fuel Exports</v>
      </c>
      <c r="C2051" s="254" t="str">
        <f t="shared" si="67"/>
        <v>Percent Reduction in Fossil Fuel Exports</v>
      </c>
      <c r="D2051" s="6" t="s">
        <v>2446</v>
      </c>
      <c r="E2051" s="45"/>
      <c r="F2051" s="6" t="s">
        <v>2450</v>
      </c>
      <c r="G2051" s="45"/>
      <c r="H2051" s="43">
        <v>457</v>
      </c>
      <c r="I2051" s="324" t="s">
        <v>40</v>
      </c>
      <c r="J2051" s="255" t="str">
        <f>IF(ISBLANK(INDEX('Policy Characteristics'!D:D,MATCH($C2051,'Policy Characteristics'!$C:$C,0))),"",INDEX('Policy Characteristics'!D:D,MATCH($C2051,'Policy Characteristics'!$C:$C,0)))</f>
        <v>Percent Reduction in Fossil Fuel Exports</v>
      </c>
      <c r="K2051" s="254" t="str">
        <f>IF(ISBLANK(INDEX('Policy Characteristics'!E:E,MATCH($C2051,'Policy Characteristics'!$C:$C,0))),"",INDEX('Policy Characteristics'!E:E,MATCH($C2051,'Policy Characteristics'!$C:$C,0)))</f>
        <v>indst reduce fossil fuel exports</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1</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exports</v>
      </c>
      <c r="P2051" s="254" t="str">
        <f>IF(ISBLANK(INDEX('Policy Characteristics'!J:J,MATCH($C2051,'Policy Characteristics'!$C:$C,0))),"",INDEX('Policy Characteristics'!J:J,MATCH($C2051,'Policy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1" s="254" t="str">
        <f>IF(ISBLANK(INDEX('Policy Characteristics'!K:K,MATCH($C2051,'Policy Characteristics'!$C:$C,0))),"",INDEX('Policy Characteristics'!K:K,MATCH($C2051,'Policy Characteristics'!$C:$C,0)))</f>
        <v/>
      </c>
      <c r="R2051" s="254" t="str">
        <f>IF(ISBLANK(INDEX('Policy Characteristics'!L:L,MATCH($C2051,'Policy Characteristics'!$C:$C,0))),"",INDEX('Policy Characteristics'!L:L,MATCH($C2051,'Policy Characteristics'!$C:$C,0)))</f>
        <v>reduce-fuel-exports.html</v>
      </c>
    </row>
    <row r="2052" spans="1:18">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s="254" t="str">
        <f t="shared" si="67"/>
        <v>Percent Reduction in Fossil Fuel Exports</v>
      </c>
      <c r="D2052" s="6" t="s">
        <v>2456</v>
      </c>
      <c r="E2052" s="45"/>
      <c r="F2052" s="6" t="s">
        <v>2457</v>
      </c>
      <c r="G2052" s="45"/>
      <c r="H2052" s="43">
        <v>458</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si="67"/>
        <v>Percent Reduction in Fossil Fuel Exports</v>
      </c>
      <c r="D2053" s="6" t="s">
        <v>2447</v>
      </c>
      <c r="E2053" s="45"/>
      <c r="F2053" s="6" t="s">
        <v>2451</v>
      </c>
      <c r="G2053" s="45"/>
      <c r="H2053" s="43">
        <v>459</v>
      </c>
      <c r="I2053" s="324" t="s">
        <v>40</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c r="A2054" s="254" t="str">
        <f>IF(ISBLANK(INDEX('Policy Characteristics'!A:A,MATCH($C2054,'Policy Characteristics'!$C:$C,0))),"",INDEX('Policy Characteristics'!A:A,MATCH($C2054,'Policy Characteristics'!$C:$C,0)))</f>
        <v>Agriculture, Land Use, and Forestry</v>
      </c>
      <c r="B2054" s="262" t="str">
        <f>IF(ISBLANK(INDEX('Policy Characteristics'!B:B,MATCH($C2054,'Policy Characteristics'!$C:$C,0))),"",INDEX('Policy Characteristics'!B:B,MATCH($C2054,'Policy Characteristics'!$C:$C,0)))</f>
        <v>Afforestation and Reforestation</v>
      </c>
      <c r="C2054" t="s">
        <v>417</v>
      </c>
      <c r="D2054" s="45"/>
      <c r="E2054" s="45"/>
      <c r="F2054" s="45"/>
      <c r="G2054" s="45"/>
      <c r="H2054" s="43">
        <v>60</v>
      </c>
      <c r="I2054" s="324" t="s">
        <v>40</v>
      </c>
      <c r="J2054" s="255" t="str">
        <f>IF(ISBLANK(INDEX('Policy Characteristics'!D:D,MATCH($C2054,'Policy Characteristics'!$C:$C,0))),"",INDEX('Policy Characteristics'!D:D,MATCH($C2054,'Policy Characteristics'!$C:$C,0)))</f>
        <v>Afforestation and Reforestation</v>
      </c>
      <c r="K2054" s="254" t="str">
        <f>IF(ISBLANK(INDEX('Policy Characteristics'!E:E,MATCH($C2054,'Policy Characteristics'!$C:$C,0))),"",INDEX('Policy Characteristics'!E:E,MATCH($C2054,'Policy Characteristics'!$C:$C,0)))</f>
        <v>land afforestation and reforestation</v>
      </c>
      <c r="L2054" s="261">
        <f>IF(ISBLANK(INDEX('Policy Characteristics'!F:F,MATCH($C2054,'Policy Characteristics'!$C:$C,0))),"",INDEX('Policy Characteristics'!F:F,MATCH($C2054,'Policy Characteristics'!$C:$C,0)))</f>
        <v>-3</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of potential achieved</v>
      </c>
      <c r="P2054" s="254" t="str">
        <f>IF(ISBLANK(INDEX('Policy Characteristics'!J:J,MATCH($C2054,'Policy Characteristics'!$C:$C,0))),"",INDEX('Policy Characteristics'!J:J,MATCH($C2054,'Policy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54" s="254" t="str">
        <f>IF(ISBLANK(INDEX('Policy Characteristics'!K:K,MATCH($C2054,'Policy Characteristics'!$C:$C,0))),"",INDEX('Policy Characteristics'!K:K,MATCH($C2054,'Policy Characteristics'!$C:$C,0)))</f>
        <v>lulucf.html#aff-ref</v>
      </c>
      <c r="R2054" s="254" t="str">
        <f>IF(ISBLANK(INDEX('Policy Characteristics'!L:L,MATCH($C2054,'Policy Characteristics'!$C:$C,0))),"",INDEX('Policy Characteristics'!L:L,MATCH($C2054,'Policy Characteristics'!$C:$C,0)))</f>
        <v>afforestation-and-reforestation.html</v>
      </c>
    </row>
    <row r="2055" spans="1:18">
      <c r="A2055" s="254" t="str">
        <f>IF(ISBLANK(INDEX('Policy Characteristics'!A:A,MATCH($C2055,'Policy Characteristics'!$C:$C,0))),"",INDEX('Policy Characteristics'!A:A,MATCH($C2055,'Policy Characteristics'!$C:$C,0)))</f>
        <v>Agriculture, Land Use, and Forestry</v>
      </c>
      <c r="B2055" s="262" t="str">
        <f>IF(ISBLANK(INDEX('Policy Characteristics'!B:B,MATCH($C2055,'Policy Characteristics'!$C:$C,0))),"",INDEX('Policy Characteristics'!B:B,MATCH($C2055,'Policy Characteristics'!$C:$C,0)))</f>
        <v>Avoid Deforestation</v>
      </c>
      <c r="C2055" t="s">
        <v>424</v>
      </c>
      <c r="D2055" s="45"/>
      <c r="E2055" s="45"/>
      <c r="F2055" s="45"/>
      <c r="G2055" s="45"/>
      <c r="H2055" s="43">
        <v>705</v>
      </c>
      <c r="I2055" s="325" t="s">
        <v>41</v>
      </c>
      <c r="J2055" s="255" t="str">
        <f>IF(ISBLANK(INDEX('Policy Characteristics'!D:D,MATCH($C2055,'Policy Characteristics'!$C:$C,0))),"",INDEX('Policy Characteristics'!D:D,MATCH($C2055,'Policy Characteristics'!$C:$C,0)))</f>
        <v>Avoid Deforestation</v>
      </c>
      <c r="K2055" s="254" t="str">
        <f>IF(ISBLANK(INDEX('Policy Characteristics'!E:E,MATCH($C2055,'Policy Characteristics'!$C:$C,0))),"",INDEX('Policy Characteristics'!E:E,MATCH($C2055,'Policy Characteristics'!$C:$C,0)))</f>
        <v>land avoid deforestation</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of potential achieved</v>
      </c>
      <c r="P2055" s="254" t="str">
        <f>IF(ISBLANK(INDEX('Policy Characteristics'!J:J,MATCH($C2055,'Policy Characteristics'!$C:$C,0))),"",INDEX('Policy Characteristics'!J:J,MATCH($C2055,'Policy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55" s="254" t="str">
        <f>IF(ISBLANK(INDEX('Policy Characteristics'!K:K,MATCH($C2055,'Policy Characteristics'!$C:$C,0))),"",INDEX('Policy Characteristics'!K:K,MATCH($C2055,'Policy Characteristics'!$C:$C,0)))</f>
        <v>lulucf.html#avoid-def</v>
      </c>
      <c r="R2055" s="254" t="str">
        <f>IF(ISBLANK(INDEX('Policy Characteristics'!L:L,MATCH($C2055,'Policy Characteristics'!$C:$C,0))),"",INDEX('Policy Characteristics'!L:L,MATCH($C2055,'Policy Characteristics'!$C:$C,0)))</f>
        <v>avoid-deforestation.html</v>
      </c>
    </row>
    <row r="2056" spans="1:18">
      <c r="A2056" s="254" t="str">
        <f>IF(ISBLANK(INDEX('Policy Characteristics'!A:A,MATCH($C2056,'Policy Characteristics'!$C:$C,0))),"",INDEX('Policy Characteristics'!A:A,MATCH($C2056,'Policy Characteristics'!$C:$C,0)))</f>
        <v>Agriculture, Land Use, and Forestry</v>
      </c>
      <c r="B2056" s="262" t="str">
        <f>IF(ISBLANK(INDEX('Policy Characteristics'!B:B,MATCH($C2056,'Policy Characteristics'!$C:$C,0))),"",INDEX('Policy Characteristics'!B:B,MATCH($C2056,'Policy Characteristics'!$C:$C,0)))</f>
        <v>Grassland Restoration and Avoided Conversion</v>
      </c>
      <c r="C2056" t="s">
        <v>421</v>
      </c>
      <c r="D2056" s="45"/>
      <c r="E2056" s="45"/>
      <c r="F2056" s="45"/>
      <c r="G2056" s="45"/>
      <c r="H2056" s="43">
        <v>177</v>
      </c>
      <c r="I2056" s="325" t="s">
        <v>40</v>
      </c>
      <c r="J2056" s="255" t="str">
        <f>IF(ISBLANK(INDEX('Policy Characteristics'!D:D,MATCH($C2056,'Policy Characteristics'!$C:$C,0))),"",INDEX('Policy Characteristics'!D:D,MATCH($C2056,'Policy Characteristics'!$C:$C,0)))</f>
        <v>Grassland Restoration and Avoided Conversion</v>
      </c>
      <c r="K2056" s="254" t="str">
        <f>IF(ISBLANK(INDEX('Policy Characteristics'!E:E,MATCH($C2056,'Policy Characteristics'!$C:$C,0))),"",INDEX('Policy Characteristics'!E:E,MATCH($C2056,'Policy Characteristics'!$C:$C,0)))</f>
        <v>land forest restoration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of potential achieved</v>
      </c>
      <c r="P2056" s="254" t="str">
        <f>IF(ISBLANK(INDEX('Policy Characteristics'!J:J,MATCH($C2056,'Policy Characteristics'!$C:$C,0))),"",INDEX('Policy Characteristics'!J:J,MATCH($C2056,'Policy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56" s="254" t="str">
        <f>IF(ISBLANK(INDEX('Policy Characteristics'!K:K,MATCH($C2056,'Policy Characteristics'!$C:$C,0))),"",INDEX('Policy Characteristics'!K:K,MATCH($C2056,'Policy Characteristics'!$C:$C,0)))</f>
        <v/>
      </c>
      <c r="R2056" s="254" t="str">
        <f>IF(ISBLANK(INDEX('Policy Characteristics'!L:L,MATCH($C2056,'Policy Characteristics'!$C:$C,0))),"",INDEX('Policy Characteristics'!L:L,MATCH($C2056,'Policy Characteristics'!$C:$C,0)))</f>
        <v>forest-restoration.html</v>
      </c>
    </row>
    <row r="2057" spans="1:18">
      <c r="A2057" s="254" t="str">
        <f>IF(ISBLANK(INDEX('Policy Characteristics'!A:A,MATCH($C2057,'Policy Characteristics'!$C:$C,0))),"",INDEX('Policy Characteristics'!A:A,MATCH($C2057,'Policy Characteristics'!$C:$C,0)))</f>
        <v>Agriculture, Land Use, and Forestry</v>
      </c>
      <c r="B2057" s="262" t="str">
        <f>IF(ISBLANK(INDEX('Policy Characteristics'!B:B,MATCH($C2057,'Policy Characteristics'!$C:$C,0))),"",INDEX('Policy Characteristics'!B:B,MATCH($C2057,'Policy Characteristics'!$C:$C,0)))</f>
        <v>Forest Set-Asides</v>
      </c>
      <c r="C2057" t="s">
        <v>418</v>
      </c>
      <c r="D2057" s="45"/>
      <c r="E2057" s="45"/>
      <c r="F2057" s="45"/>
      <c r="G2057" s="45"/>
      <c r="H2057" s="43">
        <v>61</v>
      </c>
      <c r="I2057" s="324" t="s">
        <v>41</v>
      </c>
      <c r="J2057" s="255" t="str">
        <f>IF(ISBLANK(INDEX('Policy Characteristics'!D:D,MATCH($C2057,'Policy Characteristics'!$C:$C,0))),"",INDEX('Policy Characteristics'!D:D,MATCH($C2057,'Policy Characteristics'!$C:$C,0)))</f>
        <v>Forest Set-Asides</v>
      </c>
      <c r="K2057" s="254" t="str">
        <f>IF(ISBLANK(INDEX('Policy Characteristics'!E:E,MATCH($C2057,'Policy Characteristics'!$C:$C,0))),"",INDEX('Policy Characteristics'!E:E,MATCH($C2057,'Policy Characteristics'!$C:$C,0)))</f>
        <v>land forest set asides</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57" s="254" t="str">
        <f>IF(ISBLANK(INDEX('Policy Characteristics'!K:K,MATCH($C2057,'Policy Characteristics'!$C:$C,0))),"",INDEX('Policy Characteristics'!K:K,MATCH($C2057,'Policy Characteristics'!$C:$C,0)))</f>
        <v>lulucf.html#set-asides</v>
      </c>
      <c r="R2057" s="254" t="str">
        <f>IF(ISBLANK(INDEX('Policy Characteristics'!L:L,MATCH($C2057,'Policy Characteristics'!$C:$C,0))),"",INDEX('Policy Characteristics'!L:L,MATCH($C2057,'Policy Characteristics'!$C:$C,0)))</f>
        <v>forest-set-asides.html</v>
      </c>
    </row>
    <row r="2058" spans="1:18">
      <c r="A2058" s="254" t="str">
        <f>IF(ISBLANK(INDEX('Policy Characteristics'!A:A,MATCH($C2058,'Policy Characteristics'!$C:$C,0))),"",INDEX('Policy Characteristics'!A:A,MATCH($C2058,'Policy Characteristics'!$C:$C,0)))</f>
        <v>Agriculture, Land Use, and Forestry</v>
      </c>
      <c r="B2058" s="262" t="str">
        <f>IF(ISBLANK(INDEX('Policy Characteristics'!B:B,MATCH($C2058,'Policy Characteristics'!$C:$C,0))),"",INDEX('Policy Characteristics'!B:B,MATCH($C2058,'Policy Characteristics'!$C:$C,0)))</f>
        <v>Cropland and Rice Measures</v>
      </c>
      <c r="C2058" t="s">
        <v>2749</v>
      </c>
      <c r="D2058" s="45"/>
      <c r="E2058" s="45"/>
      <c r="F2058" s="45"/>
      <c r="G2058" s="45"/>
      <c r="H2058" s="43">
        <v>62</v>
      </c>
      <c r="I2058" s="324" t="s">
        <v>40</v>
      </c>
      <c r="J2058" s="255" t="str">
        <f>IF(ISBLANK(INDEX('Policy Characteristics'!D:D,MATCH($C2058,'Policy Characteristics'!$C:$C,0))),"",INDEX('Policy Characteristics'!D:D,MATCH($C2058,'Policy Characteristics'!$C:$C,0)))</f>
        <v>Cropland and Rice Measures</v>
      </c>
      <c r="K2058" s="254" t="str">
        <f>IF(ISBLANK(INDEX('Policy Characteristics'!E:E,MATCH($C2058,'Policy Characteristics'!$C:$C,0))),"",INDEX('Policy Characteristics'!E:E,MATCH($C2058,'Policy Characteristics'!$C:$C,0)))</f>
        <v>indst cropland and rice measures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58" s="254" t="str">
        <f>IF(ISBLANK(INDEX('Policy Characteristics'!K:K,MATCH($C2058,'Policy Characteristics'!$C:$C,0))),"",INDEX('Policy Characteristics'!K:K,MATCH($C2058,'Policy Characteristics'!$C:$C,0)))</f>
        <v>industry-ag-main.html#cropland</v>
      </c>
      <c r="R2058" s="254" t="str">
        <f>IF(ISBLANK(INDEX('Policy Characteristics'!L:L,MATCH($C2058,'Policy Characteristics'!$C:$C,0))),"",INDEX('Policy Characteristics'!L:L,MATCH($C2058,'Policy Characteristics'!$C:$C,0)))</f>
        <v>cropland-management.html</v>
      </c>
    </row>
    <row r="2059" spans="1:18">
      <c r="A2059" s="254" t="str">
        <f>IF(ISBLANK(INDEX('Policy Characteristics'!A:A,MATCH($C2059,'Policy Characteristics'!$C:$C,0))),"",INDEX('Policy Characteristics'!A:A,MATCH($C2059,'Policy Characteristics'!$C:$C,0)))</f>
        <v>Agriculture, Land Use, and Forestry</v>
      </c>
      <c r="B2059" s="262" t="str">
        <f>IF(ISBLANK(INDEX('Policy Characteristics'!B:B,MATCH($C2059,'Policy Characteristics'!$C:$C,0))),"",INDEX('Policy Characteristics'!B:B,MATCH($C2059,'Policy Characteristics'!$C:$C,0)))</f>
        <v>Improved Soil Measures</v>
      </c>
      <c r="C2059" t="s">
        <v>3317</v>
      </c>
      <c r="D2059" s="45"/>
      <c r="E2059" s="45"/>
      <c r="F2059" s="45"/>
      <c r="G2059" s="45"/>
      <c r="H2059" s="43">
        <v>1654</v>
      </c>
      <c r="I2059" s="324" t="s">
        <v>41</v>
      </c>
      <c r="J2059" s="255" t="str">
        <f>IF(ISBLANK(INDEX('Policy Characteristics'!D:D,MATCH($C2059,'Policy Characteristics'!$C:$C,0))),"",INDEX('Policy Characteristics'!D:D,MATCH($C2059,'Policy Characteristics'!$C:$C,0)))</f>
        <v>Improved Soil Measures</v>
      </c>
      <c r="K2059" s="254" t="str">
        <f>IF(ISBLANK(INDEX('Policy Characteristics'!E:E,MATCH($C2059,'Policy Characteristics'!$C:$C,0))),"",INDEX('Policy Characteristics'!E:E,MATCH($C2059,'Policy Characteristics'!$C:$C,0)))</f>
        <v>indst tillage</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of potential achieved</v>
      </c>
      <c r="P2059" s="254" t="str">
        <f>IF(ISBLANK(INDEX('Policy Characteristics'!J:J,MATCH($C2059,'Policy Characteristics'!$C:$C,0))),"",INDEX('Policy Characteristics'!J:J,MATCH($C2059,'Policy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59" s="254" t="str">
        <f>IF(ISBLANK(INDEX('Policy Characteristics'!K:K,MATCH($C2059,'Policy Characteristics'!$C:$C,0))),"",INDEX('Policy Characteristics'!K:K,MATCH($C2059,'Policy Characteristics'!$C:$C,0)))</f>
        <v/>
      </c>
      <c r="R2059" s="254" t="str">
        <f>IF(ISBLANK(INDEX('Policy Characteristics'!L:L,MATCH($C2059,'Policy Characteristics'!$C:$C,0))),"",INDEX('Policy Characteristics'!L:L,MATCH($C2059,'Policy Characteristics'!$C:$C,0)))</f>
        <v/>
      </c>
    </row>
    <row r="2060" spans="1:18">
      <c r="A2060" s="254" t="str">
        <f>IF(ISBLANK(INDEX('Policy Characteristics'!A:A,MATCH($C2060,'Policy Characteristics'!$C:$C,0))),"",INDEX('Policy Characteristics'!A:A,MATCH($C2060,'Policy Characteristics'!$C:$C,0)))</f>
        <v>Agriculture, Land Use, and Forestry</v>
      </c>
      <c r="B2060" s="262" t="str">
        <f>IF(ISBLANK(INDEX('Policy Characteristics'!B:B,MATCH($C2060,'Policy Characteristics'!$C:$C,0))),"",INDEX('Policy Characteristics'!B:B,MATCH($C2060,'Policy Characteristics'!$C:$C,0)))</f>
        <v>Improved Forest Management</v>
      </c>
      <c r="C2060" t="s">
        <v>419</v>
      </c>
      <c r="D2060" s="45"/>
      <c r="E2060" s="45"/>
      <c r="F2060" s="45"/>
      <c r="G2060" s="45"/>
      <c r="H2060" s="43">
        <v>63</v>
      </c>
      <c r="I2060" s="324" t="s">
        <v>40</v>
      </c>
      <c r="J2060" s="255" t="str">
        <f>IF(ISBLANK(INDEX('Policy Characteristics'!D:D,MATCH($C2060,'Policy Characteristics'!$C:$C,0))),"",INDEX('Policy Characteristics'!D:D,MATCH($C2060,'Policy Characteristics'!$C:$C,0)))</f>
        <v>Improved Forest Management</v>
      </c>
      <c r="K2060" s="254" t="str">
        <f>IF(ISBLANK(INDEX('Policy Characteristics'!E:E,MATCH($C2060,'Policy Characteristics'!$C:$C,0))),"",INDEX('Policy Characteristics'!E:E,MATCH($C2060,'Policy Characteristics'!$C:$C,0)))</f>
        <v>land forest management</v>
      </c>
      <c r="L2060" s="261">
        <f>IF(ISBLANK(INDEX('Policy Characteristics'!F:F,MATCH($C2060,'Policy Characteristics'!$C:$C,0))),"",INDEX('Policy Characteristics'!F:F,MATCH($C2060,'Policy Characteristics'!$C:$C,0)))</f>
        <v>-1.5</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of potential achieved</v>
      </c>
      <c r="P2060" s="254" t="str">
        <f>IF(ISBLANK(INDEX('Policy Characteristics'!J:J,MATCH($C2060,'Policy Characteristics'!$C:$C,0))),"",INDEX('Policy Characteristics'!J:J,MATCH($C2060,'Policy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0" s="254" t="str">
        <f>IF(ISBLANK(INDEX('Policy Characteristics'!K:K,MATCH($C2060,'Policy Characteristics'!$C:$C,0))),"",INDEX('Policy Characteristics'!K:K,MATCH($C2060,'Policy Characteristics'!$C:$C,0)))</f>
        <v>lulucf.html#forest-mgmt</v>
      </c>
      <c r="R2060" s="254" t="str">
        <f>IF(ISBLANK(INDEX('Policy Characteristics'!L:L,MATCH($C2060,'Policy Characteristics'!$C:$C,0))),"",INDEX('Policy Characteristics'!L:L,MATCH($C2060,'Policy Characteristics'!$C:$C,0)))</f>
        <v>improved-forest-management.html</v>
      </c>
    </row>
    <row r="2061" spans="1:18">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Livestock Measures</v>
      </c>
      <c r="C2061" t="s">
        <v>2781</v>
      </c>
      <c r="D2061" s="45"/>
      <c r="E2061" s="45"/>
      <c r="F2061" s="45"/>
      <c r="G2061" s="45"/>
      <c r="H2061" s="43">
        <v>64</v>
      </c>
      <c r="I2061" s="324" t="s">
        <v>40</v>
      </c>
      <c r="J2061" s="255" t="str">
        <f>IF(ISBLANK(INDEX('Policy Characteristics'!D:D,MATCH($C2061,'Policy Characteristics'!$C:$C,0))),"",INDEX('Policy Characteristics'!D:D,MATCH($C2061,'Policy Characteristics'!$C:$C,0)))</f>
        <v>Livestock Measures</v>
      </c>
      <c r="K2061" s="254" t="str">
        <f>IF(ISBLANK(INDEX('Policy Characteristics'!E:E,MATCH($C2061,'Policy Characteristics'!$C:$C,0))),"",INDEX('Policy Characteristics'!E:E,MATCH($C2061,'Policy Characteristics'!$C:$C,0)))</f>
        <v>indst livestock measures</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1" s="254" t="str">
        <f>IF(ISBLANK(INDEX('Policy Characteristics'!K:K,MATCH($C2061,'Policy Characteristics'!$C:$C,0))),"",INDEX('Policy Characteristics'!K:K,MATCH($C2061,'Policy Characteristics'!$C:$C,0)))</f>
        <v>industry-ag-main.html#livestock</v>
      </c>
      <c r="R2061" s="254" t="str">
        <f>IF(ISBLANK(INDEX('Policy Characteristics'!L:L,MATCH($C2061,'Policy Characteristics'!$C:$C,0))),"",INDEX('Policy Characteristics'!L:L,MATCH($C2061,'Policy Characteristics'!$C:$C,0)))</f>
        <v>livestock-measures.html</v>
      </c>
    </row>
    <row r="2062" spans="1:18">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Wetland Restoration</v>
      </c>
      <c r="C2062" t="s">
        <v>420</v>
      </c>
      <c r="D2062" s="45"/>
      <c r="E2062" s="45"/>
      <c r="F2062" s="45"/>
      <c r="G2062" s="45"/>
      <c r="H2062" s="43">
        <v>178</v>
      </c>
      <c r="I2062" s="324" t="s">
        <v>40</v>
      </c>
      <c r="J2062" s="255" t="str">
        <f>IF(ISBLANK(INDEX('Policy Characteristics'!D:D,MATCH($C2062,'Policy Characteristics'!$C:$C,0))),"",INDEX('Policy Characteristics'!D:D,MATCH($C2062,'Policy Characteristics'!$C:$C,0)))</f>
        <v>Wetland Restoration</v>
      </c>
      <c r="K2062" s="254" t="str">
        <f>IF(ISBLANK(INDEX('Policy Characteristics'!E:E,MATCH($C2062,'Policy Characteristics'!$C:$C,0))),"",INDEX('Policy Characteristics'!E:E,MATCH($C2062,'Policy Characteristics'!$C:$C,0)))</f>
        <v>land peatland restoration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2" s="254" t="str">
        <f>IF(ISBLANK(INDEX('Policy Characteristics'!K:K,MATCH($C2062,'Policy Characteristics'!$C:$C,0))),"",INDEX('Policy Characteristics'!K:K,MATCH($C2062,'Policy Characteristics'!$C:$C,0)))</f>
        <v/>
      </c>
      <c r="R2062" s="254" t="str">
        <f>IF(ISBLANK(INDEX('Policy Characteristics'!L:L,MATCH($C2062,'Policy Characteristics'!$C:$C,0))),"",INDEX('Policy Characteristics'!L:L,MATCH($C2062,'Policy Characteristics'!$C:$C,0)))</f>
        <v>peatland-restoration.html</v>
      </c>
    </row>
    <row r="2063" spans="1:18">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Shift to Non-Animal Products</v>
      </c>
      <c r="C2063" t="s">
        <v>2422</v>
      </c>
      <c r="D2063" s="45"/>
      <c r="E2063" s="45"/>
      <c r="F2063" s="45"/>
      <c r="G2063" s="45"/>
      <c r="H2063" s="43">
        <v>434</v>
      </c>
      <c r="I2063" s="324" t="s">
        <v>40</v>
      </c>
      <c r="J2063" s="255" t="str">
        <f>IF(ISBLANK(INDEX('Policy Characteristics'!D:D,MATCH($C2063,'Policy Characteristics'!$C:$C,0))),"",INDEX('Policy Characteristics'!D:D,MATCH($C2063,'Policy Characteristics'!$C:$C,0)))</f>
        <v>Shift to Non-Animal Products</v>
      </c>
      <c r="K2063" s="254" t="str">
        <f>IF(ISBLANK(INDEX('Policy Characteristics'!E:E,MATCH($C2063,'Policy Characteristics'!$C:$C,0))),"",INDEX('Policy Characteristics'!E:E,MATCH($C2063,'Policy Characteristics'!$C:$C,0)))</f>
        <v>indst shift to nonanimal products</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animal products</v>
      </c>
      <c r="P2063" s="254" t="str">
        <f>IF(ISBLANK(INDEX('Policy Characteristics'!J:J,MATCH($C2063,'Policy Characteristics'!$C:$C,0))),"",INDEX('Policy Characteristics'!J:J,MATCH($C2063,'Policy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63" s="254" t="str">
        <f>IF(ISBLANK(INDEX('Policy Characteristics'!K:K,MATCH($C2063,'Policy Characteristics'!$C:$C,0))),"",INDEX('Policy Characteristics'!K:K,MATCH($C2063,'Policy Characteristics'!$C:$C,0)))</f>
        <v/>
      </c>
      <c r="R2063" s="254" t="str">
        <f>IF(ISBLANK(INDEX('Policy Characteristics'!L:L,MATCH($C2063,'Policy Characteristics'!$C:$C,0))),"",INDEX('Policy Characteristics'!L:L,MATCH($C2063,'Policy Characteristics'!$C:$C,0)))</f>
        <v>shift-to-non-animal-products.html</v>
      </c>
    </row>
    <row r="2064" spans="1:18" s="2" customFormat="1">
      <c r="A2064" s="254" t="str">
        <f>IF(ISBLANK(INDEX('Policy Characteristics'!A:A,MATCH($C2064,'Policy Characteristics'!$C:$C,0))),"",INDEX('Policy Characteristics'!A:A,MATCH($C2064,'Policy Characteristics'!$C:$C,0)))</f>
        <v>District Heat and Hydrogen</v>
      </c>
      <c r="B2064" s="262" t="str">
        <f>IF(ISBLANK(INDEX('Policy Characteristics'!B:B,MATCH($C2064,'Policy Characteristics'!$C:$C,0))),"",INDEX('Policy Characteristics'!B:B,MATCH($C2064,'Policy Characteristics'!$C:$C,0)))</f>
        <v>Use CHP for District Heat</v>
      </c>
      <c r="C2064" s="317" t="s">
        <v>274</v>
      </c>
      <c r="D2064" s="6"/>
      <c r="E2064" s="6"/>
      <c r="F2064" s="6"/>
      <c r="G2064" s="6"/>
      <c r="H2064" s="43">
        <v>68</v>
      </c>
      <c r="I2064" s="325" t="s">
        <v>40</v>
      </c>
      <c r="J2064" s="255" t="str">
        <f>IF(ISBLANK(INDEX('Policy Characteristics'!D:D,MATCH($C2064,'Policy Characteristics'!$C:$C,0))),"",INDEX('Policy Characteristics'!D:D,MATCH($C2064,'Policy Characteristics'!$C:$C,0)))</f>
        <v>District Heat CHP</v>
      </c>
      <c r="K2064" s="254" t="str">
        <f>IF(ISBLANK(INDEX('Policy Characteristics'!E:E,MATCH($C2064,'Policy Characteristics'!$C:$C,0))),"",INDEX('Policy Characteristics'!E:E,MATCH($C2064,'Policy Characteristics'!$C:$C,0)))</f>
        <v>heat convert heat to CHP</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non-CHP heat converted</v>
      </c>
      <c r="P2064" s="254" t="str">
        <f>IF(ISBLANK(INDEX('Policy Characteristics'!J:J,MATCH($C2064,'Policy Characteristics'!$C:$C,0))),"",INDEX('Policy Characteristics'!J:J,MATCH($C2064,'Policy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64" s="254" t="str">
        <f>IF(ISBLANK(INDEX('Policy Characteristics'!K:K,MATCH($C2064,'Policy Characteristics'!$C:$C,0))),"",INDEX('Policy Characteristics'!K:K,MATCH($C2064,'Policy Characteristics'!$C:$C,0)))</f>
        <v>district-heating.html#chp</v>
      </c>
      <c r="R2064" s="254" t="str">
        <f>IF(ISBLANK(INDEX('Policy Characteristics'!L:L,MATCH($C2064,'Policy Characteristics'!$C:$C,0))),"",INDEX('Policy Characteristics'!L:L,MATCH($C2064,'Policy Characteristics'!$C:$C,0)))</f>
        <v>convert-non-chp-heat-production.html</v>
      </c>
    </row>
    <row r="2065" spans="1:18" s="2" customFormat="1">
      <c r="A2065" s="254" t="str">
        <f>IF(ISBLANK(INDEX('Policy Characteristics'!A:A,MATCH($C2065,'Policy Characteristics'!$C:$C,0))),"",INDEX('Policy Characteristics'!A:A,MATCH($C2065,'Policy Characteristics'!$C:$C,0)))</f>
        <v>District Heat and Hydrogen</v>
      </c>
      <c r="B2065" s="262" t="str">
        <f>IF(ISBLANK(INDEX('Policy Characteristics'!B:B,MATCH($C2065,'Policy Characteristics'!$C:$C,0))),"",INDEX('Policy Characteristics'!B:B,MATCH($C2065,'Policy Characteristics'!$C:$C,0)))</f>
        <v>Produce District Heat with Electricity</v>
      </c>
      <c r="C2065" s="317" t="s">
        <v>2717</v>
      </c>
      <c r="D2065" s="6"/>
      <c r="E2065" s="6"/>
      <c r="F2065" s="6"/>
      <c r="G2065" s="6"/>
      <c r="H2065" s="43">
        <v>176</v>
      </c>
      <c r="I2065" s="325" t="s">
        <v>40</v>
      </c>
      <c r="J2065" s="255" t="str">
        <f>IF(ISBLANK(INDEX('Policy Characteristics'!D:D,MATCH($C2065,'Policy Characteristics'!$C:$C,0))),"",INDEX('Policy Characteristics'!D:D,MATCH($C2065,'Policy Characteristics'!$C:$C,0)))</f>
        <v>District Heat Fuel Switching</v>
      </c>
      <c r="K2065" s="254" t="str">
        <f>IF(ISBLANK(INDEX('Policy Characteristics'!E:E,MATCH($C2065,'Policy Characteristics'!$C:$C,0))),"",INDEX('Policy Characteristics'!E:E,MATCH($C2065,'Policy Characteristics'!$C:$C,0)))</f>
        <v>heat fuel type shifting</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of fuel use</v>
      </c>
      <c r="P2065" s="254" t="str">
        <f>IF(ISBLANK(INDEX('Policy Characteristics'!J:J,MATCH($C2065,'Policy Characteristics'!$C:$C,0))),"",INDEX('Policy Characteristics'!J:J,MATCH($C2065,'Policy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65" s="254" t="str">
        <f>IF(ISBLANK(INDEX('Policy Characteristics'!K:K,MATCH($C2065,'Policy Characteristics'!$C:$C,0))),"",INDEX('Policy Characteristics'!K:K,MATCH($C2065,'Policy Characteristics'!$C:$C,0)))</f>
        <v>district-heating.html#convert-coal</v>
      </c>
      <c r="R2065" s="254" t="str">
        <f>IF(ISBLANK(INDEX('Policy Characteristics'!L:L,MATCH($C2065,'Policy Characteristics'!$C:$C,0))),"",INDEX('Policy Characteristics'!L:L,MATCH($C2065,'Policy Characteristics'!$C:$C,0)))</f>
        <v>district-heat-fuel-switching.html</v>
      </c>
    </row>
    <row r="2066" spans="1:18" s="2" customFormat="1">
      <c r="A2066" s="254" t="str">
        <f>IF(ISBLANK(INDEX('Policy Characteristics'!A:A,MATCH($C2066,'Policy Characteristics'!$C:$C,0))),"",INDEX('Policy Characteristics'!A:A,MATCH($C2066,'Policy Characteristics'!$C:$C,0)))</f>
        <v>District Heat and Hydrogen</v>
      </c>
      <c r="B2066" s="262" t="str">
        <f>IF(ISBLANK(INDEX('Policy Characteristics'!B:B,MATCH($C2066,'Policy Characteristics'!$C:$C,0))),"",INDEX('Policy Characteristics'!B:B,MATCH($C2066,'Policy Characteristics'!$C:$C,0)))</f>
        <v>Shift Hydrogen Production Pathways</v>
      </c>
      <c r="C2066" s="317" t="s">
        <v>2459</v>
      </c>
      <c r="D2066" s="6"/>
      <c r="E2066" s="6"/>
      <c r="F2066" s="6"/>
      <c r="G2066" s="6"/>
      <c r="H2066" s="43">
        <v>450</v>
      </c>
      <c r="I2066" s="325" t="s">
        <v>40</v>
      </c>
      <c r="J2066" s="255" t="str">
        <f>IF(ISBLANK(INDEX('Policy Characteristics'!D:D,MATCH($C2066,'Policy Characteristics'!$C:$C,0))),"",INDEX('Policy Characteristics'!D:D,MATCH($C2066,'Policy Characteristics'!$C:$C,0)))</f>
        <v>Shift Hydrogen Production Pathways</v>
      </c>
      <c r="K2066" s="254" t="str">
        <f>IF(ISBLANK(INDEX('Policy Characteristics'!E:E,MATCH($C2066,'Policy Characteristics'!$C:$C,0))),"",INDEX('Policy Characteristics'!E:E,MATCH($C2066,'Policy Characteristics'!$C:$C,0)))</f>
        <v>hydgn shift production pathways</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of hydrogen production</v>
      </c>
      <c r="P2066" s="254" t="str">
        <f>IF(ISBLANK(INDEX('Policy Characteristics'!J:J,MATCH($C2066,'Policy Characteristics'!$C:$C,0))),"",INDEX('Policy Characteristics'!J:J,MATCH($C2066,'Policy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66" s="254" t="str">
        <f>IF(ISBLANK(INDEX('Policy Characteristics'!K:K,MATCH($C2066,'Policy Characteristics'!$C:$C,0))),"",INDEX('Policy Characteristics'!K:K,MATCH($C2066,'Policy Characteristics'!$C:$C,0)))</f>
        <v/>
      </c>
      <c r="R2066" s="254" t="str">
        <f>IF(ISBLANK(INDEX('Policy Characteristics'!L:L,MATCH($C2066,'Policy Characteristics'!$C:$C,0))),"",INDEX('Policy Characteristics'!L:L,MATCH($C2066,'Policy Characteristics'!$C:$C,0)))</f>
        <v>switch-hydrogen-production-pathway.html</v>
      </c>
    </row>
    <row r="2067" spans="1:18" s="2" customFormat="1">
      <c r="A2067" s="254" t="str">
        <f>IF(ISBLANK(INDEX('Policy Characteristics'!A:A,MATCH($C2067,'Policy Characteristics'!$C:$C,0))),"",INDEX('Policy Characteristics'!A:A,MATCH($C2067,'Policy Characteristics'!$C:$C,0)))</f>
        <v>District Heat and Hydrogen</v>
      </c>
      <c r="B2067" s="262" t="str">
        <f>IF(ISBLANK(INDEX('Policy Characteristics'!B:B,MATCH($C2067,'Policy Characteristics'!$C:$C,0))),"",INDEX('Policy Characteristics'!B:B,MATCH($C2067,'Policy Characteristics'!$C:$C,0)))</f>
        <v>Non BAU Hydrogen Production Shifting</v>
      </c>
      <c r="C2067" t="s">
        <v>3816</v>
      </c>
      <c r="D2067" s="6"/>
      <c r="E2067" s="6"/>
      <c r="F2067" s="6"/>
      <c r="G2067" s="6"/>
      <c r="H2067" s="43">
        <v>2951</v>
      </c>
      <c r="I2067" s="325" t="s">
        <v>40</v>
      </c>
      <c r="J2067" s="255" t="str">
        <f>IF(ISBLANK(INDEX('Policy Characteristics'!D:D,MATCH($C2067,'Policy Characteristics'!$C:$C,0))),"",INDEX('Policy Characteristics'!D:D,MATCH($C2067,'Policy Characteristics'!$C:$C,0)))</f>
        <v>Hydrogen Steam Methane Reforming</v>
      </c>
      <c r="K2067" s="254" t="str">
        <f>IF(ISBLANK(INDEX('Policy Characteristics'!E:E,MATCH($C2067,'Policy Characteristics'!$C:$C,0))),"",INDEX('Policy Characteristics'!E:E,MATCH($C2067,'Policy Characteristics'!$C:$C,0)))</f>
        <v>hydgn non BAU shift</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1</v>
      </c>
      <c r="O2067" s="254" t="str">
        <f>IF(ISBLANK(INDEX('Policy Characteristics'!I:I,MATCH($C2067,'Policy Characteristics'!$C:$C,0))),"",INDEX('Policy Characteristics'!I:I,MATCH($C2067,'Policy Characteristics'!$C:$C,0)))</f>
        <v>on/off</v>
      </c>
      <c r="P2067" s="254" t="str">
        <f>IF(ISBLANK(INDEX('Policy Characteristics'!J:J,MATCH($C2067,'Policy Characteristics'!$C:$C,0))),"",INDEX('Policy Characteristics'!J:J,MATCH($C2067,'Policy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67" s="254" t="str">
        <f>IF(ISBLANK(INDEX('Policy Characteristics'!K:K,MATCH($C2067,'Policy Characteristics'!$C:$C,0))),"",INDEX('Policy Characteristics'!K:K,MATCH($C2067,'Policy Characteristics'!$C:$C,0)))</f>
        <v/>
      </c>
      <c r="R2067" s="254" t="str">
        <f>IF(ISBLANK(INDEX('Policy Characteristics'!L:L,MATCH($C2067,'Policy Characteristics'!$C:$C,0))),"",INDEX('Policy Characteristics'!L:L,MATCH($C2067,'Policy Characteristics'!$C:$C,0)))</f>
        <v>switch-hydrogen-production-pathway.html</v>
      </c>
    </row>
    <row r="2068" spans="1:18" s="4" customFormat="1">
      <c r="A2068" s="254" t="str">
        <f>IF(ISBLANK(INDEX('Policy Characteristics'!A:A,MATCH($C2068,'Policy Characteristics'!$C:$C,0))),"",INDEX('Policy Characteristics'!A:A,MATCH($C2068,'Policy Characteristics'!$C:$C,0)))</f>
        <v>Cross-Sector</v>
      </c>
      <c r="B2068" s="262" t="str">
        <f>IF(ISBLANK(INDEX('Policy Characteristics'!B:B,MATCH($C2068,'Policy Characteristics'!$C:$C,0))),"",INDEX('Policy Characteristics'!B:B,MATCH($C2068,'Policy Characteristics'!$C:$C,0)))</f>
        <v>Carbon Price</v>
      </c>
      <c r="C2068" t="s">
        <v>2393</v>
      </c>
      <c r="D2068" s="45" t="s">
        <v>319</v>
      </c>
      <c r="E2068" s="45"/>
      <c r="F2068" s="45" t="s">
        <v>323</v>
      </c>
      <c r="G2068" s="45"/>
      <c r="H2068" s="43">
        <v>171</v>
      </c>
      <c r="I2068" s="324" t="s">
        <v>40</v>
      </c>
      <c r="J2068" s="255" t="str">
        <f>IF(ISBLANK(INDEX('Policy Characteristics'!D:D,MATCH($C2068,'Policy Characteristics'!$C:$C,0))),"",INDEX('Policy Characteristics'!D:D,MATCH($C2068,'Policy Characteristics'!$C:$C,0)))</f>
        <v>Carbon Price</v>
      </c>
      <c r="K2068" s="254" t="str">
        <f>IF(ISBLANK(INDEX('Policy Characteristics'!E:E,MATCH($C2068,'Policy Characteristics'!$C:$C,0))),"",INDEX('Policy Characteristics'!E:E,MATCH($C2068,'Policy Characteristics'!$C:$C,0)))</f>
        <v>cross carbon tax</v>
      </c>
      <c r="L2068" s="254">
        <f>IF(ISBLANK(INDEX('Policy Characteristics'!F:F,MATCH($C2068,'Policy Characteristics'!$C:$C,0))),"",INDEX('Policy Characteristics'!F:F,MATCH($C2068,'Policy Characteristics'!$C:$C,0)))</f>
        <v>0</v>
      </c>
      <c r="M2068" s="254">
        <f>IF(ISBLANK(INDEX('Policy Characteristics'!G:G,MATCH($C2068,'Policy Characteristics'!$C:$C,0))),"",INDEX('Policy Characteristics'!G:G,MATCH($C2068,'Policy Characteristics'!$C:$C,0)))</f>
        <v>300</v>
      </c>
      <c r="N2068" s="254">
        <f>IF(ISBLANK(INDEX('Policy Characteristics'!H:H,MATCH($C2068,'Policy Characteristics'!$C:$C,0))),"",INDEX('Policy Characteristics'!H:H,MATCH($C2068,'Policy Characteristics'!$C:$C,0)))</f>
        <v>5</v>
      </c>
      <c r="O2068" s="254" t="str">
        <f>IF(ISBLANK(INDEX('Policy Characteristics'!I:I,MATCH($C2068,'Policy Characteristics'!$C:$C,0))),"",INDEX('Policy Characteristics'!I:I,MATCH($C2068,'Policy Characteristics'!$C:$C,0)))</f>
        <v>$/metric ton CO2e</v>
      </c>
      <c r="P2068" s="254" t="str">
        <f>IF(ISBLANK(INDEX('Policy Characteristics'!J:J,MATCH($C2068,'Policy Characteristics'!$C:$C,0))),"",INDEX('Policy Characteristics'!J:J,MATCH($C2068,'Policy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8" s="254" t="str">
        <f>IF(ISBLANK(INDEX('Policy Characteristics'!K:K,MATCH($C2068,'Policy Characteristics'!$C:$C,0))),"",INDEX('Policy Characteristics'!K:K,MATCH($C2068,'Policy Characteristics'!$C:$C,0)))</f>
        <v>fuels.html#carbon-tax</v>
      </c>
      <c r="R2068" s="254" t="str">
        <f>IF(ISBLANK(INDEX('Policy Characteristics'!L:L,MATCH($C2068,'Policy Characteristics'!$C:$C,0))),"",INDEX('Policy Characteristics'!L:L,MATCH($C2068,'Policy Characteristics'!$C:$C,0)))</f>
        <v>carbon-tax.html</v>
      </c>
    </row>
    <row r="2069" spans="1:18" s="4" customFormat="1">
      <c r="A2069" s="254" t="str">
        <f>IF(ISBLANK(INDEX('Policy Characteristics'!A:A,MATCH($C2069,'Policy Characteristics'!$C:$C,0))),"",INDEX('Policy Characteristics'!A:A,MATCH($C2069,'Policy Characteristics'!$C:$C,0)))</f>
        <v>Cross-Sector</v>
      </c>
      <c r="B2069" s="262" t="str">
        <f>IF(ISBLANK(INDEX('Policy Characteristics'!B:B,MATCH($C2069,'Policy Characteristics'!$C:$C,0))),"",INDEX('Policy Characteristics'!B:B,MATCH($C2069,'Policy Characteristics'!$C:$C,0)))</f>
        <v>Carbon Price</v>
      </c>
      <c r="C2069" s="254" t="str">
        <f t="shared" ref="C2069" si="68">C$2068</f>
        <v>Additional Carbon Tax Rate</v>
      </c>
      <c r="D2069" s="45" t="s">
        <v>327</v>
      </c>
      <c r="E2069" s="45"/>
      <c r="F2069" s="45" t="s">
        <v>328</v>
      </c>
      <c r="G2069" s="45"/>
      <c r="H2069" s="43">
        <v>172</v>
      </c>
      <c r="I2069" s="324" t="s">
        <v>40</v>
      </c>
      <c r="J2069" s="255" t="str">
        <f>IF(ISBLANK(INDEX('Policy Characteristics'!D:D,MATCH($C2069,'Policy Characteristics'!$C:$C,0))),"",INDEX('Policy Characteristics'!D:D,MATCH($C2069,'Policy Characteristics'!$C:$C,0)))</f>
        <v>Carbon Price</v>
      </c>
      <c r="K2069" s="254" t="str">
        <f>IF(ISBLANK(INDEX('Policy Characteristics'!E:E,MATCH($C2069,'Policy Characteristics'!$C:$C,0))),"",INDEX('Policy Characteristics'!E:E,MATCH($C2069,'Policy Characteristics'!$C:$C,0)))</f>
        <v>cross carbon tax</v>
      </c>
      <c r="L2069" s="254">
        <f>IF(ISBLANK(INDEX('Policy Characteristics'!F:F,MATCH($C2069,'Policy Characteristics'!$C:$C,0))),"",INDEX('Policy Characteristics'!F:F,MATCH($C2069,'Policy Characteristics'!$C:$C,0)))</f>
        <v>0</v>
      </c>
      <c r="M2069" s="254">
        <f>IF(ISBLANK(INDEX('Policy Characteristics'!G:G,MATCH($C2069,'Policy Characteristics'!$C:$C,0))),"",INDEX('Policy Characteristics'!G:G,MATCH($C2069,'Policy Characteristics'!$C:$C,0)))</f>
        <v>300</v>
      </c>
      <c r="N2069" s="254">
        <f>IF(ISBLANK(INDEX('Policy Characteristics'!H:H,MATCH($C2069,'Policy Characteristics'!$C:$C,0))),"",INDEX('Policy Characteristics'!H:H,MATCH($C2069,'Policy Characteristics'!$C:$C,0)))</f>
        <v>5</v>
      </c>
      <c r="O2069" s="254" t="str">
        <f>IF(ISBLANK(INDEX('Policy Characteristics'!I:I,MATCH($C2069,'Policy Characteristics'!$C:$C,0))),"",INDEX('Policy Characteristics'!I:I,MATCH($C2069,'Policy Characteristics'!$C:$C,0)))</f>
        <v>$/metric ton CO2e</v>
      </c>
      <c r="P2069" s="254" t="str">
        <f>IF(ISBLANK(INDEX('Policy Characteristics'!J:J,MATCH($C2069,'Policy Characteristics'!$C:$C,0))),"",INDEX('Policy Characteristics'!J:J,MATCH($C2069,'Policy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9" s="254" t="str">
        <f>IF(ISBLANK(INDEX('Policy Characteristics'!K:K,MATCH($C2069,'Policy Characteristics'!$C:$C,0))),"",INDEX('Policy Characteristics'!K:K,MATCH($C2069,'Policy Characteristics'!$C:$C,0)))</f>
        <v>fuels.html#carbon-tax</v>
      </c>
      <c r="R2069" s="254" t="str">
        <f>IF(ISBLANK(INDEX('Policy Characteristics'!L:L,MATCH($C2069,'Policy Characteristics'!$C:$C,0))),"",INDEX('Policy Characteristics'!L:L,MATCH($C2069,'Policy Characteristics'!$C:$C,0)))</f>
        <v>carbon-tax.html</v>
      </c>
    </row>
    <row r="2070" spans="1:18" s="4" customFormat="1">
      <c r="A2070" s="254" t="str">
        <f>IF(ISBLANK(INDEX('Policy Characteristics'!A:A,MATCH($C2070,'Policy Characteristics'!$C:$C,0))),"",INDEX('Policy Characteristics'!A:A,MATCH($C2070,'Policy Characteristics'!$C:$C,0)))</f>
        <v>Cross-Sector</v>
      </c>
      <c r="B2070" s="262" t="str">
        <f>IF(ISBLANK(INDEX('Policy Characteristics'!B:B,MATCH($C2070,'Policy Characteristics'!$C:$C,0))),"",INDEX('Policy Characteristics'!B:B,MATCH($C2070,'Policy Characteristics'!$C:$C,0)))</f>
        <v>Carbon Price</v>
      </c>
      <c r="C2070" s="254" t="str">
        <f t="shared" ref="C2070:C2073" si="69">C$2068</f>
        <v>Additional Carbon Tax Rate</v>
      </c>
      <c r="D2070" s="45" t="s">
        <v>321</v>
      </c>
      <c r="E2070" s="45"/>
      <c r="F2070" s="45" t="s">
        <v>325</v>
      </c>
      <c r="G2070" s="45"/>
      <c r="H2070" s="43">
        <v>173</v>
      </c>
      <c r="I2070" s="324" t="s">
        <v>40</v>
      </c>
      <c r="J2070" s="255" t="str">
        <f>IF(ISBLANK(INDEX('Policy Characteristics'!D:D,MATCH($C2070,'Policy Characteristics'!$C:$C,0))),"",INDEX('Policy Characteristics'!D:D,MATCH($C2070,'Policy Characteristics'!$C:$C,0)))</f>
        <v>Carbon Price</v>
      </c>
      <c r="K2070" s="254" t="str">
        <f>IF(ISBLANK(INDEX('Policy Characteristics'!E:E,MATCH($C2070,'Policy Characteristics'!$C:$C,0))),"",INDEX('Policy Characteristics'!E:E,MATCH($C2070,'Policy Characteristics'!$C:$C,0)))</f>
        <v>cross carbon tax</v>
      </c>
      <c r="L2070" s="254">
        <f>IF(ISBLANK(INDEX('Policy Characteristics'!F:F,MATCH($C2070,'Policy Characteristics'!$C:$C,0))),"",INDEX('Policy Characteristics'!F:F,MATCH($C2070,'Policy Characteristics'!$C:$C,0)))</f>
        <v>0</v>
      </c>
      <c r="M2070" s="254">
        <f>IF(ISBLANK(INDEX('Policy Characteristics'!G:G,MATCH($C2070,'Policy Characteristics'!$C:$C,0))),"",INDEX('Policy Characteristics'!G:G,MATCH($C2070,'Policy Characteristics'!$C:$C,0)))</f>
        <v>300</v>
      </c>
      <c r="N2070" s="254">
        <f>IF(ISBLANK(INDEX('Policy Characteristics'!H:H,MATCH($C2070,'Policy Characteristics'!$C:$C,0))),"",INDEX('Policy Characteristics'!H:H,MATCH($C2070,'Policy Characteristics'!$C:$C,0)))</f>
        <v>5</v>
      </c>
      <c r="O2070" s="254" t="str">
        <f>IF(ISBLANK(INDEX('Policy Characteristics'!I:I,MATCH($C2070,'Policy Characteristics'!$C:$C,0))),"",INDEX('Policy Characteristics'!I:I,MATCH($C2070,'Policy Characteristics'!$C:$C,0)))</f>
        <v>$/metric ton CO2e</v>
      </c>
      <c r="P2070" s="254" t="str">
        <f>IF(ISBLANK(INDEX('Policy Characteristics'!J:J,MATCH($C2070,'Policy Characteristics'!$C:$C,0))),"",INDEX('Policy Characteristics'!J:J,MATCH($C2070,'Policy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0" s="254" t="str">
        <f>IF(ISBLANK(INDEX('Policy Characteristics'!K:K,MATCH($C2070,'Policy Characteristics'!$C:$C,0))),"",INDEX('Policy Characteristics'!K:K,MATCH($C2070,'Policy Characteristics'!$C:$C,0)))</f>
        <v>fuels.html#carbon-tax</v>
      </c>
      <c r="R2070" s="254" t="str">
        <f>IF(ISBLANK(INDEX('Policy Characteristics'!L:L,MATCH($C2070,'Policy Characteristics'!$C:$C,0))),"",INDEX('Policy Characteristics'!L:L,MATCH($C2070,'Policy Characteristics'!$C:$C,0)))</f>
        <v>carbon-tax.html</v>
      </c>
    </row>
    <row r="2071" spans="1:18" s="4" customFormat="1">
      <c r="A2071" s="254" t="str">
        <f>IF(ISBLANK(INDEX('Policy Characteristics'!A:A,MATCH($C2071,'Policy Characteristics'!$C:$C,0))),"",INDEX('Policy Characteristics'!A:A,MATCH($C2071,'Policy Characteristics'!$C:$C,0)))</f>
        <v>Cross-Sector</v>
      </c>
      <c r="B2071" s="262" t="str">
        <f>IF(ISBLANK(INDEX('Policy Characteristics'!B:B,MATCH($C2071,'Policy Characteristics'!$C:$C,0))),"",INDEX('Policy Characteristics'!B:B,MATCH($C2071,'Policy Characteristics'!$C:$C,0)))</f>
        <v>Carbon Price</v>
      </c>
      <c r="C2071" s="254" t="str">
        <f t="shared" si="69"/>
        <v>Additional Carbon Tax Rate</v>
      </c>
      <c r="D2071" s="45" t="s">
        <v>322</v>
      </c>
      <c r="E2071" s="45"/>
      <c r="F2071" s="45" t="s">
        <v>326</v>
      </c>
      <c r="G2071" s="45"/>
      <c r="H2071" s="43">
        <v>174</v>
      </c>
      <c r="I2071" s="324" t="s">
        <v>40</v>
      </c>
      <c r="J2071" s="255" t="str">
        <f>IF(ISBLANK(INDEX('Policy Characteristics'!D:D,MATCH($C2071,'Policy Characteristics'!$C:$C,0))),"",INDEX('Policy Characteristics'!D:D,MATCH($C2071,'Policy Characteristics'!$C:$C,0)))</f>
        <v>Carbon Price</v>
      </c>
      <c r="K2071" s="254" t="str">
        <f>IF(ISBLANK(INDEX('Policy Characteristics'!E:E,MATCH($C2071,'Policy Characteristics'!$C:$C,0))),"",INDEX('Policy Characteristics'!E:E,MATCH($C2071,'Policy Characteristics'!$C:$C,0)))</f>
        <v>cross carbon tax</v>
      </c>
      <c r="L2071" s="254">
        <f>IF(ISBLANK(INDEX('Policy Characteristics'!F:F,MATCH($C2071,'Policy Characteristics'!$C:$C,0))),"",INDEX('Policy Characteristics'!F:F,MATCH($C2071,'Policy Characteristics'!$C:$C,0)))</f>
        <v>0</v>
      </c>
      <c r="M2071" s="254">
        <f>IF(ISBLANK(INDEX('Policy Characteristics'!G:G,MATCH($C2071,'Policy Characteristics'!$C:$C,0))),"",INDEX('Policy Characteristics'!G:G,MATCH($C2071,'Policy Characteristics'!$C:$C,0)))</f>
        <v>300</v>
      </c>
      <c r="N2071" s="254">
        <f>IF(ISBLANK(INDEX('Policy Characteristics'!H:H,MATCH($C2071,'Policy Characteristics'!$C:$C,0))),"",INDEX('Policy Characteristics'!H:H,MATCH($C2071,'Policy Characteristics'!$C:$C,0)))</f>
        <v>5</v>
      </c>
      <c r="O2071" s="254" t="str">
        <f>IF(ISBLANK(INDEX('Policy Characteristics'!I:I,MATCH($C2071,'Policy Characteristics'!$C:$C,0))),"",INDEX('Policy Characteristics'!I:I,MATCH($C2071,'Policy Characteristics'!$C:$C,0)))</f>
        <v>$/metric ton CO2e</v>
      </c>
      <c r="P2071" s="254" t="str">
        <f>IF(ISBLANK(INDEX('Policy Characteristics'!J:J,MATCH($C2071,'Policy Characteristics'!$C:$C,0))),"",INDEX('Policy Characteristics'!J:J,MATCH($C2071,'Policy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1" s="254" t="str">
        <f>IF(ISBLANK(INDEX('Policy Characteristics'!K:K,MATCH($C2071,'Policy Characteristics'!$C:$C,0))),"",INDEX('Policy Characteristics'!K:K,MATCH($C2071,'Policy Characteristics'!$C:$C,0)))</f>
        <v>fuels.html#carbon-tax</v>
      </c>
      <c r="R2071" s="254" t="str">
        <f>IF(ISBLANK(INDEX('Policy Characteristics'!L:L,MATCH($C2071,'Policy Characteristics'!$C:$C,0))),"",INDEX('Policy Characteristics'!L:L,MATCH($C2071,'Policy Characteristics'!$C:$C,0)))</f>
        <v>carbon-tax.html</v>
      </c>
    </row>
    <row r="2072" spans="1:18" s="4" customFormat="1">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Carbon Price</v>
      </c>
      <c r="C2072" s="254" t="str">
        <f t="shared" si="69"/>
        <v>Additional Carbon Tax Rate</v>
      </c>
      <c r="D2072" s="45" t="s">
        <v>320</v>
      </c>
      <c r="E2072" s="45"/>
      <c r="F2072" s="45" t="s">
        <v>324</v>
      </c>
      <c r="G2072" s="45"/>
      <c r="H2072" s="43">
        <v>175</v>
      </c>
      <c r="I2072" s="324" t="s">
        <v>40</v>
      </c>
      <c r="J2072" s="255" t="str">
        <f>IF(ISBLANK(INDEX('Policy Characteristics'!D:D,MATCH($C2072,'Policy Characteristics'!$C:$C,0))),"",INDEX('Policy Characteristics'!D:D,MATCH($C2072,'Policy Characteristics'!$C:$C,0)))</f>
        <v>Carbon Price</v>
      </c>
      <c r="K2072" s="254" t="str">
        <f>IF(ISBLANK(INDEX('Policy Characteristics'!E:E,MATCH($C2072,'Policy Characteristics'!$C:$C,0))),"",INDEX('Policy Characteristics'!E:E,MATCH($C2072,'Policy Characteristics'!$C:$C,0)))</f>
        <v>cross carbon tax</v>
      </c>
      <c r="L2072" s="254">
        <f>IF(ISBLANK(INDEX('Policy Characteristics'!F:F,MATCH($C2072,'Policy Characteristics'!$C:$C,0))),"",INDEX('Policy Characteristics'!F:F,MATCH($C2072,'Policy Characteristics'!$C:$C,0)))</f>
        <v>0</v>
      </c>
      <c r="M2072" s="254">
        <f>IF(ISBLANK(INDEX('Policy Characteristics'!G:G,MATCH($C2072,'Policy Characteristics'!$C:$C,0))),"",INDEX('Policy Characteristics'!G:G,MATCH($C2072,'Policy Characteristics'!$C:$C,0)))</f>
        <v>300</v>
      </c>
      <c r="N2072" s="254">
        <f>IF(ISBLANK(INDEX('Policy Characteristics'!H:H,MATCH($C2072,'Policy Characteristics'!$C:$C,0))),"",INDEX('Policy Characteristics'!H:H,MATCH($C2072,'Policy Characteristics'!$C:$C,0)))</f>
        <v>5</v>
      </c>
      <c r="O2072" s="254" t="str">
        <f>IF(ISBLANK(INDEX('Policy Characteristics'!I:I,MATCH($C2072,'Policy Characteristics'!$C:$C,0))),"",INDEX('Policy Characteristics'!I:I,MATCH($C2072,'Policy Characteristics'!$C:$C,0)))</f>
        <v>$/metric ton CO2e</v>
      </c>
      <c r="P2072" s="254" t="str">
        <f>IF(ISBLANK(INDEX('Policy Characteristics'!J:J,MATCH($C2072,'Policy Characteristics'!$C:$C,0))),"",INDEX('Policy Characteristics'!J:J,MATCH($C2072,'Policy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2" s="254" t="str">
        <f>IF(ISBLANK(INDEX('Policy Characteristics'!K:K,MATCH($C2072,'Policy Characteristics'!$C:$C,0))),"",INDEX('Policy Characteristics'!K:K,MATCH($C2072,'Policy Characteristics'!$C:$C,0)))</f>
        <v>fuels.html#carbon-tax</v>
      </c>
      <c r="R2072" s="254" t="str">
        <f>IF(ISBLANK(INDEX('Policy Characteristics'!L:L,MATCH($C2072,'Policy Characteristics'!$C:$C,0))),"",INDEX('Policy Characteristics'!L:L,MATCH($C2072,'Policy Characteristics'!$C:$C,0)))</f>
        <v>carbon-tax.html</v>
      </c>
    </row>
    <row r="2073" spans="1:18" s="4" customFormat="1">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Carbon Price</v>
      </c>
      <c r="C2073" s="254" t="str">
        <f t="shared" si="69"/>
        <v>Additional Carbon Tax Rate</v>
      </c>
      <c r="D2073" s="45" t="s">
        <v>2473</v>
      </c>
      <c r="E2073" s="45"/>
      <c r="F2073" s="45" t="s">
        <v>2855</v>
      </c>
      <c r="G2073" s="45"/>
      <c r="H2073" s="43">
        <v>544</v>
      </c>
      <c r="I2073" s="324" t="s">
        <v>40</v>
      </c>
      <c r="J2073" s="255" t="str">
        <f>IF(ISBLANK(INDEX('Policy Characteristics'!D:D,MATCH($C2073,'Policy Characteristics'!$C:$C,0))),"",INDEX('Policy Characteristics'!D:D,MATCH($C2073,'Policy Characteristics'!$C:$C,0)))</f>
        <v>Carbon Price</v>
      </c>
      <c r="K2073" s="254" t="str">
        <f>IF(ISBLANK(INDEX('Policy Characteristics'!E:E,MATCH($C2073,'Policy Characteristics'!$C:$C,0))),"",INDEX('Policy Characteristics'!E:E,MATCH($C2073,'Policy Characteristics'!$C:$C,0)))</f>
        <v>cross carbon tax</v>
      </c>
      <c r="L2073" s="254">
        <f>IF(ISBLANK(INDEX('Policy Characteristics'!F:F,MATCH($C2073,'Policy Characteristics'!$C:$C,0))),"",INDEX('Policy Characteristics'!F:F,MATCH($C2073,'Policy Characteristics'!$C:$C,0)))</f>
        <v>0</v>
      </c>
      <c r="M2073" s="254">
        <f>IF(ISBLANK(INDEX('Policy Characteristics'!G:G,MATCH($C2073,'Policy Characteristics'!$C:$C,0))),"",INDEX('Policy Characteristics'!G:G,MATCH($C2073,'Policy Characteristics'!$C:$C,0)))</f>
        <v>300</v>
      </c>
      <c r="N2073" s="254">
        <f>IF(ISBLANK(INDEX('Policy Characteristics'!H:H,MATCH($C2073,'Policy Characteristics'!$C:$C,0))),"",INDEX('Policy Characteristics'!H:H,MATCH($C2073,'Policy Characteristics'!$C:$C,0)))</f>
        <v>5</v>
      </c>
      <c r="O2073" s="254" t="str">
        <f>IF(ISBLANK(INDEX('Policy Characteristics'!I:I,MATCH($C2073,'Policy Characteristics'!$C:$C,0))),"",INDEX('Policy Characteristics'!I:I,MATCH($C2073,'Policy Characteristics'!$C:$C,0)))</f>
        <v>$/metric ton CO2e</v>
      </c>
      <c r="P2073" s="254" t="str">
        <f>IF(ISBLANK(INDEX('Policy Characteristics'!J:J,MATCH($C2073,'Policy Characteristics'!$C:$C,0))),"",INDEX('Policy Characteristics'!J:J,MATCH($C2073,'Policy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3" s="254" t="str">
        <f>IF(ISBLANK(INDEX('Policy Characteristics'!K:K,MATCH($C2073,'Policy Characteristics'!$C:$C,0))),"",INDEX('Policy Characteristics'!K:K,MATCH($C2073,'Policy Characteristics'!$C:$C,0)))</f>
        <v>fuels.html#carbon-tax</v>
      </c>
      <c r="R2073" s="254" t="str">
        <f>IF(ISBLANK(INDEX('Policy Characteristics'!L:L,MATCH($C2073,'Policy Characteristics'!$C:$C,0))),"",INDEX('Policy Characteristics'!L:L,MATCH($C2073,'Policy Characteristics'!$C:$C,0)))</f>
        <v>carbon-tax.html</v>
      </c>
    </row>
    <row r="2074" spans="1:18" s="4" customFormat="1">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End Existing Subsidies</v>
      </c>
      <c r="C2074" t="s">
        <v>134</v>
      </c>
      <c r="D2074" s="45" t="s">
        <v>49</v>
      </c>
      <c r="E2074" s="45"/>
      <c r="F2074" s="45" t="s">
        <v>89</v>
      </c>
      <c r="G2074" s="45"/>
      <c r="H2074" s="43">
        <v>706</v>
      </c>
      <c r="I2074" s="325" t="s">
        <v>41</v>
      </c>
      <c r="J2074" s="255" t="str">
        <f>IF(ISBLANK(INDEX('Policy Characteristics'!D:D,MATCH($C2074,'Policy Characteristics'!$C:$C,0))),"",INDEX('Policy Characteristics'!D:D,MATCH($C2074,'Policy Characteristics'!$C:$C,0)))</f>
        <v>End Existing Subsidies</v>
      </c>
      <c r="K2074" s="254" t="str">
        <f>IF(ISBLANK(INDEX('Policy Characteristics'!E:E,MATCH($C2074,'Policy Characteristics'!$C:$C,0))),"",INDEX('Policy Characteristics'!E:E,MATCH($C2074,'Policy Characteristics'!$C:$C,0)))</f>
        <v>cross reduce BAU subsidies</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1</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BAU subsidies</v>
      </c>
      <c r="P2074" s="254" t="str">
        <f>IF(ISBLANK(INDEX('Policy Characteristics'!J:J,MATCH($C2074,'Policy Characteristics'!$C:$C,0))),"",INDEX('Policy Characteristics'!J:J,MATCH($C2074,'Policy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4" s="254" t="str">
        <f>IF(ISBLANK(INDEX('Policy Characteristics'!K:K,MATCH($C2074,'Policy Characteristics'!$C:$C,0))),"",INDEX('Policy Characteristics'!K:K,MATCH($C2074,'Policy Characteristics'!$C:$C,0)))</f>
        <v>fuels.html#end-subsidies</v>
      </c>
      <c r="R2074" s="254" t="str">
        <f>IF(ISBLANK(INDEX('Policy Characteristics'!L:L,MATCH($C2074,'Policy Characteristics'!$C:$C,0))),"",INDEX('Policy Characteristics'!L:L,MATCH($C2074,'Policy Characteristics'!$C:$C,0)))</f>
        <v>end-existing-subsidies.html</v>
      </c>
    </row>
    <row r="2075" spans="1:18" s="4" customFormat="1">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End Existing Subsidies</v>
      </c>
      <c r="C2075" s="254" t="str">
        <f t="shared" ref="C2075:C2090" si="70">C$2074</f>
        <v>Percent Reduction in BAU Subsidies</v>
      </c>
      <c r="D2075" s="6" t="s">
        <v>436</v>
      </c>
      <c r="E2075" s="45"/>
      <c r="F2075" s="6" t="s">
        <v>433</v>
      </c>
      <c r="G2075" s="45"/>
      <c r="H2075" s="43">
        <v>69</v>
      </c>
      <c r="I2075" s="325" t="s">
        <v>40</v>
      </c>
      <c r="J2075" s="255" t="str">
        <f>IF(ISBLANK(INDEX('Policy Characteristics'!D:D,MATCH($C2075,'Policy Characteristics'!$C:$C,0))),"",INDEX('Policy Characteristics'!D:D,MATCH($C2075,'Policy Characteristics'!$C:$C,0)))</f>
        <v>End Existing Subsidies</v>
      </c>
      <c r="K2075" s="254" t="str">
        <f>IF(ISBLANK(INDEX('Policy Characteristics'!E:E,MATCH($C2075,'Policy Characteristics'!$C:$C,0))),"",INDEX('Policy Characteristics'!E:E,MATCH($C2075,'Policy Characteristics'!$C:$C,0)))</f>
        <v>cross reduce BAU subsidies</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BAU subsidies</v>
      </c>
      <c r="P2075" s="254" t="str">
        <f>IF(ISBLANK(INDEX('Policy Characteristics'!J:J,MATCH($C2075,'Policy Characteristics'!$C:$C,0))),"",INDEX('Policy Characteristics'!J:J,MATCH($C2075,'Policy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5" s="254" t="str">
        <f>IF(ISBLANK(INDEX('Policy Characteristics'!K:K,MATCH($C2075,'Policy Characteristics'!$C:$C,0))),"",INDEX('Policy Characteristics'!K:K,MATCH($C2075,'Policy Characteristics'!$C:$C,0)))</f>
        <v>fuels.html#end-subsidies</v>
      </c>
      <c r="R2075" s="254" t="str">
        <f>IF(ISBLANK(INDEX('Policy Characteristics'!L:L,MATCH($C2075,'Policy Characteristics'!$C:$C,0))),"",INDEX('Policy Characteristics'!L:L,MATCH($C2075,'Policy Characteristics'!$C:$C,0)))</f>
        <v>end-existing-subsidies.html</v>
      </c>
    </row>
    <row r="2076" spans="1:18" s="4" customFormat="1">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End Existing Subsidies</v>
      </c>
      <c r="C2076" s="254" t="str">
        <f t="shared" si="70"/>
        <v>Percent Reduction in BAU Subsidies</v>
      </c>
      <c r="D2076" s="6" t="s">
        <v>43</v>
      </c>
      <c r="E2076" s="45"/>
      <c r="F2076" s="6" t="s">
        <v>83</v>
      </c>
      <c r="G2076" s="45"/>
      <c r="H2076" s="43">
        <v>70</v>
      </c>
      <c r="I2076" s="325" t="s">
        <v>40</v>
      </c>
      <c r="J2076" s="255" t="str">
        <f>IF(ISBLANK(INDEX('Policy Characteristics'!D:D,MATCH($C2076,'Policy Characteristics'!$C:$C,0))),"",INDEX('Policy Characteristics'!D:D,MATCH($C2076,'Policy Characteristics'!$C:$C,0)))</f>
        <v>End Existing Subsidies</v>
      </c>
      <c r="K2076" s="254" t="str">
        <f>IF(ISBLANK(INDEX('Policy Characteristics'!E:E,MATCH($C2076,'Policy Characteristics'!$C:$C,0))),"",INDEX('Policy Characteristics'!E:E,MATCH($C2076,'Policy Characteristics'!$C:$C,0)))</f>
        <v>cross reduce BAU subsidies</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1</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BAU subsidies</v>
      </c>
      <c r="P2076" s="254" t="str">
        <f>IF(ISBLANK(INDEX('Policy Characteristics'!J:J,MATCH($C2076,'Policy Characteristics'!$C:$C,0))),"",INDEX('Policy Characteristics'!J:J,MATCH($C2076,'Policy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6" s="254" t="str">
        <f>IF(ISBLANK(INDEX('Policy Characteristics'!K:K,MATCH($C2076,'Policy Characteristics'!$C:$C,0))),"",INDEX('Policy Characteristics'!K:K,MATCH($C2076,'Policy Characteristics'!$C:$C,0)))</f>
        <v>fuels.html#end-subsidies</v>
      </c>
      <c r="R2076" s="254" t="str">
        <f>IF(ISBLANK(INDEX('Policy Characteristics'!L:L,MATCH($C2076,'Policy Characteristics'!$C:$C,0))),"",INDEX('Policy Characteristics'!L:L,MATCH($C2076,'Policy Characteristics'!$C:$C,0)))</f>
        <v>end-existing-subsidies.html</v>
      </c>
    </row>
    <row r="2077" spans="1:18" s="4" customFormat="1">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End Existing Subsidies</v>
      </c>
      <c r="C2077" s="254" t="str">
        <f t="shared" si="70"/>
        <v>Percent Reduction in BAU Subsidies</v>
      </c>
      <c r="D2077" s="6" t="s">
        <v>44</v>
      </c>
      <c r="E2077" s="45"/>
      <c r="F2077" s="6" t="s">
        <v>84</v>
      </c>
      <c r="G2077" s="45"/>
      <c r="H2077" s="43">
        <v>71</v>
      </c>
      <c r="I2077" s="325" t="s">
        <v>40</v>
      </c>
      <c r="J2077" s="255" t="str">
        <f>IF(ISBLANK(INDEX('Policy Characteristics'!D:D,MATCH($C2077,'Policy Characteristics'!$C:$C,0))),"",INDEX('Policy Characteristics'!D:D,MATCH($C2077,'Policy Characteristics'!$C:$C,0)))</f>
        <v>End Existing Subsidies</v>
      </c>
      <c r="K2077" s="254" t="str">
        <f>IF(ISBLANK(INDEX('Policy Characteristics'!E:E,MATCH($C2077,'Policy Characteristics'!$C:$C,0))),"",INDEX('Policy Characteristics'!E:E,MATCH($C2077,'Policy Characteristics'!$C:$C,0)))</f>
        <v>cross reduce BAU subsidies</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1</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BAU subsidies</v>
      </c>
      <c r="P2077" s="254" t="str">
        <f>IF(ISBLANK(INDEX('Policy Characteristics'!J:J,MATCH($C2077,'Policy Characteristics'!$C:$C,0))),"",INDEX('Policy Characteristics'!J:J,MATCH($C2077,'Policy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7" s="254" t="str">
        <f>IF(ISBLANK(INDEX('Policy Characteristics'!K:K,MATCH($C2077,'Policy Characteristics'!$C:$C,0))),"",INDEX('Policy Characteristics'!K:K,MATCH($C2077,'Policy Characteristics'!$C:$C,0)))</f>
        <v>fuels.html#end-subsidies</v>
      </c>
      <c r="R2077" s="254" t="str">
        <f>IF(ISBLANK(INDEX('Policy Characteristics'!L:L,MATCH($C2077,'Policy Characteristics'!$C:$C,0))),"",INDEX('Policy Characteristics'!L:L,MATCH($C2077,'Policy Characteristics'!$C:$C,0)))</f>
        <v>end-existing-subsidies.html</v>
      </c>
    </row>
    <row r="2078" spans="1:18" s="4" customFormat="1">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End Existing Subsidies</v>
      </c>
      <c r="C2078" s="254" t="str">
        <f t="shared" si="70"/>
        <v>Percent Reduction in BAU Subsidies</v>
      </c>
      <c r="D2078" s="6" t="s">
        <v>45</v>
      </c>
      <c r="E2078" s="45"/>
      <c r="F2078" s="6" t="s">
        <v>85</v>
      </c>
      <c r="G2078" s="45"/>
      <c r="H2078" s="43">
        <v>72</v>
      </c>
      <c r="I2078" s="325" t="s">
        <v>41</v>
      </c>
      <c r="J2078" s="255" t="str">
        <f>IF(ISBLANK(INDEX('Policy Characteristics'!D:D,MATCH($C2078,'Policy Characteristics'!$C:$C,0))),"",INDEX('Policy Characteristics'!D:D,MATCH($C2078,'Policy Characteristics'!$C:$C,0)))</f>
        <v>End Existing Subsidies</v>
      </c>
      <c r="K2078" s="254" t="str">
        <f>IF(ISBLANK(INDEX('Policy Characteristics'!E:E,MATCH($C2078,'Policy Characteristics'!$C:$C,0))),"",INDEX('Policy Characteristics'!E:E,MATCH($C2078,'Policy Characteristics'!$C:$C,0)))</f>
        <v>cross reduce BAU subsidies</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1</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BAU subsidies</v>
      </c>
      <c r="P2078" s="254" t="str">
        <f>IF(ISBLANK(INDEX('Policy Characteristics'!J:J,MATCH($C2078,'Policy Characteristics'!$C:$C,0))),"",INDEX('Policy Characteristics'!J:J,MATCH($C2078,'Policy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8" s="254" t="str">
        <f>IF(ISBLANK(INDEX('Policy Characteristics'!K:K,MATCH($C2078,'Policy Characteristics'!$C:$C,0))),"",INDEX('Policy Characteristics'!K:K,MATCH($C2078,'Policy Characteristics'!$C:$C,0)))</f>
        <v>fuels.html#end-subsidies</v>
      </c>
      <c r="R2078" s="254" t="str">
        <f>IF(ISBLANK(INDEX('Policy Characteristics'!L:L,MATCH($C2078,'Policy Characteristics'!$C:$C,0))),"",INDEX('Policy Characteristics'!L:L,MATCH($C2078,'Policy Characteristics'!$C:$C,0)))</f>
        <v>end-existing-subsidies.html</v>
      </c>
    </row>
    <row r="2079" spans="1:18" s="4" customFormat="1">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End Existing Subsidies</v>
      </c>
      <c r="C2079" s="254" t="str">
        <f t="shared" si="70"/>
        <v>Percent Reduction in BAU Subsidies</v>
      </c>
      <c r="D2079" s="6" t="s">
        <v>46</v>
      </c>
      <c r="E2079" s="45"/>
      <c r="F2079" s="6" t="s">
        <v>438</v>
      </c>
      <c r="G2079" s="45"/>
      <c r="H2079" s="43">
        <v>73</v>
      </c>
      <c r="I2079" s="325" t="s">
        <v>40</v>
      </c>
      <c r="J2079" s="255" t="str">
        <f>IF(ISBLANK(INDEX('Policy Characteristics'!D:D,MATCH($C2079,'Policy Characteristics'!$C:$C,0))),"",INDEX('Policy Characteristics'!D:D,MATCH($C2079,'Policy Characteristics'!$C:$C,0)))</f>
        <v>End Existing Subsidies</v>
      </c>
      <c r="K2079" s="254" t="str">
        <f>IF(ISBLANK(INDEX('Policy Characteristics'!E:E,MATCH($C2079,'Policy Characteristics'!$C:$C,0))),"",INDEX('Policy Characteristics'!E:E,MATCH($C2079,'Policy Characteristics'!$C:$C,0)))</f>
        <v>cross reduce BAU subsidies</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1</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BAU subsidies</v>
      </c>
      <c r="P2079" s="254" t="str">
        <f>IF(ISBLANK(INDEX('Policy Characteristics'!J:J,MATCH($C2079,'Policy Characteristics'!$C:$C,0))),"",INDEX('Policy Characteristics'!J:J,MATCH($C2079,'Policy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9" s="254" t="str">
        <f>IF(ISBLANK(INDEX('Policy Characteristics'!K:K,MATCH($C2079,'Policy Characteristics'!$C:$C,0))),"",INDEX('Policy Characteristics'!K:K,MATCH($C2079,'Policy Characteristics'!$C:$C,0)))</f>
        <v>fuels.html#end-subsidies</v>
      </c>
      <c r="R2079" s="254" t="str">
        <f>IF(ISBLANK(INDEX('Policy Characteristics'!L:L,MATCH($C2079,'Policy Characteristics'!$C:$C,0))),"",INDEX('Policy Characteristics'!L:L,MATCH($C2079,'Policy Characteristics'!$C:$C,0)))</f>
        <v>end-existing-subsidies.html</v>
      </c>
    </row>
    <row r="2080" spans="1:18" s="4" customFormat="1">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End Existing Subsidies</v>
      </c>
      <c r="C2080" s="254" t="str">
        <f t="shared" si="70"/>
        <v>Percent Reduction in BAU Subsidies</v>
      </c>
      <c r="D2080" s="6" t="s">
        <v>47</v>
      </c>
      <c r="E2080" s="45"/>
      <c r="F2080" s="6" t="s">
        <v>90</v>
      </c>
      <c r="G2080" s="45"/>
      <c r="H2080" s="43">
        <v>74</v>
      </c>
      <c r="I2080" s="325" t="s">
        <v>40</v>
      </c>
      <c r="J2080" s="255" t="str">
        <f>IF(ISBLANK(INDEX('Policy Characteristics'!D:D,MATCH($C2080,'Policy Characteristics'!$C:$C,0))),"",INDEX('Policy Characteristics'!D:D,MATCH($C2080,'Policy Characteristics'!$C:$C,0)))</f>
        <v>End Existing Subsidies</v>
      </c>
      <c r="K2080" s="254" t="str">
        <f>IF(ISBLANK(INDEX('Policy Characteristics'!E:E,MATCH($C2080,'Policy Characteristics'!$C:$C,0))),"",INDEX('Policy Characteristics'!E:E,MATCH($C2080,'Policy Characteristics'!$C:$C,0)))</f>
        <v>cross reduce BAU subsidies</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1</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BAU subsidies</v>
      </c>
      <c r="P2080" s="254" t="str">
        <f>IF(ISBLANK(INDEX('Policy Characteristics'!J:J,MATCH($C2080,'Policy Characteristics'!$C:$C,0))),"",INDEX('Policy Characteristics'!J:J,MATCH($C2080,'Policy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0" s="254" t="str">
        <f>IF(ISBLANK(INDEX('Policy Characteristics'!K:K,MATCH($C2080,'Policy Characteristics'!$C:$C,0))),"",INDEX('Policy Characteristics'!K:K,MATCH($C2080,'Policy Characteristics'!$C:$C,0)))</f>
        <v>fuels.html#end-subsidies</v>
      </c>
      <c r="R2080" s="254" t="str">
        <f>IF(ISBLANK(INDEX('Policy Characteristics'!L:L,MATCH($C2080,'Policy Characteristics'!$C:$C,0))),"",INDEX('Policy Characteristics'!L:L,MATCH($C2080,'Policy Characteristics'!$C:$C,0)))</f>
        <v>end-existing-subsidies.html</v>
      </c>
    </row>
    <row r="2081" spans="1:18" s="4" customFormat="1">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End Existing Subsidies</v>
      </c>
      <c r="C2081" s="254" t="str">
        <f t="shared" si="70"/>
        <v>Percent Reduction in BAU Subsidies</v>
      </c>
      <c r="D2081" s="6" t="s">
        <v>48</v>
      </c>
      <c r="E2081" s="45"/>
      <c r="F2081" s="6" t="s">
        <v>88</v>
      </c>
      <c r="G2081" s="45"/>
      <c r="H2081" s="43">
        <v>707</v>
      </c>
      <c r="I2081" s="325" t="s">
        <v>41</v>
      </c>
      <c r="J2081" s="255" t="str">
        <f>IF(ISBLANK(INDEX('Policy Characteristics'!D:D,MATCH($C2081,'Policy Characteristics'!$C:$C,0))),"",INDEX('Policy Characteristics'!D:D,MATCH($C2081,'Policy Characteristics'!$C:$C,0)))</f>
        <v>End Existing Subsidies</v>
      </c>
      <c r="K2081" s="254" t="str">
        <f>IF(ISBLANK(INDEX('Policy Characteristics'!E:E,MATCH($C2081,'Policy Characteristics'!$C:$C,0))),"",INDEX('Policy Characteristics'!E:E,MATCH($C2081,'Policy Characteristics'!$C:$C,0)))</f>
        <v>cross reduce BAU subsidies</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1</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BAU subsidies</v>
      </c>
      <c r="P2081" s="254" t="str">
        <f>IF(ISBLANK(INDEX('Policy Characteristics'!J:J,MATCH($C2081,'Policy Characteristics'!$C:$C,0))),"",INDEX('Policy Characteristics'!J:J,MATCH($C2081,'Policy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1" s="254" t="str">
        <f>IF(ISBLANK(INDEX('Policy Characteristics'!K:K,MATCH($C2081,'Policy Characteristics'!$C:$C,0))),"",INDEX('Policy Characteristics'!K:K,MATCH($C2081,'Policy Characteristics'!$C:$C,0)))</f>
        <v>fuels.html#end-subsidies</v>
      </c>
      <c r="R2081" s="254" t="str">
        <f>IF(ISBLANK(INDEX('Policy Characteristics'!L:L,MATCH($C2081,'Policy Characteristics'!$C:$C,0))),"",INDEX('Policy Characteristics'!L:L,MATCH($C2081,'Policy Characteristics'!$C:$C,0)))</f>
        <v>end-existing-subsidies.html</v>
      </c>
    </row>
    <row r="2082" spans="1:18" s="4" customFormat="1">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s="254" t="str">
        <f t="shared" si="70"/>
        <v>Percent Reduction in BAU Subsidies</v>
      </c>
      <c r="D2082" s="6" t="s">
        <v>50</v>
      </c>
      <c r="E2082" s="45"/>
      <c r="F2082" s="6" t="s">
        <v>91</v>
      </c>
      <c r="G2082" s="45"/>
      <c r="H2082" s="43">
        <v>75</v>
      </c>
      <c r="I2082" s="325" t="s">
        <v>40</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si="70"/>
        <v>Percent Reduction in BAU Subsidies</v>
      </c>
      <c r="D2083" s="6" t="s">
        <v>51</v>
      </c>
      <c r="E2083" s="45"/>
      <c r="F2083" s="6" t="s">
        <v>92</v>
      </c>
      <c r="G2083" s="45"/>
      <c r="H2083" s="43">
        <v>76</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0"/>
        <v>Percent Reduction in BAU Subsidies</v>
      </c>
      <c r="D2084" s="6" t="s">
        <v>52</v>
      </c>
      <c r="E2084" s="45"/>
      <c r="F2084" s="6" t="s">
        <v>93</v>
      </c>
      <c r="G2084" s="45"/>
      <c r="H2084" s="43">
        <v>708</v>
      </c>
      <c r="I2084" s="325" t="s">
        <v>41</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0"/>
        <v>Percent Reduction in BAU Subsidies</v>
      </c>
      <c r="D2085" s="6" t="s">
        <v>53</v>
      </c>
      <c r="E2085" s="45"/>
      <c r="F2085" s="6" t="s">
        <v>94</v>
      </c>
      <c r="G2085" s="45"/>
      <c r="H2085" s="43">
        <v>709</v>
      </c>
      <c r="I2085" s="325" t="s">
        <v>41</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0"/>
        <v>Percent Reduction in BAU Subsidies</v>
      </c>
      <c r="D2086" s="6" t="s">
        <v>2454</v>
      </c>
      <c r="E2086" s="45"/>
      <c r="F2086" s="6" t="s">
        <v>2455</v>
      </c>
      <c r="G2086" s="45"/>
      <c r="H2086" s="43">
        <v>710</v>
      </c>
      <c r="I2086" s="325" t="s">
        <v>41</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0"/>
        <v>Percent Reduction in BAU Subsidies</v>
      </c>
      <c r="D2087" s="6" t="s">
        <v>71</v>
      </c>
      <c r="E2087" s="45"/>
      <c r="F2087" s="6" t="s">
        <v>95</v>
      </c>
      <c r="G2087" s="45"/>
      <c r="H2087" s="43">
        <v>711</v>
      </c>
      <c r="I2087" s="325" t="s">
        <v>41</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0"/>
        <v>Percent Reduction in BAU Subsidies</v>
      </c>
      <c r="D2088" s="6" t="s">
        <v>422</v>
      </c>
      <c r="E2088" s="45"/>
      <c r="F2088" s="6" t="s">
        <v>423</v>
      </c>
      <c r="G2088" s="45"/>
      <c r="H2088" s="43">
        <v>712</v>
      </c>
      <c r="I2088" s="325" t="s">
        <v>40</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0"/>
        <v>Percent Reduction in BAU Subsidies</v>
      </c>
      <c r="D2089" s="6" t="s">
        <v>429</v>
      </c>
      <c r="E2089" s="45"/>
      <c r="F2089" s="6" t="s">
        <v>430</v>
      </c>
      <c r="G2089" s="45"/>
      <c r="H2089" s="43">
        <v>713</v>
      </c>
      <c r="I2089" s="325" t="s">
        <v>41</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0"/>
        <v>Percent Reduction in BAU Subsidies</v>
      </c>
      <c r="D2090" s="6" t="s">
        <v>2446</v>
      </c>
      <c r="E2090" s="45"/>
      <c r="F2090" s="6" t="s">
        <v>2450</v>
      </c>
      <c r="G2090" s="45"/>
      <c r="H2090" s="43">
        <v>714</v>
      </c>
      <c r="I2090" s="325" t="s">
        <v>41</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ref="C2091" si="71">C$2074</f>
        <v>Percent Reduction in BAU Subsidies</v>
      </c>
      <c r="D2091" s="6" t="s">
        <v>2456</v>
      </c>
      <c r="E2091" s="45"/>
      <c r="F2091" s="6" t="s">
        <v>2457</v>
      </c>
      <c r="G2091" s="45"/>
      <c r="H2091" s="43">
        <v>715</v>
      </c>
      <c r="I2091" s="325" t="s">
        <v>41</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ref="C2092:C2094" si="72">C$2074</f>
        <v>Percent Reduction in BAU Subsidies</v>
      </c>
      <c r="D2092" s="6" t="s">
        <v>2447</v>
      </c>
      <c r="E2092" s="45"/>
      <c r="F2092" s="6" t="s">
        <v>2451</v>
      </c>
      <c r="G2092" s="45"/>
      <c r="H2092" s="43">
        <v>716</v>
      </c>
      <c r="I2092" s="325" t="s">
        <v>41</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si="72"/>
        <v>Percent Reduction in BAU Subsidies</v>
      </c>
      <c r="D2093" s="6" t="s">
        <v>2448</v>
      </c>
      <c r="E2093" s="45"/>
      <c r="F2093" s="6" t="s">
        <v>2452</v>
      </c>
      <c r="G2093" s="45"/>
      <c r="H2093" s="43">
        <v>717</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2"/>
        <v>Percent Reduction in BAU Subsidies</v>
      </c>
      <c r="D2094" s="6" t="s">
        <v>2449</v>
      </c>
      <c r="E2094" s="45"/>
      <c r="F2094" s="6" t="s">
        <v>2453</v>
      </c>
      <c r="G2094" s="45"/>
      <c r="H2094" s="43">
        <v>718</v>
      </c>
      <c r="I2094" s="325" t="s">
        <v>40</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2" customFormat="1">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Exempt Non-CO2 Emissions from C Tax</v>
      </c>
      <c r="C2095" s="317" t="s">
        <v>2427</v>
      </c>
      <c r="D2095" s="6"/>
      <c r="E2095" s="6"/>
      <c r="F2095" s="6"/>
      <c r="G2095" s="6"/>
      <c r="H2095" s="43">
        <v>719</v>
      </c>
      <c r="I2095" s="325" t="s">
        <v>41</v>
      </c>
      <c r="J2095" s="255" t="str">
        <f>IF(ISBLANK(INDEX('Policy Characteristics'!D:D,MATCH($C2095,'Policy Characteristics'!$C:$C,0))),"",INDEX('Policy Characteristics'!D:D,MATCH($C2095,'Policy Characteristics'!$C:$C,0)))</f>
        <v/>
      </c>
      <c r="K2095" s="254" t="str">
        <f>IF(ISBLANK(INDEX('Policy Characteristics'!E:E,MATCH($C2095,'Policy Characteristics'!$C:$C,0))),"",INDEX('Policy Characteristics'!E:E,MATCH($C2095,'Policy Characteristics'!$C:$C,0)))</f>
        <v>cross toggle whether carbon tax affects non CO2 emissions</v>
      </c>
      <c r="L2095" s="254">
        <f>IF(ISBLANK(INDEX('Policy Characteristics'!F:F,MATCH($C2095,'Policy Characteristics'!$C:$C,0))),"",INDEX('Policy Characteristics'!F:F,MATCH($C2095,'Policy Characteristics'!$C:$C,0)))</f>
        <v>0</v>
      </c>
      <c r="M2095" s="254">
        <f>IF(ISBLANK(INDEX('Policy Characteristics'!G:G,MATCH($C2095,'Policy Characteristics'!$C:$C,0))),"",INDEX('Policy Characteristics'!G:G,MATCH($C2095,'Policy Characteristics'!$C:$C,0)))</f>
        <v>1</v>
      </c>
      <c r="N2095" s="254">
        <f>IF(ISBLANK(INDEX('Policy Characteristics'!H:H,MATCH($C2095,'Policy Characteristics'!$C:$C,0))),"",INDEX('Policy Characteristics'!H:H,MATCH($C2095,'Policy Characteristics'!$C:$C,0)))</f>
        <v>1</v>
      </c>
      <c r="O2095" s="254" t="str">
        <f>IF(ISBLANK(INDEX('Policy Characteristics'!I:I,MATCH($C2095,'Policy Characteristics'!$C:$C,0))),"",INDEX('Policy Characteristics'!I:I,MATCH($C2095,'Policy Characteristics'!$C:$C,0)))</f>
        <v>on/off</v>
      </c>
      <c r="P2095" s="254" t="str">
        <f>IF(ISBLANK(INDEX('Policy Characteristics'!J:J,MATCH($C2095,'Policy Characteristics'!$C:$C,0))),"",INDEX('Policy Characteristics'!J:J,MATCH($C2095,'Policy Characteristics'!$C:$C,0)))</f>
        <v>**Description:** By default, the carbon tax applies to CO2 and non-CO2 emissions. This policy exempts non-CO2 emissions, meaning the carbon tax will only apply to CO2 emissions.</v>
      </c>
      <c r="Q2095" s="254" t="str">
        <f>IF(ISBLANK(INDEX('Policy Characteristics'!K:K,MATCH($C2095,'Policy Characteristics'!$C:$C,0))),"",INDEX('Policy Characteristics'!K:K,MATCH($C2095,'Policy Characteristics'!$C:$C,0)))</f>
        <v>fuels.html#carbon-tax</v>
      </c>
      <c r="R2095" s="254" t="str">
        <f>IF(ISBLANK(INDEX('Policy Characteristics'!L:L,MATCH($C2095,'Policy Characteristics'!$C:$C,0))),"",INDEX('Policy Characteristics'!L:L,MATCH($C2095,'Policy Characteristics'!$C:$C,0)))</f>
        <v>carbon-tax.html</v>
      </c>
    </row>
    <row r="2096" spans="1:18" s="2" customFormat="1">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Exempt Process Emissions from C Tax</v>
      </c>
      <c r="C2096" s="1" t="s">
        <v>3344</v>
      </c>
      <c r="D2096" s="45" t="s">
        <v>3038</v>
      </c>
      <c r="E2096" s="6"/>
      <c r="F2096" t="s">
        <v>3063</v>
      </c>
      <c r="G2096" s="6"/>
      <c r="H2096" s="47">
        <v>1628</v>
      </c>
      <c r="I2096" s="325" t="s">
        <v>40</v>
      </c>
      <c r="J2096" s="255" t="str">
        <f>IF(ISBLANK(INDEX('Policy Characteristics'!D:D,MATCH($C2096,'Policy Characteristics'!$C:$C,0))),"",INDEX('Policy Characteristics'!D:D,MATCH($C2096,'Policy Characteristics'!$C:$C,0)))</f>
        <v/>
      </c>
      <c r="K2096" s="254" t="str">
        <f>IF(ISBLANK(INDEX('Policy Characteristics'!E:E,MATCH($C2096,'Policy Characteristics'!$C:$C,0))),"",INDEX('Policy Characteristics'!E:E,MATCH($C2096,'Policy Characteristics'!$C:$C,0)))</f>
        <v>cross toggle whether carbon tax affects process emissions</v>
      </c>
      <c r="L2096" s="254">
        <f>IF(ISBLANK(INDEX('Policy Characteristics'!F:F,MATCH($C2096,'Policy Characteristics'!$C:$C,0))),"",INDEX('Policy Characteristics'!F:F,MATCH($C2096,'Policy Characteristics'!$C:$C,0)))</f>
        <v>0</v>
      </c>
      <c r="M2096" s="254">
        <f>IF(ISBLANK(INDEX('Policy Characteristics'!G:G,MATCH($C2096,'Policy Characteristics'!$C:$C,0))),"",INDEX('Policy Characteristics'!G:G,MATCH($C2096,'Policy Characteristics'!$C:$C,0)))</f>
        <v>1</v>
      </c>
      <c r="N2096" s="254">
        <f>IF(ISBLANK(INDEX('Policy Characteristics'!H:H,MATCH($C2096,'Policy Characteristics'!$C:$C,0))),"",INDEX('Policy Characteristics'!H:H,MATCH($C2096,'Policy Characteristics'!$C:$C,0)))</f>
        <v>1</v>
      </c>
      <c r="O2096" s="254" t="str">
        <f>IF(ISBLANK(INDEX('Policy Characteristics'!I:I,MATCH($C2096,'Policy Characteristics'!$C:$C,0))),"",INDEX('Policy Characteristics'!I:I,MATCH($C2096,'Policy Characteristics'!$C:$C,0)))</f>
        <v>on/off</v>
      </c>
      <c r="P2096" s="254" t="str">
        <f>IF(ISBLANK(INDEX('Policy Characteristics'!J:J,MATCH($C2096,'Policy Characteristics'!$C:$C,0))),"",INDEX('Policy Characteristics'!J:J,MATCH($C2096,'Policy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6" s="254" t="str">
        <f>IF(ISBLANK(INDEX('Policy Characteristics'!K:K,MATCH($C2096,'Policy Characteristics'!$C:$C,0))),"",INDEX('Policy Characteristics'!K:K,MATCH($C2096,'Policy Characteristics'!$C:$C,0)))</f>
        <v>fuels.html#carbon-tax</v>
      </c>
      <c r="R2096" s="254" t="str">
        <f>IF(ISBLANK(INDEX('Policy Characteristics'!L:L,MATCH($C2096,'Policy Characteristics'!$C:$C,0))),"",INDEX('Policy Characteristics'!L:L,MATCH($C2096,'Policy Characteristics'!$C:$C,0)))</f>
        <v>carbon-tax.html</v>
      </c>
    </row>
    <row r="2097" spans="1:18" s="2" customFormat="1">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Exempt Process Emissions from C Tax</v>
      </c>
      <c r="C2097" s="254" t="str">
        <f>C$2096</f>
        <v>BEPEfCT Boolean Exempt Process Emissions from Carbon Tax</v>
      </c>
      <c r="D2097" s="6" t="s">
        <v>3039</v>
      </c>
      <c r="E2097" s="6"/>
      <c r="F2097" t="s">
        <v>2737</v>
      </c>
      <c r="G2097" s="6"/>
      <c r="H2097" s="47">
        <v>1629</v>
      </c>
      <c r="I2097" s="325" t="s">
        <v>40</v>
      </c>
      <c r="J2097" s="255" t="str">
        <f>IF(ISBLANK(INDEX('Policy Characteristics'!D:D,MATCH($C2097,'Policy Characteristics'!$C:$C,0))),"",INDEX('Policy Characteristics'!D:D,MATCH($C2097,'Policy Characteristics'!$C:$C,0)))</f>
        <v/>
      </c>
      <c r="K2097" s="254" t="str">
        <f>IF(ISBLANK(INDEX('Policy Characteristics'!E:E,MATCH($C2097,'Policy Characteristics'!$C:$C,0))),"",INDEX('Policy Characteristics'!E:E,MATCH($C2097,'Policy Characteristics'!$C:$C,0)))</f>
        <v>cross toggle whether carbon tax affects process emissions</v>
      </c>
      <c r="L2097" s="254">
        <f>IF(ISBLANK(INDEX('Policy Characteristics'!F:F,MATCH($C2097,'Policy Characteristics'!$C:$C,0))),"",INDEX('Policy Characteristics'!F:F,MATCH($C2097,'Policy Characteristics'!$C:$C,0)))</f>
        <v>0</v>
      </c>
      <c r="M2097" s="254">
        <f>IF(ISBLANK(INDEX('Policy Characteristics'!G:G,MATCH($C2097,'Policy Characteristics'!$C:$C,0))),"",INDEX('Policy Characteristics'!G:G,MATCH($C2097,'Policy Characteristics'!$C:$C,0)))</f>
        <v>1</v>
      </c>
      <c r="N2097" s="254">
        <f>IF(ISBLANK(INDEX('Policy Characteristics'!H:H,MATCH($C2097,'Policy Characteristics'!$C:$C,0))),"",INDEX('Policy Characteristics'!H:H,MATCH($C2097,'Policy Characteristics'!$C:$C,0)))</f>
        <v>1</v>
      </c>
      <c r="O2097" s="254" t="str">
        <f>IF(ISBLANK(INDEX('Policy Characteristics'!I:I,MATCH($C2097,'Policy Characteristics'!$C:$C,0))),"",INDEX('Policy Characteristics'!I:I,MATCH($C2097,'Policy Characteristics'!$C:$C,0)))</f>
        <v>on/off</v>
      </c>
      <c r="P2097" s="254" t="str">
        <f>IF(ISBLANK(INDEX('Policy Characteristics'!J:J,MATCH($C2097,'Policy Characteristics'!$C:$C,0))),"",INDEX('Policy Characteristics'!J:J,MATCH($C2097,'Policy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7" s="254" t="str">
        <f>IF(ISBLANK(INDEX('Policy Characteristics'!K:K,MATCH($C2097,'Policy Characteristics'!$C:$C,0))),"",INDEX('Policy Characteristics'!K:K,MATCH($C2097,'Policy Characteristics'!$C:$C,0)))</f>
        <v>fuels.html#carbon-tax</v>
      </c>
      <c r="R2097" s="254" t="str">
        <f>IF(ISBLANK(INDEX('Policy Characteristics'!L:L,MATCH($C2097,'Policy Characteristics'!$C:$C,0))),"",INDEX('Policy Characteristics'!L:L,MATCH($C2097,'Policy Characteristics'!$C:$C,0)))</f>
        <v>carbon-tax.html</v>
      </c>
    </row>
    <row r="2098" spans="1:18" s="2" customFormat="1">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Exempt Process Emissions from C Tax</v>
      </c>
      <c r="C2098" s="254" t="str">
        <f t="shared" ref="C2098:C2120" si="73">C$2096</f>
        <v>BEPEfCT Boolean Exempt Process Emissions from Carbon Tax</v>
      </c>
      <c r="D2098" s="6" t="s">
        <v>3040</v>
      </c>
      <c r="E2098" s="6"/>
      <c r="F2098" t="s">
        <v>3004</v>
      </c>
      <c r="G2098" s="6"/>
      <c r="H2098" s="47">
        <v>1630</v>
      </c>
      <c r="I2098" s="325" t="s">
        <v>40</v>
      </c>
      <c r="J2098" s="255" t="str">
        <f>IF(ISBLANK(INDEX('Policy Characteristics'!D:D,MATCH($C2098,'Policy Characteristics'!$C:$C,0))),"",INDEX('Policy Characteristics'!D:D,MATCH($C2098,'Policy Characteristics'!$C:$C,0)))</f>
        <v/>
      </c>
      <c r="K2098" s="254" t="str">
        <f>IF(ISBLANK(INDEX('Policy Characteristics'!E:E,MATCH($C2098,'Policy Characteristics'!$C:$C,0))),"",INDEX('Policy Characteristics'!E:E,MATCH($C2098,'Policy Characteristics'!$C:$C,0)))</f>
        <v>cross toggle whether carbon tax affects process emissions</v>
      </c>
      <c r="L2098" s="254">
        <f>IF(ISBLANK(INDEX('Policy Characteristics'!F:F,MATCH($C2098,'Policy Characteristics'!$C:$C,0))),"",INDEX('Policy Characteristics'!F:F,MATCH($C2098,'Policy Characteristics'!$C:$C,0)))</f>
        <v>0</v>
      </c>
      <c r="M2098" s="254">
        <f>IF(ISBLANK(INDEX('Policy Characteristics'!G:G,MATCH($C2098,'Policy Characteristics'!$C:$C,0))),"",INDEX('Policy Characteristics'!G:G,MATCH($C2098,'Policy Characteristics'!$C:$C,0)))</f>
        <v>1</v>
      </c>
      <c r="N2098" s="254">
        <f>IF(ISBLANK(INDEX('Policy Characteristics'!H:H,MATCH($C2098,'Policy Characteristics'!$C:$C,0))),"",INDEX('Policy Characteristics'!H:H,MATCH($C2098,'Policy Characteristics'!$C:$C,0)))</f>
        <v>1</v>
      </c>
      <c r="O2098" s="254" t="str">
        <f>IF(ISBLANK(INDEX('Policy Characteristics'!I:I,MATCH($C2098,'Policy Characteristics'!$C:$C,0))),"",INDEX('Policy Characteristics'!I:I,MATCH($C2098,'Policy Characteristics'!$C:$C,0)))</f>
        <v>on/off</v>
      </c>
      <c r="P2098" s="254" t="str">
        <f>IF(ISBLANK(INDEX('Policy Characteristics'!J:J,MATCH($C2098,'Policy Characteristics'!$C:$C,0))),"",INDEX('Policy Characteristics'!J:J,MATCH($C2098,'Policy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8" s="254" t="str">
        <f>IF(ISBLANK(INDEX('Policy Characteristics'!K:K,MATCH($C2098,'Policy Characteristics'!$C:$C,0))),"",INDEX('Policy Characteristics'!K:K,MATCH($C2098,'Policy Characteristics'!$C:$C,0)))</f>
        <v>fuels.html#carbon-tax</v>
      </c>
      <c r="R2098" s="254" t="str">
        <f>IF(ISBLANK(INDEX('Policy Characteristics'!L:L,MATCH($C2098,'Policy Characteristics'!$C:$C,0))),"",INDEX('Policy Characteristics'!L:L,MATCH($C2098,'Policy Characteristics'!$C:$C,0)))</f>
        <v>carbon-tax.html</v>
      </c>
    </row>
    <row r="2099" spans="1:18" s="2" customFormat="1">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254" t="str">
        <f t="shared" si="73"/>
        <v>BEPEfCT Boolean Exempt Process Emissions from Carbon Tax</v>
      </c>
      <c r="D2099" s="6" t="s">
        <v>3041</v>
      </c>
      <c r="E2099" s="6"/>
      <c r="F2099" t="s">
        <v>3005</v>
      </c>
      <c r="G2099" s="6"/>
      <c r="H2099" s="47">
        <v>1631</v>
      </c>
      <c r="I2099" s="325" t="s">
        <v>41</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 t="shared" si="73"/>
        <v>BEPEfCT Boolean Exempt Process Emissions from Carbon Tax</v>
      </c>
      <c r="D2100" s="6" t="s">
        <v>3042</v>
      </c>
      <c r="E2100" s="6"/>
      <c r="F2100" t="s">
        <v>3006</v>
      </c>
      <c r="G2100" s="6"/>
      <c r="H2100" s="47">
        <v>1632</v>
      </c>
      <c r="I2100" s="325" t="s">
        <v>41</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si="73"/>
        <v>BEPEfCT Boolean Exempt Process Emissions from Carbon Tax</v>
      </c>
      <c r="D2101" s="6" t="s">
        <v>3043</v>
      </c>
      <c r="E2101" s="6"/>
      <c r="F2101" t="s">
        <v>3007</v>
      </c>
      <c r="G2101" s="6"/>
      <c r="H2101" s="47">
        <v>1633</v>
      </c>
      <c r="I2101" s="325" t="s">
        <v>41</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3"/>
        <v>BEPEfCT Boolean Exempt Process Emissions from Carbon Tax</v>
      </c>
      <c r="D2102" s="6" t="s">
        <v>3044</v>
      </c>
      <c r="E2102" s="6"/>
      <c r="F2102" t="s">
        <v>3008</v>
      </c>
      <c r="G2102" s="6"/>
      <c r="H2102" s="47">
        <v>1634</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254" t="str">
        <f t="shared" si="73"/>
        <v>BEPEfCT Boolean Exempt Process Emissions from Carbon Tax</v>
      </c>
      <c r="D2103" s="6" t="s">
        <v>3045</v>
      </c>
      <c r="E2103" s="6"/>
      <c r="F2103" t="s">
        <v>3009</v>
      </c>
      <c r="G2103" s="6"/>
      <c r="H2103" s="47">
        <v>1635</v>
      </c>
      <c r="I2103" s="325" t="s">
        <v>41</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 t="shared" si="73"/>
        <v>BEPEfCT Boolean Exempt Process Emissions from Carbon Tax</v>
      </c>
      <c r="D2104" s="6" t="s">
        <v>3046</v>
      </c>
      <c r="E2104" s="6"/>
      <c r="F2104" t="s">
        <v>3010</v>
      </c>
      <c r="G2104" s="6"/>
      <c r="H2104" s="47">
        <v>1636</v>
      </c>
      <c r="I2104" s="325" t="s">
        <v>41</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si="73"/>
        <v>BEPEfCT Boolean Exempt Process Emissions from Carbon Tax</v>
      </c>
      <c r="D2105" s="6" t="s">
        <v>3047</v>
      </c>
      <c r="E2105" s="6"/>
      <c r="F2105" t="s">
        <v>2557</v>
      </c>
      <c r="G2105" s="6"/>
      <c r="H2105" s="47">
        <v>1637</v>
      </c>
      <c r="I2105" s="325" t="s">
        <v>40</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3"/>
        <v>BEPEfCT Boolean Exempt Process Emissions from Carbon Tax</v>
      </c>
      <c r="D2106" s="6" t="s">
        <v>3048</v>
      </c>
      <c r="E2106" s="6"/>
      <c r="F2106" t="s">
        <v>3011</v>
      </c>
      <c r="G2106" s="6"/>
      <c r="H2106" s="47">
        <v>1638</v>
      </c>
      <c r="I2106" s="325" t="s">
        <v>41</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3"/>
        <v>BEPEfCT Boolean Exempt Process Emissions from Carbon Tax</v>
      </c>
      <c r="D2107" s="6" t="s">
        <v>3049</v>
      </c>
      <c r="E2107" s="6"/>
      <c r="F2107" t="s">
        <v>3012</v>
      </c>
      <c r="G2107" s="6"/>
      <c r="H2107" s="47">
        <v>1639</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3"/>
        <v>BEPEfCT Boolean Exempt Process Emissions from Carbon Tax</v>
      </c>
      <c r="D2108" s="6" t="s">
        <v>3050</v>
      </c>
      <c r="E2108" s="6"/>
      <c r="F2108" t="s">
        <v>3013</v>
      </c>
      <c r="G2108" s="6"/>
      <c r="H2108" s="47">
        <v>1640</v>
      </c>
      <c r="I2108" s="325" t="s">
        <v>41</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3"/>
        <v>BEPEfCT Boolean Exempt Process Emissions from Carbon Tax</v>
      </c>
      <c r="D2109" s="6" t="s">
        <v>3051</v>
      </c>
      <c r="E2109" s="6"/>
      <c r="F2109" t="s">
        <v>2558</v>
      </c>
      <c r="G2109" s="6"/>
      <c r="H2109" s="47">
        <v>1641</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3"/>
        <v>BEPEfCT Boolean Exempt Process Emissions from Carbon Tax</v>
      </c>
      <c r="D2110" s="6" t="s">
        <v>3052</v>
      </c>
      <c r="E2110" s="6"/>
      <c r="F2110" t="s">
        <v>3014</v>
      </c>
      <c r="G2110" s="6"/>
      <c r="H2110" s="47">
        <v>1642</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3"/>
        <v>BEPEfCT Boolean Exempt Process Emissions from Carbon Tax</v>
      </c>
      <c r="D2111" s="6" t="s">
        <v>3053</v>
      </c>
      <c r="E2111" s="6"/>
      <c r="F2111" t="s">
        <v>3015</v>
      </c>
      <c r="G2111" s="6"/>
      <c r="H2111" s="47">
        <v>1643</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3"/>
        <v>BEPEfCT Boolean Exempt Process Emissions from Carbon Tax</v>
      </c>
      <c r="D2112" s="6" t="s">
        <v>3054</v>
      </c>
      <c r="E2112" s="6"/>
      <c r="F2112" t="s">
        <v>3016</v>
      </c>
      <c r="G2112" s="6"/>
      <c r="H2112" s="47">
        <v>1644</v>
      </c>
      <c r="I2112" s="325" t="s">
        <v>41</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3"/>
        <v>BEPEfCT Boolean Exempt Process Emissions from Carbon Tax</v>
      </c>
      <c r="D2113" s="6" t="s">
        <v>3055</v>
      </c>
      <c r="E2113" s="6"/>
      <c r="F2113" t="s">
        <v>3017</v>
      </c>
      <c r="G2113" s="6"/>
      <c r="H2113" s="47">
        <v>1645</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3"/>
        <v>BEPEfCT Boolean Exempt Process Emissions from Carbon Tax</v>
      </c>
      <c r="D2114" s="6" t="s">
        <v>3056</v>
      </c>
      <c r="E2114" s="6"/>
      <c r="F2114" t="s">
        <v>3018</v>
      </c>
      <c r="G2114" s="6"/>
      <c r="H2114" s="47">
        <v>1646</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3"/>
        <v>BEPEfCT Boolean Exempt Process Emissions from Carbon Tax</v>
      </c>
      <c r="D2115" s="6" t="s">
        <v>3057</v>
      </c>
      <c r="E2115" s="6"/>
      <c r="F2115" t="s">
        <v>3019</v>
      </c>
      <c r="G2115" s="6"/>
      <c r="H2115" s="47">
        <v>1647</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3"/>
        <v>BEPEfCT Boolean Exempt Process Emissions from Carbon Tax</v>
      </c>
      <c r="D2116" s="6" t="s">
        <v>3058</v>
      </c>
      <c r="E2116" s="6"/>
      <c r="F2116" t="s">
        <v>3020</v>
      </c>
      <c r="G2116" s="6"/>
      <c r="H2116" s="47">
        <v>1648</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3"/>
        <v>BEPEfCT Boolean Exempt Process Emissions from Carbon Tax</v>
      </c>
      <c r="D2117" s="6" t="s">
        <v>3059</v>
      </c>
      <c r="E2117" s="6"/>
      <c r="F2117" t="s">
        <v>3021</v>
      </c>
      <c r="G2117" s="6"/>
      <c r="H2117" s="47">
        <v>1649</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3"/>
        <v>BEPEfCT Boolean Exempt Process Emissions from Carbon Tax</v>
      </c>
      <c r="D2118" s="6" t="s">
        <v>3060</v>
      </c>
      <c r="E2118" s="6"/>
      <c r="F2118" t="s">
        <v>3022</v>
      </c>
      <c r="G2118" s="6"/>
      <c r="H2118" s="47">
        <v>1650</v>
      </c>
      <c r="I2118" s="325" t="s">
        <v>40</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3"/>
        <v>BEPEfCT Boolean Exempt Process Emissions from Carbon Tax</v>
      </c>
      <c r="D2119" s="6" t="s">
        <v>3061</v>
      </c>
      <c r="E2119" s="6"/>
      <c r="F2119" t="s">
        <v>3064</v>
      </c>
      <c r="G2119" s="6"/>
      <c r="H2119" s="47">
        <v>1651</v>
      </c>
      <c r="I2119" s="325" t="s">
        <v>40</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3"/>
        <v>BEPEfCT Boolean Exempt Process Emissions from Carbon Tax</v>
      </c>
      <c r="D2120" s="6" t="s">
        <v>3062</v>
      </c>
      <c r="E2120" s="6"/>
      <c r="F2120" t="s">
        <v>3023</v>
      </c>
      <c r="G2120" s="6"/>
      <c r="H2120" s="47">
        <v>1652</v>
      </c>
      <c r="I2120" s="325" t="s">
        <v>41</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Toggle Carbon Tax Border Adjustment</v>
      </c>
      <c r="C2121" s="1" t="s">
        <v>3345</v>
      </c>
      <c r="D2121" s="6"/>
      <c r="E2121" s="6"/>
      <c r="F2121" s="6"/>
      <c r="G2121" s="6"/>
      <c r="H2121" s="47">
        <v>1627</v>
      </c>
      <c r="I2121" s="325" t="s">
        <v>40</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By default, carbon taxes apply to only domestically produced goods. If set to zero, this policy enables carbon tax border adjustments, meaning the carbon tax will apply to both domestically produced and imported goods.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Fixed Energy Prices</v>
      </c>
      <c r="C2122" s="317" t="s">
        <v>2691</v>
      </c>
      <c r="D2122" s="6" t="s">
        <v>49</v>
      </c>
      <c r="E2122" s="6"/>
      <c r="F2122" s="6" t="s">
        <v>89</v>
      </c>
      <c r="G2122" s="6"/>
      <c r="H2122" s="43">
        <v>720</v>
      </c>
      <c r="I2122" s="325" t="s">
        <v>41</v>
      </c>
      <c r="J2122" s="255" t="str">
        <f>IF(ISBLANK(INDEX('Policy Characteristics'!D:D,MATCH($C2122,'Policy Characteristics'!$C:$C,0))),"",INDEX('Policy Characteristics'!D:D,MATCH($C2122,'Policy Characteristics'!$C:$C,0)))</f>
        <v>Fixed Energy Prices</v>
      </c>
      <c r="K2122" s="254" t="str">
        <f>IF(ISBLANK(INDEX('Policy Characteristics'!E:E,MATCH($C2122,'Policy Characteristics'!$C:$C,0))),"",INDEX('Policy Characteristics'!E:E,MATCH($C2122,'Policy Characteristics'!$C:$C,0)))</f>
        <v>cross toggle whether policies affect energy prices</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
      </c>
      <c r="Q2122" s="254" t="str">
        <f>IF(ISBLANK(INDEX('Policy Characteristics'!K:K,MATCH($C2122,'Policy Characteristics'!$C:$C,0))),"",INDEX('Policy Characteristics'!K:K,MATCH($C2122,'Policy Characteristics'!$C:$C,0)))</f>
        <v/>
      </c>
      <c r="R2122" s="254" t="str">
        <f>IF(ISBLANK(INDEX('Policy Characteristics'!L:L,MATCH($C2122,'Policy Characteristics'!$C:$C,0))),"",INDEX('Policy Characteristics'!L:L,MATCH($C2122,'Policy Characteristics'!$C:$C,0)))</f>
        <v/>
      </c>
    </row>
    <row r="2123" spans="1:18" s="2" customFormat="1">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Fixed Energy Prices</v>
      </c>
      <c r="C2123" s="254" t="str">
        <f t="shared" ref="C2123:C2124" si="74">C$2122</f>
        <v>Toggle Whether Policies Affect Energy Prices</v>
      </c>
      <c r="D2123" s="6" t="s">
        <v>71</v>
      </c>
      <c r="E2123" s="6"/>
      <c r="F2123" s="6" t="s">
        <v>95</v>
      </c>
      <c r="G2123" s="6"/>
      <c r="H2123" s="43">
        <v>721</v>
      </c>
      <c r="I2123" s="325" t="s">
        <v>41</v>
      </c>
      <c r="J2123" s="255" t="str">
        <f>IF(ISBLANK(INDEX('Policy Characteristics'!D:D,MATCH($C2123,'Policy Characteristics'!$C:$C,0))),"",INDEX('Policy Characteristics'!D:D,MATCH($C2123,'Policy Characteristics'!$C:$C,0)))</f>
        <v>Fixed Energy Prices</v>
      </c>
      <c r="K2123" s="254" t="str">
        <f>IF(ISBLANK(INDEX('Policy Characteristics'!E:E,MATCH($C2123,'Policy Characteristics'!$C:$C,0))),"",INDEX('Policy Characteristics'!E:E,MATCH($C2123,'Policy Characteristics'!$C:$C,0)))</f>
        <v>cross toggle whether policies affect energy prices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
      </c>
      <c r="Q2123" s="254" t="str">
        <f>IF(ISBLANK(INDEX('Policy Characteristics'!K:K,MATCH($C2123,'Policy Characteristics'!$C:$C,0))),"",INDEX('Policy Characteristics'!K:K,MATCH($C2123,'Policy Characteristics'!$C:$C,0)))</f>
        <v/>
      </c>
      <c r="R2123" s="254" t="str">
        <f>IF(ISBLANK(INDEX('Policy Characteristics'!L:L,MATCH($C2123,'Policy Characteristics'!$C:$C,0))),"",INDEX('Policy Characteristics'!L:L,MATCH($C2123,'Policy Characteristics'!$C:$C,0)))</f>
        <v/>
      </c>
    </row>
    <row r="2124" spans="1:18" s="2" customFormat="1">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Fixed Energy Prices</v>
      </c>
      <c r="C2124" s="254" t="str">
        <f t="shared" si="74"/>
        <v>Toggle Whether Policies Affect Energy Prices</v>
      </c>
      <c r="D2124" s="6" t="s">
        <v>2449</v>
      </c>
      <c r="E2124" s="6"/>
      <c r="F2124" s="6" t="s">
        <v>2453</v>
      </c>
      <c r="G2124" s="6"/>
      <c r="H2124" s="43">
        <v>722</v>
      </c>
      <c r="I2124" s="325" t="s">
        <v>41</v>
      </c>
      <c r="J2124" s="255" t="str">
        <f>IF(ISBLANK(INDEX('Policy Characteristics'!D:D,MATCH($C2124,'Policy Characteristics'!$C:$C,0))),"",INDEX('Policy Characteristics'!D:D,MATCH($C2124,'Policy Characteristics'!$C:$C,0)))</f>
        <v>Fixed Energy Prices</v>
      </c>
      <c r="K2124" s="254" t="str">
        <f>IF(ISBLANK(INDEX('Policy Characteristics'!E:E,MATCH($C2124,'Policy Characteristics'!$C:$C,0))),"",INDEX('Policy Characteristics'!E:E,MATCH($C2124,'Policy Characteristics'!$C:$C,0)))</f>
        <v>cross toggle whether policies affect energy prices</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
      </c>
      <c r="Q2124" s="254" t="str">
        <f>IF(ISBLANK(INDEX('Policy Characteristics'!K:K,MATCH($C2124,'Policy Characteristics'!$C:$C,0))),"",INDEX('Policy Characteristics'!K:K,MATCH($C2124,'Policy Characteristics'!$C:$C,0)))</f>
        <v/>
      </c>
      <c r="R2124" s="254" t="str">
        <f>IF(ISBLANK(INDEX('Policy Characteristics'!L:L,MATCH($C2124,'Policy Characteristics'!$C:$C,0))),"",INDEX('Policy Characteristics'!L:L,MATCH($C2124,'Policy Characteristics'!$C:$C,0)))</f>
        <v/>
      </c>
    </row>
    <row r="2125" spans="1:18" s="2" customFormat="1">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Fixed Energy Prices</v>
      </c>
      <c r="C2125" s="317" t="s">
        <v>2691</v>
      </c>
      <c r="D2125" s="6" t="s">
        <v>436</v>
      </c>
      <c r="E2125" s="45"/>
      <c r="F2125" s="6" t="s">
        <v>433</v>
      </c>
      <c r="G2125" s="6"/>
      <c r="H2125" s="47">
        <v>836</v>
      </c>
      <c r="I2125" s="325" t="s">
        <v>41</v>
      </c>
      <c r="J2125" s="255" t="str">
        <f>IF(ISBLANK(INDEX('Policy Characteristics'!D:D,MATCH($C2125,'Policy Characteristics'!$C:$C,0))),"",INDEX('Policy Characteristics'!D:D,MATCH($C2125,'Policy Characteristics'!$C:$C,0)))</f>
        <v>Fixed Energy Prices</v>
      </c>
      <c r="K2125" s="254" t="str">
        <f>IF(ISBLANK(INDEX('Policy Characteristics'!E:E,MATCH($C2125,'Policy Characteristics'!$C:$C,0))),"",INDEX('Policy Characteristics'!E:E,MATCH($C2125,'Policy Characteristics'!$C:$C,0)))</f>
        <v>cross toggle whether policies affect energy prices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
      </c>
      <c r="Q2125" s="254" t="str">
        <f>IF(ISBLANK(INDEX('Policy Characteristics'!K:K,MATCH($C2125,'Policy Characteristics'!$C:$C,0))),"",INDEX('Policy Characteristics'!K:K,MATCH($C2125,'Policy Characteristics'!$C:$C,0)))</f>
        <v/>
      </c>
      <c r="R2125" s="254" t="str">
        <f>IF(ISBLANK(INDEX('Policy Characteristics'!L:L,MATCH($C2125,'Policy Characteristics'!$C:$C,0))),"",INDEX('Policy Characteristics'!L:L,MATCH($C2125,'Policy Characteristics'!$C:$C,0)))</f>
        <v/>
      </c>
    </row>
    <row r="2126" spans="1:18" s="2" customFormat="1">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Fixed Energy Prices</v>
      </c>
      <c r="C2126" s="254" t="str">
        <f t="shared" ref="C2126:C2136" si="75">C$2125</f>
        <v>Toggle Whether Policies Affect Energy Prices</v>
      </c>
      <c r="D2126" s="6" t="s">
        <v>43</v>
      </c>
      <c r="E2126" s="45"/>
      <c r="F2126" s="6" t="s">
        <v>83</v>
      </c>
      <c r="G2126" s="6"/>
      <c r="H2126" s="43">
        <v>837</v>
      </c>
      <c r="I2126" s="325" t="s">
        <v>41</v>
      </c>
      <c r="J2126" s="255" t="str">
        <f>IF(ISBLANK(INDEX('Policy Characteristics'!D:D,MATCH($C2126,'Policy Characteristics'!$C:$C,0))),"",INDEX('Policy Characteristics'!D:D,MATCH($C2126,'Policy Characteristics'!$C:$C,0)))</f>
        <v>Fixed Energy Prices</v>
      </c>
      <c r="K2126" s="254" t="str">
        <f>IF(ISBLANK(INDEX('Policy Characteristics'!E:E,MATCH($C2126,'Policy Characteristics'!$C:$C,0))),"",INDEX('Policy Characteristics'!E:E,MATCH($C2126,'Policy Characteristics'!$C:$C,0)))</f>
        <v>cross toggle whether policies affect energy prices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
      </c>
      <c r="Q2126" s="254" t="str">
        <f>IF(ISBLANK(INDEX('Policy Characteristics'!K:K,MATCH($C2126,'Policy Characteristics'!$C:$C,0))),"",INDEX('Policy Characteristics'!K:K,MATCH($C2126,'Policy Characteristics'!$C:$C,0)))</f>
        <v/>
      </c>
      <c r="R2126" s="254" t="str">
        <f>IF(ISBLANK(INDEX('Policy Characteristics'!L:L,MATCH($C2126,'Policy Characteristics'!$C:$C,0))),"",INDEX('Policy Characteristics'!L:L,MATCH($C2126,'Policy Characteristics'!$C:$C,0)))</f>
        <v/>
      </c>
    </row>
    <row r="2127" spans="1:18" s="2" customFormat="1">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Fixed Energy Prices</v>
      </c>
      <c r="C2127" s="254" t="str">
        <f t="shared" si="75"/>
        <v>Toggle Whether Policies Affect Energy Prices</v>
      </c>
      <c r="D2127" s="6" t="s">
        <v>48</v>
      </c>
      <c r="E2127" s="45"/>
      <c r="F2127" s="6" t="s">
        <v>88</v>
      </c>
      <c r="G2127" s="6"/>
      <c r="H2127" s="47">
        <v>838</v>
      </c>
      <c r="I2127" s="325" t="s">
        <v>41</v>
      </c>
      <c r="J2127" s="255" t="str">
        <f>IF(ISBLANK(INDEX('Policy Characteristics'!D:D,MATCH($C2127,'Policy Characteristics'!$C:$C,0))),"",INDEX('Policy Characteristics'!D:D,MATCH($C2127,'Policy Characteristics'!$C:$C,0)))</f>
        <v>Fixed Energy Prices</v>
      </c>
      <c r="K2127" s="254" t="str">
        <f>IF(ISBLANK(INDEX('Policy Characteristics'!E:E,MATCH($C2127,'Policy Characteristics'!$C:$C,0))),"",INDEX('Policy Characteristics'!E:E,MATCH($C2127,'Policy Characteristics'!$C:$C,0)))</f>
        <v>cross toggle whether policies affect energy prices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
      </c>
      <c r="Q2127" s="254" t="str">
        <f>IF(ISBLANK(INDEX('Policy Characteristics'!K:K,MATCH($C2127,'Policy Characteristics'!$C:$C,0))),"",INDEX('Policy Characteristics'!K:K,MATCH($C2127,'Policy Characteristics'!$C:$C,0)))</f>
        <v/>
      </c>
      <c r="R2127" s="254" t="str">
        <f>IF(ISBLANK(INDEX('Policy Characteristics'!L:L,MATCH($C2127,'Policy Characteristics'!$C:$C,0))),"",INDEX('Policy Characteristics'!L:L,MATCH($C2127,'Policy Characteristics'!$C:$C,0)))</f>
        <v/>
      </c>
    </row>
    <row r="2128" spans="1:18" s="2" customFormat="1">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Fixed Energy Prices</v>
      </c>
      <c r="C2128" s="254" t="str">
        <f t="shared" si="75"/>
        <v>Toggle Whether Policies Affect Energy Prices</v>
      </c>
      <c r="D2128" s="6" t="s">
        <v>50</v>
      </c>
      <c r="E2128" s="45"/>
      <c r="F2128" s="6" t="s">
        <v>91</v>
      </c>
      <c r="G2128" s="6"/>
      <c r="H2128" s="43">
        <v>839</v>
      </c>
      <c r="I2128" s="325" t="s">
        <v>41</v>
      </c>
      <c r="J2128" s="255" t="str">
        <f>IF(ISBLANK(INDEX('Policy Characteristics'!D:D,MATCH($C2128,'Policy Characteristics'!$C:$C,0))),"",INDEX('Policy Characteristics'!D:D,MATCH($C2128,'Policy Characteristics'!$C:$C,0)))</f>
        <v>Fixed Energy Prices</v>
      </c>
      <c r="K2128" s="254" t="str">
        <f>IF(ISBLANK(INDEX('Policy Characteristics'!E:E,MATCH($C2128,'Policy Characteristics'!$C:$C,0))),"",INDEX('Policy Characteristics'!E:E,MATCH($C2128,'Policy Characteristics'!$C:$C,0)))</f>
        <v>cross toggle whether policies affect energy prices</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
      </c>
      <c r="Q2128" s="254" t="str">
        <f>IF(ISBLANK(INDEX('Policy Characteristics'!K:K,MATCH($C2128,'Policy Characteristics'!$C:$C,0))),"",INDEX('Policy Characteristics'!K:K,MATCH($C2128,'Policy Characteristics'!$C:$C,0)))</f>
        <v/>
      </c>
      <c r="R2128" s="254" t="str">
        <f>IF(ISBLANK(INDEX('Policy Characteristics'!L:L,MATCH($C2128,'Policy Characteristics'!$C:$C,0))),"",INDEX('Policy Characteristics'!L:L,MATCH($C2128,'Policy Characteristics'!$C:$C,0)))</f>
        <v/>
      </c>
    </row>
    <row r="2129" spans="1:18" s="2" customFormat="1">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254" t="str">
        <f t="shared" si="75"/>
        <v>Toggle Whether Policies Affect Energy Prices</v>
      </c>
      <c r="D2129" s="6" t="s">
        <v>51</v>
      </c>
      <c r="E2129" s="45"/>
      <c r="F2129" s="6" t="s">
        <v>92</v>
      </c>
      <c r="G2129" s="6"/>
      <c r="H2129" s="47">
        <v>840</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si="75"/>
        <v>Toggle Whether Policies Affect Energy Prices</v>
      </c>
      <c r="D2130" s="6" t="s">
        <v>52</v>
      </c>
      <c r="E2130" s="45"/>
      <c r="F2130" s="6" t="s">
        <v>93</v>
      </c>
      <c r="G2130" s="6"/>
      <c r="H2130" s="43">
        <v>841</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53</v>
      </c>
      <c r="E2131" s="45"/>
      <c r="F2131" s="6" t="s">
        <v>94</v>
      </c>
      <c r="G2131" s="6"/>
      <c r="H2131" s="47">
        <v>842</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254" t="str">
        <f t="shared" si="75"/>
        <v>Toggle Whether Policies Affect Energy Prices</v>
      </c>
      <c r="D2132" s="6" t="s">
        <v>2454</v>
      </c>
      <c r="E2132" s="45"/>
      <c r="F2132" s="6" t="s">
        <v>2455</v>
      </c>
      <c r="G2132" s="6"/>
      <c r="H2132" s="43">
        <v>843</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si="75"/>
        <v>Toggle Whether Policies Affect Energy Prices</v>
      </c>
      <c r="D2133" s="6" t="s">
        <v>429</v>
      </c>
      <c r="E2133" s="45"/>
      <c r="F2133" s="6" t="s">
        <v>430</v>
      </c>
      <c r="G2133" s="6"/>
      <c r="H2133" s="47">
        <v>844</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5"/>
        <v>Toggle Whether Policies Affect Energy Prices</v>
      </c>
      <c r="D2134" s="6" t="s">
        <v>2446</v>
      </c>
      <c r="E2134" s="45"/>
      <c r="F2134" s="6" t="s">
        <v>2450</v>
      </c>
      <c r="G2134" s="6"/>
      <c r="H2134" s="43">
        <v>845</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5"/>
        <v>Toggle Whether Policies Affect Energy Prices</v>
      </c>
      <c r="D2135" s="6" t="s">
        <v>2456</v>
      </c>
      <c r="E2135" s="45"/>
      <c r="F2135" s="6" t="s">
        <v>2457</v>
      </c>
      <c r="G2135" s="6"/>
      <c r="H2135" s="47">
        <v>846</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5"/>
        <v>Toggle Whether Policies Affect Energy Prices</v>
      </c>
      <c r="D2136" s="6" t="s">
        <v>2447</v>
      </c>
      <c r="E2136" s="45"/>
      <c r="F2136" s="6" t="s">
        <v>2451</v>
      </c>
      <c r="G2136" s="6"/>
      <c r="H2136" s="43">
        <v>847</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Fuel Price Deregulation</v>
      </c>
      <c r="C2137" s="317" t="s">
        <v>2734</v>
      </c>
      <c r="D2137" s="6" t="s">
        <v>436</v>
      </c>
      <c r="E2137" s="45"/>
      <c r="F2137" s="6" t="s">
        <v>433</v>
      </c>
      <c r="G2137" s="6"/>
      <c r="H2137" s="43">
        <v>723</v>
      </c>
      <c r="I2137" s="325" t="s">
        <v>41</v>
      </c>
      <c r="J2137" s="255" t="str">
        <f>IF(ISBLANK(INDEX('Policy Characteristics'!D:D,MATCH($C2137,'Policy Characteristics'!$C:$C,0))),"",INDEX('Policy Characteristics'!D:D,MATCH($C2137,'Policy Characteristics'!$C:$C,0)))</f>
        <v>Fuel Price Deregulation</v>
      </c>
      <c r="K2137" s="254" t="str">
        <f>IF(ISBLANK(INDEX('Policy Characteristics'!E:E,MATCH($C2137,'Policy Characteristics'!$C:$C,0))),"",INDEX('Policy Characteristics'!E:E,MATCH($C2137,'Policy Characteristics'!$C:$C,0)))</f>
        <v>cross fuel price deregulation</v>
      </c>
      <c r="L2137" s="261">
        <f>IF(ISBLANK(INDEX('Policy Characteristics'!F:F,MATCH($C2137,'Policy Characteristics'!$C:$C,0))),"",INDEX('Policy Characteristics'!F:F,MATCH($C2137,'Policy Characteristics'!$C:$C,0)))</f>
        <v>0</v>
      </c>
      <c r="M2137" s="261">
        <f>IF(ISBLANK(INDEX('Policy Characteristics'!G:G,MATCH($C2137,'Policy Characteristics'!$C:$C,0))),"",INDEX('Policy Characteristics'!G:G,MATCH($C2137,'Policy Characteristics'!$C:$C,0)))</f>
        <v>1</v>
      </c>
      <c r="N2137" s="261">
        <f>IF(ISBLANK(INDEX('Policy Characteristics'!H:H,MATCH($C2137,'Policy Characteristics'!$C:$C,0))),"",INDEX('Policy Characteristics'!H:H,MATCH($C2137,'Policy Characteristics'!$C:$C,0)))</f>
        <v>0.01</v>
      </c>
      <c r="O2137" s="254" t="str">
        <f>IF(ISBLANK(INDEX('Policy Characteristics'!I:I,MATCH($C2137,'Policy Characteristics'!$C:$C,0))),"",INDEX('Policy Characteristics'!I:I,MATCH($C2137,'Policy Characteristics'!$C:$C,0)))</f>
        <v>% of price deregulated</v>
      </c>
      <c r="P2137" s="254" t="str">
        <f>IF(ISBLANK(INDEX('Policy Characteristics'!J:J,MATCH($C2137,'Policy Characteristics'!$C:$C,0))),"",INDEX('Policy Characteristics'!J:J,MATCH($C2137,'Policy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7" s="254" t="str">
        <f>IF(ISBLANK(INDEX('Policy Characteristics'!K:K,MATCH($C2137,'Policy Characteristics'!$C:$C,0))),"",INDEX('Policy Characteristics'!K:K,MATCH($C2137,'Policy Characteristics'!$C:$C,0)))</f>
        <v>fuels.html#fuel-price-deregulation</v>
      </c>
      <c r="R2137" s="254" t="str">
        <f>IF(ISBLANK(INDEX('Policy Characteristics'!L:L,MATCH($C2137,'Policy Characteristics'!$C:$C,0))),"",INDEX('Policy Characteristics'!L:L,MATCH($C2137,'Policy Characteristics'!$C:$C,0)))</f>
        <v/>
      </c>
    </row>
    <row r="2138" spans="1:18" s="2" customFormat="1">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Fuel Price Deregulation</v>
      </c>
      <c r="C2138" s="254" t="str">
        <f t="shared" ref="C2138:C2151" si="76">C$2137</f>
        <v>Fuel Price Deregulation</v>
      </c>
      <c r="D2138" s="6" t="s">
        <v>43</v>
      </c>
      <c r="E2138" s="45"/>
      <c r="F2138" s="6" t="s">
        <v>83</v>
      </c>
      <c r="G2138" s="6"/>
      <c r="H2138" s="43">
        <v>724</v>
      </c>
      <c r="I2138" s="325" t="s">
        <v>41</v>
      </c>
      <c r="J2138" s="255" t="str">
        <f>IF(ISBLANK(INDEX('Policy Characteristics'!D:D,MATCH($C2138,'Policy Characteristics'!$C:$C,0))),"",INDEX('Policy Characteristics'!D:D,MATCH($C2138,'Policy Characteristics'!$C:$C,0)))</f>
        <v>Fuel Price Deregulation</v>
      </c>
      <c r="K2138" s="254" t="str">
        <f>IF(ISBLANK(INDEX('Policy Characteristics'!E:E,MATCH($C2138,'Policy Characteristics'!$C:$C,0))),"",INDEX('Policy Characteristics'!E:E,MATCH($C2138,'Policy Characteristics'!$C:$C,0)))</f>
        <v>cross fuel price deregulation</v>
      </c>
      <c r="L2138" s="261">
        <f>IF(ISBLANK(INDEX('Policy Characteristics'!F:F,MATCH($C2138,'Policy Characteristics'!$C:$C,0))),"",INDEX('Policy Characteristics'!F:F,MATCH($C2138,'Policy Characteristics'!$C:$C,0)))</f>
        <v>0</v>
      </c>
      <c r="M2138" s="261">
        <f>IF(ISBLANK(INDEX('Policy Characteristics'!G:G,MATCH($C2138,'Policy Characteristics'!$C:$C,0))),"",INDEX('Policy Characteristics'!G:G,MATCH($C2138,'Policy Characteristics'!$C:$C,0)))</f>
        <v>1</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of price deregulated</v>
      </c>
      <c r="P2138" s="254" t="str">
        <f>IF(ISBLANK(INDEX('Policy Characteristics'!J:J,MATCH($C2138,'Policy Characteristics'!$C:$C,0))),"",INDEX('Policy Characteristics'!J:J,MATCH($C2138,'Policy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8" s="254" t="str">
        <f>IF(ISBLANK(INDEX('Policy Characteristics'!K:K,MATCH($C2138,'Policy Characteristics'!$C:$C,0))),"",INDEX('Policy Characteristics'!K:K,MATCH($C2138,'Policy Characteristics'!$C:$C,0)))</f>
        <v>fuels.html#fuel-price-deregulation</v>
      </c>
      <c r="R2138" s="254" t="str">
        <f>IF(ISBLANK(INDEX('Policy Characteristics'!L:L,MATCH($C2138,'Policy Characteristics'!$C:$C,0))),"",INDEX('Policy Characteristics'!L:L,MATCH($C2138,'Policy Characteristics'!$C:$C,0)))</f>
        <v/>
      </c>
    </row>
    <row r="2139" spans="1:18" s="2" customFormat="1">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Fuel Price Deregulation</v>
      </c>
      <c r="C2139" s="254" t="str">
        <f t="shared" si="76"/>
        <v>Fuel Price Deregulation</v>
      </c>
      <c r="D2139" s="6" t="s">
        <v>44</v>
      </c>
      <c r="E2139" s="45"/>
      <c r="F2139" s="6" t="s">
        <v>84</v>
      </c>
      <c r="G2139" s="6"/>
      <c r="H2139" s="43">
        <v>725</v>
      </c>
      <c r="I2139" s="325" t="s">
        <v>41</v>
      </c>
      <c r="J2139" s="255" t="str">
        <f>IF(ISBLANK(INDEX('Policy Characteristics'!D:D,MATCH($C2139,'Policy Characteristics'!$C:$C,0))),"",INDEX('Policy Characteristics'!D:D,MATCH($C2139,'Policy Characteristics'!$C:$C,0)))</f>
        <v>Fuel Price Deregulation</v>
      </c>
      <c r="K2139" s="254" t="str">
        <f>IF(ISBLANK(INDEX('Policy Characteristics'!E:E,MATCH($C2139,'Policy Characteristics'!$C:$C,0))),"",INDEX('Policy Characteristics'!E:E,MATCH($C2139,'Policy Characteristics'!$C:$C,0)))</f>
        <v>cross fuel price deregulation</v>
      </c>
      <c r="L2139" s="261">
        <f>IF(ISBLANK(INDEX('Policy Characteristics'!F:F,MATCH($C2139,'Policy Characteristics'!$C:$C,0))),"",INDEX('Policy Characteristics'!F:F,MATCH($C2139,'Policy Characteristics'!$C:$C,0)))</f>
        <v>0</v>
      </c>
      <c r="M2139" s="261">
        <f>IF(ISBLANK(INDEX('Policy Characteristics'!G:G,MATCH($C2139,'Policy Characteristics'!$C:$C,0))),"",INDEX('Policy Characteristics'!G:G,MATCH($C2139,'Policy Characteristics'!$C:$C,0)))</f>
        <v>1</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of price deregulated</v>
      </c>
      <c r="P2139" s="254" t="str">
        <f>IF(ISBLANK(INDEX('Policy Characteristics'!J:J,MATCH($C2139,'Policy Characteristics'!$C:$C,0))),"",INDEX('Policy Characteristics'!J:J,MATCH($C2139,'Policy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9" s="254" t="str">
        <f>IF(ISBLANK(INDEX('Policy Characteristics'!K:K,MATCH($C2139,'Policy Characteristics'!$C:$C,0))),"",INDEX('Policy Characteristics'!K:K,MATCH($C2139,'Policy Characteristics'!$C:$C,0)))</f>
        <v>fuels.html#fuel-price-deregulation</v>
      </c>
      <c r="R2139" s="254" t="str">
        <f>IF(ISBLANK(INDEX('Policy Characteristics'!L:L,MATCH($C2139,'Policy Characteristics'!$C:$C,0))),"",INDEX('Policy Characteristics'!L:L,MATCH($C2139,'Policy Characteristics'!$C:$C,0)))</f>
        <v/>
      </c>
    </row>
    <row r="2140" spans="1:18" s="2" customFormat="1">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Price Deregulation</v>
      </c>
      <c r="C2140" s="254" t="str">
        <f t="shared" si="76"/>
        <v>Fuel Price Deregulation</v>
      </c>
      <c r="D2140" s="6" t="s">
        <v>48</v>
      </c>
      <c r="E2140" s="45"/>
      <c r="F2140" s="6" t="s">
        <v>88</v>
      </c>
      <c r="G2140" s="6"/>
      <c r="H2140" s="43">
        <v>726</v>
      </c>
      <c r="I2140" s="325" t="s">
        <v>41</v>
      </c>
      <c r="J2140" s="255" t="str">
        <f>IF(ISBLANK(INDEX('Policy Characteristics'!D:D,MATCH($C2140,'Policy Characteristics'!$C:$C,0))),"",INDEX('Policy Characteristics'!D:D,MATCH($C2140,'Policy Characteristics'!$C:$C,0)))</f>
        <v>Fuel Price Deregulation</v>
      </c>
      <c r="K2140" s="254" t="str">
        <f>IF(ISBLANK(INDEX('Policy Characteristics'!E:E,MATCH($C2140,'Policy Characteristics'!$C:$C,0))),"",INDEX('Policy Characteristics'!E:E,MATCH($C2140,'Policy Characteristics'!$C:$C,0)))</f>
        <v>cross fuel price deregulation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1</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price deregulated</v>
      </c>
      <c r="P2140" s="254" t="str">
        <f>IF(ISBLANK(INDEX('Policy Characteristics'!J:J,MATCH($C2140,'Policy Characteristics'!$C:$C,0))),"",INDEX('Policy Characteristics'!J:J,MATCH($C2140,'Policy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0" s="254" t="str">
        <f>IF(ISBLANK(INDEX('Policy Characteristics'!K:K,MATCH($C2140,'Policy Characteristics'!$C:$C,0))),"",INDEX('Policy Characteristics'!K:K,MATCH($C2140,'Policy Characteristics'!$C:$C,0)))</f>
        <v>fuels.html#fuel-price-deregulation</v>
      </c>
      <c r="R2140" s="254" t="str">
        <f>IF(ISBLANK(INDEX('Policy Characteristics'!L:L,MATCH($C2140,'Policy Characteristics'!$C:$C,0))),"",INDEX('Policy Characteristics'!L:L,MATCH($C2140,'Policy Characteristics'!$C:$C,0)))</f>
        <v/>
      </c>
    </row>
    <row r="2141" spans="1:18" s="2" customFormat="1">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Price Deregulation</v>
      </c>
      <c r="C2141" s="254" t="str">
        <f t="shared" si="76"/>
        <v>Fuel Price Deregulation</v>
      </c>
      <c r="D2141" s="6" t="s">
        <v>50</v>
      </c>
      <c r="E2141" s="45"/>
      <c r="F2141" s="6" t="s">
        <v>91</v>
      </c>
      <c r="G2141" s="6"/>
      <c r="H2141" s="43">
        <v>727</v>
      </c>
      <c r="I2141" s="325" t="s">
        <v>41</v>
      </c>
      <c r="J2141" s="255" t="str">
        <f>IF(ISBLANK(INDEX('Policy Characteristics'!D:D,MATCH($C2141,'Policy Characteristics'!$C:$C,0))),"",INDEX('Policy Characteristics'!D:D,MATCH($C2141,'Policy Characteristics'!$C:$C,0)))</f>
        <v>Fuel Price Deregulation</v>
      </c>
      <c r="K2141" s="254" t="str">
        <f>IF(ISBLANK(INDEX('Policy Characteristics'!E:E,MATCH($C2141,'Policy Characteristics'!$C:$C,0))),"",INDEX('Policy Characteristics'!E:E,MATCH($C2141,'Policy Characteristics'!$C:$C,0)))</f>
        <v>cross fuel price deregulation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1</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price deregulated</v>
      </c>
      <c r="P2141" s="254" t="str">
        <f>IF(ISBLANK(INDEX('Policy Characteristics'!J:J,MATCH($C2141,'Policy Characteristics'!$C:$C,0))),"",INDEX('Policy Characteristics'!J:J,MATCH($C2141,'Policy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1" s="254" t="str">
        <f>IF(ISBLANK(INDEX('Policy Characteristics'!K:K,MATCH($C2141,'Policy Characteristics'!$C:$C,0))),"",INDEX('Policy Characteristics'!K:K,MATCH($C2141,'Policy Characteristics'!$C:$C,0)))</f>
        <v>fuels.html#fuel-price-deregulation</v>
      </c>
      <c r="R2141" s="254" t="str">
        <f>IF(ISBLANK(INDEX('Policy Characteristics'!L:L,MATCH($C2141,'Policy Characteristics'!$C:$C,0))),"",INDEX('Policy Characteristics'!L:L,MATCH($C2141,'Policy Characteristics'!$C:$C,0)))</f>
        <v/>
      </c>
    </row>
    <row r="2142" spans="1:18" s="2" customFormat="1">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Price Deregulation</v>
      </c>
      <c r="C2142" s="254" t="str">
        <f t="shared" si="76"/>
        <v>Fuel Price Deregulation</v>
      </c>
      <c r="D2142" s="6" t="s">
        <v>51</v>
      </c>
      <c r="E2142" s="45"/>
      <c r="F2142" s="6" t="s">
        <v>92</v>
      </c>
      <c r="G2142" s="6"/>
      <c r="H2142" s="43">
        <v>728</v>
      </c>
      <c r="I2142" s="325" t="s">
        <v>41</v>
      </c>
      <c r="J2142" s="255" t="str">
        <f>IF(ISBLANK(INDEX('Policy Characteristics'!D:D,MATCH($C2142,'Policy Characteristics'!$C:$C,0))),"",INDEX('Policy Characteristics'!D:D,MATCH($C2142,'Policy Characteristics'!$C:$C,0)))</f>
        <v>Fuel Price Deregulation</v>
      </c>
      <c r="K2142" s="254" t="str">
        <f>IF(ISBLANK(INDEX('Policy Characteristics'!E:E,MATCH($C2142,'Policy Characteristics'!$C:$C,0))),"",INDEX('Policy Characteristics'!E:E,MATCH($C2142,'Policy Characteristics'!$C:$C,0)))</f>
        <v>cross fuel price deregulation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1</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price deregulated</v>
      </c>
      <c r="P2142" s="254" t="str">
        <f>IF(ISBLANK(INDEX('Policy Characteristics'!J:J,MATCH($C2142,'Policy Characteristics'!$C:$C,0))),"",INDEX('Policy Characteristics'!J:J,MATCH($C2142,'Policy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2" s="254" t="str">
        <f>IF(ISBLANK(INDEX('Policy Characteristics'!K:K,MATCH($C2142,'Policy Characteristics'!$C:$C,0))),"",INDEX('Policy Characteristics'!K:K,MATCH($C2142,'Policy Characteristics'!$C:$C,0)))</f>
        <v>fuels.html#fuel-price-deregulation</v>
      </c>
      <c r="R2142" s="254" t="str">
        <f>IF(ISBLANK(INDEX('Policy Characteristics'!L:L,MATCH($C2142,'Policy Characteristics'!$C:$C,0))),"",INDEX('Policy Characteristics'!L:L,MATCH($C2142,'Policy Characteristics'!$C:$C,0)))</f>
        <v/>
      </c>
    </row>
    <row r="2143" spans="1:18" s="2" customFormat="1">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Price Deregulation</v>
      </c>
      <c r="C2143" s="254" t="str">
        <f t="shared" si="76"/>
        <v>Fuel Price Deregulation</v>
      </c>
      <c r="D2143" s="6" t="s">
        <v>52</v>
      </c>
      <c r="E2143" s="45"/>
      <c r="F2143" s="6" t="s">
        <v>93</v>
      </c>
      <c r="G2143" s="6"/>
      <c r="H2143" s="43">
        <v>729</v>
      </c>
      <c r="I2143" s="325" t="s">
        <v>41</v>
      </c>
      <c r="J2143" s="255" t="str">
        <f>IF(ISBLANK(INDEX('Policy Characteristics'!D:D,MATCH($C2143,'Policy Characteristics'!$C:$C,0))),"",INDEX('Policy Characteristics'!D:D,MATCH($C2143,'Policy Characteristics'!$C:$C,0)))</f>
        <v>Fuel Price Deregulation</v>
      </c>
      <c r="K2143" s="254" t="str">
        <f>IF(ISBLANK(INDEX('Policy Characteristics'!E:E,MATCH($C2143,'Policy Characteristics'!$C:$C,0))),"",INDEX('Policy Characteristics'!E:E,MATCH($C2143,'Policy Characteristics'!$C:$C,0)))</f>
        <v>cross fuel price deregulation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1</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price deregulated</v>
      </c>
      <c r="P2143" s="254" t="str">
        <f>IF(ISBLANK(INDEX('Policy Characteristics'!J:J,MATCH($C2143,'Policy Characteristics'!$C:$C,0))),"",INDEX('Policy Characteristics'!J:J,MATCH($C2143,'Policy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3" s="254" t="str">
        <f>IF(ISBLANK(INDEX('Policy Characteristics'!K:K,MATCH($C2143,'Policy Characteristics'!$C:$C,0))),"",INDEX('Policy Characteristics'!K:K,MATCH($C2143,'Policy Characteristics'!$C:$C,0)))</f>
        <v>fuels.html#fuel-price-deregulation</v>
      </c>
      <c r="R2143" s="254" t="str">
        <f>IF(ISBLANK(INDEX('Policy Characteristics'!L:L,MATCH($C2143,'Policy Characteristics'!$C:$C,0))),"",INDEX('Policy Characteristics'!L:L,MATCH($C2143,'Policy Characteristics'!$C:$C,0)))</f>
        <v/>
      </c>
    </row>
    <row r="2144" spans="1:18" s="2" customFormat="1">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254" t="str">
        <f t="shared" si="76"/>
        <v>Fuel Price Deregulation</v>
      </c>
      <c r="D2144" s="6" t="s">
        <v>53</v>
      </c>
      <c r="E2144" s="45"/>
      <c r="F2144" s="6" t="s">
        <v>94</v>
      </c>
      <c r="G2144" s="6"/>
      <c r="H2144" s="43">
        <v>730</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si="76"/>
        <v>Fuel Price Deregulation</v>
      </c>
      <c r="D2145" s="6" t="s">
        <v>2454</v>
      </c>
      <c r="E2145" s="45"/>
      <c r="F2145" s="6" t="s">
        <v>2455</v>
      </c>
      <c r="G2145" s="6"/>
      <c r="H2145" s="43">
        <v>731</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6"/>
        <v>Fuel Price Deregulation</v>
      </c>
      <c r="D2146" s="6" t="s">
        <v>429</v>
      </c>
      <c r="E2146" s="45"/>
      <c r="F2146" s="6" t="s">
        <v>430</v>
      </c>
      <c r="G2146" s="6"/>
      <c r="H2146" s="43">
        <v>732</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6"/>
        <v>Fuel Price Deregulation</v>
      </c>
      <c r="D2147" s="6" t="s">
        <v>2446</v>
      </c>
      <c r="E2147" s="45"/>
      <c r="F2147" s="6" t="s">
        <v>2450</v>
      </c>
      <c r="G2147" s="6"/>
      <c r="H2147" s="43">
        <v>733</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6"/>
        <v>Fuel Price Deregulation</v>
      </c>
      <c r="D2148" s="6" t="s">
        <v>2456</v>
      </c>
      <c r="E2148" s="45"/>
      <c r="F2148" s="6" t="s">
        <v>2457</v>
      </c>
      <c r="G2148" s="6"/>
      <c r="H2148" s="43">
        <v>734</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6"/>
        <v>Fuel Price Deregulation</v>
      </c>
      <c r="D2149" s="6" t="s">
        <v>2447</v>
      </c>
      <c r="E2149" s="45"/>
      <c r="F2149" s="6" t="s">
        <v>2451</v>
      </c>
      <c r="G2149" s="6"/>
      <c r="H2149" s="43">
        <v>735</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6"/>
        <v>Fuel Price Deregulation</v>
      </c>
      <c r="D2150" s="6" t="s">
        <v>2448</v>
      </c>
      <c r="E2150" s="45"/>
      <c r="F2150" s="6" t="s">
        <v>2452</v>
      </c>
      <c r="G2150" s="6"/>
      <c r="H2150" s="43">
        <v>736</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6"/>
        <v>Fuel Price Deregulation</v>
      </c>
      <c r="D2151" s="6" t="s">
        <v>2449</v>
      </c>
      <c r="E2151" s="45"/>
      <c r="F2151" s="6" t="s">
        <v>2453</v>
      </c>
      <c r="G2151" s="6"/>
      <c r="H2151" s="43">
        <v>737</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4" customFormat="1">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Taxes or Subsidies</v>
      </c>
      <c r="C2152" t="s">
        <v>3247</v>
      </c>
      <c r="D2152" s="45" t="s">
        <v>49</v>
      </c>
      <c r="E2152" s="45" t="s">
        <v>319</v>
      </c>
      <c r="F2152" s="45" t="s">
        <v>89</v>
      </c>
      <c r="G2152" s="45" t="s">
        <v>4</v>
      </c>
      <c r="H2152" s="43">
        <v>78</v>
      </c>
      <c r="I2152" s="324" t="s">
        <v>40</v>
      </c>
      <c r="J2152" s="255" t="str">
        <f>IF(ISBLANK(INDEX('Policy Characteristics'!D:D,MATCH($C2152,'Policy Characteristics'!$C:$C,0))),"",INDEX('Policy Characteristics'!D:D,MATCH($C2152,'Policy Characteristics'!$C:$C,0)))</f>
        <v>Fuel Taxes or Subsidies</v>
      </c>
      <c r="K2152" s="254" t="str">
        <f>IF(ISBLANK(INDEX('Policy Characteristics'!E:E,MATCH($C2152,'Policy Characteristics'!$C:$C,0))),"",INDEX('Policy Characteristics'!E:E,MATCH($C2152,'Policy Characteristics'!$C:$C,0)))</f>
        <v>cross fuel tax</v>
      </c>
      <c r="L2152" s="261">
        <f>IF(ISBLANK(INDEX('Policy Characteristics'!F:F,MATCH($C2152,'Policy Characteristics'!$C:$C,0))),"",INDEX('Policy Characteristics'!F:F,MATCH($C2152,'Policy Characteristics'!$C:$C,0)))</f>
        <v>-0.9</v>
      </c>
      <c r="M2152" s="261">
        <f>IF(ISBLANK(INDEX('Policy Characteristics'!G:G,MATCH($C2152,'Policy Characteristics'!$C:$C,0))),"",INDEX('Policy Characteristics'!G:G,MATCH($C2152,'Policy Characteristics'!$C:$C,0)))</f>
        <v>0.9</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BAU price</v>
      </c>
      <c r="P2152" s="254" t="str">
        <f>IF(ISBLANK(INDEX('Policy Characteristics'!J:J,MATCH($C2152,'Policy Characteristics'!$C:$C,0))),"",INDEX('Policy Characteristics'!J:J,MATCH($C2152,'Policy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2" s="254" t="str">
        <f>IF(ISBLANK(INDEX('Policy Characteristics'!K:K,MATCH($C2152,'Policy Characteristics'!$C:$C,0))),"",INDEX('Policy Characteristics'!K:K,MATCH($C2152,'Policy Characteristics'!$C:$C,0)))</f>
        <v>fuels.html#fuel-taxes</v>
      </c>
      <c r="R2152" s="254" t="str">
        <f>IF(ISBLANK(INDEX('Policy Characteristics'!L:L,MATCH($C2152,'Policy Characteristics'!$C:$C,0))),"",INDEX('Policy Characteristics'!L:L,MATCH($C2152,'Policy Characteristics'!$C:$C,0)))</f>
        <v>fuel-taxes.html</v>
      </c>
    </row>
    <row r="2153" spans="1:18" s="4" customFormat="1">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Taxes or Subsidies</v>
      </c>
      <c r="C2153" s="320" t="str">
        <f t="shared" ref="C2153:C2216" si="77">C$2152</f>
        <v>Additional Fuel Tax or Subsidy Rate by Fuel</v>
      </c>
      <c r="D2153" s="6" t="s">
        <v>436</v>
      </c>
      <c r="E2153" s="45" t="s">
        <v>319</v>
      </c>
      <c r="F2153" s="6" t="s">
        <v>433</v>
      </c>
      <c r="G2153" s="45" t="s">
        <v>4</v>
      </c>
      <c r="H2153" s="43">
        <v>79</v>
      </c>
      <c r="I2153" s="325" t="s">
        <v>41</v>
      </c>
      <c r="J2153" s="255" t="str">
        <f>IF(ISBLANK(INDEX('Policy Characteristics'!D:D,MATCH($C2153,'Policy Characteristics'!$C:$C,0))),"",INDEX('Policy Characteristics'!D:D,MATCH($C2153,'Policy Characteristics'!$C:$C,0)))</f>
        <v>Fuel Taxes or Subsidies</v>
      </c>
      <c r="K2153" s="254" t="str">
        <f>IF(ISBLANK(INDEX('Policy Characteristics'!E:E,MATCH($C2153,'Policy Characteristics'!$C:$C,0))),"",INDEX('Policy Characteristics'!E:E,MATCH($C2153,'Policy Characteristics'!$C:$C,0)))</f>
        <v>cross fuel tax</v>
      </c>
      <c r="L2153" s="261">
        <f>IF(ISBLANK(INDEX('Policy Characteristics'!F:F,MATCH($C2153,'Policy Characteristics'!$C:$C,0))),"",INDEX('Policy Characteristics'!F:F,MATCH($C2153,'Policy Characteristics'!$C:$C,0)))</f>
        <v>-0.9</v>
      </c>
      <c r="M2153" s="261">
        <f>IF(ISBLANK(INDEX('Policy Characteristics'!G:G,MATCH($C2153,'Policy Characteristics'!$C:$C,0))),"",INDEX('Policy Characteristics'!G:G,MATCH($C2153,'Policy Characteristics'!$C:$C,0)))</f>
        <v>0.9</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BAU price</v>
      </c>
      <c r="P2153" s="254" t="str">
        <f>IF(ISBLANK(INDEX('Policy Characteristics'!J:J,MATCH($C2153,'Policy Characteristics'!$C:$C,0))),"",INDEX('Policy Characteristics'!J:J,MATCH($C2153,'Policy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3" s="254" t="str">
        <f>IF(ISBLANK(INDEX('Policy Characteristics'!K:K,MATCH($C2153,'Policy Characteristics'!$C:$C,0))),"",INDEX('Policy Characteristics'!K:K,MATCH($C2153,'Policy Characteristics'!$C:$C,0)))</f>
        <v>fuels.html#fuel-taxes</v>
      </c>
      <c r="R2153" s="254" t="str">
        <f>IF(ISBLANK(INDEX('Policy Characteristics'!L:L,MATCH($C2153,'Policy Characteristics'!$C:$C,0))),"",INDEX('Policy Characteristics'!L:L,MATCH($C2153,'Policy Characteristics'!$C:$C,0)))</f>
        <v>fuel-taxes.html</v>
      </c>
    </row>
    <row r="2154" spans="1:18" s="4" customFormat="1">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Taxes or Subsidies</v>
      </c>
      <c r="C2154" s="320" t="str">
        <f t="shared" si="77"/>
        <v>Additional Fuel Tax or Subsidy Rate by Fuel</v>
      </c>
      <c r="D2154" s="6" t="s">
        <v>43</v>
      </c>
      <c r="E2154" s="45" t="s">
        <v>319</v>
      </c>
      <c r="F2154" s="6" t="s">
        <v>83</v>
      </c>
      <c r="G2154" s="45" t="s">
        <v>4</v>
      </c>
      <c r="H2154" s="43">
        <v>80</v>
      </c>
      <c r="I2154" s="325" t="s">
        <v>40</v>
      </c>
      <c r="J2154" s="255" t="str">
        <f>IF(ISBLANK(INDEX('Policy Characteristics'!D:D,MATCH($C2154,'Policy Characteristics'!$C:$C,0))),"",INDEX('Policy Characteristics'!D:D,MATCH($C2154,'Policy Characteristics'!$C:$C,0)))</f>
        <v>Fuel Taxes or Subsidies</v>
      </c>
      <c r="K2154" s="254" t="str">
        <f>IF(ISBLANK(INDEX('Policy Characteristics'!E:E,MATCH($C2154,'Policy Characteristics'!$C:$C,0))),"",INDEX('Policy Characteristics'!E:E,MATCH($C2154,'Policy Characteristics'!$C:$C,0)))</f>
        <v>cross fuel tax</v>
      </c>
      <c r="L2154" s="261">
        <f>IF(ISBLANK(INDEX('Policy Characteristics'!F:F,MATCH($C2154,'Policy Characteristics'!$C:$C,0))),"",INDEX('Policy Characteristics'!F:F,MATCH($C2154,'Policy Characteristics'!$C:$C,0)))</f>
        <v>-0.9</v>
      </c>
      <c r="M2154" s="261">
        <f>IF(ISBLANK(INDEX('Policy Characteristics'!G:G,MATCH($C2154,'Policy Characteristics'!$C:$C,0))),"",INDEX('Policy Characteristics'!G:G,MATCH($C2154,'Policy Characteristics'!$C:$C,0)))</f>
        <v>0.9</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BAU price</v>
      </c>
      <c r="P2154" s="254" t="str">
        <f>IF(ISBLANK(INDEX('Policy Characteristics'!J:J,MATCH($C2154,'Policy Characteristics'!$C:$C,0))),"",INDEX('Policy Characteristics'!J:J,MATCH($C2154,'Policy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4" s="254" t="str">
        <f>IF(ISBLANK(INDEX('Policy Characteristics'!K:K,MATCH($C2154,'Policy Characteristics'!$C:$C,0))),"",INDEX('Policy Characteristics'!K:K,MATCH($C2154,'Policy Characteristics'!$C:$C,0)))</f>
        <v>fuels.html#fuel-taxes</v>
      </c>
      <c r="R2154" s="254" t="str">
        <f>IF(ISBLANK(INDEX('Policy Characteristics'!L:L,MATCH($C2154,'Policy Characteristics'!$C:$C,0))),"",INDEX('Policy Characteristics'!L:L,MATCH($C2154,'Policy Characteristics'!$C:$C,0)))</f>
        <v>fuel-taxes.html</v>
      </c>
    </row>
    <row r="2155" spans="1:18" s="4" customFormat="1">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s="320" t="str">
        <f t="shared" si="77"/>
        <v>Additional Fuel Tax or Subsidy Rate by Fuel</v>
      </c>
      <c r="D2155" s="6" t="s">
        <v>44</v>
      </c>
      <c r="E2155" s="45" t="s">
        <v>319</v>
      </c>
      <c r="F2155" s="6" t="s">
        <v>84</v>
      </c>
      <c r="G2155" s="45" t="s">
        <v>4</v>
      </c>
      <c r="H2155" s="43">
        <v>738</v>
      </c>
      <c r="I2155" s="325" t="s">
        <v>41</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si="77"/>
        <v>Additional Fuel Tax or Subsidy Rate by Fuel</v>
      </c>
      <c r="D2156" s="6" t="s">
        <v>48</v>
      </c>
      <c r="E2156" s="45" t="s">
        <v>319</v>
      </c>
      <c r="F2156" s="6" t="s">
        <v>88</v>
      </c>
      <c r="G2156" s="45" t="s">
        <v>4</v>
      </c>
      <c r="H2156" s="43">
        <v>739</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7"/>
        <v>Additional Fuel Tax or Subsidy Rate by Fuel</v>
      </c>
      <c r="D2157" s="6" t="s">
        <v>50</v>
      </c>
      <c r="E2157" s="45" t="s">
        <v>319</v>
      </c>
      <c r="F2157" s="6" t="s">
        <v>91</v>
      </c>
      <c r="G2157" s="45" t="s">
        <v>4</v>
      </c>
      <c r="H2157" s="43">
        <v>81</v>
      </c>
      <c r="I2157" s="325" t="s">
        <v>40</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7"/>
        <v>Additional Fuel Tax or Subsidy Rate by Fuel</v>
      </c>
      <c r="D2158" s="6" t="s">
        <v>51</v>
      </c>
      <c r="E2158" s="45" t="s">
        <v>319</v>
      </c>
      <c r="F2158" s="6" t="s">
        <v>92</v>
      </c>
      <c r="G2158" s="45" t="s">
        <v>4</v>
      </c>
      <c r="H2158" s="43">
        <v>82</v>
      </c>
      <c r="I2158" s="325" t="s">
        <v>40</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7"/>
        <v>Additional Fuel Tax or Subsidy Rate by Fuel</v>
      </c>
      <c r="D2159" s="6" t="s">
        <v>52</v>
      </c>
      <c r="E2159" s="45" t="s">
        <v>319</v>
      </c>
      <c r="F2159" s="6" t="s">
        <v>93</v>
      </c>
      <c r="G2159" s="45" t="s">
        <v>4</v>
      </c>
      <c r="H2159" s="43">
        <v>740</v>
      </c>
      <c r="I2159" s="325" t="s">
        <v>40</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7"/>
        <v>Additional Fuel Tax or Subsidy Rate by Fuel</v>
      </c>
      <c r="D2160" s="6" t="s">
        <v>53</v>
      </c>
      <c r="E2160" s="45" t="s">
        <v>319</v>
      </c>
      <c r="F2160" s="6" t="s">
        <v>94</v>
      </c>
      <c r="G2160" s="45" t="s">
        <v>4</v>
      </c>
      <c r="H2160" s="43">
        <v>741</v>
      </c>
      <c r="I2160" s="325" t="s">
        <v>40</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7"/>
        <v>Additional Fuel Tax or Subsidy Rate by Fuel</v>
      </c>
      <c r="D2161" s="6" t="s">
        <v>2454</v>
      </c>
      <c r="E2161" s="45" t="s">
        <v>319</v>
      </c>
      <c r="F2161" s="6" t="s">
        <v>2455</v>
      </c>
      <c r="G2161" s="45" t="s">
        <v>4</v>
      </c>
      <c r="H2161" s="43">
        <v>742</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7"/>
        <v>Additional Fuel Tax or Subsidy Rate by Fuel</v>
      </c>
      <c r="D2162" s="6" t="s">
        <v>71</v>
      </c>
      <c r="E2162" s="45" t="s">
        <v>319</v>
      </c>
      <c r="F2162" s="6" t="s">
        <v>95</v>
      </c>
      <c r="G2162" s="45" t="s">
        <v>4</v>
      </c>
      <c r="H2162" s="43">
        <v>743</v>
      </c>
      <c r="I2162" s="325" t="s">
        <v>41</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7"/>
        <v>Additional Fuel Tax or Subsidy Rate by Fuel</v>
      </c>
      <c r="D2163" s="6" t="s">
        <v>429</v>
      </c>
      <c r="E2163" s="45" t="s">
        <v>319</v>
      </c>
      <c r="F2163" s="6" t="s">
        <v>430</v>
      </c>
      <c r="G2163" s="45" t="s">
        <v>4</v>
      </c>
      <c r="H2163" s="43">
        <v>744</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7"/>
        <v>Additional Fuel Tax or Subsidy Rate by Fuel</v>
      </c>
      <c r="D2164" s="6" t="s">
        <v>2446</v>
      </c>
      <c r="E2164" s="45" t="s">
        <v>319</v>
      </c>
      <c r="F2164" s="6" t="s">
        <v>2450</v>
      </c>
      <c r="G2164" s="45" t="s">
        <v>4</v>
      </c>
      <c r="H2164" s="43">
        <v>745</v>
      </c>
      <c r="I2164" s="325" t="s">
        <v>41</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7"/>
        <v>Additional Fuel Tax or Subsidy Rate by Fuel</v>
      </c>
      <c r="D2165" s="6" t="s">
        <v>2456</v>
      </c>
      <c r="E2165" s="45" t="s">
        <v>319</v>
      </c>
      <c r="F2165" s="6" t="s">
        <v>2457</v>
      </c>
      <c r="G2165" s="45" t="s">
        <v>4</v>
      </c>
      <c r="H2165" s="43">
        <v>746</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7"/>
        <v>Additional Fuel Tax or Subsidy Rate by Fuel</v>
      </c>
      <c r="D2166" s="6" t="s">
        <v>2447</v>
      </c>
      <c r="E2166" s="45" t="s">
        <v>319</v>
      </c>
      <c r="F2166" s="6" t="s">
        <v>2451</v>
      </c>
      <c r="G2166" s="45" t="s">
        <v>4</v>
      </c>
      <c r="H2166" s="43">
        <v>747</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7"/>
        <v>Additional Fuel Tax or Subsidy Rate by Fuel</v>
      </c>
      <c r="D2167" s="6" t="s">
        <v>2448</v>
      </c>
      <c r="E2167" s="45" t="s">
        <v>319</v>
      </c>
      <c r="F2167" s="6" t="s">
        <v>2452</v>
      </c>
      <c r="G2167" s="45" t="s">
        <v>4</v>
      </c>
      <c r="H2167" s="43">
        <v>748</v>
      </c>
      <c r="I2167" s="325" t="s">
        <v>41</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7"/>
        <v>Additional Fuel Tax or Subsidy Rate by Fuel</v>
      </c>
      <c r="D2168" s="6" t="s">
        <v>2449</v>
      </c>
      <c r="E2168" s="45" t="s">
        <v>319</v>
      </c>
      <c r="F2168" s="6" t="s">
        <v>2453</v>
      </c>
      <c r="G2168" s="45" t="s">
        <v>4</v>
      </c>
      <c r="H2168" s="43">
        <v>749</v>
      </c>
      <c r="I2168" s="325" t="s">
        <v>40</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s="4" customFormat="1">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7"/>
        <v>Additional Fuel Tax or Subsidy Rate by Fuel</v>
      </c>
      <c r="D2169" s="45" t="s">
        <v>49</v>
      </c>
      <c r="E2169" s="45" t="s">
        <v>327</v>
      </c>
      <c r="F2169" s="45" t="s">
        <v>89</v>
      </c>
      <c r="G2169" s="45" t="s">
        <v>89</v>
      </c>
      <c r="H2169" s="43">
        <v>2314</v>
      </c>
      <c r="I2169" s="324"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s="4" customFormat="1">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7"/>
        <v>Additional Fuel Tax or Subsidy Rate by Fuel</v>
      </c>
      <c r="D2170" s="6" t="s">
        <v>436</v>
      </c>
      <c r="E2170" s="45" t="s">
        <v>327</v>
      </c>
      <c r="F2170" s="6" t="s">
        <v>433</v>
      </c>
      <c r="G2170" s="45" t="s">
        <v>89</v>
      </c>
      <c r="H2170" s="43">
        <v>2315</v>
      </c>
      <c r="I2170" s="325" t="s">
        <v>40</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s="4" customFormat="1">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7"/>
        <v>Additional Fuel Tax or Subsidy Rate by Fuel</v>
      </c>
      <c r="D2171" s="6" t="s">
        <v>43</v>
      </c>
      <c r="E2171" s="45" t="s">
        <v>327</v>
      </c>
      <c r="F2171" s="6" t="s">
        <v>83</v>
      </c>
      <c r="G2171" s="45" t="s">
        <v>89</v>
      </c>
      <c r="H2171" s="43">
        <v>2316</v>
      </c>
      <c r="I2171" s="325" t="s">
        <v>40</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7"/>
        <v>Additional Fuel Tax or Subsidy Rate by Fuel</v>
      </c>
      <c r="D2172" s="6" t="s">
        <v>44</v>
      </c>
      <c r="E2172" s="45" t="s">
        <v>327</v>
      </c>
      <c r="F2172" s="6" t="s">
        <v>84</v>
      </c>
      <c r="G2172" s="45" t="s">
        <v>89</v>
      </c>
      <c r="H2172" s="43">
        <v>2317</v>
      </c>
      <c r="I2172" s="325"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7"/>
        <v>Additional Fuel Tax or Subsidy Rate by Fuel</v>
      </c>
      <c r="D2173" s="6" t="s">
        <v>48</v>
      </c>
      <c r="E2173" s="45" t="s">
        <v>327</v>
      </c>
      <c r="F2173" s="6" t="s">
        <v>88</v>
      </c>
      <c r="G2173" s="45" t="s">
        <v>89</v>
      </c>
      <c r="H2173" s="43">
        <v>2318</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7"/>
        <v>Additional Fuel Tax or Subsidy Rate by Fuel</v>
      </c>
      <c r="D2174" s="6" t="s">
        <v>50</v>
      </c>
      <c r="E2174" s="45" t="s">
        <v>327</v>
      </c>
      <c r="F2174" s="6" t="s">
        <v>91</v>
      </c>
      <c r="G2174" s="45" t="s">
        <v>89</v>
      </c>
      <c r="H2174" s="43">
        <v>2319</v>
      </c>
      <c r="I2174" s="325" t="s">
        <v>41</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7"/>
        <v>Additional Fuel Tax or Subsidy Rate by Fuel</v>
      </c>
      <c r="D2175" s="6" t="s">
        <v>51</v>
      </c>
      <c r="E2175" s="45" t="s">
        <v>327</v>
      </c>
      <c r="F2175" s="6" t="s">
        <v>92</v>
      </c>
      <c r="G2175" s="45" t="s">
        <v>89</v>
      </c>
      <c r="H2175" s="43">
        <v>2320</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7"/>
        <v>Additional Fuel Tax or Subsidy Rate by Fuel</v>
      </c>
      <c r="D2176" s="6" t="s">
        <v>52</v>
      </c>
      <c r="E2176" s="45" t="s">
        <v>327</v>
      </c>
      <c r="F2176" s="6" t="s">
        <v>93</v>
      </c>
      <c r="G2176" s="45" t="s">
        <v>89</v>
      </c>
      <c r="H2176" s="43">
        <v>2321</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7"/>
        <v>Additional Fuel Tax or Subsidy Rate by Fuel</v>
      </c>
      <c r="D2177" s="6" t="s">
        <v>53</v>
      </c>
      <c r="E2177" s="45" t="s">
        <v>327</v>
      </c>
      <c r="F2177" s="6" t="s">
        <v>94</v>
      </c>
      <c r="G2177" s="45" t="s">
        <v>89</v>
      </c>
      <c r="H2177" s="43">
        <v>2322</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7"/>
        <v>Additional Fuel Tax or Subsidy Rate by Fuel</v>
      </c>
      <c r="D2178" s="6" t="s">
        <v>2454</v>
      </c>
      <c r="E2178" s="45" t="s">
        <v>327</v>
      </c>
      <c r="F2178" s="6" t="s">
        <v>2455</v>
      </c>
      <c r="G2178" s="45" t="s">
        <v>89</v>
      </c>
      <c r="H2178" s="43">
        <v>2323</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7"/>
        <v>Additional Fuel Tax or Subsidy Rate by Fuel</v>
      </c>
      <c r="D2179" s="6" t="s">
        <v>71</v>
      </c>
      <c r="E2179" s="45" t="s">
        <v>327</v>
      </c>
      <c r="F2179" s="6" t="s">
        <v>95</v>
      </c>
      <c r="G2179" s="45" t="s">
        <v>89</v>
      </c>
      <c r="H2179" s="43">
        <v>2324</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7"/>
        <v>Additional Fuel Tax or Subsidy Rate by Fuel</v>
      </c>
      <c r="D2180" s="6" t="s">
        <v>429</v>
      </c>
      <c r="E2180" s="45" t="s">
        <v>327</v>
      </c>
      <c r="F2180" s="6" t="s">
        <v>430</v>
      </c>
      <c r="G2180" s="45" t="s">
        <v>89</v>
      </c>
      <c r="H2180" s="43">
        <v>2325</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7"/>
        <v>Additional Fuel Tax or Subsidy Rate by Fuel</v>
      </c>
      <c r="D2181" s="6" t="s">
        <v>2446</v>
      </c>
      <c r="E2181" s="45" t="s">
        <v>327</v>
      </c>
      <c r="F2181" s="6" t="s">
        <v>2450</v>
      </c>
      <c r="G2181" s="45" t="s">
        <v>89</v>
      </c>
      <c r="H2181" s="43">
        <v>2326</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7"/>
        <v>Additional Fuel Tax or Subsidy Rate by Fuel</v>
      </c>
      <c r="D2182" s="6" t="s">
        <v>2456</v>
      </c>
      <c r="E2182" s="45" t="s">
        <v>327</v>
      </c>
      <c r="F2182" s="6" t="s">
        <v>2457</v>
      </c>
      <c r="G2182" s="45" t="s">
        <v>89</v>
      </c>
      <c r="H2182" s="43">
        <v>2327</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7"/>
        <v>Additional Fuel Tax or Subsidy Rate by Fuel</v>
      </c>
      <c r="D2183" s="6" t="s">
        <v>2447</v>
      </c>
      <c r="E2183" s="45" t="s">
        <v>327</v>
      </c>
      <c r="F2183" s="6" t="s">
        <v>2451</v>
      </c>
      <c r="G2183" s="45" t="s">
        <v>89</v>
      </c>
      <c r="H2183" s="43">
        <v>2328</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7"/>
        <v>Additional Fuel Tax or Subsidy Rate by Fuel</v>
      </c>
      <c r="D2184" s="6" t="s">
        <v>2448</v>
      </c>
      <c r="E2184" s="45" t="s">
        <v>327</v>
      </c>
      <c r="F2184" s="6" t="s">
        <v>2452</v>
      </c>
      <c r="G2184" s="45" t="s">
        <v>89</v>
      </c>
      <c r="H2184" s="43">
        <v>2329</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7"/>
        <v>Additional Fuel Tax or Subsidy Rate by Fuel</v>
      </c>
      <c r="D2185" s="6" t="s">
        <v>2449</v>
      </c>
      <c r="E2185" s="45" t="s">
        <v>327</v>
      </c>
      <c r="F2185" s="6" t="s">
        <v>2453</v>
      </c>
      <c r="G2185" s="45" t="s">
        <v>89</v>
      </c>
      <c r="H2185" s="43">
        <v>2330</v>
      </c>
      <c r="I2185" s="325" t="s">
        <v>40</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s="4" customFormat="1">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7"/>
        <v>Additional Fuel Tax or Subsidy Rate by Fuel</v>
      </c>
      <c r="D2186" s="45" t="s">
        <v>49</v>
      </c>
      <c r="E2186" s="45" t="s">
        <v>321</v>
      </c>
      <c r="F2186" s="45" t="s">
        <v>89</v>
      </c>
      <c r="G2186" s="45" t="s">
        <v>3741</v>
      </c>
      <c r="H2186" s="43">
        <v>2331</v>
      </c>
      <c r="I2186" s="324" t="s">
        <v>40</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s="4" customFormat="1">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7"/>
        <v>Additional Fuel Tax or Subsidy Rate by Fuel</v>
      </c>
      <c r="D2187" s="6" t="s">
        <v>436</v>
      </c>
      <c r="E2187" s="45" t="s">
        <v>321</v>
      </c>
      <c r="F2187" s="6" t="s">
        <v>433</v>
      </c>
      <c r="G2187" s="45" t="s">
        <v>3741</v>
      </c>
      <c r="H2187" s="43">
        <v>2332</v>
      </c>
      <c r="I2187" s="325" t="s">
        <v>41</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s="4" customFormat="1">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7"/>
        <v>Additional Fuel Tax or Subsidy Rate by Fuel</v>
      </c>
      <c r="D2188" s="6" t="s">
        <v>43</v>
      </c>
      <c r="E2188" s="45" t="s">
        <v>321</v>
      </c>
      <c r="F2188" s="6" t="s">
        <v>83</v>
      </c>
      <c r="G2188" s="45" t="s">
        <v>3741</v>
      </c>
      <c r="H2188" s="43">
        <v>2333</v>
      </c>
      <c r="I2188" s="325" t="s">
        <v>40</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7"/>
        <v>Additional Fuel Tax or Subsidy Rate by Fuel</v>
      </c>
      <c r="D2189" s="6" t="s">
        <v>44</v>
      </c>
      <c r="E2189" s="45" t="s">
        <v>321</v>
      </c>
      <c r="F2189" s="6" t="s">
        <v>84</v>
      </c>
      <c r="G2189" s="45" t="s">
        <v>3741</v>
      </c>
      <c r="H2189" s="43">
        <v>2334</v>
      </c>
      <c r="I2189" s="325" t="s">
        <v>41</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7"/>
        <v>Additional Fuel Tax or Subsidy Rate by Fuel</v>
      </c>
      <c r="D2190" s="6" t="s">
        <v>48</v>
      </c>
      <c r="E2190" s="45" t="s">
        <v>321</v>
      </c>
      <c r="F2190" s="6" t="s">
        <v>88</v>
      </c>
      <c r="G2190" s="45" t="s">
        <v>3741</v>
      </c>
      <c r="H2190" s="43">
        <v>2335</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7"/>
        <v>Additional Fuel Tax or Subsidy Rate by Fuel</v>
      </c>
      <c r="D2191" s="6" t="s">
        <v>50</v>
      </c>
      <c r="E2191" s="45" t="s">
        <v>321</v>
      </c>
      <c r="F2191" s="6" t="s">
        <v>91</v>
      </c>
      <c r="G2191" s="45" t="s">
        <v>3741</v>
      </c>
      <c r="H2191" s="43">
        <v>2336</v>
      </c>
      <c r="I2191" s="325" t="s">
        <v>41</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7"/>
        <v>Additional Fuel Tax or Subsidy Rate by Fuel</v>
      </c>
      <c r="D2192" s="6" t="s">
        <v>51</v>
      </c>
      <c r="E2192" s="45" t="s">
        <v>321</v>
      </c>
      <c r="F2192" s="6" t="s">
        <v>92</v>
      </c>
      <c r="G2192" s="45" t="s">
        <v>3741</v>
      </c>
      <c r="H2192" s="43">
        <v>2337</v>
      </c>
      <c r="I2192" s="325" t="s">
        <v>40</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7"/>
        <v>Additional Fuel Tax or Subsidy Rate by Fuel</v>
      </c>
      <c r="D2193" s="6" t="s">
        <v>52</v>
      </c>
      <c r="E2193" s="45" t="s">
        <v>321</v>
      </c>
      <c r="F2193" s="6" t="s">
        <v>93</v>
      </c>
      <c r="G2193" s="45" t="s">
        <v>3741</v>
      </c>
      <c r="H2193" s="43">
        <v>2338</v>
      </c>
      <c r="I2193" s="325" t="s">
        <v>41</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7"/>
        <v>Additional Fuel Tax or Subsidy Rate by Fuel</v>
      </c>
      <c r="D2194" s="6" t="s">
        <v>53</v>
      </c>
      <c r="E2194" s="45" t="s">
        <v>321</v>
      </c>
      <c r="F2194" s="6" t="s">
        <v>94</v>
      </c>
      <c r="G2194" s="45" t="s">
        <v>3741</v>
      </c>
      <c r="H2194" s="43">
        <v>2339</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7"/>
        <v>Additional Fuel Tax or Subsidy Rate by Fuel</v>
      </c>
      <c r="D2195" s="6" t="s">
        <v>2454</v>
      </c>
      <c r="E2195" s="45" t="s">
        <v>321</v>
      </c>
      <c r="F2195" s="6" t="s">
        <v>2455</v>
      </c>
      <c r="G2195" s="45" t="s">
        <v>3741</v>
      </c>
      <c r="H2195" s="43">
        <v>2340</v>
      </c>
      <c r="I2195" s="325" t="s">
        <v>41</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7"/>
        <v>Additional Fuel Tax or Subsidy Rate by Fuel</v>
      </c>
      <c r="D2196" s="6" t="s">
        <v>71</v>
      </c>
      <c r="E2196" s="45" t="s">
        <v>321</v>
      </c>
      <c r="F2196" s="6" t="s">
        <v>95</v>
      </c>
      <c r="G2196" s="45" t="s">
        <v>3741</v>
      </c>
      <c r="H2196" s="43">
        <v>2341</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7"/>
        <v>Additional Fuel Tax or Subsidy Rate by Fuel</v>
      </c>
      <c r="D2197" s="6" t="s">
        <v>429</v>
      </c>
      <c r="E2197" s="45" t="s">
        <v>321</v>
      </c>
      <c r="F2197" s="6" t="s">
        <v>430</v>
      </c>
      <c r="G2197" s="45" t="s">
        <v>3741</v>
      </c>
      <c r="H2197" s="43">
        <v>2342</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7"/>
        <v>Additional Fuel Tax or Subsidy Rate by Fuel</v>
      </c>
      <c r="D2198" s="6" t="s">
        <v>2446</v>
      </c>
      <c r="E2198" s="45" t="s">
        <v>321</v>
      </c>
      <c r="F2198" s="6" t="s">
        <v>2450</v>
      </c>
      <c r="G2198" s="45" t="s">
        <v>3741</v>
      </c>
      <c r="H2198" s="43">
        <v>2343</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7"/>
        <v>Additional Fuel Tax or Subsidy Rate by Fuel</v>
      </c>
      <c r="D2199" s="6" t="s">
        <v>2456</v>
      </c>
      <c r="E2199" s="45" t="s">
        <v>321</v>
      </c>
      <c r="F2199" s="6" t="s">
        <v>2457</v>
      </c>
      <c r="G2199" s="45" t="s">
        <v>3741</v>
      </c>
      <c r="H2199" s="43">
        <v>2344</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2447</v>
      </c>
      <c r="E2200" s="45" t="s">
        <v>321</v>
      </c>
      <c r="F2200" s="6" t="s">
        <v>2451</v>
      </c>
      <c r="G2200" s="45" t="s">
        <v>3741</v>
      </c>
      <c r="H2200" s="43">
        <v>2345</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2448</v>
      </c>
      <c r="E2201" s="45" t="s">
        <v>321</v>
      </c>
      <c r="F2201" s="6" t="s">
        <v>2452</v>
      </c>
      <c r="G2201" s="45" t="s">
        <v>3741</v>
      </c>
      <c r="H2201" s="43">
        <v>2346</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6" t="s">
        <v>2449</v>
      </c>
      <c r="E2202" s="45" t="s">
        <v>321</v>
      </c>
      <c r="F2202" s="6" t="s">
        <v>2453</v>
      </c>
      <c r="G2202" s="45" t="s">
        <v>3741</v>
      </c>
      <c r="H2202" s="43">
        <v>2347</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s="4" customFormat="1">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45" t="s">
        <v>49</v>
      </c>
      <c r="E2203" s="45" t="s">
        <v>322</v>
      </c>
      <c r="F2203" s="45" t="s">
        <v>89</v>
      </c>
      <c r="G2203" s="45" t="s">
        <v>2564</v>
      </c>
      <c r="H2203" s="43">
        <v>2348</v>
      </c>
      <c r="I2203" s="324" t="s">
        <v>40</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s="4" customFormat="1">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6" t="s">
        <v>436</v>
      </c>
      <c r="E2204" s="45" t="s">
        <v>322</v>
      </c>
      <c r="F2204" s="6" t="s">
        <v>433</v>
      </c>
      <c r="G2204" s="45" t="s">
        <v>2564</v>
      </c>
      <c r="H2204" s="43">
        <v>2349</v>
      </c>
      <c r="I2204" s="325" t="s">
        <v>41</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s="4" customFormat="1">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43</v>
      </c>
      <c r="E2205" s="45" t="s">
        <v>322</v>
      </c>
      <c r="F2205" s="6" t="s">
        <v>83</v>
      </c>
      <c r="G2205" s="45" t="s">
        <v>2564</v>
      </c>
      <c r="H2205" s="43">
        <v>2350</v>
      </c>
      <c r="I2205" s="325" t="s">
        <v>40</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6" t="s">
        <v>44</v>
      </c>
      <c r="E2206" s="45" t="s">
        <v>322</v>
      </c>
      <c r="F2206" s="6" t="s">
        <v>84</v>
      </c>
      <c r="G2206" s="45" t="s">
        <v>2564</v>
      </c>
      <c r="H2206" s="43">
        <v>2351</v>
      </c>
      <c r="I2206" s="325" t="s">
        <v>41</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48</v>
      </c>
      <c r="E2207" s="45" t="s">
        <v>322</v>
      </c>
      <c r="F2207" s="6" t="s">
        <v>88</v>
      </c>
      <c r="G2207" s="45" t="s">
        <v>2564</v>
      </c>
      <c r="H2207" s="43">
        <v>2352</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50</v>
      </c>
      <c r="E2208" s="45" t="s">
        <v>322</v>
      </c>
      <c r="F2208" s="6" t="s">
        <v>91</v>
      </c>
      <c r="G2208" s="45" t="s">
        <v>2564</v>
      </c>
      <c r="H2208" s="43">
        <v>2353</v>
      </c>
      <c r="I2208" s="325" t="s">
        <v>41</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51</v>
      </c>
      <c r="E2209" s="45" t="s">
        <v>322</v>
      </c>
      <c r="F2209" s="6" t="s">
        <v>92</v>
      </c>
      <c r="G2209" s="45" t="s">
        <v>2564</v>
      </c>
      <c r="H2209" s="43">
        <v>2354</v>
      </c>
      <c r="I2209" s="325" t="s">
        <v>40</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52</v>
      </c>
      <c r="E2210" s="45" t="s">
        <v>322</v>
      </c>
      <c r="F2210" s="6" t="s">
        <v>93</v>
      </c>
      <c r="G2210" s="45" t="s">
        <v>2564</v>
      </c>
      <c r="H2210" s="43">
        <v>2355</v>
      </c>
      <c r="I2210" s="325" t="s">
        <v>41</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53</v>
      </c>
      <c r="E2211" s="45" t="s">
        <v>322</v>
      </c>
      <c r="F2211" s="6" t="s">
        <v>94</v>
      </c>
      <c r="G2211" s="45" t="s">
        <v>2564</v>
      </c>
      <c r="H2211" s="43">
        <v>2356</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2454</v>
      </c>
      <c r="E2212" s="45" t="s">
        <v>322</v>
      </c>
      <c r="F2212" s="6" t="s">
        <v>2455</v>
      </c>
      <c r="G2212" s="45" t="s">
        <v>2564</v>
      </c>
      <c r="H2212" s="43">
        <v>2357</v>
      </c>
      <c r="I2212" s="325" t="s">
        <v>41</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71</v>
      </c>
      <c r="E2213" s="45" t="s">
        <v>322</v>
      </c>
      <c r="F2213" s="6" t="s">
        <v>95</v>
      </c>
      <c r="G2213" s="45" t="s">
        <v>2564</v>
      </c>
      <c r="H2213" s="43">
        <v>2358</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429</v>
      </c>
      <c r="E2214" s="45" t="s">
        <v>322</v>
      </c>
      <c r="F2214" s="6" t="s">
        <v>430</v>
      </c>
      <c r="G2214" s="45" t="s">
        <v>2564</v>
      </c>
      <c r="H2214" s="43">
        <v>2359</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2446</v>
      </c>
      <c r="E2215" s="45" t="s">
        <v>322</v>
      </c>
      <c r="F2215" s="6" t="s">
        <v>2450</v>
      </c>
      <c r="G2215" s="45" t="s">
        <v>2564</v>
      </c>
      <c r="H2215" s="43">
        <v>2360</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2456</v>
      </c>
      <c r="E2216" s="45" t="s">
        <v>322</v>
      </c>
      <c r="F2216" s="6" t="s">
        <v>2457</v>
      </c>
      <c r="G2216" s="45" t="s">
        <v>2564</v>
      </c>
      <c r="H2216" s="43">
        <v>2361</v>
      </c>
      <c r="I2216" s="325" t="s">
        <v>41</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ref="C2217:C2280" si="78">C$2152</f>
        <v>Additional Fuel Tax or Subsidy Rate by Fuel</v>
      </c>
      <c r="D2217" s="6" t="s">
        <v>2447</v>
      </c>
      <c r="E2217" s="45" t="s">
        <v>322</v>
      </c>
      <c r="F2217" s="6" t="s">
        <v>2451</v>
      </c>
      <c r="G2217" s="45" t="s">
        <v>2564</v>
      </c>
      <c r="H2217" s="43">
        <v>2362</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8"/>
        <v>Additional Fuel Tax or Subsidy Rate by Fuel</v>
      </c>
      <c r="D2218" s="6" t="s">
        <v>2448</v>
      </c>
      <c r="E2218" s="45" t="s">
        <v>322</v>
      </c>
      <c r="F2218" s="6" t="s">
        <v>2452</v>
      </c>
      <c r="G2218" s="45" t="s">
        <v>2564</v>
      </c>
      <c r="H2218" s="43">
        <v>2363</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8"/>
        <v>Additional Fuel Tax or Subsidy Rate by Fuel</v>
      </c>
      <c r="D2219" s="6" t="s">
        <v>2449</v>
      </c>
      <c r="E2219" s="45" t="s">
        <v>322</v>
      </c>
      <c r="F2219" s="6" t="s">
        <v>2453</v>
      </c>
      <c r="G2219" s="45" t="s">
        <v>2564</v>
      </c>
      <c r="H2219" s="43">
        <v>2364</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s="4" customFormat="1">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8"/>
        <v>Additional Fuel Tax or Subsidy Rate by Fuel</v>
      </c>
      <c r="D2220" s="45" t="s">
        <v>49</v>
      </c>
      <c r="E2220" s="45" t="s">
        <v>320</v>
      </c>
      <c r="F2220" s="45" t="s">
        <v>89</v>
      </c>
      <c r="G2220" s="45" t="s">
        <v>9</v>
      </c>
      <c r="H2220" s="43">
        <v>2365</v>
      </c>
      <c r="I2220" s="324" t="s">
        <v>40</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s="4" customFormat="1">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6" t="s">
        <v>436</v>
      </c>
      <c r="E2221" s="45" t="s">
        <v>320</v>
      </c>
      <c r="F2221" s="6" t="s">
        <v>433</v>
      </c>
      <c r="G2221" s="45" t="s">
        <v>9</v>
      </c>
      <c r="H2221" s="43">
        <v>2366</v>
      </c>
      <c r="I2221" s="325" t="s">
        <v>40</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s="4" customFormat="1">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43</v>
      </c>
      <c r="E2222" s="45" t="s">
        <v>320</v>
      </c>
      <c r="F2222" s="6" t="s">
        <v>83</v>
      </c>
      <c r="G2222" s="45" t="s">
        <v>9</v>
      </c>
      <c r="H2222" s="43">
        <v>2367</v>
      </c>
      <c r="I2222" s="325" t="s">
        <v>40</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6" t="s">
        <v>44</v>
      </c>
      <c r="E2223" s="45" t="s">
        <v>320</v>
      </c>
      <c r="F2223" s="6" t="s">
        <v>84</v>
      </c>
      <c r="G2223" s="45" t="s">
        <v>9</v>
      </c>
      <c r="H2223" s="43">
        <v>2368</v>
      </c>
      <c r="I2223" s="325" t="s">
        <v>41</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8"/>
        <v>Additional Fuel Tax or Subsidy Rate by Fuel</v>
      </c>
      <c r="D2224" s="6" t="s">
        <v>48</v>
      </c>
      <c r="E2224" s="45" t="s">
        <v>320</v>
      </c>
      <c r="F2224" s="6" t="s">
        <v>88</v>
      </c>
      <c r="G2224" s="45" t="s">
        <v>9</v>
      </c>
      <c r="H2224" s="43">
        <v>2369</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8"/>
        <v>Additional Fuel Tax or Subsidy Rate by Fuel</v>
      </c>
      <c r="D2225" s="6" t="s">
        <v>50</v>
      </c>
      <c r="E2225" s="45" t="s">
        <v>320</v>
      </c>
      <c r="F2225" s="6" t="s">
        <v>91</v>
      </c>
      <c r="G2225" s="45" t="s">
        <v>9</v>
      </c>
      <c r="H2225" s="43">
        <v>2370</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8"/>
        <v>Additional Fuel Tax or Subsidy Rate by Fuel</v>
      </c>
      <c r="D2226" s="6" t="s">
        <v>51</v>
      </c>
      <c r="E2226" s="45" t="s">
        <v>320</v>
      </c>
      <c r="F2226" s="6" t="s">
        <v>92</v>
      </c>
      <c r="G2226" s="45" t="s">
        <v>9</v>
      </c>
      <c r="H2226" s="43">
        <v>2371</v>
      </c>
      <c r="I2226" s="325" t="s">
        <v>40</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8"/>
        <v>Additional Fuel Tax or Subsidy Rate by Fuel</v>
      </c>
      <c r="D2227" s="6" t="s">
        <v>52</v>
      </c>
      <c r="E2227" s="45" t="s">
        <v>320</v>
      </c>
      <c r="F2227" s="6" t="s">
        <v>93</v>
      </c>
      <c r="G2227" s="45" t="s">
        <v>9</v>
      </c>
      <c r="H2227" s="43">
        <v>2372</v>
      </c>
      <c r="I2227" s="325" t="s">
        <v>41</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8"/>
        <v>Additional Fuel Tax or Subsidy Rate by Fuel</v>
      </c>
      <c r="D2228" s="6" t="s">
        <v>53</v>
      </c>
      <c r="E2228" s="45" t="s">
        <v>320</v>
      </c>
      <c r="F2228" s="6" t="s">
        <v>94</v>
      </c>
      <c r="G2228" s="45" t="s">
        <v>9</v>
      </c>
      <c r="H2228" s="43">
        <v>2373</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8"/>
        <v>Additional Fuel Tax or Subsidy Rate by Fuel</v>
      </c>
      <c r="D2229" s="6" t="s">
        <v>2454</v>
      </c>
      <c r="E2229" s="45" t="s">
        <v>320</v>
      </c>
      <c r="F2229" s="6" t="s">
        <v>2455</v>
      </c>
      <c r="G2229" s="45" t="s">
        <v>9</v>
      </c>
      <c r="H2229" s="43">
        <v>2374</v>
      </c>
      <c r="I2229" s="325" t="s">
        <v>40</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8"/>
        <v>Additional Fuel Tax or Subsidy Rate by Fuel</v>
      </c>
      <c r="D2230" s="6" t="s">
        <v>71</v>
      </c>
      <c r="E2230" s="45" t="s">
        <v>320</v>
      </c>
      <c r="F2230" s="6" t="s">
        <v>95</v>
      </c>
      <c r="G2230" s="45" t="s">
        <v>9</v>
      </c>
      <c r="H2230" s="43">
        <v>2375</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8"/>
        <v>Additional Fuel Tax or Subsidy Rate by Fuel</v>
      </c>
      <c r="D2231" s="6" t="s">
        <v>429</v>
      </c>
      <c r="E2231" s="45" t="s">
        <v>320</v>
      </c>
      <c r="F2231" s="6" t="s">
        <v>430</v>
      </c>
      <c r="G2231" s="45" t="s">
        <v>9</v>
      </c>
      <c r="H2231" s="43">
        <v>2376</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8"/>
        <v>Additional Fuel Tax or Subsidy Rate by Fuel</v>
      </c>
      <c r="D2232" s="6" t="s">
        <v>2446</v>
      </c>
      <c r="E2232" s="45" t="s">
        <v>320</v>
      </c>
      <c r="F2232" s="6" t="s">
        <v>2450</v>
      </c>
      <c r="G2232" s="45" t="s">
        <v>9</v>
      </c>
      <c r="H2232" s="43">
        <v>2377</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8"/>
        <v>Additional Fuel Tax or Subsidy Rate by Fuel</v>
      </c>
      <c r="D2233" s="6" t="s">
        <v>2456</v>
      </c>
      <c r="E2233" s="45" t="s">
        <v>320</v>
      </c>
      <c r="F2233" s="6" t="s">
        <v>2457</v>
      </c>
      <c r="G2233" s="45" t="s">
        <v>9</v>
      </c>
      <c r="H2233" s="43">
        <v>2378</v>
      </c>
      <c r="I2233" s="325" t="s">
        <v>40</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8"/>
        <v>Additional Fuel Tax or Subsidy Rate by Fuel</v>
      </c>
      <c r="D2234" s="6" t="s">
        <v>2447</v>
      </c>
      <c r="E2234" s="45" t="s">
        <v>320</v>
      </c>
      <c r="F2234" s="6" t="s">
        <v>2451</v>
      </c>
      <c r="G2234" s="45" t="s">
        <v>9</v>
      </c>
      <c r="H2234" s="43">
        <v>2379</v>
      </c>
      <c r="I2234" s="325" t="s">
        <v>40</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8"/>
        <v>Additional Fuel Tax or Subsidy Rate by Fuel</v>
      </c>
      <c r="D2235" s="6" t="s">
        <v>2448</v>
      </c>
      <c r="E2235" s="45" t="s">
        <v>320</v>
      </c>
      <c r="F2235" s="6" t="s">
        <v>2452</v>
      </c>
      <c r="G2235" s="45" t="s">
        <v>9</v>
      </c>
      <c r="H2235" s="43">
        <v>2380</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8"/>
        <v>Additional Fuel Tax or Subsidy Rate by Fuel</v>
      </c>
      <c r="D2236" s="6" t="s">
        <v>2449</v>
      </c>
      <c r="E2236" s="45" t="s">
        <v>320</v>
      </c>
      <c r="F2236" s="6" t="s">
        <v>2453</v>
      </c>
      <c r="G2236" s="45" t="s">
        <v>9</v>
      </c>
      <c r="H2236" s="43">
        <v>2381</v>
      </c>
      <c r="I2236" s="325" t="s">
        <v>40</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s="4" customFormat="1">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8"/>
        <v>Additional Fuel Tax or Subsidy Rate by Fuel</v>
      </c>
      <c r="D2237" s="45" t="s">
        <v>49</v>
      </c>
      <c r="E2237" s="45" t="s">
        <v>2473</v>
      </c>
      <c r="F2237" s="45" t="s">
        <v>89</v>
      </c>
      <c r="G2237" s="45" t="s">
        <v>2466</v>
      </c>
      <c r="H2237" s="43">
        <v>2382</v>
      </c>
      <c r="I2237" s="324" t="s">
        <v>40</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s="4" customFormat="1">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8"/>
        <v>Additional Fuel Tax or Subsidy Rate by Fuel</v>
      </c>
      <c r="D2238" s="6" t="s">
        <v>436</v>
      </c>
      <c r="E2238" s="45" t="s">
        <v>2473</v>
      </c>
      <c r="F2238" s="6" t="s">
        <v>433</v>
      </c>
      <c r="G2238" s="45" t="s">
        <v>2466</v>
      </c>
      <c r="H2238" s="43">
        <v>2383</v>
      </c>
      <c r="I2238" s="325"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s="4" customFormat="1">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8"/>
        <v>Additional Fuel Tax or Subsidy Rate by Fuel</v>
      </c>
      <c r="D2239" s="6" t="s">
        <v>43</v>
      </c>
      <c r="E2239" s="45" t="s">
        <v>2473</v>
      </c>
      <c r="F2239" s="6" t="s">
        <v>83</v>
      </c>
      <c r="G2239" s="45" t="s">
        <v>2466</v>
      </c>
      <c r="H2239" s="43">
        <v>2384</v>
      </c>
      <c r="I2239" s="325" t="s">
        <v>40</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8"/>
        <v>Additional Fuel Tax or Subsidy Rate by Fuel</v>
      </c>
      <c r="D2240" s="6" t="s">
        <v>44</v>
      </c>
      <c r="E2240" s="45" t="s">
        <v>2473</v>
      </c>
      <c r="F2240" s="6" t="s">
        <v>84</v>
      </c>
      <c r="G2240" s="45" t="s">
        <v>2466</v>
      </c>
      <c r="H2240" s="43">
        <v>2385</v>
      </c>
      <c r="I2240" s="325" t="s">
        <v>41</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8"/>
        <v>Additional Fuel Tax or Subsidy Rate by Fuel</v>
      </c>
      <c r="D2241" s="6" t="s">
        <v>48</v>
      </c>
      <c r="E2241" s="45" t="s">
        <v>2473</v>
      </c>
      <c r="F2241" s="6" t="s">
        <v>88</v>
      </c>
      <c r="G2241" s="45" t="s">
        <v>2466</v>
      </c>
      <c r="H2241" s="43">
        <v>2386</v>
      </c>
      <c r="I2241" s="325"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8"/>
        <v>Additional Fuel Tax or Subsidy Rate by Fuel</v>
      </c>
      <c r="D2242" s="6" t="s">
        <v>50</v>
      </c>
      <c r="E2242" s="45" t="s">
        <v>2473</v>
      </c>
      <c r="F2242" s="6" t="s">
        <v>91</v>
      </c>
      <c r="G2242" s="45" t="s">
        <v>2466</v>
      </c>
      <c r="H2242" s="43">
        <v>2387</v>
      </c>
      <c r="I2242" s="325"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8"/>
        <v>Additional Fuel Tax or Subsidy Rate by Fuel</v>
      </c>
      <c r="D2243" s="6" t="s">
        <v>51</v>
      </c>
      <c r="E2243" s="45" t="s">
        <v>2473</v>
      </c>
      <c r="F2243" s="6" t="s">
        <v>92</v>
      </c>
      <c r="G2243" s="45" t="s">
        <v>2466</v>
      </c>
      <c r="H2243" s="43">
        <v>2388</v>
      </c>
      <c r="I2243" s="325"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8"/>
        <v>Additional Fuel Tax or Subsidy Rate by Fuel</v>
      </c>
      <c r="D2244" s="6" t="s">
        <v>52</v>
      </c>
      <c r="E2244" s="45" t="s">
        <v>2473</v>
      </c>
      <c r="F2244" s="6" t="s">
        <v>93</v>
      </c>
      <c r="G2244" s="45" t="s">
        <v>2466</v>
      </c>
      <c r="H2244" s="43">
        <v>2389</v>
      </c>
      <c r="I2244" s="325"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8"/>
        <v>Additional Fuel Tax or Subsidy Rate by Fuel</v>
      </c>
      <c r="D2245" s="6" t="s">
        <v>53</v>
      </c>
      <c r="E2245" s="45" t="s">
        <v>2473</v>
      </c>
      <c r="F2245" s="6" t="s">
        <v>94</v>
      </c>
      <c r="G2245" s="45" t="s">
        <v>2466</v>
      </c>
      <c r="H2245" s="43">
        <v>2390</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8"/>
        <v>Additional Fuel Tax or Subsidy Rate by Fuel</v>
      </c>
      <c r="D2246" s="6" t="s">
        <v>2454</v>
      </c>
      <c r="E2246" s="45" t="s">
        <v>2473</v>
      </c>
      <c r="F2246" s="6" t="s">
        <v>2455</v>
      </c>
      <c r="G2246" s="45" t="s">
        <v>2466</v>
      </c>
      <c r="H2246" s="43">
        <v>2391</v>
      </c>
      <c r="I2246" s="325"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8"/>
        <v>Additional Fuel Tax or Subsidy Rate by Fuel</v>
      </c>
      <c r="D2247" s="6" t="s">
        <v>71</v>
      </c>
      <c r="E2247" s="45" t="s">
        <v>2473</v>
      </c>
      <c r="F2247" s="6" t="s">
        <v>95</v>
      </c>
      <c r="G2247" s="45" t="s">
        <v>2466</v>
      </c>
      <c r="H2247" s="43">
        <v>2392</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8"/>
        <v>Additional Fuel Tax or Subsidy Rate by Fuel</v>
      </c>
      <c r="D2248" s="6" t="s">
        <v>429</v>
      </c>
      <c r="E2248" s="45" t="s">
        <v>2473</v>
      </c>
      <c r="F2248" s="6" t="s">
        <v>430</v>
      </c>
      <c r="G2248" s="45" t="s">
        <v>2466</v>
      </c>
      <c r="H2248" s="43">
        <v>2393</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8"/>
        <v>Additional Fuel Tax or Subsidy Rate by Fuel</v>
      </c>
      <c r="D2249" s="6" t="s">
        <v>2446</v>
      </c>
      <c r="E2249" s="45" t="s">
        <v>2473</v>
      </c>
      <c r="F2249" s="6" t="s">
        <v>2450</v>
      </c>
      <c r="G2249" s="45" t="s">
        <v>2466</v>
      </c>
      <c r="H2249" s="43">
        <v>2394</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8"/>
        <v>Additional Fuel Tax or Subsidy Rate by Fuel</v>
      </c>
      <c r="D2250" s="6" t="s">
        <v>2456</v>
      </c>
      <c r="E2250" s="45" t="s">
        <v>2473</v>
      </c>
      <c r="F2250" s="6" t="s">
        <v>2457</v>
      </c>
      <c r="G2250" s="45" t="s">
        <v>2466</v>
      </c>
      <c r="H2250" s="43">
        <v>2395</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8"/>
        <v>Additional Fuel Tax or Subsidy Rate by Fuel</v>
      </c>
      <c r="D2251" s="6" t="s">
        <v>2447</v>
      </c>
      <c r="E2251" s="45" t="s">
        <v>2473</v>
      </c>
      <c r="F2251" s="6" t="s">
        <v>2451</v>
      </c>
      <c r="G2251" s="45" t="s">
        <v>2466</v>
      </c>
      <c r="H2251" s="43">
        <v>2396</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8"/>
        <v>Additional Fuel Tax or Subsidy Rate by Fuel</v>
      </c>
      <c r="D2252" s="6" t="s">
        <v>2448</v>
      </c>
      <c r="E2252" s="45" t="s">
        <v>2473</v>
      </c>
      <c r="F2252" s="6" t="s">
        <v>2452</v>
      </c>
      <c r="G2252" s="45" t="s">
        <v>2466</v>
      </c>
      <c r="H2252" s="43">
        <v>2397</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8"/>
        <v>Additional Fuel Tax or Subsidy Rate by Fuel</v>
      </c>
      <c r="D2253" s="6" t="s">
        <v>2449</v>
      </c>
      <c r="E2253" s="45" t="s">
        <v>2473</v>
      </c>
      <c r="F2253" s="6" t="s">
        <v>2453</v>
      </c>
      <c r="G2253" s="45" t="s">
        <v>2466</v>
      </c>
      <c r="H2253" s="43">
        <v>2398</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s="4" customFormat="1">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8"/>
        <v>Additional Fuel Tax or Subsidy Rate by Fuel</v>
      </c>
      <c r="D2254" s="45" t="s">
        <v>49</v>
      </c>
      <c r="E2254" s="45" t="s">
        <v>3738</v>
      </c>
      <c r="F2254" s="45" t="s">
        <v>89</v>
      </c>
      <c r="G2254" s="45" t="s">
        <v>2409</v>
      </c>
      <c r="H2254" s="43">
        <v>2399</v>
      </c>
      <c r="I2254" s="324"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s="4" customFormat="1">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8"/>
        <v>Additional Fuel Tax or Subsidy Rate by Fuel</v>
      </c>
      <c r="D2255" s="6" t="s">
        <v>436</v>
      </c>
      <c r="E2255" s="45" t="s">
        <v>3738</v>
      </c>
      <c r="F2255" s="6" t="s">
        <v>433</v>
      </c>
      <c r="G2255" s="45" t="s">
        <v>2409</v>
      </c>
      <c r="H2255" s="43">
        <v>2400</v>
      </c>
      <c r="I2255" s="324"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s="4" customFormat="1">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8"/>
        <v>Additional Fuel Tax or Subsidy Rate by Fuel</v>
      </c>
      <c r="D2256" s="6" t="s">
        <v>43</v>
      </c>
      <c r="E2256" s="45" t="s">
        <v>3738</v>
      </c>
      <c r="F2256" s="6" t="s">
        <v>83</v>
      </c>
      <c r="G2256" s="45" t="s">
        <v>2409</v>
      </c>
      <c r="H2256" s="43">
        <v>2401</v>
      </c>
      <c r="I2256" s="324"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8"/>
        <v>Additional Fuel Tax or Subsidy Rate by Fuel</v>
      </c>
      <c r="D2257" s="6" t="s">
        <v>44</v>
      </c>
      <c r="E2257" s="45" t="s">
        <v>3738</v>
      </c>
      <c r="F2257" s="6" t="s">
        <v>84</v>
      </c>
      <c r="G2257" s="45" t="s">
        <v>2409</v>
      </c>
      <c r="H2257" s="43">
        <v>2402</v>
      </c>
      <c r="I2257" s="324"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8"/>
        <v>Additional Fuel Tax or Subsidy Rate by Fuel</v>
      </c>
      <c r="D2258" s="6" t="s">
        <v>48</v>
      </c>
      <c r="E2258" s="45" t="s">
        <v>3738</v>
      </c>
      <c r="F2258" s="6" t="s">
        <v>88</v>
      </c>
      <c r="G2258" s="45" t="s">
        <v>2409</v>
      </c>
      <c r="H2258" s="43">
        <v>2403</v>
      </c>
      <c r="I2258" s="324"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8"/>
        <v>Additional Fuel Tax or Subsidy Rate by Fuel</v>
      </c>
      <c r="D2259" s="6" t="s">
        <v>50</v>
      </c>
      <c r="E2259" s="45" t="s">
        <v>3738</v>
      </c>
      <c r="F2259" s="6" t="s">
        <v>91</v>
      </c>
      <c r="G2259" s="45" t="s">
        <v>2409</v>
      </c>
      <c r="H2259" s="43">
        <v>2404</v>
      </c>
      <c r="I2259" s="324"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8"/>
        <v>Additional Fuel Tax or Subsidy Rate by Fuel</v>
      </c>
      <c r="D2260" s="6" t="s">
        <v>51</v>
      </c>
      <c r="E2260" s="45" t="s">
        <v>3738</v>
      </c>
      <c r="F2260" s="6" t="s">
        <v>92</v>
      </c>
      <c r="G2260" s="45" t="s">
        <v>2409</v>
      </c>
      <c r="H2260" s="43">
        <v>2405</v>
      </c>
      <c r="I2260" s="324"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8"/>
        <v>Additional Fuel Tax or Subsidy Rate by Fuel</v>
      </c>
      <c r="D2261" s="6" t="s">
        <v>52</v>
      </c>
      <c r="E2261" s="45" t="s">
        <v>3738</v>
      </c>
      <c r="F2261" s="6" t="s">
        <v>93</v>
      </c>
      <c r="G2261" s="45" t="s">
        <v>2409</v>
      </c>
      <c r="H2261" s="43">
        <v>2406</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8"/>
        <v>Additional Fuel Tax or Subsidy Rate by Fuel</v>
      </c>
      <c r="D2262" s="6" t="s">
        <v>53</v>
      </c>
      <c r="E2262" s="45" t="s">
        <v>3738</v>
      </c>
      <c r="F2262" s="6" t="s">
        <v>94</v>
      </c>
      <c r="G2262" s="45" t="s">
        <v>2409</v>
      </c>
      <c r="H2262" s="43">
        <v>2407</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8"/>
        <v>Additional Fuel Tax or Subsidy Rate by Fuel</v>
      </c>
      <c r="D2263" s="6" t="s">
        <v>2454</v>
      </c>
      <c r="E2263" s="45" t="s">
        <v>3738</v>
      </c>
      <c r="F2263" s="6" t="s">
        <v>2455</v>
      </c>
      <c r="G2263" s="45" t="s">
        <v>2409</v>
      </c>
      <c r="H2263" s="43">
        <v>2408</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71</v>
      </c>
      <c r="E2264" s="45" t="s">
        <v>3738</v>
      </c>
      <c r="F2264" s="6" t="s">
        <v>95</v>
      </c>
      <c r="G2264" s="45" t="s">
        <v>2409</v>
      </c>
      <c r="H2264" s="43">
        <v>2409</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429</v>
      </c>
      <c r="E2265" s="45" t="s">
        <v>3738</v>
      </c>
      <c r="F2265" s="6" t="s">
        <v>430</v>
      </c>
      <c r="G2265" s="45" t="s">
        <v>2409</v>
      </c>
      <c r="H2265" s="43">
        <v>2410</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2446</v>
      </c>
      <c r="E2266" s="45" t="s">
        <v>3738</v>
      </c>
      <c r="F2266" s="6" t="s">
        <v>2450</v>
      </c>
      <c r="G2266" s="45" t="s">
        <v>2409</v>
      </c>
      <c r="H2266" s="43">
        <v>2411</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2456</v>
      </c>
      <c r="E2267" s="45" t="s">
        <v>3738</v>
      </c>
      <c r="F2267" s="6" t="s">
        <v>2457</v>
      </c>
      <c r="G2267" s="45" t="s">
        <v>2409</v>
      </c>
      <c r="H2267" s="43">
        <v>2412</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2447</v>
      </c>
      <c r="E2268" s="45" t="s">
        <v>3738</v>
      </c>
      <c r="F2268" s="6" t="s">
        <v>2451</v>
      </c>
      <c r="G2268" s="45" t="s">
        <v>2409</v>
      </c>
      <c r="H2268" s="43">
        <v>2413</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2448</v>
      </c>
      <c r="E2269" s="45" t="s">
        <v>3738</v>
      </c>
      <c r="F2269" s="6" t="s">
        <v>2452</v>
      </c>
      <c r="G2269" s="45" t="s">
        <v>2409</v>
      </c>
      <c r="H2269" s="43">
        <v>2414</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8"/>
        <v>Additional Fuel Tax or Subsidy Rate by Fuel</v>
      </c>
      <c r="D2270" s="6" t="s">
        <v>2449</v>
      </c>
      <c r="E2270" s="45" t="s">
        <v>3738</v>
      </c>
      <c r="F2270" s="6" t="s">
        <v>2453</v>
      </c>
      <c r="G2270" s="45" t="s">
        <v>2409</v>
      </c>
      <c r="H2270" s="43">
        <v>2415</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s="4" customFormat="1">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8"/>
        <v>Additional Fuel Tax or Subsidy Rate by Fuel</v>
      </c>
      <c r="D2271" s="45" t="s">
        <v>49</v>
      </c>
      <c r="E2271" s="45" t="s">
        <v>3739</v>
      </c>
      <c r="F2271" s="45" t="s">
        <v>89</v>
      </c>
      <c r="G2271" s="45" t="s">
        <v>2771</v>
      </c>
      <c r="H2271" s="43">
        <v>2416</v>
      </c>
      <c r="I2271" s="324" t="s">
        <v>40</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s="4" customFormat="1">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8"/>
        <v>Additional Fuel Tax or Subsidy Rate by Fuel</v>
      </c>
      <c r="D2272" s="6" t="s">
        <v>436</v>
      </c>
      <c r="E2272" s="45" t="s">
        <v>3739</v>
      </c>
      <c r="F2272" s="6" t="s">
        <v>433</v>
      </c>
      <c r="G2272" s="45" t="s">
        <v>2771</v>
      </c>
      <c r="H2272" s="43">
        <v>2417</v>
      </c>
      <c r="I2272" s="325" t="s">
        <v>41</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s="4" customFormat="1">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8"/>
        <v>Additional Fuel Tax or Subsidy Rate by Fuel</v>
      </c>
      <c r="D2273" s="6" t="s">
        <v>43</v>
      </c>
      <c r="E2273" s="45" t="s">
        <v>3739</v>
      </c>
      <c r="F2273" s="6" t="s">
        <v>83</v>
      </c>
      <c r="G2273" s="45" t="s">
        <v>2771</v>
      </c>
      <c r="H2273" s="43">
        <v>2418</v>
      </c>
      <c r="I2273" s="325"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s="4" customFormat="1">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8"/>
        <v>Additional Fuel Tax or Subsidy Rate by Fuel</v>
      </c>
      <c r="D2274" s="6" t="s">
        <v>44</v>
      </c>
      <c r="E2274" s="45" t="s">
        <v>3739</v>
      </c>
      <c r="F2274" s="6" t="s">
        <v>84</v>
      </c>
      <c r="G2274" s="45" t="s">
        <v>2771</v>
      </c>
      <c r="H2274" s="43">
        <v>2419</v>
      </c>
      <c r="I2274" s="325" t="s">
        <v>41</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s="4" customFormat="1">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8"/>
        <v>Additional Fuel Tax or Subsidy Rate by Fuel</v>
      </c>
      <c r="D2275" s="6" t="s">
        <v>48</v>
      </c>
      <c r="E2275" s="45" t="s">
        <v>3739</v>
      </c>
      <c r="F2275" s="6" t="s">
        <v>88</v>
      </c>
      <c r="G2275" s="45" t="s">
        <v>2771</v>
      </c>
      <c r="H2275" s="43">
        <v>2420</v>
      </c>
      <c r="I2275" s="325"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s="4" customFormat="1">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8"/>
        <v>Additional Fuel Tax or Subsidy Rate by Fuel</v>
      </c>
      <c r="D2276" s="6" t="s">
        <v>50</v>
      </c>
      <c r="E2276" s="45" t="s">
        <v>3739</v>
      </c>
      <c r="F2276" s="6" t="s">
        <v>91</v>
      </c>
      <c r="G2276" s="45" t="s">
        <v>2771</v>
      </c>
      <c r="H2276" s="43">
        <v>2421</v>
      </c>
      <c r="I2276" s="325"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s="4" customFormat="1">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8"/>
        <v>Additional Fuel Tax or Subsidy Rate by Fuel</v>
      </c>
      <c r="D2277" s="6" t="s">
        <v>51</v>
      </c>
      <c r="E2277" s="45" t="s">
        <v>3739</v>
      </c>
      <c r="F2277" s="6" t="s">
        <v>92</v>
      </c>
      <c r="G2277" s="45" t="s">
        <v>2771</v>
      </c>
      <c r="H2277" s="43">
        <v>2422</v>
      </c>
      <c r="I2277" s="325"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8"/>
        <v>Additional Fuel Tax or Subsidy Rate by Fuel</v>
      </c>
      <c r="D2278" s="6" t="s">
        <v>52</v>
      </c>
      <c r="E2278" s="45" t="s">
        <v>3739</v>
      </c>
      <c r="F2278" s="6" t="s">
        <v>93</v>
      </c>
      <c r="G2278" s="45" t="s">
        <v>2771</v>
      </c>
      <c r="H2278" s="43">
        <v>2423</v>
      </c>
      <c r="I2278" s="325" t="s">
        <v>41</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8"/>
        <v>Additional Fuel Tax or Subsidy Rate by Fuel</v>
      </c>
      <c r="D2279" s="6" t="s">
        <v>53</v>
      </c>
      <c r="E2279" s="45" t="s">
        <v>3739</v>
      </c>
      <c r="F2279" s="6" t="s">
        <v>94</v>
      </c>
      <c r="G2279" s="45" t="s">
        <v>2771</v>
      </c>
      <c r="H2279" s="43">
        <v>2424</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8"/>
        <v>Additional Fuel Tax or Subsidy Rate by Fuel</v>
      </c>
      <c r="D2280" s="6" t="s">
        <v>2454</v>
      </c>
      <c r="E2280" s="45" t="s">
        <v>3739</v>
      </c>
      <c r="F2280" s="6" t="s">
        <v>2455</v>
      </c>
      <c r="G2280" s="45" t="s">
        <v>2771</v>
      </c>
      <c r="H2280" s="43">
        <v>2425</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ref="C2281:C2287" si="79">C$2152</f>
        <v>Additional Fuel Tax or Subsidy Rate by Fuel</v>
      </c>
      <c r="D2281" s="6" t="s">
        <v>71</v>
      </c>
      <c r="E2281" s="45" t="s">
        <v>3739</v>
      </c>
      <c r="F2281" s="6" t="s">
        <v>95</v>
      </c>
      <c r="G2281" s="45" t="s">
        <v>2771</v>
      </c>
      <c r="H2281" s="43">
        <v>2426</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si="79"/>
        <v>Additional Fuel Tax or Subsidy Rate by Fuel</v>
      </c>
      <c r="D2282" s="6" t="s">
        <v>429</v>
      </c>
      <c r="E2282" s="45" t="s">
        <v>3739</v>
      </c>
      <c r="F2282" s="6" t="s">
        <v>430</v>
      </c>
      <c r="G2282" s="45" t="s">
        <v>2771</v>
      </c>
      <c r="H2282" s="43">
        <v>2427</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9"/>
        <v>Additional Fuel Tax or Subsidy Rate by Fuel</v>
      </c>
      <c r="D2283" s="6" t="s">
        <v>2446</v>
      </c>
      <c r="E2283" s="45" t="s">
        <v>3739</v>
      </c>
      <c r="F2283" s="6" t="s">
        <v>2450</v>
      </c>
      <c r="G2283" s="45" t="s">
        <v>2771</v>
      </c>
      <c r="H2283" s="43">
        <v>2428</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si="79"/>
        <v>Additional Fuel Tax or Subsidy Rate by Fuel</v>
      </c>
      <c r="D2284" s="6" t="s">
        <v>2456</v>
      </c>
      <c r="E2284" s="45" t="s">
        <v>3739</v>
      </c>
      <c r="F2284" s="6" t="s">
        <v>2457</v>
      </c>
      <c r="G2284" s="45" t="s">
        <v>2771</v>
      </c>
      <c r="H2284" s="43">
        <v>2429</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2447</v>
      </c>
      <c r="E2285" s="45" t="s">
        <v>3739</v>
      </c>
      <c r="F2285" s="6" t="s">
        <v>2451</v>
      </c>
      <c r="G2285" s="45" t="s">
        <v>2771</v>
      </c>
      <c r="H2285" s="43">
        <v>2430</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2448</v>
      </c>
      <c r="E2286" s="45" t="s">
        <v>3739</v>
      </c>
      <c r="F2286" s="6" t="s">
        <v>2452</v>
      </c>
      <c r="G2286" s="45" t="s">
        <v>2771</v>
      </c>
      <c r="H2286" s="43">
        <v>2431</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2449</v>
      </c>
      <c r="E2287" s="45" t="s">
        <v>3739</v>
      </c>
      <c r="F2287" s="6" t="s">
        <v>2453</v>
      </c>
      <c r="G2287" s="45" t="s">
        <v>2771</v>
      </c>
      <c r="H2287" s="43">
        <v>2432</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Non BAU Carbon Tax Vehicle Qualification</v>
      </c>
      <c r="C2288" t="s">
        <v>3695</v>
      </c>
      <c r="H2288" s="43">
        <v>2286</v>
      </c>
      <c r="I2288" s="322" t="s">
        <v>40</v>
      </c>
      <c r="J2288" s="255" t="str">
        <f>IF(ISBLANK(INDEX('Policy Characteristics'!D:D,MATCH($C2288,'Policy Characteristics'!$C:$C,0))),"",INDEX('Policy Characteristics'!D:D,MATCH($C2288,'Policy Characteristics'!$C:$C,0)))</f>
        <v/>
      </c>
      <c r="K2288" s="254" t="str">
        <f>IF(ISBLANK(INDEX('Policy Characteristics'!E:E,MATCH($C2288,'Policy Characteristics'!$C:$C,0))),"",INDEX('Policy Characteristics'!E:E,MATCH($C2288,'Policy Characteristics'!$C:$C,0)))</f>
        <v/>
      </c>
      <c r="L2288" s="359">
        <f>IF(ISBLANK(INDEX('Policy Characteristics'!F:F,MATCH($C2288,'Policy Characteristics'!$C:$C,0))),"",INDEX('Policy Characteristics'!F:F,MATCH($C2288,'Policy Characteristics'!$C:$C,0)))</f>
        <v>0</v>
      </c>
      <c r="M2288" s="359">
        <f>IF(ISBLANK(INDEX('Policy Characteristics'!G:G,MATCH($C2288,'Policy Characteristics'!$C:$C,0))),"",INDEX('Policy Characteristics'!G:G,MATCH($C2288,'Policy Characteristics'!$C:$C,0)))</f>
        <v>1</v>
      </c>
      <c r="N2288" s="359">
        <f>IF(ISBLANK(INDEX('Policy Characteristics'!H:H,MATCH($C2288,'Policy Characteristics'!$C:$C,0))),"",INDEX('Policy Characteristics'!H:H,MATCH($C2288,'Policy Characteristics'!$C:$C,0)))</f>
        <v>1</v>
      </c>
      <c r="O2288" s="254" t="str">
        <f>IF(ISBLANK(INDEX('Policy Characteristics'!I:I,MATCH($C2288,'Policy Characteristics'!$C:$C,0))),"",INDEX('Policy Characteristics'!I:I,MATCH($C2288,'Policy Characteristics'!$C:$C,0)))</f>
        <v>on/off</v>
      </c>
      <c r="P2288" s="254" t="str">
        <f>IF(ISBLANK(INDEX('Policy Characteristics'!J:J,MATCH($C2288,'Policy Characteristics'!$C:$C,0))),"",INDEX('Policy Characteristics'!J:J,MATCH($C2288,'Policy Characteristics'!$C:$C,0)))</f>
        <v xml:space="preserve">**Description:** This lever determines which vehicle types are captured under the scope of a carbon tax. In some regions, only certain vehicle types are covered by a carbon tax or cap. </v>
      </c>
      <c r="Q2288" s="254" t="str">
        <f>IF(ISBLANK(INDEX('Policy Characteristics'!K:K,MATCH($C2288,'Policy Characteristics'!$C:$C,0))),"",INDEX('Policy Characteristics'!K:K,MATCH($C2288,'Policy Characteristics'!$C:$C,0)))</f>
        <v/>
      </c>
      <c r="R2288" s="254" t="str">
        <f>IF(ISBLANK(INDEX('Policy Characteristics'!L:L,MATCH($C2288,'Policy Characteristics'!$C:$C,0))),"",INDEX('Policy Characteristics'!L:L,MATCH($C2288,'Policy Characteristics'!$C:$C,0)))</f>
        <v/>
      </c>
    </row>
    <row r="2289" spans="1:18">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Non BAU Carbon Tax Industry Qualification</v>
      </c>
      <c r="C2289" t="s">
        <v>3696</v>
      </c>
      <c r="H2289" s="43">
        <v>2287</v>
      </c>
      <c r="I2289" s="322" t="s">
        <v>40</v>
      </c>
      <c r="J2289" s="255" t="str">
        <f>IF(ISBLANK(INDEX('Policy Characteristics'!D:D,MATCH($C2289,'Policy Characteristics'!$C:$C,0))),"",INDEX('Policy Characteristics'!D:D,MATCH($C2289,'Policy Characteristics'!$C:$C,0)))</f>
        <v/>
      </c>
      <c r="K2289" s="254" t="str">
        <f>IF(ISBLANK(INDEX('Policy Characteristics'!E:E,MATCH($C2289,'Policy Characteristics'!$C:$C,0))),"",INDEX('Policy Characteristics'!E:E,MATCH($C2289,'Policy Characteristics'!$C:$C,0)))</f>
        <v/>
      </c>
      <c r="L2289" s="359">
        <f>IF(ISBLANK(INDEX('Policy Characteristics'!F:F,MATCH($C2289,'Policy Characteristics'!$C:$C,0))),"",INDEX('Policy Characteristics'!F:F,MATCH($C2289,'Policy Characteristics'!$C:$C,0)))</f>
        <v>0</v>
      </c>
      <c r="M2289" s="359">
        <f>IF(ISBLANK(INDEX('Policy Characteristics'!G:G,MATCH($C2289,'Policy Characteristics'!$C:$C,0))),"",INDEX('Policy Characteristics'!G:G,MATCH($C2289,'Policy Characteristics'!$C:$C,0)))</f>
        <v>1</v>
      </c>
      <c r="N2289" s="359">
        <f>IF(ISBLANK(INDEX('Policy Characteristics'!H:H,MATCH($C2289,'Policy Characteristics'!$C:$C,0))),"",INDEX('Policy Characteristics'!H:H,MATCH($C2289,'Policy Characteristics'!$C:$C,0)))</f>
        <v>1</v>
      </c>
      <c r="O2289" s="254" t="str">
        <f>IF(ISBLANK(INDEX('Policy Characteristics'!I:I,MATCH($C2289,'Policy Characteristics'!$C:$C,0))),"",INDEX('Policy Characteristics'!I:I,MATCH($C2289,'Policy Characteristics'!$C:$C,0)))</f>
        <v>on/off</v>
      </c>
      <c r="P2289" s="254" t="str">
        <f>IF(ISBLANK(INDEX('Policy Characteristics'!J:J,MATCH($C2289,'Policy Characteristics'!$C:$C,0))),"",INDEX('Policy Characteristics'!J:J,MATCH($C2289,'Policy Characteristics'!$C:$C,0)))</f>
        <v xml:space="preserve">**Description:** This lever determines which industry categories are captured under the scope of a carbon tax. In some regions, only certain industries are covered by a carbon tax or cap. </v>
      </c>
      <c r="Q2289" s="254" t="str">
        <f>IF(ISBLANK(INDEX('Policy Characteristics'!K:K,MATCH($C2289,'Policy Characteristics'!$C:$C,0))),"",INDEX('Policy Characteristics'!K:K,MATCH($C2289,'Policy Characteristics'!$C:$C,0)))</f>
        <v/>
      </c>
      <c r="R2289" s="254" t="str">
        <f>IF(ISBLANK(INDEX('Policy Characteristics'!L:L,MATCH($C2289,'Policy Characteristics'!$C:$C,0))),"",INDEX('Policy Characteristics'!L:L,MATCH($C2289,'Policy Characteristics'!$C:$C,0)))</f>
        <v/>
      </c>
    </row>
    <row r="2290" spans="1:18">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Non BAU CBAM Industry Qualification</v>
      </c>
      <c r="C2290" t="s">
        <v>3697</v>
      </c>
      <c r="H2290" s="43">
        <v>2288</v>
      </c>
      <c r="I2290" s="322" t="s">
        <v>40</v>
      </c>
      <c r="J2290" s="255" t="str">
        <f>IF(ISBLANK(INDEX('Policy Characteristics'!D:D,MATCH($C2290,'Policy Characteristics'!$C:$C,0))),"",INDEX('Policy Characteristics'!D:D,MATCH($C2290,'Policy Characteristics'!$C:$C,0)))</f>
        <v/>
      </c>
      <c r="K2290" s="254" t="str">
        <f>IF(ISBLANK(INDEX('Policy Characteristics'!E:E,MATCH($C2290,'Policy Characteristics'!$C:$C,0))),"",INDEX('Policy Characteristics'!E:E,MATCH($C2290,'Policy Characteristics'!$C:$C,0)))</f>
        <v/>
      </c>
      <c r="L2290" s="359">
        <f>IF(ISBLANK(INDEX('Policy Characteristics'!F:F,MATCH($C2290,'Policy Characteristics'!$C:$C,0))),"",INDEX('Policy Characteristics'!F:F,MATCH($C2290,'Policy Characteristics'!$C:$C,0)))</f>
        <v>0</v>
      </c>
      <c r="M2290" s="359">
        <f>IF(ISBLANK(INDEX('Policy Characteristics'!G:G,MATCH($C2290,'Policy Characteristics'!$C:$C,0))),"",INDEX('Policy Characteristics'!G:G,MATCH($C2290,'Policy Characteristics'!$C:$C,0)))</f>
        <v>1</v>
      </c>
      <c r="N2290" s="359">
        <f>IF(ISBLANK(INDEX('Policy Characteristics'!H:H,MATCH($C2290,'Policy Characteristics'!$C:$C,0))),"",INDEX('Policy Characteristics'!H:H,MATCH($C2290,'Policy Characteristics'!$C:$C,0)))</f>
        <v>1</v>
      </c>
      <c r="O2290" s="254" t="str">
        <f>IF(ISBLANK(INDEX('Policy Characteristics'!I:I,MATCH($C2290,'Policy Characteristics'!$C:$C,0))),"",INDEX('Policy Characteristics'!I:I,MATCH($C2290,'Policy Characteristics'!$C:$C,0)))</f>
        <v>on/off</v>
      </c>
      <c r="P2290" s="254" t="str">
        <f>IF(ISBLANK(INDEX('Policy Characteristics'!J:J,MATCH($C2290,'Policy Characteristics'!$C:$C,0))),"",INDEX('Policy Characteristics'!J:J,MATCH($C2290,'Policy Characteristics'!$C:$C,0)))</f>
        <v>**Description:** This lever determines which industry categories are captured under the scope of a carbon border adjustment mechanism. In some regions, only certain industries are covered by a border mechanism.</v>
      </c>
      <c r="Q2290" s="254" t="str">
        <f>IF(ISBLANK(INDEX('Policy Characteristics'!K:K,MATCH($C2290,'Policy Characteristics'!$C:$C,0))),"",INDEX('Policy Characteristics'!K:K,MATCH($C2290,'Policy Characteristics'!$C:$C,0)))</f>
        <v/>
      </c>
      <c r="R2290" s="254" t="str">
        <f>IF(ISBLANK(INDEX('Policy Characteristics'!L:L,MATCH($C2290,'Policy Characteristics'!$C:$C,0))),"",INDEX('Policy Characteristics'!L:L,MATCH($C2290,'Policy Characteristics'!$C:$C,0)))</f>
        <v/>
      </c>
    </row>
    <row r="2291" spans="1:18">
      <c r="A2291" s="254" t="str">
        <f>IF(ISBLANK(INDEX('Policy Characteristics'!A:A,MATCH($C2291,'Policy Characteristics'!$C:$C,0))),"",INDEX('Policy Characteristics'!A:A,MATCH($C2291,'Policy Characteristics'!$C:$C,0)))</f>
        <v>Research and Development</v>
      </c>
      <c r="B2291" s="262" t="str">
        <f>IF(ISBLANK(INDEX('Policy Characteristics'!B:B,MATCH($C2291,'Policy Characteristics'!$C:$C,0))),"",INDEX('Policy Characteristics'!B:B,MATCH($C2291,'Policy Characteristics'!$C:$C,0)))</f>
        <v>Capital Cost Reduction</v>
      </c>
      <c r="C2291" t="s">
        <v>275</v>
      </c>
      <c r="D2291" s="45" t="s">
        <v>110</v>
      </c>
      <c r="E2291" s="45"/>
      <c r="F2291" s="45" t="s">
        <v>302</v>
      </c>
      <c r="G2291" s="45"/>
      <c r="H2291" s="43">
        <v>85</v>
      </c>
      <c r="I2291" s="324" t="s">
        <v>40</v>
      </c>
      <c r="J2291" s="255" t="str">
        <f>IF(ISBLANK(INDEX('Policy Characteristics'!D:D,MATCH($C2291,'Policy Characteristics'!$C:$C,0))),"",INDEX('Policy Characteristics'!D:D,MATCH($C2291,'Policy Characteristics'!$C:$C,0)))</f>
        <v>R&amp;D Capital Cost Reductions</v>
      </c>
      <c r="K2291" s="254" t="str">
        <f>IF(ISBLANK(INDEX('Policy Characteristics'!E:E,MATCH($C2291,'Policy Characteristics'!$C:$C,0))),"",INDEX('Policy Characteristics'!E:E,MATCH($C2291,'Policy Characteristics'!$C:$C,0)))</f>
        <v>RnD building capital cost reduction</v>
      </c>
      <c r="L2291" s="261">
        <f>IF(ISBLANK(INDEX('Policy Characteristics'!F:F,MATCH($C2291,'Policy Characteristics'!$C:$C,0))),"",INDEX('Policy Characteristics'!F:F,MATCH($C2291,'Policy Characteristics'!$C:$C,0)))</f>
        <v>0</v>
      </c>
      <c r="M2291" s="261">
        <f>IF(ISBLANK(INDEX('Policy Characteristics'!G:G,MATCH($C2291,'Policy Characteristics'!$C:$C,0))),"",INDEX('Policy Characteristics'!G:G,MATCH($C2291,'Policy Characteristics'!$C:$C,0)))</f>
        <v>0.4</v>
      </c>
      <c r="N2291" s="261">
        <f>IF(ISBLANK(INDEX('Policy Characteristics'!H:H,MATCH($C2291,'Policy Characteristics'!$C:$C,0))),"",INDEX('Policy Characteristics'!H:H,MATCH($C2291,'Policy Characteristics'!$C:$C,0)))</f>
        <v>0.01</v>
      </c>
      <c r="O2291" s="254" t="str">
        <f>IF(ISBLANK(INDEX('Policy Characteristics'!I:I,MATCH($C2291,'Policy Characteristics'!$C:$C,0))),"",INDEX('Policy Characteristics'!I:I,MATCH($C2291,'Policy Characteristics'!$C:$C,0)))</f>
        <v>% reduction in cost</v>
      </c>
      <c r="P2291" s="254" t="str">
        <f>IF(ISBLANK(INDEX('Policy Characteristics'!J:J,MATCH($C2291,'Policy Characteristics'!$C:$C,0))),"",INDEX('Policy Characteristics'!J:J,MATCH($C2291,'Policy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1" s="254" t="str">
        <f>IF(ISBLANK(INDEX('Policy Characteristics'!K:K,MATCH($C2291,'Policy Characteristics'!$C:$C,0))),"",INDEX('Policy Characteristics'!K:K,MATCH($C2291,'Policy Characteristics'!$C:$C,0)))</f>
        <v>architectural-design.html#rnd</v>
      </c>
      <c r="R2291" s="254" t="str">
        <f>IF(ISBLANK(INDEX('Policy Characteristics'!L:L,MATCH($C2291,'Policy Characteristics'!$C:$C,0))),"",INDEX('Policy Characteristics'!L:L,MATCH($C2291,'Policy Characteristics'!$C:$C,0)))</f>
        <v>research-and-development.html</v>
      </c>
    </row>
    <row r="2292" spans="1:18">
      <c r="A2292" s="254" t="str">
        <f>IF(ISBLANK(INDEX('Policy Characteristics'!A:A,MATCH($C2292,'Policy Characteristics'!$C:$C,0))),"",INDEX('Policy Characteristics'!A:A,MATCH($C2292,'Policy Characteristics'!$C:$C,0)))</f>
        <v>Research and Development</v>
      </c>
      <c r="B2292" s="262" t="str">
        <f>IF(ISBLANK(INDEX('Policy Characteristics'!B:B,MATCH($C2292,'Policy Characteristics'!$C:$C,0))),"",INDEX('Policy Characteristics'!B:B,MATCH($C2292,'Policy Characteristics'!$C:$C,0)))</f>
        <v>Capital Cost Reduction</v>
      </c>
      <c r="C2292" s="254" t="str">
        <f t="shared" ref="C2292:C2296" si="80">C$2291</f>
        <v>RnD Building Capital Cost Perc Reduction</v>
      </c>
      <c r="D2292" s="45" t="s">
        <v>111</v>
      </c>
      <c r="E2292" s="45"/>
      <c r="F2292" s="45" t="s">
        <v>303</v>
      </c>
      <c r="G2292" s="45"/>
      <c r="H2292" s="43">
        <v>86</v>
      </c>
      <c r="I2292" s="324" t="s">
        <v>40</v>
      </c>
      <c r="J2292" s="255" t="str">
        <f>IF(ISBLANK(INDEX('Policy Characteristics'!D:D,MATCH($C2292,'Policy Characteristics'!$C:$C,0))),"",INDEX('Policy Characteristics'!D:D,MATCH($C2292,'Policy Characteristics'!$C:$C,0)))</f>
        <v>R&amp;D Capital Cost Reductions</v>
      </c>
      <c r="K2292" s="254" t="str">
        <f>IF(ISBLANK(INDEX('Policy Characteristics'!E:E,MATCH($C2292,'Policy Characteristics'!$C:$C,0))),"",INDEX('Policy Characteristics'!E:E,MATCH($C2292,'Policy Characteristics'!$C:$C,0)))</f>
        <v>RnD building capital cost reduction</v>
      </c>
      <c r="L2292" s="261">
        <f>IF(ISBLANK(INDEX('Policy Characteristics'!F:F,MATCH($C2292,'Policy Characteristics'!$C:$C,0))),"",INDEX('Policy Characteristics'!F:F,MATCH($C2292,'Policy Characteristics'!$C:$C,0)))</f>
        <v>0</v>
      </c>
      <c r="M2292" s="261">
        <f>IF(ISBLANK(INDEX('Policy Characteristics'!G:G,MATCH($C2292,'Policy Characteristics'!$C:$C,0))),"",INDEX('Policy Characteristics'!G:G,MATCH($C2292,'Policy Characteristics'!$C:$C,0)))</f>
        <v>0.4</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reduction in cost</v>
      </c>
      <c r="P2292" s="254" t="str">
        <f>IF(ISBLANK(INDEX('Policy Characteristics'!J:J,MATCH($C2292,'Policy Characteristics'!$C:$C,0))),"",INDEX('Policy Characteristics'!J:J,MATCH($C2292,'Policy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2" s="254" t="str">
        <f>IF(ISBLANK(INDEX('Policy Characteristics'!K:K,MATCH($C2292,'Policy Characteristics'!$C:$C,0))),"",INDEX('Policy Characteristics'!K:K,MATCH($C2292,'Policy Characteristics'!$C:$C,0)))</f>
        <v>architectural-design.html#rnd</v>
      </c>
      <c r="R2292" s="254" t="str">
        <f>IF(ISBLANK(INDEX('Policy Characteristics'!L:L,MATCH($C2292,'Policy Characteristics'!$C:$C,0))),"",INDEX('Policy Characteristics'!L:L,MATCH($C2292,'Policy Characteristics'!$C:$C,0)))</f>
        <v>research-and-development.html</v>
      </c>
    </row>
    <row r="2293" spans="1:18">
      <c r="A2293" s="254" t="str">
        <f>IF(ISBLANK(INDEX('Policy Characteristics'!A:A,MATCH($C2293,'Policy Characteristics'!$C:$C,0))),"",INDEX('Policy Characteristics'!A:A,MATCH($C2293,'Policy Characteristics'!$C:$C,0)))</f>
        <v>Research and Development</v>
      </c>
      <c r="B2293" s="262" t="str">
        <f>IF(ISBLANK(INDEX('Policy Characteristics'!B:B,MATCH($C2293,'Policy Characteristics'!$C:$C,0))),"",INDEX('Policy Characteristics'!B:B,MATCH($C2293,'Policy Characteristics'!$C:$C,0)))</f>
        <v>Capital Cost Reduction</v>
      </c>
      <c r="C2293" s="254" t="str">
        <f t="shared" si="80"/>
        <v>RnD Building Capital Cost Perc Reduction</v>
      </c>
      <c r="D2293" s="45" t="s">
        <v>112</v>
      </c>
      <c r="E2293" s="45"/>
      <c r="F2293" s="45" t="s">
        <v>304</v>
      </c>
      <c r="G2293" s="45"/>
      <c r="H2293" s="43">
        <v>87</v>
      </c>
      <c r="I2293" s="324" t="s">
        <v>40</v>
      </c>
      <c r="J2293" s="255" t="str">
        <f>IF(ISBLANK(INDEX('Policy Characteristics'!D:D,MATCH($C2293,'Policy Characteristics'!$C:$C,0))),"",INDEX('Policy Characteristics'!D:D,MATCH($C2293,'Policy Characteristics'!$C:$C,0)))</f>
        <v>R&amp;D Capital Cost Reductions</v>
      </c>
      <c r="K2293" s="254" t="str">
        <f>IF(ISBLANK(INDEX('Policy Characteristics'!E:E,MATCH($C2293,'Policy Characteristics'!$C:$C,0))),"",INDEX('Policy Characteristics'!E:E,MATCH($C2293,'Policy Characteristics'!$C:$C,0)))</f>
        <v>RnD building capital cost reduction</v>
      </c>
      <c r="L2293" s="261">
        <f>IF(ISBLANK(INDEX('Policy Characteristics'!F:F,MATCH($C2293,'Policy Characteristics'!$C:$C,0))),"",INDEX('Policy Characteristics'!F:F,MATCH($C2293,'Policy Characteristics'!$C:$C,0)))</f>
        <v>0</v>
      </c>
      <c r="M2293" s="261">
        <f>IF(ISBLANK(INDEX('Policy Characteristics'!G:G,MATCH($C2293,'Policy Characteristics'!$C:$C,0))),"",INDEX('Policy Characteristics'!G:G,MATCH($C2293,'Policy Characteristics'!$C:$C,0)))</f>
        <v>0.4</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reduction in cost</v>
      </c>
      <c r="P2293" s="254" t="str">
        <f>IF(ISBLANK(INDEX('Policy Characteristics'!J:J,MATCH($C2293,'Policy Characteristics'!$C:$C,0))),"",INDEX('Policy Characteristics'!J:J,MATCH($C2293,'Policy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3" s="254" t="str">
        <f>IF(ISBLANK(INDEX('Policy Characteristics'!K:K,MATCH($C2293,'Policy Characteristics'!$C:$C,0))),"",INDEX('Policy Characteristics'!K:K,MATCH($C2293,'Policy Characteristics'!$C:$C,0)))</f>
        <v>architectural-design.html#rnd</v>
      </c>
      <c r="R2293" s="254" t="str">
        <f>IF(ISBLANK(INDEX('Policy Characteristics'!L:L,MATCH($C2293,'Policy Characteristics'!$C:$C,0))),"",INDEX('Policy Characteristics'!L:L,MATCH($C2293,'Policy Characteristics'!$C:$C,0)))</f>
        <v>research-and-development.html</v>
      </c>
    </row>
    <row r="2294" spans="1:18">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s="254" t="str">
        <f t="shared" si="80"/>
        <v>RnD Building Capital Cost Perc Reduction</v>
      </c>
      <c r="D2294" s="45" t="s">
        <v>113</v>
      </c>
      <c r="E2294" s="45"/>
      <c r="F2294" s="45" t="s">
        <v>305</v>
      </c>
      <c r="G2294" s="45"/>
      <c r="H2294" s="43">
        <v>88</v>
      </c>
      <c r="I2294" s="324" t="s">
        <v>40</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building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si="80"/>
        <v>RnD Building Capital Cost Perc Reduction</v>
      </c>
      <c r="D2295" s="45" t="s">
        <v>114</v>
      </c>
      <c r="E2295" s="45"/>
      <c r="F2295" s="45" t="s">
        <v>306</v>
      </c>
      <c r="G2295" s="45"/>
      <c r="H2295" s="43">
        <v>89</v>
      </c>
      <c r="I2295" s="324" t="s">
        <v>40</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building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Building Capital Cost Perc Reduction</v>
      </c>
      <c r="D2296" s="45" t="s">
        <v>115</v>
      </c>
      <c r="E2296" s="45"/>
      <c r="F2296" s="45" t="s">
        <v>307</v>
      </c>
      <c r="G2296" s="45"/>
      <c r="H2296" s="43">
        <v>90</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building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t="s">
        <v>276</v>
      </c>
      <c r="D2297" s="45"/>
      <c r="E2297" s="45"/>
      <c r="F2297" s="45" t="s">
        <v>23</v>
      </c>
      <c r="G2297" s="45"/>
      <c r="H2297" s="43">
        <v>91</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CCS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t="s">
        <v>277</v>
      </c>
      <c r="D2298" s="45" t="s">
        <v>434</v>
      </c>
      <c r="E2298" s="45"/>
      <c r="F2298" s="45" t="s">
        <v>437</v>
      </c>
      <c r="G2298" s="45"/>
      <c r="H2298" s="43">
        <v>92</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electricity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ref="C2299:C2321" si="81">C$2298</f>
        <v>RnD Electricity Capital Cost Perc Reduction</v>
      </c>
      <c r="D2299" s="6" t="s">
        <v>3464</v>
      </c>
      <c r="E2299" s="45"/>
      <c r="F2299" s="6" t="s">
        <v>3476</v>
      </c>
      <c r="G2299" s="45"/>
      <c r="H2299" s="43">
        <v>93</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electricity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si="81"/>
        <v>RnD Electricity Capital Cost Perc Reduction</v>
      </c>
      <c r="D2300" s="6" t="s">
        <v>3465</v>
      </c>
      <c r="E2300" s="45"/>
      <c r="F2300" s="6" t="s">
        <v>3477</v>
      </c>
      <c r="G2300" s="45"/>
      <c r="H2300" s="43">
        <v>1810</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electricity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1"/>
        <v>RnD Electricity Capital Cost Perc Reduction</v>
      </c>
      <c r="D2301" s="6" t="s">
        <v>72</v>
      </c>
      <c r="E2301" s="45"/>
      <c r="F2301" s="6" t="s">
        <v>3478</v>
      </c>
      <c r="G2301" s="45"/>
      <c r="H2301" s="43">
        <v>94</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1"/>
        <v>RnD Electricity Capital Cost Perc Reduction</v>
      </c>
      <c r="D2302" s="6" t="s">
        <v>73</v>
      </c>
      <c r="E2302" s="45"/>
      <c r="F2302" s="6" t="s">
        <v>308</v>
      </c>
      <c r="G2302" s="45"/>
      <c r="H2302" s="43">
        <v>95</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Electricity Capital Cost Perc Reduction</v>
      </c>
      <c r="D2303" s="6" t="s">
        <v>435</v>
      </c>
      <c r="E2303" s="45"/>
      <c r="F2303" s="6" t="s">
        <v>439</v>
      </c>
      <c r="G2303" s="45"/>
      <c r="H2303" s="43">
        <v>96</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s="254" t="str">
        <f t="shared" si="81"/>
        <v>RnD Electricity Capital Cost Perc Reduction</v>
      </c>
      <c r="D2304" s="6" t="s">
        <v>74</v>
      </c>
      <c r="E2304" s="45"/>
      <c r="F2304" s="6" t="s">
        <v>309</v>
      </c>
      <c r="G2304" s="45"/>
      <c r="H2304" s="43">
        <v>97</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electricity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si="81"/>
        <v>RnD Electricity Capital Cost Perc Reduction</v>
      </c>
      <c r="D2305" s="6" t="s">
        <v>75</v>
      </c>
      <c r="E2305" s="45"/>
      <c r="F2305" s="6" t="s">
        <v>310</v>
      </c>
      <c r="G2305" s="45"/>
      <c r="H2305" s="43">
        <v>98</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Electricity Capital Cost Perc Reduction</v>
      </c>
      <c r="D2306" s="6" t="s">
        <v>76</v>
      </c>
      <c r="E2306" s="45"/>
      <c r="F2306" s="6" t="s">
        <v>311</v>
      </c>
      <c r="G2306" s="45"/>
      <c r="H2306" s="43">
        <v>99</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Electricity Capital Cost Perc Reduction</v>
      </c>
      <c r="D2307" s="6" t="s">
        <v>2406</v>
      </c>
      <c r="E2307" s="45"/>
      <c r="F2307" s="6" t="s">
        <v>3479</v>
      </c>
      <c r="G2307" s="45"/>
      <c r="H2307" s="43">
        <v>192</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Electricity Capital Cost Perc Reduction</v>
      </c>
      <c r="D2308" s="6" t="s">
        <v>295</v>
      </c>
      <c r="E2308" s="45"/>
      <c r="F2308" s="6" t="s">
        <v>3480</v>
      </c>
      <c r="G2308" s="45"/>
      <c r="H2308" s="43">
        <v>180</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Electricity Capital Cost Perc Reduction</v>
      </c>
      <c r="D2309" s="6" t="s">
        <v>296</v>
      </c>
      <c r="E2309" s="45"/>
      <c r="F2309" s="6" t="s">
        <v>2244</v>
      </c>
      <c r="G2309" s="45"/>
      <c r="H2309" s="43">
        <v>183</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Electricity Capital Cost Perc Reduction</v>
      </c>
      <c r="D2310" s="6" t="s">
        <v>431</v>
      </c>
      <c r="E2310" s="45"/>
      <c r="F2310" s="6" t="s">
        <v>432</v>
      </c>
      <c r="G2310" s="45"/>
      <c r="H2310" s="43">
        <v>1811</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Electricity Capital Cost Perc Reduction</v>
      </c>
      <c r="D2311" s="6" t="s">
        <v>440</v>
      </c>
      <c r="E2311" s="45"/>
      <c r="F2311" s="6" t="s">
        <v>442</v>
      </c>
      <c r="G2311" s="45"/>
      <c r="H2311" s="43">
        <v>1812</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Electricity Capital Cost Perc Reduction</v>
      </c>
      <c r="D2312" s="6" t="s">
        <v>2726</v>
      </c>
      <c r="E2312" s="45"/>
      <c r="F2312" s="6" t="s">
        <v>3481</v>
      </c>
      <c r="G2312" s="45"/>
      <c r="H2312" s="43">
        <v>1813</v>
      </c>
      <c r="I2312" s="324" t="s">
        <v>41</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Electricity Capital Cost Perc Reduction</v>
      </c>
      <c r="D2313" s="6" t="s">
        <v>2727</v>
      </c>
      <c r="E2313" s="45"/>
      <c r="F2313" s="6" t="s">
        <v>3482</v>
      </c>
      <c r="G2313" s="45"/>
      <c r="H2313" s="43">
        <v>1814</v>
      </c>
      <c r="I2313" s="324" t="s">
        <v>41</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Electricity Capital Cost Perc Reduction</v>
      </c>
      <c r="D2314" s="6" t="s">
        <v>2728</v>
      </c>
      <c r="E2314" s="45"/>
      <c r="F2314" s="6" t="s">
        <v>3483</v>
      </c>
      <c r="G2314" s="45"/>
      <c r="H2314" s="43">
        <v>1815</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Electricity Capital Cost Perc Reduction</v>
      </c>
      <c r="D2315" s="6" t="s">
        <v>3463</v>
      </c>
      <c r="E2315" s="45"/>
      <c r="F2315" s="6" t="s">
        <v>3484</v>
      </c>
      <c r="G2315" s="45"/>
      <c r="H2315" s="43">
        <v>1816</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Electricity Capital Cost Perc Reduction</v>
      </c>
      <c r="D2316" s="6" t="s">
        <v>3466</v>
      </c>
      <c r="E2316" s="45"/>
      <c r="F2316" s="6" t="s">
        <v>3485</v>
      </c>
      <c r="G2316" s="45"/>
      <c r="H2316" s="43">
        <v>1817</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Electricity Capital Cost Perc Reduction</v>
      </c>
      <c r="D2317" s="6" t="s">
        <v>3467</v>
      </c>
      <c r="E2317" s="45"/>
      <c r="F2317" s="6" t="s">
        <v>3486</v>
      </c>
      <c r="G2317" s="45"/>
      <c r="H2317" s="43">
        <v>1818</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Electricity Capital Cost Perc Reduction</v>
      </c>
      <c r="D2318" s="6" t="s">
        <v>3468</v>
      </c>
      <c r="E2318" s="45"/>
      <c r="F2318" s="6" t="s">
        <v>3487</v>
      </c>
      <c r="G2318" s="45"/>
      <c r="H2318" s="43">
        <v>1819</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Electricity Capital Cost Perc Reduction</v>
      </c>
      <c r="D2319" s="6" t="s">
        <v>3469</v>
      </c>
      <c r="E2319" s="45"/>
      <c r="F2319" s="6" t="s">
        <v>3488</v>
      </c>
      <c r="G2319" s="45"/>
      <c r="H2319" s="43">
        <v>1820</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Electricity Capital Cost Perc Reduction</v>
      </c>
      <c r="D2320" s="6" t="s">
        <v>3555</v>
      </c>
      <c r="E2320" s="45"/>
      <c r="F2320" s="6" t="s">
        <v>3557</v>
      </c>
      <c r="G2320" s="45"/>
      <c r="H2320" s="43">
        <v>1821</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Electricity Capital Cost Perc Reduction</v>
      </c>
      <c r="D2321" s="6" t="s">
        <v>3556</v>
      </c>
      <c r="E2321" s="45"/>
      <c r="F2321" s="6" t="s">
        <v>3558</v>
      </c>
      <c r="G2321" s="45"/>
      <c r="H2321" s="43">
        <v>2245</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t="s">
        <v>278</v>
      </c>
      <c r="D2322" t="s">
        <v>3038</v>
      </c>
      <c r="E2322" s="45"/>
      <c r="F2322" s="6" t="s">
        <v>3065</v>
      </c>
      <c r="G2322" s="45"/>
      <c r="H2322" s="43">
        <v>1462</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industry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ref="C2323:C2346" si="82">C$2322</f>
        <v>RnD Industry Capital Cost Perc Reduction</v>
      </c>
      <c r="D2323" t="s">
        <v>3039</v>
      </c>
      <c r="E2323" s="45"/>
      <c r="F2323" s="6" t="s">
        <v>3066</v>
      </c>
      <c r="G2323" s="45"/>
      <c r="H2323" s="43">
        <v>1463</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industry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2"/>
        <v>RnD Industry Capital Cost Perc Reduction</v>
      </c>
      <c r="D2324" t="s">
        <v>3040</v>
      </c>
      <c r="E2324" s="45"/>
      <c r="F2324" s="6" t="s">
        <v>3067</v>
      </c>
      <c r="G2324" s="45"/>
      <c r="H2324" s="43">
        <v>1464</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industry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2"/>
        <v>RnD Industry Capital Cost Perc Reduction</v>
      </c>
      <c r="D2325" t="s">
        <v>3041</v>
      </c>
      <c r="E2325" s="45"/>
      <c r="F2325" s="6" t="s">
        <v>3068</v>
      </c>
      <c r="G2325" s="45"/>
      <c r="H2325" s="43">
        <v>1465</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2"/>
        <v>RnD Industry Capital Cost Perc Reduction</v>
      </c>
      <c r="D2326" t="s">
        <v>3042</v>
      </c>
      <c r="E2326" s="45"/>
      <c r="F2326" s="6" t="s">
        <v>3069</v>
      </c>
      <c r="G2326" s="45"/>
      <c r="H2326" s="43">
        <v>1466</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Industry Capital Cost Perc Reduction</v>
      </c>
      <c r="D2327" t="s">
        <v>3043</v>
      </c>
      <c r="E2327" s="45"/>
      <c r="F2327" s="6" t="s">
        <v>3070</v>
      </c>
      <c r="G2327" s="45"/>
      <c r="H2327" s="43">
        <v>1467</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Industry Capital Cost Perc Reduction</v>
      </c>
      <c r="D2328" t="s">
        <v>3044</v>
      </c>
      <c r="E2328" s="45"/>
      <c r="F2328" s="6" t="s">
        <v>3071</v>
      </c>
      <c r="G2328" s="45"/>
      <c r="H2328" s="43">
        <v>1468</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254" t="str">
        <f t="shared" si="82"/>
        <v>RnD Industry Capital Cost Perc Reduction</v>
      </c>
      <c r="D2329" t="s">
        <v>3045</v>
      </c>
      <c r="E2329" s="45"/>
      <c r="F2329" s="6" t="s">
        <v>3072</v>
      </c>
      <c r="G2329" s="45"/>
      <c r="H2329" s="43">
        <v>1469</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si="82"/>
        <v>RnD Industry Capital Cost Perc Reduction</v>
      </c>
      <c r="D2330" t="s">
        <v>3046</v>
      </c>
      <c r="E2330" s="45"/>
      <c r="F2330" s="6" t="s">
        <v>3073</v>
      </c>
      <c r="G2330" s="45"/>
      <c r="H2330" s="43">
        <v>1470</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Industry Capital Cost Perc Reduction</v>
      </c>
      <c r="D2331" t="s">
        <v>3047</v>
      </c>
      <c r="E2331" s="45"/>
      <c r="F2331" s="6" t="s">
        <v>313</v>
      </c>
      <c r="G2331" s="45"/>
      <c r="H2331" s="43">
        <v>1471</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Industry Capital Cost Perc Reduction</v>
      </c>
      <c r="D2332" t="s">
        <v>3048</v>
      </c>
      <c r="E2332" s="45"/>
      <c r="F2332" s="6" t="s">
        <v>3074</v>
      </c>
      <c r="G2332" s="45"/>
      <c r="H2332" s="43">
        <v>1472</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Industry Capital Cost Perc Reduction</v>
      </c>
      <c r="D2333" t="s">
        <v>3049</v>
      </c>
      <c r="E2333" s="45"/>
      <c r="F2333" s="6" t="s">
        <v>3075</v>
      </c>
      <c r="G2333" s="45"/>
      <c r="H2333" s="43">
        <v>1473</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Industry Capital Cost Perc Reduction</v>
      </c>
      <c r="D2334" t="s">
        <v>3050</v>
      </c>
      <c r="E2334" s="45"/>
      <c r="F2334" s="6" t="s">
        <v>3076</v>
      </c>
      <c r="G2334" s="45"/>
      <c r="H2334" s="43">
        <v>1474</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Industry Capital Cost Perc Reduction</v>
      </c>
      <c r="D2335" t="s">
        <v>3051</v>
      </c>
      <c r="E2335" s="45"/>
      <c r="F2335" s="6" t="s">
        <v>312</v>
      </c>
      <c r="G2335" s="45"/>
      <c r="H2335" s="43">
        <v>1475</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2"/>
        <v>RnD Industry Capital Cost Perc Reduction</v>
      </c>
      <c r="D2336" t="s">
        <v>3052</v>
      </c>
      <c r="E2336" s="45"/>
      <c r="F2336" s="6" t="s">
        <v>3077</v>
      </c>
      <c r="G2336" s="45"/>
      <c r="H2336" s="43">
        <v>1476</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ht="29">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2"/>
        <v>RnD Industry Capital Cost Perc Reduction</v>
      </c>
      <c r="D2337" t="s">
        <v>3053</v>
      </c>
      <c r="E2337" s="45"/>
      <c r="F2337" s="6" t="s">
        <v>3078</v>
      </c>
      <c r="G2337" s="45"/>
      <c r="H2337" s="43">
        <v>1477</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2"/>
        <v>RnD Industry Capital Cost Perc Reduction</v>
      </c>
      <c r="D2338" t="s">
        <v>3054</v>
      </c>
      <c r="E2338" s="45"/>
      <c r="F2338" s="6" t="s">
        <v>3079</v>
      </c>
      <c r="G2338" s="45"/>
      <c r="H2338" s="43">
        <v>1478</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2"/>
        <v>RnD Industry Capital Cost Perc Reduction</v>
      </c>
      <c r="D2339" t="s">
        <v>3055</v>
      </c>
      <c r="E2339" s="45"/>
      <c r="F2339" s="6" t="s">
        <v>3080</v>
      </c>
      <c r="G2339" s="45"/>
      <c r="H2339" s="43">
        <v>1479</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2"/>
        <v>RnD Industry Capital Cost Perc Reduction</v>
      </c>
      <c r="D2340" t="s">
        <v>3056</v>
      </c>
      <c r="E2340" s="45"/>
      <c r="F2340" s="6" t="s">
        <v>3081</v>
      </c>
      <c r="G2340" s="45"/>
      <c r="H2340" s="43">
        <v>1480</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2"/>
        <v>RnD Industry Capital Cost Perc Reduction</v>
      </c>
      <c r="D2341" t="s">
        <v>3057</v>
      </c>
      <c r="E2341" s="45"/>
      <c r="F2341" s="6" t="s">
        <v>3082</v>
      </c>
      <c r="G2341" s="45"/>
      <c r="H2341" s="43">
        <v>1481</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2"/>
        <v>RnD Industry Capital Cost Perc Reduction</v>
      </c>
      <c r="D2342" t="s">
        <v>3058</v>
      </c>
      <c r="E2342" s="45"/>
      <c r="F2342" s="6" t="s">
        <v>3083</v>
      </c>
      <c r="G2342" s="45"/>
      <c r="H2342" s="43">
        <v>1482</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2"/>
        <v>RnD Industry Capital Cost Perc Reduction</v>
      </c>
      <c r="D2343" t="s">
        <v>3059</v>
      </c>
      <c r="E2343" s="45"/>
      <c r="F2343" s="6" t="s">
        <v>3084</v>
      </c>
      <c r="G2343" s="45"/>
      <c r="H2343" s="43">
        <v>1483</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2"/>
        <v>RnD Industry Capital Cost Perc Reduction</v>
      </c>
      <c r="D2344" t="s">
        <v>3060</v>
      </c>
      <c r="E2344" s="45"/>
      <c r="F2344" s="6" t="s">
        <v>3085</v>
      </c>
      <c r="G2344" s="45"/>
      <c r="H2344" s="43">
        <v>1484</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2"/>
        <v>RnD Industry Capital Cost Perc Reduction</v>
      </c>
      <c r="D2345" t="s">
        <v>3061</v>
      </c>
      <c r="E2345" s="45"/>
      <c r="F2345" s="6" t="s">
        <v>3086</v>
      </c>
      <c r="G2345" s="45"/>
      <c r="H2345" s="43">
        <v>1485</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2"/>
        <v>RnD Industry Capital Cost Perc Reduction</v>
      </c>
      <c r="D2346" t="s">
        <v>3062</v>
      </c>
      <c r="E2346" s="45"/>
      <c r="F2346" s="6" t="s">
        <v>3087</v>
      </c>
      <c r="G2346" s="45"/>
      <c r="H2346" s="43">
        <v>1486</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317" t="s">
        <v>279</v>
      </c>
      <c r="D2347" s="45" t="s">
        <v>2232</v>
      </c>
      <c r="E2347" s="45"/>
      <c r="F2347" s="45" t="s">
        <v>457</v>
      </c>
      <c r="G2347" s="45"/>
      <c r="H2347" s="43">
        <v>108</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transportation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254" t="str">
        <f t="shared" ref="C2348:C2353" si="83">C$2347</f>
        <v>RnD Transportation Capital Cost Perc Reduction</v>
      </c>
      <c r="D2348" s="45" t="s">
        <v>2233</v>
      </c>
      <c r="E2348" s="45"/>
      <c r="F2348" s="45" t="s">
        <v>458</v>
      </c>
      <c r="G2348" s="45"/>
      <c r="H2348" s="43">
        <v>109</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transportation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si="83"/>
        <v>RnD Transportation Capital Cost Perc Reduction</v>
      </c>
      <c r="D2349" s="45" t="s">
        <v>2234</v>
      </c>
      <c r="E2349" s="45"/>
      <c r="F2349" s="45" t="s">
        <v>459</v>
      </c>
      <c r="G2349" s="45"/>
      <c r="H2349" s="43">
        <v>110</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transportation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254" t="str">
        <f t="shared" si="83"/>
        <v>RnD Transportation Capital Cost Perc Reduction</v>
      </c>
      <c r="D2350" s="45" t="s">
        <v>2235</v>
      </c>
      <c r="E2350" s="45"/>
      <c r="F2350" s="45" t="s">
        <v>460</v>
      </c>
      <c r="G2350" s="45"/>
      <c r="H2350" s="43">
        <v>111</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transportation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si="83"/>
        <v>RnD Transportation Capital Cost Perc Reduction</v>
      </c>
      <c r="D2351" s="45" t="s">
        <v>2236</v>
      </c>
      <c r="E2351" s="45"/>
      <c r="F2351" s="45" t="s">
        <v>461</v>
      </c>
      <c r="G2351" s="45"/>
      <c r="H2351" s="43">
        <v>112</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transportation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Transportation Capital Cost Perc Reduction</v>
      </c>
      <c r="D2352" s="45" t="s">
        <v>2487</v>
      </c>
      <c r="E2352" s="45"/>
      <c r="F2352" s="45" t="s">
        <v>2769</v>
      </c>
      <c r="G2352" s="45"/>
      <c r="H2352" s="43">
        <v>113</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transportation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Transportation Capital Cost Perc Reduction</v>
      </c>
      <c r="D2353" s="45" t="s">
        <v>2486</v>
      </c>
      <c r="E2353" s="45"/>
      <c r="F2353" s="45" t="s">
        <v>2770</v>
      </c>
      <c r="G2353" s="45"/>
      <c r="H2353" s="43">
        <v>523</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transportation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s="2" customFormat="1">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Direct Air Capture</v>
      </c>
      <c r="C2354" s="317" t="s">
        <v>2780</v>
      </c>
      <c r="D2354" s="6"/>
      <c r="E2354" s="6"/>
      <c r="F2354" s="6"/>
      <c r="G2354" s="6"/>
      <c r="H2354" s="47">
        <v>525</v>
      </c>
      <c r="I2354" s="325" t="s">
        <v>40</v>
      </c>
      <c r="J2354" s="255" t="str">
        <f>IF(ISBLANK(INDEX('Policy Characteristics'!D:D,MATCH($C2354,'Policy Characteristics'!$C:$C,0))),"",INDEX('Policy Characteristics'!D:D,MATCH($C2354,'Policy Characteristics'!$C:$C,0)))</f>
        <v>Carbon Dioxide Removal</v>
      </c>
      <c r="K2354" s="254" t="str">
        <f>IF(ISBLANK(INDEX('Policy Characteristics'!E:E,MATCH($C2354,'Policy Characteristics'!$C:$C,0))),"",INDEX('Policy Characteristics'!E:E,MATCH($C2354,'Policy Characteristics'!$C:$C,0)))</f>
        <v>geoeng direct air capture</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1</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of potential achieved</v>
      </c>
      <c r="P2354" s="254" t="str">
        <f>IF(ISBLANK(INDEX('Policy Characteristics'!J:J,MATCH($C2354,'Policy Characteristics'!$C:$C,0))),"",INDEX('Policy Characteristics'!J:J,MATCH($C2354,'Policy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54" s="254" t="str">
        <f>IF(ISBLANK(INDEX('Policy Characteristics'!K:K,MATCH($C2354,'Policy Characteristics'!$C:$C,0))),"",INDEX('Policy Characteristics'!K:K,MATCH($C2354,'Policy Characteristics'!$C:$C,0)))</f>
        <v>direct-air-capture.html#dac</v>
      </c>
      <c r="R2354" s="254" t="str">
        <f>IF(ISBLANK(INDEX('Policy Characteristics'!L:L,MATCH($C2354,'Policy Characteristics'!$C:$C,0))),"",INDEX('Policy Characteristics'!L:L,MATCH($C2354,'Policy Characteristics'!$C:$C,0)))</f>
        <v>direct-air-capture.html</v>
      </c>
    </row>
    <row r="2355" spans="1:18" s="2" customFormat="1">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Enhanced Rock Weathering</v>
      </c>
      <c r="C2355" s="317" t="s">
        <v>3728</v>
      </c>
      <c r="D2355" s="6"/>
      <c r="E2355" s="6"/>
      <c r="F2355" s="6"/>
      <c r="G2355" s="6"/>
      <c r="H2355" s="47">
        <v>2313</v>
      </c>
      <c r="I2355" s="325" t="s">
        <v>40</v>
      </c>
      <c r="J2355" s="255" t="str">
        <f>IF(ISBLANK(INDEX('Policy Characteristics'!D:D,MATCH($C2355,'Policy Characteristics'!$C:$C,0))),"",INDEX('Policy Characteristics'!D:D,MATCH($C2355,'Policy Characteristics'!$C:$C,0)))</f>
        <v>Carbon Dioxide Removal</v>
      </c>
      <c r="K2355" s="254" t="str">
        <f>IF(ISBLANK(INDEX('Policy Characteristics'!E:E,MATCH($C2355,'Policy Characteristics'!$C:$C,0))),"",INDEX('Policy Characteristics'!E:E,MATCH($C2355,'Policy Characteristics'!$C:$C,0)))</f>
        <v>geoeng enhanced rock weathering</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1</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of potential achieved</v>
      </c>
      <c r="P2355" s="254" t="str">
        <f>IF(ISBLANK(INDEX('Policy Characteristics'!J:J,MATCH($C2355,'Policy Characteristics'!$C:$C,0))),"",INDEX('Policy Characteristics'!J:J,MATCH($C2355,'Policy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55" s="254" t="str">
        <f>IF(ISBLANK(INDEX('Policy Characteristics'!K:K,MATCH($C2355,'Policy Characteristics'!$C:$C,0))),"",INDEX('Policy Characteristics'!K:K,MATCH($C2355,'Policy Characteristics'!$C:$C,0)))</f>
        <v/>
      </c>
      <c r="R2355" s="254" t="str">
        <f>IF(ISBLANK(INDEX('Policy Characteristics'!L:L,MATCH($C2355,'Policy Characteristics'!$C:$C,0))),"",INDEX('Policy Characteristics'!L:L,MATCH($C2355,'Policy Characteristics'!$C:$C,0)))</f>
        <v/>
      </c>
    </row>
    <row r="2356" spans="1:18">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Fuel Use Reduction</v>
      </c>
      <c r="C2356" t="s">
        <v>280</v>
      </c>
      <c r="D2356" s="45" t="s">
        <v>110</v>
      </c>
      <c r="E2356" s="45"/>
      <c r="F2356" s="45" t="s">
        <v>302</v>
      </c>
      <c r="G2356" s="45"/>
      <c r="H2356" s="43">
        <v>114</v>
      </c>
      <c r="I2356" s="324" t="s">
        <v>40</v>
      </c>
      <c r="J2356" s="255" t="str">
        <f>IF(ISBLANK(INDEX('Policy Characteristics'!D:D,MATCH($C2356,'Policy Characteristics'!$C:$C,0))),"",INDEX('Policy Characteristics'!D:D,MATCH($C2356,'Policy Characteristics'!$C:$C,0)))</f>
        <v>R&amp;D Fuel Use Reductions</v>
      </c>
      <c r="K2356" s="254" t="str">
        <f>IF(ISBLANK(INDEX('Policy Characteristics'!E:E,MATCH($C2356,'Policy Characteristics'!$C:$C,0))),"",INDEX('Policy Characteristics'!E:E,MATCH($C2356,'Policy Characteristics'!$C:$C,0)))</f>
        <v>RnD building fuel use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fuel use</v>
      </c>
      <c r="P2356" s="254" t="str">
        <f>IF(ISBLANK(INDEX('Policy Characteristics'!J:J,MATCH($C2356,'Policy Characteristics'!$C:$C,0))),"",INDEX('Policy Characteristics'!J:J,MATCH($C2356,'Policy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Fuel Use Reduction</v>
      </c>
      <c r="C2357" s="254" t="str">
        <f t="shared" ref="C2357:C2361" si="84">C$2356</f>
        <v>RnD Building Fuel Use Perc Reduction</v>
      </c>
      <c r="D2357" s="45" t="s">
        <v>111</v>
      </c>
      <c r="E2357" s="45"/>
      <c r="F2357" s="45" t="s">
        <v>303</v>
      </c>
      <c r="G2357" s="45"/>
      <c r="H2357" s="43">
        <v>115</v>
      </c>
      <c r="I2357" s="324" t="s">
        <v>40</v>
      </c>
      <c r="J2357" s="255" t="str">
        <f>IF(ISBLANK(INDEX('Policy Characteristics'!D:D,MATCH($C2357,'Policy Characteristics'!$C:$C,0))),"",INDEX('Policy Characteristics'!D:D,MATCH($C2357,'Policy Characteristics'!$C:$C,0)))</f>
        <v>R&amp;D Fuel Use Reductions</v>
      </c>
      <c r="K2357" s="254" t="str">
        <f>IF(ISBLANK(INDEX('Policy Characteristics'!E:E,MATCH($C2357,'Policy Characteristics'!$C:$C,0))),"",INDEX('Policy Characteristics'!E:E,MATCH($C2357,'Policy Characteristics'!$C:$C,0)))</f>
        <v>RnD building fuel use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fuel use</v>
      </c>
      <c r="P2357" s="254" t="str">
        <f>IF(ISBLANK(INDEX('Policy Characteristics'!J:J,MATCH($C2357,'Policy Characteristics'!$C:$C,0))),"",INDEX('Policy Characteristics'!J:J,MATCH($C2357,'Policy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Fuel Use Reduction</v>
      </c>
      <c r="C2358" s="254" t="str">
        <f t="shared" si="84"/>
        <v>RnD Building Fuel Use Perc Reduction</v>
      </c>
      <c r="D2358" s="45" t="s">
        <v>112</v>
      </c>
      <c r="E2358" s="45"/>
      <c r="F2358" s="45" t="s">
        <v>304</v>
      </c>
      <c r="G2358" s="45"/>
      <c r="H2358" s="43">
        <v>750</v>
      </c>
      <c r="I2358" s="324" t="s">
        <v>41</v>
      </c>
      <c r="J2358" s="255" t="str">
        <f>IF(ISBLANK(INDEX('Policy Characteristics'!D:D,MATCH($C2358,'Policy Characteristics'!$C:$C,0))),"",INDEX('Policy Characteristics'!D:D,MATCH($C2358,'Policy Characteristics'!$C:$C,0)))</f>
        <v>R&amp;D Fuel Use Reductions</v>
      </c>
      <c r="K2358" s="254" t="str">
        <f>IF(ISBLANK(INDEX('Policy Characteristics'!E:E,MATCH($C2358,'Policy Characteristics'!$C:$C,0))),"",INDEX('Policy Characteristics'!E:E,MATCH($C2358,'Policy Characteristics'!$C:$C,0)))</f>
        <v>RnD building fuel use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fuel use</v>
      </c>
      <c r="P2358" s="254" t="str">
        <f>IF(ISBLANK(INDEX('Policy Characteristics'!J:J,MATCH($C2358,'Policy Characteristics'!$C:$C,0))),"",INDEX('Policy Characteristics'!J:J,MATCH($C2358,'Policy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s="254" t="str">
        <f t="shared" si="84"/>
        <v>RnD Building Fuel Use Perc Reduction</v>
      </c>
      <c r="D2359" s="45" t="s">
        <v>113</v>
      </c>
      <c r="E2359" s="45"/>
      <c r="F2359" s="45" t="s">
        <v>305</v>
      </c>
      <c r="G2359" s="45"/>
      <c r="H2359" s="43">
        <v>117</v>
      </c>
      <c r="I2359" s="324" t="s">
        <v>40</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building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si="84"/>
        <v>RnD Building Fuel Use Perc Reduction</v>
      </c>
      <c r="D2360" s="45" t="s">
        <v>114</v>
      </c>
      <c r="E2360" s="45"/>
      <c r="F2360" s="45" t="s">
        <v>306</v>
      </c>
      <c r="G2360" s="45"/>
      <c r="H2360" s="43">
        <v>118</v>
      </c>
      <c r="I2360" s="324" t="s">
        <v>40</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building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4"/>
        <v>RnD Building Fuel Use Perc Reduction</v>
      </c>
      <c r="D2361" s="45" t="s">
        <v>115</v>
      </c>
      <c r="E2361" s="45"/>
      <c r="F2361" s="45" t="s">
        <v>307</v>
      </c>
      <c r="G2361" s="45"/>
      <c r="H2361" s="43">
        <v>119</v>
      </c>
      <c r="I2361" s="324" t="s">
        <v>40</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building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t="s">
        <v>281</v>
      </c>
      <c r="D2362" s="45"/>
      <c r="E2362" s="45"/>
      <c r="F2362" s="45" t="s">
        <v>23</v>
      </c>
      <c r="G2362" s="45"/>
      <c r="H2362" s="43">
        <v>120</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CCS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t="s">
        <v>282</v>
      </c>
      <c r="D2363" s="45" t="s">
        <v>434</v>
      </c>
      <c r="E2363" s="45"/>
      <c r="F2363" s="45" t="s">
        <v>437</v>
      </c>
      <c r="G2363" s="45"/>
      <c r="H2363" s="43">
        <v>121</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electricity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ref="C2364:C2371" si="85">C$2363</f>
        <v>RnD Electricity Fuel Use Perc Reduction</v>
      </c>
      <c r="D2364" s="6" t="s">
        <v>3464</v>
      </c>
      <c r="E2364" s="45"/>
      <c r="F2364" s="6" t="s">
        <v>3476</v>
      </c>
      <c r="G2364" s="45"/>
      <c r="H2364" s="43">
        <v>122</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electricity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si="85"/>
        <v>RnD Electricity Fuel Use Perc Reduction</v>
      </c>
      <c r="D2365" s="6" t="s">
        <v>3465</v>
      </c>
      <c r="E2365" s="45"/>
      <c r="F2365" s="6" t="s">
        <v>3477</v>
      </c>
      <c r="G2365" s="45"/>
      <c r="H2365" s="43">
        <v>123</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electricity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Electricity Fuel Use Perc Reduction</v>
      </c>
      <c r="D2366" s="6" t="s">
        <v>72</v>
      </c>
      <c r="E2366" s="45"/>
      <c r="F2366" s="6" t="s">
        <v>3478</v>
      </c>
      <c r="G2366" s="45"/>
      <c r="H2366" s="43">
        <v>751</v>
      </c>
      <c r="I2366" s="324" t="s">
        <v>41</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Electricity Fuel Use Perc Reduction</v>
      </c>
      <c r="D2367" s="6" t="s">
        <v>73</v>
      </c>
      <c r="E2367" s="45"/>
      <c r="F2367" s="6" t="s">
        <v>308</v>
      </c>
      <c r="G2367" s="45"/>
      <c r="H2367" s="43">
        <v>752</v>
      </c>
      <c r="I2367" s="324" t="s">
        <v>41</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435</v>
      </c>
      <c r="E2368" s="45"/>
      <c r="F2368" s="6" t="s">
        <v>439</v>
      </c>
      <c r="G2368" s="45"/>
      <c r="H2368" s="43">
        <v>753</v>
      </c>
      <c r="I2368" s="324" t="s">
        <v>41</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s="254" t="str">
        <f t="shared" si="85"/>
        <v>RnD Electricity Fuel Use Perc Reduction</v>
      </c>
      <c r="D2369" s="6" t="s">
        <v>74</v>
      </c>
      <c r="E2369" s="45"/>
      <c r="F2369" s="6" t="s">
        <v>309</v>
      </c>
      <c r="G2369" s="45"/>
      <c r="H2369" s="43">
        <v>754</v>
      </c>
      <c r="I2369" s="324" t="s">
        <v>41</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electricity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si="85"/>
        <v>RnD Electricity Fuel Use Perc Reduction</v>
      </c>
      <c r="D2370" s="6" t="s">
        <v>75</v>
      </c>
      <c r="E2370" s="45"/>
      <c r="F2370" s="6" t="s">
        <v>310</v>
      </c>
      <c r="G2370" s="45"/>
      <c r="H2370" s="43">
        <v>124</v>
      </c>
      <c r="I2370" s="324" t="s">
        <v>41</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5"/>
        <v>RnD Electricity Fuel Use Perc Reduction</v>
      </c>
      <c r="D2371" s="6" t="s">
        <v>76</v>
      </c>
      <c r="E2371" s="45"/>
      <c r="F2371" s="6" t="s">
        <v>311</v>
      </c>
      <c r="G2371" s="45"/>
      <c r="H2371" s="43">
        <v>193</v>
      </c>
      <c r="I2371" s="324" t="s">
        <v>40</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ref="C2372:C2386" si="86">C$2363</f>
        <v>RnD Electricity Fuel Use Perc Reduction</v>
      </c>
      <c r="D2372" s="6" t="s">
        <v>2406</v>
      </c>
      <c r="E2372" s="45"/>
      <c r="F2372" s="6" t="s">
        <v>3479</v>
      </c>
      <c r="G2372" s="45"/>
      <c r="H2372" s="43">
        <v>181</v>
      </c>
      <c r="I2372" s="324" t="s">
        <v>41</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6"/>
        <v>RnD Electricity Fuel Use Perc Reduction</v>
      </c>
      <c r="D2373" s="6" t="s">
        <v>295</v>
      </c>
      <c r="E2373" s="45"/>
      <c r="F2373" s="6" t="s">
        <v>3480</v>
      </c>
      <c r="G2373" s="45"/>
      <c r="H2373" s="43">
        <v>755</v>
      </c>
      <c r="I2373" s="324" t="s">
        <v>40</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Electricity Fuel Use Perc Reduction</v>
      </c>
      <c r="D2374" s="6" t="s">
        <v>296</v>
      </c>
      <c r="E2374" s="45"/>
      <c r="F2374" s="6" t="s">
        <v>2244</v>
      </c>
      <c r="G2374" s="45"/>
      <c r="H2374" s="43">
        <v>1822</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Electricity Fuel Use Perc Reduction</v>
      </c>
      <c r="D2375" s="6" t="s">
        <v>431</v>
      </c>
      <c r="E2375" s="45"/>
      <c r="F2375" s="6" t="s">
        <v>432</v>
      </c>
      <c r="G2375" s="45"/>
      <c r="H2375" s="43">
        <v>1823</v>
      </c>
      <c r="I2375" s="324" t="s">
        <v>40</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440</v>
      </c>
      <c r="E2376" s="45"/>
      <c r="F2376" s="6" t="s">
        <v>442</v>
      </c>
      <c r="G2376" s="45"/>
      <c r="H2376" s="43">
        <v>1824</v>
      </c>
      <c r="I2376" s="324" t="s">
        <v>41</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2726</v>
      </c>
      <c r="E2377" s="45"/>
      <c r="F2377" s="6" t="s">
        <v>3481</v>
      </c>
      <c r="G2377" s="45"/>
      <c r="H2377" s="43">
        <v>1825</v>
      </c>
      <c r="I2377" s="324" t="s">
        <v>41</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2727</v>
      </c>
      <c r="E2378" s="45"/>
      <c r="F2378" s="6" t="s">
        <v>3482</v>
      </c>
      <c r="G2378" s="45"/>
      <c r="H2378" s="43">
        <v>1826</v>
      </c>
      <c r="I2378" s="324" t="s">
        <v>41</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Electricity Fuel Use Perc Reduction</v>
      </c>
      <c r="D2379" s="6" t="s">
        <v>2728</v>
      </c>
      <c r="E2379" s="45"/>
      <c r="F2379" s="6" t="s">
        <v>3483</v>
      </c>
      <c r="G2379" s="45"/>
      <c r="H2379" s="43">
        <v>1827</v>
      </c>
      <c r="I2379" s="324" t="s">
        <v>40</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Electricity Fuel Use Perc Reduction</v>
      </c>
      <c r="D2380" s="6" t="s">
        <v>3463</v>
      </c>
      <c r="E2380" s="45"/>
      <c r="F2380" s="6" t="s">
        <v>3484</v>
      </c>
      <c r="G2380" s="45"/>
      <c r="H2380" s="43">
        <v>1828</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Electricity Fuel Use Perc Reduction</v>
      </c>
      <c r="D2381" s="6" t="s">
        <v>3466</v>
      </c>
      <c r="E2381" s="45"/>
      <c r="F2381" s="6" t="s">
        <v>3485</v>
      </c>
      <c r="G2381" s="45"/>
      <c r="H2381" s="43">
        <v>1829</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Electricity Fuel Use Perc Reduction</v>
      </c>
      <c r="D2382" s="6" t="s">
        <v>3467</v>
      </c>
      <c r="E2382" s="45"/>
      <c r="F2382" s="6" t="s">
        <v>3486</v>
      </c>
      <c r="G2382" s="45"/>
      <c r="H2382" s="43">
        <v>1830</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Electricity Fuel Use Perc Reduction</v>
      </c>
      <c r="D2383" s="6" t="s">
        <v>3468</v>
      </c>
      <c r="E2383" s="45"/>
      <c r="F2383" s="6" t="s">
        <v>3487</v>
      </c>
      <c r="G2383" s="45"/>
      <c r="H2383" s="43">
        <v>1831</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Electricity Fuel Use Perc Reduction</v>
      </c>
      <c r="D2384" s="6" t="s">
        <v>3469</v>
      </c>
      <c r="E2384" s="45"/>
      <c r="F2384" s="6" t="s">
        <v>3488</v>
      </c>
      <c r="G2384" s="45"/>
      <c r="H2384" s="43">
        <v>1832</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Electricity Fuel Use Perc Reduction</v>
      </c>
      <c r="D2385" s="6" t="s">
        <v>3555</v>
      </c>
      <c r="E2385" s="45"/>
      <c r="F2385" s="6" t="s">
        <v>3557</v>
      </c>
      <c r="G2385" s="45"/>
      <c r="H2385" s="43">
        <v>1833</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Electricity Fuel Use Perc Reduction</v>
      </c>
      <c r="D2386" s="6" t="s">
        <v>3556</v>
      </c>
      <c r="E2386" s="45"/>
      <c r="F2386" s="6" t="s">
        <v>3558</v>
      </c>
      <c r="G2386" s="45"/>
      <c r="H2386" s="43">
        <v>2246</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t="s">
        <v>283</v>
      </c>
      <c r="D2387" t="s">
        <v>3038</v>
      </c>
      <c r="E2387" s="45"/>
      <c r="F2387" s="6" t="s">
        <v>3065</v>
      </c>
      <c r="G2387" s="45"/>
      <c r="H2387" s="43">
        <v>1487</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industry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ref="C2388:C2411" si="87">C$2387</f>
        <v>RnD Industry Fuel Use Perc Reduction</v>
      </c>
      <c r="D2388" t="s">
        <v>3039</v>
      </c>
      <c r="E2388" s="45"/>
      <c r="F2388" s="6" t="s">
        <v>3066</v>
      </c>
      <c r="G2388" s="45"/>
      <c r="H2388" s="43">
        <v>1488</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industry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7"/>
        <v>RnD Industry Fuel Use Perc Reduction</v>
      </c>
      <c r="D2389" t="s">
        <v>3040</v>
      </c>
      <c r="E2389" s="45"/>
      <c r="F2389" s="6" t="s">
        <v>3067</v>
      </c>
      <c r="G2389" s="45"/>
      <c r="H2389" s="43">
        <v>1489</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industry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7"/>
        <v>RnD Industry Fuel Use Perc Reduction</v>
      </c>
      <c r="D2390" t="s">
        <v>3041</v>
      </c>
      <c r="E2390" s="45"/>
      <c r="F2390" s="6" t="s">
        <v>3068</v>
      </c>
      <c r="G2390" s="45"/>
      <c r="H2390" s="43">
        <v>1490</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7"/>
        <v>RnD Industry Fuel Use Perc Reduction</v>
      </c>
      <c r="D2391" t="s">
        <v>3042</v>
      </c>
      <c r="E2391" s="45"/>
      <c r="F2391" s="6" t="s">
        <v>3069</v>
      </c>
      <c r="G2391" s="45"/>
      <c r="H2391" s="43">
        <v>1491</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Industry Fuel Use Perc Reduction</v>
      </c>
      <c r="D2392" t="s">
        <v>3043</v>
      </c>
      <c r="E2392" s="45"/>
      <c r="F2392" s="6" t="s">
        <v>3070</v>
      </c>
      <c r="G2392" s="45"/>
      <c r="H2392" s="43">
        <v>1492</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Industry Fuel Use Perc Reduction</v>
      </c>
      <c r="D2393" t="s">
        <v>3044</v>
      </c>
      <c r="E2393" s="45"/>
      <c r="F2393" s="6" t="s">
        <v>3071</v>
      </c>
      <c r="G2393" s="45"/>
      <c r="H2393" s="43">
        <v>1493</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s="254" t="str">
        <f t="shared" si="87"/>
        <v>RnD Industry Fuel Use Perc Reduction</v>
      </c>
      <c r="D2394" t="s">
        <v>3045</v>
      </c>
      <c r="E2394" s="45"/>
      <c r="F2394" s="6" t="s">
        <v>3072</v>
      </c>
      <c r="G2394" s="45"/>
      <c r="H2394" s="43">
        <v>1494</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si="87"/>
        <v>RnD Industry Fuel Use Perc Reduction</v>
      </c>
      <c r="D2395" t="s">
        <v>3046</v>
      </c>
      <c r="E2395" s="45"/>
      <c r="F2395" s="6" t="s">
        <v>3073</v>
      </c>
      <c r="G2395" s="45"/>
      <c r="H2395" s="43">
        <v>1495</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Industry Fuel Use Perc Reduction</v>
      </c>
      <c r="D2396" t="s">
        <v>3047</v>
      </c>
      <c r="E2396" s="45"/>
      <c r="F2396" s="6" t="s">
        <v>313</v>
      </c>
      <c r="G2396" s="45"/>
      <c r="H2396" s="43">
        <v>1496</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Industry Fuel Use Perc Reduction</v>
      </c>
      <c r="D2397" t="s">
        <v>3048</v>
      </c>
      <c r="E2397" s="45"/>
      <c r="F2397" s="6" t="s">
        <v>3074</v>
      </c>
      <c r="G2397" s="45"/>
      <c r="H2397" s="43">
        <v>1497</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Industry Fuel Use Perc Reduction</v>
      </c>
      <c r="D2398" t="s">
        <v>3049</v>
      </c>
      <c r="E2398" s="45"/>
      <c r="F2398" s="6" t="s">
        <v>3075</v>
      </c>
      <c r="G2398" s="45"/>
      <c r="H2398" s="43">
        <v>1498</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Industry Fuel Use Perc Reduction</v>
      </c>
      <c r="D2399" t="s">
        <v>3050</v>
      </c>
      <c r="E2399" s="45"/>
      <c r="F2399" s="6" t="s">
        <v>3076</v>
      </c>
      <c r="G2399" s="45"/>
      <c r="H2399" s="43">
        <v>1499</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Industry Fuel Use Perc Reduction</v>
      </c>
      <c r="D2400" t="s">
        <v>3051</v>
      </c>
      <c r="E2400" s="45"/>
      <c r="F2400" s="6" t="s">
        <v>312</v>
      </c>
      <c r="G2400" s="45"/>
      <c r="H2400" s="43">
        <v>1500</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7"/>
        <v>RnD Industry Fuel Use Perc Reduction</v>
      </c>
      <c r="D2401" t="s">
        <v>3052</v>
      </c>
      <c r="E2401" s="45"/>
      <c r="F2401" s="6" t="s">
        <v>3077</v>
      </c>
      <c r="G2401" s="45"/>
      <c r="H2401" s="43">
        <v>1501</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ht="29">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7"/>
        <v>RnD Industry Fuel Use Perc Reduction</v>
      </c>
      <c r="D2402" t="s">
        <v>3053</v>
      </c>
      <c r="E2402" s="45"/>
      <c r="F2402" s="6" t="s">
        <v>3078</v>
      </c>
      <c r="G2402" s="45"/>
      <c r="H2402" s="43">
        <v>1502</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7"/>
        <v>RnD Industry Fuel Use Perc Reduction</v>
      </c>
      <c r="D2403" t="s">
        <v>3054</v>
      </c>
      <c r="E2403" s="45"/>
      <c r="F2403" s="6" t="s">
        <v>3079</v>
      </c>
      <c r="G2403" s="45"/>
      <c r="H2403" s="43">
        <v>1503</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7"/>
        <v>RnD Industry Fuel Use Perc Reduction</v>
      </c>
      <c r="D2404" t="s">
        <v>3055</v>
      </c>
      <c r="E2404" s="45"/>
      <c r="F2404" s="6" t="s">
        <v>3080</v>
      </c>
      <c r="G2404" s="45"/>
      <c r="H2404" s="43">
        <v>1504</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7"/>
        <v>RnD Industry Fuel Use Perc Reduction</v>
      </c>
      <c r="D2405" t="s">
        <v>3056</v>
      </c>
      <c r="E2405" s="45"/>
      <c r="F2405" s="6" t="s">
        <v>3081</v>
      </c>
      <c r="G2405" s="45"/>
      <c r="H2405" s="43">
        <v>1505</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7"/>
        <v>RnD Industry Fuel Use Perc Reduction</v>
      </c>
      <c r="D2406" t="s">
        <v>3057</v>
      </c>
      <c r="E2406" s="45"/>
      <c r="F2406" s="6" t="s">
        <v>3082</v>
      </c>
      <c r="G2406" s="45"/>
      <c r="H2406" s="43">
        <v>1506</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7"/>
        <v>RnD Industry Fuel Use Perc Reduction</v>
      </c>
      <c r="D2407" t="s">
        <v>3058</v>
      </c>
      <c r="E2407" s="45"/>
      <c r="F2407" s="6" t="s">
        <v>3083</v>
      </c>
      <c r="G2407" s="45"/>
      <c r="H2407" s="43">
        <v>1507</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7"/>
        <v>RnD Industry Fuel Use Perc Reduction</v>
      </c>
      <c r="D2408" t="s">
        <v>3059</v>
      </c>
      <c r="E2408" s="45"/>
      <c r="F2408" s="6" t="s">
        <v>3084</v>
      </c>
      <c r="G2408" s="45"/>
      <c r="H2408" s="43">
        <v>1508</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7"/>
        <v>RnD Industry Fuel Use Perc Reduction</v>
      </c>
      <c r="D2409" t="s">
        <v>3060</v>
      </c>
      <c r="E2409" s="45"/>
      <c r="F2409" s="6" t="s">
        <v>3085</v>
      </c>
      <c r="G2409" s="45"/>
      <c r="H2409" s="43">
        <v>1509</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7"/>
        <v>RnD Industry Fuel Use Perc Reduction</v>
      </c>
      <c r="D2410" t="s">
        <v>3061</v>
      </c>
      <c r="E2410" s="45"/>
      <c r="F2410" s="6" t="s">
        <v>3086</v>
      </c>
      <c r="G2410" s="45"/>
      <c r="H2410" s="43">
        <v>1510</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7"/>
        <v>RnD Industry Fuel Use Perc Reduction</v>
      </c>
      <c r="D2411" t="s">
        <v>3062</v>
      </c>
      <c r="E2411" s="45"/>
      <c r="F2411" s="6" t="s">
        <v>3087</v>
      </c>
      <c r="G2411" s="45"/>
      <c r="H2411" s="43">
        <v>1511</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t="s">
        <v>284</v>
      </c>
      <c r="D2412" s="45" t="s">
        <v>2232</v>
      </c>
      <c r="E2412" s="45"/>
      <c r="F2412" s="45" t="s">
        <v>457</v>
      </c>
      <c r="G2412" s="45"/>
      <c r="H2412" s="43">
        <v>133</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transportation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s="254" t="str">
        <f t="shared" ref="C2413:C2418" si="88">C$2412</f>
        <v>RnD Transportation Fuel Use Perc Reduction</v>
      </c>
      <c r="D2413" s="45" t="s">
        <v>2233</v>
      </c>
      <c r="E2413" s="45"/>
      <c r="F2413" s="45" t="s">
        <v>458</v>
      </c>
      <c r="G2413" s="45"/>
      <c r="H2413" s="43">
        <v>134</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transportation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si="88"/>
        <v>RnD Transportation Fuel Use Perc Reduction</v>
      </c>
      <c r="D2414" s="45" t="s">
        <v>2234</v>
      </c>
      <c r="E2414" s="45"/>
      <c r="F2414" s="45" t="s">
        <v>459</v>
      </c>
      <c r="G2414" s="45"/>
      <c r="H2414" s="43">
        <v>135</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transportation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s="254" t="str">
        <f t="shared" si="88"/>
        <v>RnD Transportation Fuel Use Perc Reduction</v>
      </c>
      <c r="D2415" s="45" t="s">
        <v>2235</v>
      </c>
      <c r="E2415" s="45"/>
      <c r="F2415" s="45" t="s">
        <v>460</v>
      </c>
      <c r="G2415" s="45"/>
      <c r="H2415" s="43">
        <v>136</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transportation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si="88"/>
        <v>RnD Transportation Fuel Use Perc Reduction</v>
      </c>
      <c r="D2416" s="45" t="s">
        <v>2236</v>
      </c>
      <c r="E2416" s="45"/>
      <c r="F2416" s="45" t="s">
        <v>461</v>
      </c>
      <c r="G2416" s="45"/>
      <c r="H2416" s="43">
        <v>137</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transportation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Transportation Fuel Use Perc Reduction</v>
      </c>
      <c r="D2417" s="45" t="s">
        <v>2487</v>
      </c>
      <c r="E2417" s="45"/>
      <c r="F2417" s="45" t="s">
        <v>2769</v>
      </c>
      <c r="G2417" s="45"/>
      <c r="H2417" s="43">
        <v>138</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transportation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Transportation Fuel Use Perc Reduction</v>
      </c>
      <c r="D2418" s="45" t="s">
        <v>2486</v>
      </c>
      <c r="E2418" s="45"/>
      <c r="F2418" s="45" t="s">
        <v>2770</v>
      </c>
      <c r="G2418" s="45"/>
      <c r="H2418" s="43">
        <v>524</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transportation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c r="A2419" s="254" t="str">
        <f>IF(ISBLANK(INDEX('Policy Characteristics'!A:A,MATCH($C2419,'Policy Characteristics'!$C:$C,0))),"",INDEX('Policy Characteristics'!A:A,MATCH($C2419,'Policy Characteristics'!$C:$C,0)))</f>
        <v>Government Revenue Accounting</v>
      </c>
      <c r="B2419" s="262" t="str">
        <f>IF(ISBLANK(INDEX('Policy Characteristics'!B:B,MATCH($C2419,'Policy Characteristics'!$C:$C,0))),"",INDEX('Policy Characteristics'!B:B,MATCH($C2419,'Policy Characteristics'!$C:$C,0)))</f>
        <v>Carbon Tax Revenue</v>
      </c>
      <c r="C2419" t="s">
        <v>2929</v>
      </c>
      <c r="D2419" s="1" t="s">
        <v>2937</v>
      </c>
      <c r="F2419" s="1" t="s">
        <v>2942</v>
      </c>
      <c r="H2419" s="43">
        <v>545</v>
      </c>
      <c r="I2419" s="322" t="s">
        <v>40</v>
      </c>
      <c r="J2419" s="255" t="str">
        <f>IF(ISBLANK(INDEX('Policy Characteristics'!D:D,MATCH($C2419,'Policy Characteristics'!$C:$C,0))),"",INDEX('Policy Characteristics'!D:D,MATCH($C2419,'Policy Characteristics'!$C:$C,0)))</f>
        <v/>
      </c>
      <c r="K2419" s="254" t="str">
        <f>IF(ISBLANK(INDEX('Policy Characteristics'!E:E,MATCH($C2419,'Policy Characteristics'!$C:$C,0))),"",INDEX('Policy Characteristics'!E:E,MATCH($C2419,'Policy Characteristics'!$C:$C,0)))</f>
        <v>GRA carbon tax revenue</v>
      </c>
      <c r="L2419" s="254">
        <f>IF(ISBLANK(INDEX('Policy Characteristics'!F:F,MATCH($C2419,'Policy Characteristics'!$C:$C,0))),"",INDEX('Policy Characteristics'!F:F,MATCH($C2419,'Policy Characteristics'!$C:$C,0)))</f>
        <v>0</v>
      </c>
      <c r="M2419" s="254">
        <f>IF(ISBLANK(INDEX('Policy Characteristics'!G:G,MATCH($C2419,'Policy Characteristics'!$C:$C,0))),"",INDEX('Policy Characteristics'!G:G,MATCH($C2419,'Policy Characteristics'!$C:$C,0)))</f>
        <v>10</v>
      </c>
      <c r="N2419" s="254">
        <f>IF(ISBLANK(INDEX('Policy Characteristics'!H:H,MATCH($C2419,'Policy Characteristics'!$C:$C,0))),"",INDEX('Policy Characteristics'!H:H,MATCH($C2419,'Policy Characteristics'!$C:$C,0)))</f>
        <v>1</v>
      </c>
      <c r="O2419" s="254" t="str">
        <f>IF(ISBLANK(INDEX('Policy Characteristics'!I:I,MATCH($C2419,'Policy Characteristics'!$C:$C,0))),"",INDEX('Policy Characteristics'!I:I,MATCH($C2419,'Policy Characteristics'!$C:$C,0)))</f>
        <v>weight</v>
      </c>
      <c r="P2419" s="254" t="str">
        <f>IF(ISBLANK(INDEX('Policy Characteristics'!J:J,MATCH($C2419,'Policy Characteristics'!$C:$C,0))),"",INDEX('Policy Characteristics'!J:J,MATCH($C2419,'Policy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9" s="254" t="str">
        <f>IF(ISBLANK(INDEX('Policy Characteristics'!K:K,MATCH($C2419,'Policy Characteristics'!$C:$C,0))),"",INDEX('Policy Characteristics'!K:K,MATCH($C2419,'Policy Characteristics'!$C:$C,0)))</f>
        <v>io-model.html</v>
      </c>
      <c r="R2419" s="254" t="str">
        <f>IF(ISBLANK(INDEX('Policy Characteristics'!L:L,MATCH($C2419,'Policy Characteristics'!$C:$C,0))),"",INDEX('Policy Characteristics'!L:L,MATCH($C2419,'Policy Characteristics'!$C:$C,0)))</f>
        <v/>
      </c>
    </row>
    <row r="2420" spans="1:18">
      <c r="A2420" s="254" t="str">
        <f>IF(ISBLANK(INDEX('Policy Characteristics'!A:A,MATCH($C2420,'Policy Characteristics'!$C:$C,0))),"",INDEX('Policy Characteristics'!A:A,MATCH($C2420,'Policy Characteristics'!$C:$C,0)))</f>
        <v>Government Revenue Accounting</v>
      </c>
      <c r="B2420" s="262" t="str">
        <f>IF(ISBLANK(INDEX('Policy Characteristics'!B:B,MATCH($C2420,'Policy Characteristics'!$C:$C,0))),"",INDEX('Policy Characteristics'!B:B,MATCH($C2420,'Policy Characteristics'!$C:$C,0)))</f>
        <v>Carbon Tax Revenue</v>
      </c>
      <c r="C2420" s="254" t="str">
        <f t="shared" ref="C2420" si="89">C$2419</f>
        <v>GRA for Carbon Tax Revenue</v>
      </c>
      <c r="D2420" s="1" t="s">
        <v>2938</v>
      </c>
      <c r="F2420" s="1" t="s">
        <v>2953</v>
      </c>
      <c r="H2420" s="43">
        <v>546</v>
      </c>
      <c r="I2420" s="326" t="str">
        <f t="shared" ref="I2420:I2423" si="90">I$2419</f>
        <v>Yes</v>
      </c>
      <c r="J2420" s="255" t="str">
        <f>IF(ISBLANK(INDEX('Policy Characteristics'!D:D,MATCH($C2420,'Policy Characteristics'!$C:$C,0))),"",INDEX('Policy Characteristics'!D:D,MATCH($C2420,'Policy Characteristics'!$C:$C,0)))</f>
        <v/>
      </c>
      <c r="K2420" s="254" t="str">
        <f>IF(ISBLANK(INDEX('Policy Characteristics'!E:E,MATCH($C2420,'Policy Characteristics'!$C:$C,0))),"",INDEX('Policy Characteristics'!E:E,MATCH($C2420,'Policy Characteristics'!$C:$C,0)))</f>
        <v>GRA carbon tax revenue</v>
      </c>
      <c r="L2420" s="254">
        <f>IF(ISBLANK(INDEX('Policy Characteristics'!F:F,MATCH($C2420,'Policy Characteristics'!$C:$C,0))),"",INDEX('Policy Characteristics'!F:F,MATCH($C2420,'Policy Characteristics'!$C:$C,0)))</f>
        <v>0</v>
      </c>
      <c r="M2420" s="254">
        <f>IF(ISBLANK(INDEX('Policy Characteristics'!G:G,MATCH($C2420,'Policy Characteristics'!$C:$C,0))),"",INDEX('Policy Characteristics'!G:G,MATCH($C2420,'Policy Characteristics'!$C:$C,0)))</f>
        <v>10</v>
      </c>
      <c r="N2420" s="254">
        <f>IF(ISBLANK(INDEX('Policy Characteristics'!H:H,MATCH($C2420,'Policy Characteristics'!$C:$C,0))),"",INDEX('Policy Characteristics'!H:H,MATCH($C2420,'Policy Characteristics'!$C:$C,0)))</f>
        <v>1</v>
      </c>
      <c r="O2420" s="254" t="str">
        <f>IF(ISBLANK(INDEX('Policy Characteristics'!I:I,MATCH($C2420,'Policy Characteristics'!$C:$C,0))),"",INDEX('Policy Characteristics'!I:I,MATCH($C2420,'Policy Characteristics'!$C:$C,0)))</f>
        <v>weight</v>
      </c>
      <c r="P2420" s="254" t="str">
        <f>IF(ISBLANK(INDEX('Policy Characteristics'!J:J,MATCH($C2420,'Policy Characteristics'!$C:$C,0))),"",INDEX('Policy Characteristics'!J:J,MATCH($C2420,'Policy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0" s="254" t="str">
        <f>IF(ISBLANK(INDEX('Policy Characteristics'!K:K,MATCH($C2420,'Policy Characteristics'!$C:$C,0))),"",INDEX('Policy Characteristics'!K:K,MATCH($C2420,'Policy Characteristics'!$C:$C,0)))</f>
        <v>io-model.html</v>
      </c>
      <c r="R2420" s="254" t="str">
        <f>IF(ISBLANK(INDEX('Policy Characteristics'!L:L,MATCH($C2420,'Policy Characteristics'!$C:$C,0))),"",INDEX('Policy Characteristics'!L:L,MATCH($C2420,'Policy Characteristics'!$C:$C,0)))</f>
        <v/>
      </c>
    </row>
    <row r="2421" spans="1:18">
      <c r="A2421" s="254" t="str">
        <f>IF(ISBLANK(INDEX('Policy Characteristics'!A:A,MATCH($C2421,'Policy Characteristics'!$C:$C,0))),"",INDEX('Policy Characteristics'!A:A,MATCH($C2421,'Policy Characteristics'!$C:$C,0)))</f>
        <v>Government Revenue Accounting</v>
      </c>
      <c r="B2421" s="262" t="str">
        <f>IF(ISBLANK(INDEX('Policy Characteristics'!B:B,MATCH($C2421,'Policy Characteristics'!$C:$C,0))),"",INDEX('Policy Characteristics'!B:B,MATCH($C2421,'Policy Characteristics'!$C:$C,0)))</f>
        <v>Carbon Tax Revenue</v>
      </c>
      <c r="C2421" s="254" t="str">
        <f t="shared" ref="C2421:C2423" si="91">C$2419</f>
        <v>GRA for Carbon Tax Revenue</v>
      </c>
      <c r="D2421" s="1" t="s">
        <v>2939</v>
      </c>
      <c r="F2421" s="1" t="s">
        <v>2943</v>
      </c>
      <c r="H2421" s="43">
        <v>547</v>
      </c>
      <c r="I2421" s="326" t="str">
        <f t="shared" si="90"/>
        <v>Yes</v>
      </c>
      <c r="J2421" s="255" t="str">
        <f>IF(ISBLANK(INDEX('Policy Characteristics'!D:D,MATCH($C2421,'Policy Characteristics'!$C:$C,0))),"",INDEX('Policy Characteristics'!D:D,MATCH($C2421,'Policy Characteristics'!$C:$C,0)))</f>
        <v/>
      </c>
      <c r="K2421" s="254" t="str">
        <f>IF(ISBLANK(INDEX('Policy Characteristics'!E:E,MATCH($C2421,'Policy Characteristics'!$C:$C,0))),"",INDEX('Policy Characteristics'!E:E,MATCH($C2421,'Policy Characteristics'!$C:$C,0)))</f>
        <v>GRA carbon tax revenue</v>
      </c>
      <c r="L2421" s="254">
        <f>IF(ISBLANK(INDEX('Policy Characteristics'!F:F,MATCH($C2421,'Policy Characteristics'!$C:$C,0))),"",INDEX('Policy Characteristics'!F:F,MATCH($C2421,'Policy Characteristics'!$C:$C,0)))</f>
        <v>0</v>
      </c>
      <c r="M2421" s="254">
        <f>IF(ISBLANK(INDEX('Policy Characteristics'!G:G,MATCH($C2421,'Policy Characteristics'!$C:$C,0))),"",INDEX('Policy Characteristics'!G:G,MATCH($C2421,'Policy Characteristics'!$C:$C,0)))</f>
        <v>10</v>
      </c>
      <c r="N2421" s="254">
        <f>IF(ISBLANK(INDEX('Policy Characteristics'!H:H,MATCH($C2421,'Policy Characteristics'!$C:$C,0))),"",INDEX('Policy Characteristics'!H:H,MATCH($C2421,'Policy Characteristics'!$C:$C,0)))</f>
        <v>1</v>
      </c>
      <c r="O2421" s="254" t="str">
        <f>IF(ISBLANK(INDEX('Policy Characteristics'!I:I,MATCH($C2421,'Policy Characteristics'!$C:$C,0))),"",INDEX('Policy Characteristics'!I:I,MATCH($C2421,'Policy Characteristics'!$C:$C,0)))</f>
        <v>weight</v>
      </c>
      <c r="P2421" s="254" t="str">
        <f>IF(ISBLANK(INDEX('Policy Characteristics'!J:J,MATCH($C2421,'Policy Characteristics'!$C:$C,0))),"",INDEX('Policy Characteristics'!J:J,MATCH($C2421,'Policy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1" s="254" t="str">
        <f>IF(ISBLANK(INDEX('Policy Characteristics'!K:K,MATCH($C2421,'Policy Characteristics'!$C:$C,0))),"",INDEX('Policy Characteristics'!K:K,MATCH($C2421,'Policy Characteristics'!$C:$C,0)))</f>
        <v>io-model.html</v>
      </c>
      <c r="R2421" s="254" t="str">
        <f>IF(ISBLANK(INDEX('Policy Characteristics'!L:L,MATCH($C2421,'Policy Characteristics'!$C:$C,0))),"",INDEX('Policy Characteristics'!L:L,MATCH($C2421,'Policy Characteristics'!$C:$C,0)))</f>
        <v/>
      </c>
    </row>
    <row r="2422" spans="1:18">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Carbon Tax Revenue</v>
      </c>
      <c r="C2422" s="254" t="str">
        <f t="shared" si="91"/>
        <v>GRA for Carbon Tax Revenue</v>
      </c>
      <c r="D2422" s="1" t="s">
        <v>2940</v>
      </c>
      <c r="F2422" s="1" t="s">
        <v>2944</v>
      </c>
      <c r="H2422" s="43">
        <v>548</v>
      </c>
      <c r="I2422" s="326" t="str">
        <f t="shared" si="90"/>
        <v>Yes</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carbon tax revenue</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Carbon Tax Revenue</v>
      </c>
      <c r="C2423" s="254" t="str">
        <f t="shared" si="91"/>
        <v>GRA for Carbon Tax Revenue</v>
      </c>
      <c r="D2423" s="1" t="s">
        <v>2941</v>
      </c>
      <c r="F2423" s="1" t="s">
        <v>2945</v>
      </c>
      <c r="H2423" s="43">
        <v>549</v>
      </c>
      <c r="I2423" s="326" t="str">
        <f t="shared" si="90"/>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carbon tax revenue</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Fuel Tax Revenue</v>
      </c>
      <c r="C2424" t="s">
        <v>2930</v>
      </c>
      <c r="D2424" s="1" t="s">
        <v>2937</v>
      </c>
      <c r="F2424" s="1" t="s">
        <v>2942</v>
      </c>
      <c r="H2424" s="43">
        <v>550</v>
      </c>
      <c r="I2424" s="322" t="s">
        <v>40</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fuel tax revenue</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Fuel Tax Revenue</v>
      </c>
      <c r="C2425" s="254" t="str">
        <f t="shared" ref="C2425:C2428" si="92">C$2424</f>
        <v>GRA for Fuel Tax Revenue</v>
      </c>
      <c r="D2425" s="1" t="s">
        <v>2938</v>
      </c>
      <c r="F2425" s="1" t="s">
        <v>2953</v>
      </c>
      <c r="H2425" s="43">
        <v>551</v>
      </c>
      <c r="I2425" s="326" t="str">
        <f t="shared" ref="I2425:I2428" si="93">I$2424</f>
        <v>Yes</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fuel tax revenue</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Fuel Tax Revenue</v>
      </c>
      <c r="C2426" s="254" t="str">
        <f t="shared" si="92"/>
        <v>GRA for Fuel Tax Revenue</v>
      </c>
      <c r="D2426" s="1" t="s">
        <v>2939</v>
      </c>
      <c r="F2426" s="1" t="s">
        <v>2943</v>
      </c>
      <c r="H2426" s="43">
        <v>552</v>
      </c>
      <c r="I2426" s="326" t="str">
        <f t="shared" si="93"/>
        <v>Yes</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fuel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Fuel Tax Revenue</v>
      </c>
      <c r="C2427" s="254" t="str">
        <f t="shared" si="92"/>
        <v>GRA for Fuel Tax Revenue</v>
      </c>
      <c r="D2427" s="1" t="s">
        <v>2940</v>
      </c>
      <c r="F2427" s="1" t="s">
        <v>2944</v>
      </c>
      <c r="H2427" s="43">
        <v>553</v>
      </c>
      <c r="I2427" s="326" t="str">
        <f t="shared" si="93"/>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fuel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Fuel Tax Revenue</v>
      </c>
      <c r="C2428" s="254" t="str">
        <f t="shared" si="92"/>
        <v>GRA for Fuel Tax Revenue</v>
      </c>
      <c r="D2428" s="1" t="s">
        <v>2941</v>
      </c>
      <c r="F2428" s="1" t="s">
        <v>2945</v>
      </c>
      <c r="H2428" s="43">
        <v>554</v>
      </c>
      <c r="I2428" s="326" t="str">
        <f t="shared" si="93"/>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fuel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Vehicle Subsidy</v>
      </c>
      <c r="C2429" t="s">
        <v>3594</v>
      </c>
      <c r="D2429" s="1" t="s">
        <v>2937</v>
      </c>
      <c r="F2429" s="1" t="s">
        <v>2942</v>
      </c>
      <c r="H2429" s="43">
        <v>555</v>
      </c>
      <c r="I2429" s="322" t="s">
        <v>40</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EV subsidy</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Vehicle Subsidy</v>
      </c>
      <c r="C2430" s="254" t="str">
        <f t="shared" ref="C2430:C2433" si="94">C$2429</f>
        <v>GRA for Vehicle Subsidy</v>
      </c>
      <c r="D2430" s="1" t="s">
        <v>2938</v>
      </c>
      <c r="F2430" s="1" t="s">
        <v>2953</v>
      </c>
      <c r="H2430" s="43">
        <v>556</v>
      </c>
      <c r="I2430" s="326" t="str">
        <f t="shared" ref="I2430:I2438" si="95">I$2429</f>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EV subsidy</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Vehicle Subsidy</v>
      </c>
      <c r="C2431" s="254" t="str">
        <f t="shared" si="94"/>
        <v>GRA for Vehicle Subsidy</v>
      </c>
      <c r="D2431" s="1" t="s">
        <v>2939</v>
      </c>
      <c r="F2431" s="1" t="s">
        <v>2943</v>
      </c>
      <c r="H2431" s="43">
        <v>557</v>
      </c>
      <c r="I2431" s="326" t="str">
        <f t="shared" si="95"/>
        <v>Yes</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EV subsidy</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Vehicle Subsidy</v>
      </c>
      <c r="C2432" s="254" t="str">
        <f t="shared" si="94"/>
        <v>GRA for Vehicle Subsidy</v>
      </c>
      <c r="D2432" s="1" t="s">
        <v>2940</v>
      </c>
      <c r="F2432" s="1" t="s">
        <v>2944</v>
      </c>
      <c r="H2432" s="43">
        <v>558</v>
      </c>
      <c r="I2432" s="326" t="str">
        <f t="shared" si="95"/>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EV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Vehicle Subsidy</v>
      </c>
      <c r="C2433" s="254" t="str">
        <f t="shared" si="94"/>
        <v>GRA for Vehicle Subsidy</v>
      </c>
      <c r="D2433" s="1" t="s">
        <v>2941</v>
      </c>
      <c r="F2433" s="1" t="s">
        <v>2945</v>
      </c>
      <c r="H2433" s="43">
        <v>559</v>
      </c>
      <c r="I2433" s="326" t="str">
        <f t="shared" si="95"/>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EV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Vehicle Battery Subsidy</v>
      </c>
      <c r="C2434" t="s">
        <v>3596</v>
      </c>
      <c r="D2434" s="1" t="s">
        <v>2937</v>
      </c>
      <c r="F2434" s="1" t="s">
        <v>2942</v>
      </c>
      <c r="H2434" s="43">
        <v>2247</v>
      </c>
      <c r="I2434" s="322" t="s">
        <v>40</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trans battery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row>
    <row r="2435" spans="1:18">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Vehicle Battery Subsidy</v>
      </c>
      <c r="C2435" s="254" t="str">
        <f>C$2434</f>
        <v>GRA for Vehicle Battery Subsidy</v>
      </c>
      <c r="D2435" s="1" t="s">
        <v>2938</v>
      </c>
      <c r="F2435" s="1" t="s">
        <v>2953</v>
      </c>
      <c r="H2435" s="43">
        <v>2248</v>
      </c>
      <c r="I2435" s="326" t="str">
        <f t="shared" si="95"/>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trans battery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row>
    <row r="2436" spans="1:18">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Battery Subsidy</v>
      </c>
      <c r="C2436" s="254" t="str">
        <f t="shared" ref="C2436:C2438" si="96">C$2434</f>
        <v>GRA for Vehicle Battery Subsidy</v>
      </c>
      <c r="D2436" s="1" t="s">
        <v>2939</v>
      </c>
      <c r="F2436" s="1" t="s">
        <v>2943</v>
      </c>
      <c r="H2436" s="43">
        <v>2249</v>
      </c>
      <c r="I2436" s="326" t="str">
        <f t="shared" si="95"/>
        <v>Yes</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trans battery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row>
    <row r="2437" spans="1:18">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Battery Subsidy</v>
      </c>
      <c r="C2437" s="254" t="str">
        <f t="shared" si="96"/>
        <v>GRA for Vehicle Battery Subsidy</v>
      </c>
      <c r="D2437" s="1" t="s">
        <v>2940</v>
      </c>
      <c r="F2437" s="1" t="s">
        <v>2944</v>
      </c>
      <c r="H2437" s="43">
        <v>2250</v>
      </c>
      <c r="I2437" s="326" t="str">
        <f t="shared" si="95"/>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trans battery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row>
    <row r="2438" spans="1:18">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Battery Subsidy</v>
      </c>
      <c r="C2438" s="254" t="str">
        <f t="shared" si="96"/>
        <v>GRA for Vehicle Battery Subsidy</v>
      </c>
      <c r="D2438" s="1" t="s">
        <v>2941</v>
      </c>
      <c r="F2438" s="1" t="s">
        <v>2945</v>
      </c>
      <c r="H2438" s="43">
        <v>2251</v>
      </c>
      <c r="I2438" s="326" t="str">
        <f t="shared" si="95"/>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trans battery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row>
    <row r="2439" spans="1:18">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Electricity Generation Subsidy</v>
      </c>
      <c r="C2439" t="s">
        <v>2931</v>
      </c>
      <c r="D2439" s="1" t="s">
        <v>2937</v>
      </c>
      <c r="F2439" s="1" t="s">
        <v>2942</v>
      </c>
      <c r="H2439" s="43">
        <v>560</v>
      </c>
      <c r="I2439" s="322" t="s">
        <v>40</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elec gen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t="str">
        <f>IF(ISBLANK(INDEX('Policy Characteristics'!L:L,MATCH($C2439,'Policy Characteristics'!$C:$C,0))),"",INDEX('Policy Characteristics'!L:L,MATCH($C2439,'Policy Characteristics'!$C:$C,0)))</f>
        <v/>
      </c>
    </row>
    <row r="2440" spans="1:18">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Electricity Generation Subsidy</v>
      </c>
      <c r="C2440" s="254" t="str">
        <f t="shared" ref="C2440:C2443" si="97">C$2439</f>
        <v>GRA for Electricity Generation Subsidies</v>
      </c>
      <c r="D2440" s="1" t="s">
        <v>2938</v>
      </c>
      <c r="F2440" s="1" t="s">
        <v>2953</v>
      </c>
      <c r="H2440" s="43">
        <v>561</v>
      </c>
      <c r="I2440" s="326" t="str">
        <f t="shared" ref="I2440:I2443" si="98">I$2439</f>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elec gen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Electricity Generation Subsidy</v>
      </c>
      <c r="C2441" s="254" t="str">
        <f t="shared" si="97"/>
        <v>GRA for Electricity Generation Subsidies</v>
      </c>
      <c r="D2441" s="1" t="s">
        <v>2939</v>
      </c>
      <c r="F2441" s="1" t="s">
        <v>2943</v>
      </c>
      <c r="H2441" s="43">
        <v>562</v>
      </c>
      <c r="I2441" s="326" t="str">
        <f t="shared" si="98"/>
        <v>Yes</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elec gen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t="str">
        <f>IF(ISBLANK(INDEX('Policy Characteristics'!L:L,MATCH($C2441,'Policy Characteristics'!$C:$C,0))),"",INDEX('Policy Characteristics'!L:L,MATCH($C2441,'Policy Characteristics'!$C:$C,0)))</f>
        <v/>
      </c>
    </row>
    <row r="2442" spans="1:18">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Electricity Generation Subsidy</v>
      </c>
      <c r="C2442" s="254" t="str">
        <f t="shared" si="97"/>
        <v>GRA for Electricity Generation Subsidies</v>
      </c>
      <c r="D2442" s="1" t="s">
        <v>2940</v>
      </c>
      <c r="F2442" s="1" t="s">
        <v>2944</v>
      </c>
      <c r="H2442" s="43">
        <v>563</v>
      </c>
      <c r="I2442" s="326" t="str">
        <f t="shared" si="98"/>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elec gen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Electricity Generation Subsidy</v>
      </c>
      <c r="C2443" s="254" t="str">
        <f t="shared" si="97"/>
        <v>GRA for Electricity Generation Subsidies</v>
      </c>
      <c r="D2443" s="1" t="s">
        <v>2941</v>
      </c>
      <c r="F2443" s="1" t="s">
        <v>2945</v>
      </c>
      <c r="H2443" s="43">
        <v>564</v>
      </c>
      <c r="I2443" s="326" t="str">
        <f t="shared" si="98"/>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elec gen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Electricity Capacity Construction Subsidy</v>
      </c>
      <c r="C2444" t="s">
        <v>2932</v>
      </c>
      <c r="D2444" s="1" t="s">
        <v>2937</v>
      </c>
      <c r="F2444" s="1" t="s">
        <v>2942</v>
      </c>
      <c r="H2444" s="43">
        <v>565</v>
      </c>
      <c r="I2444" s="322" t="s">
        <v>40</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elec cap const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Electricity Capacity Construction Subsidy</v>
      </c>
      <c r="C2445" s="254" t="str">
        <f t="shared" ref="C2445:C2448" si="99">C$2444</f>
        <v>GRA for Electricity Capacity Construction Subsidies</v>
      </c>
      <c r="D2445" s="1" t="s">
        <v>2938</v>
      </c>
      <c r="F2445" s="1" t="s">
        <v>2953</v>
      </c>
      <c r="H2445" s="43">
        <v>566</v>
      </c>
      <c r="I2445" s="326" t="str">
        <f t="shared" ref="I2445:I2448" si="100">I$2444</f>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elec cap const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Capacity Construction Subsidy</v>
      </c>
      <c r="C2446" s="254" t="str">
        <f t="shared" si="99"/>
        <v>GRA for Electricity Capacity Construction Subsidies</v>
      </c>
      <c r="D2446" s="1" t="s">
        <v>2939</v>
      </c>
      <c r="F2446" s="1" t="s">
        <v>2943</v>
      </c>
      <c r="H2446" s="43">
        <v>567</v>
      </c>
      <c r="I2446" s="326" t="str">
        <f t="shared" si="100"/>
        <v>Yes</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cap const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Capacity Construction Subsidy</v>
      </c>
      <c r="C2447" s="254" t="str">
        <f t="shared" si="99"/>
        <v>GRA for Electricity Capacity Construction Subsidies</v>
      </c>
      <c r="D2447" s="1" t="s">
        <v>2940</v>
      </c>
      <c r="F2447" s="1" t="s">
        <v>2944</v>
      </c>
      <c r="H2447" s="43">
        <v>568</v>
      </c>
      <c r="I2447" s="326" t="str">
        <f t="shared" si="100"/>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cap const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Capacity Construction Subsidy</v>
      </c>
      <c r="C2448" s="254" t="str">
        <f t="shared" si="99"/>
        <v>GRA for Electricity Capacity Construction Subsidies</v>
      </c>
      <c r="D2448" s="1" t="s">
        <v>2941</v>
      </c>
      <c r="F2448" s="1" t="s">
        <v>2945</v>
      </c>
      <c r="H2448" s="43">
        <v>569</v>
      </c>
      <c r="I2448" s="326" t="str">
        <f t="shared" si="100"/>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cap const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Distributed Solar Subsidy</v>
      </c>
      <c r="C2449" t="s">
        <v>2933</v>
      </c>
      <c r="D2449" s="1" t="s">
        <v>2937</v>
      </c>
      <c r="F2449" s="1" t="s">
        <v>2942</v>
      </c>
      <c r="H2449" s="43">
        <v>570</v>
      </c>
      <c r="I2449" s="322" t="s">
        <v>40</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dist solar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Distributed Solar Subsidy</v>
      </c>
      <c r="C2450" s="254" t="str">
        <f t="shared" ref="C2450:C2453" si="101">C$2449</f>
        <v>GRA for Distributed Solar Subsidy</v>
      </c>
      <c r="D2450" s="1" t="s">
        <v>2938</v>
      </c>
      <c r="F2450" s="1" t="s">
        <v>2953</v>
      </c>
      <c r="H2450" s="43">
        <v>571</v>
      </c>
      <c r="I2450" s="326" t="str">
        <f t="shared" ref="I2450:I2453" si="102">I$2449</f>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dist solar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Distributed Solar Subsidy</v>
      </c>
      <c r="C2451" s="254" t="str">
        <f t="shared" si="101"/>
        <v>GRA for Distributed Solar Subsidy</v>
      </c>
      <c r="D2451" s="1" t="s">
        <v>2939</v>
      </c>
      <c r="F2451" s="1" t="s">
        <v>2943</v>
      </c>
      <c r="H2451" s="43">
        <v>572</v>
      </c>
      <c r="I2451" s="326" t="str">
        <f t="shared" si="102"/>
        <v>Yes</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dist solar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Distributed Solar Subsidy</v>
      </c>
      <c r="C2452" s="254" t="str">
        <f t="shared" si="101"/>
        <v>GRA for Distributed Solar Subsidy</v>
      </c>
      <c r="D2452" s="1" t="s">
        <v>2940</v>
      </c>
      <c r="F2452" s="1" t="s">
        <v>2944</v>
      </c>
      <c r="H2452" s="43">
        <v>573</v>
      </c>
      <c r="I2452" s="326" t="str">
        <f t="shared" si="102"/>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dist solar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Distributed Solar Subsidy</v>
      </c>
      <c r="C2453" s="254" t="str">
        <f t="shared" si="101"/>
        <v>GRA for Distributed Solar Subsidy</v>
      </c>
      <c r="D2453" s="1" t="s">
        <v>2941</v>
      </c>
      <c r="F2453" s="1" t="s">
        <v>2945</v>
      </c>
      <c r="H2453" s="43">
        <v>574</v>
      </c>
      <c r="I2453" s="326" t="str">
        <f t="shared" si="102"/>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dist solar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Fuel Subsidy</v>
      </c>
      <c r="C2454" t="s">
        <v>2934</v>
      </c>
      <c r="D2454" s="1" t="s">
        <v>2937</v>
      </c>
      <c r="F2454" s="1" t="s">
        <v>2942</v>
      </c>
      <c r="H2454" s="43">
        <v>575</v>
      </c>
      <c r="I2454" s="322" t="s">
        <v>40</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fuel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Fuel Subsidy</v>
      </c>
      <c r="C2455" s="254" t="str">
        <f t="shared" ref="C2455:C2458" si="103">C$2454</f>
        <v>GRA for Fuel Subsidies</v>
      </c>
      <c r="D2455" s="1" t="s">
        <v>2938</v>
      </c>
      <c r="F2455" s="1" t="s">
        <v>2953</v>
      </c>
      <c r="H2455" s="43">
        <v>576</v>
      </c>
      <c r="I2455" s="326" t="str">
        <f t="shared" ref="I2455:I2463" si="104">I$2454</f>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fuel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Fuel Subsidy</v>
      </c>
      <c r="C2456" s="254" t="str">
        <f t="shared" si="103"/>
        <v>GRA for Fuel Subsidies</v>
      </c>
      <c r="D2456" s="1" t="s">
        <v>2939</v>
      </c>
      <c r="F2456" s="1" t="s">
        <v>2943</v>
      </c>
      <c r="H2456" s="43">
        <v>577</v>
      </c>
      <c r="I2456" s="326" t="str">
        <f t="shared" si="104"/>
        <v>Yes</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fuel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Fuel Subsidy</v>
      </c>
      <c r="C2457" s="254" t="str">
        <f t="shared" si="103"/>
        <v>GRA for Fuel Subsidies</v>
      </c>
      <c r="D2457" s="1" t="s">
        <v>2940</v>
      </c>
      <c r="F2457" s="1" t="s">
        <v>2944</v>
      </c>
      <c r="H2457" s="43">
        <v>578</v>
      </c>
      <c r="I2457" s="326" t="str">
        <f t="shared" si="104"/>
        <v>Yes</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fuel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Fuel Subsidy</v>
      </c>
      <c r="C2458" s="254" t="str">
        <f t="shared" si="103"/>
        <v>GRA for Fuel Subsidies</v>
      </c>
      <c r="D2458" s="1" t="s">
        <v>2941</v>
      </c>
      <c r="F2458" s="1" t="s">
        <v>2945</v>
      </c>
      <c r="H2458" s="43">
        <v>579</v>
      </c>
      <c r="I2458" s="326" t="str">
        <f t="shared" si="104"/>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fuel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CCS Subsidy</v>
      </c>
      <c r="C2459" t="s">
        <v>3599</v>
      </c>
      <c r="D2459" s="1" t="s">
        <v>2937</v>
      </c>
      <c r="F2459" s="1" t="s">
        <v>2942</v>
      </c>
      <c r="H2459" s="43">
        <v>2252</v>
      </c>
      <c r="I2459" s="322" t="s">
        <v>40</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CCS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CCS Subsidy</v>
      </c>
      <c r="C2460" s="254" t="str">
        <f>C$2459</f>
        <v>GRA for CCS Subsidies</v>
      </c>
      <c r="D2460" s="1" t="s">
        <v>2938</v>
      </c>
      <c r="F2460" s="1" t="s">
        <v>2953</v>
      </c>
      <c r="H2460" s="43">
        <v>2253</v>
      </c>
      <c r="I2460" s="326" t="str">
        <f t="shared" si="104"/>
        <v>Yes</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CCS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CCS Subsidy</v>
      </c>
      <c r="C2461" s="254" t="str">
        <f t="shared" ref="C2461:C2463" si="105">C$2459</f>
        <v>GRA for CCS Subsidies</v>
      </c>
      <c r="D2461" s="1" t="s">
        <v>2939</v>
      </c>
      <c r="F2461" s="1" t="s">
        <v>2943</v>
      </c>
      <c r="H2461" s="43">
        <v>2254</v>
      </c>
      <c r="I2461" s="326" t="str">
        <f t="shared" si="104"/>
        <v>Yes</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CCS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CCS Subsidy</v>
      </c>
      <c r="C2462" s="254" t="str">
        <f t="shared" si="105"/>
        <v>GRA for CCS Subsidies</v>
      </c>
      <c r="D2462" s="1" t="s">
        <v>2940</v>
      </c>
      <c r="F2462" s="1" t="s">
        <v>2944</v>
      </c>
      <c r="H2462" s="43">
        <v>2255</v>
      </c>
      <c r="I2462" s="326" t="str">
        <f t="shared" si="104"/>
        <v>Yes</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CCS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CCS Subsidy</v>
      </c>
      <c r="C2463" s="254" t="str">
        <f t="shared" si="105"/>
        <v>GRA for CCS Subsidies</v>
      </c>
      <c r="D2463" s="1" t="s">
        <v>2941</v>
      </c>
      <c r="F2463" s="1" t="s">
        <v>2945</v>
      </c>
      <c r="H2463" s="43">
        <v>2256</v>
      </c>
      <c r="I2463" s="326" t="str">
        <f t="shared" si="104"/>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CCS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National Debt Interest</v>
      </c>
      <c r="C2464" t="s">
        <v>2935</v>
      </c>
      <c r="D2464" s="1" t="s">
        <v>2937</v>
      </c>
      <c r="F2464" s="1" t="s">
        <v>2942</v>
      </c>
      <c r="H2464" s="43">
        <v>580</v>
      </c>
      <c r="I2464" s="322" t="s">
        <v>40</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national debt interest</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National Debt Interest</v>
      </c>
      <c r="C2465" s="254" t="str">
        <f t="shared" ref="C2465:C2468" si="106">C$2464</f>
        <v>GRA for National Debt Interest</v>
      </c>
      <c r="D2465" s="1" t="s">
        <v>2938</v>
      </c>
      <c r="F2465" s="1" t="s">
        <v>2953</v>
      </c>
      <c r="H2465" s="43">
        <v>581</v>
      </c>
      <c r="I2465" s="326" t="str">
        <f t="shared" ref="I2465:I2468" si="107">I$2464</f>
        <v>Yes</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national debt interest</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National Debt Interest</v>
      </c>
      <c r="C2466" s="254" t="str">
        <f t="shared" si="106"/>
        <v>GRA for National Debt Interest</v>
      </c>
      <c r="D2466" s="1" t="s">
        <v>2939</v>
      </c>
      <c r="F2466" s="1" t="s">
        <v>2943</v>
      </c>
      <c r="H2466" s="43">
        <v>582</v>
      </c>
      <c r="I2466" s="326" t="str">
        <f t="shared" si="107"/>
        <v>Yes</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national debt interest</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National Debt Interest</v>
      </c>
      <c r="C2467" s="254" t="str">
        <f t="shared" si="106"/>
        <v>GRA for National Debt Interest</v>
      </c>
      <c r="D2467" s="1" t="s">
        <v>2940</v>
      </c>
      <c r="F2467" s="1" t="s">
        <v>2944</v>
      </c>
      <c r="H2467" s="43">
        <v>583</v>
      </c>
      <c r="I2467" s="326" t="str">
        <f t="shared" si="107"/>
        <v>Yes</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national debt interest</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National Debt Interest</v>
      </c>
      <c r="C2468" s="254" t="str">
        <f t="shared" si="106"/>
        <v>GRA for National Debt Interest</v>
      </c>
      <c r="D2468" s="1" t="s">
        <v>2941</v>
      </c>
      <c r="F2468" s="1" t="s">
        <v>2945</v>
      </c>
      <c r="H2468" s="43">
        <v>584</v>
      </c>
      <c r="I2468" s="326" t="str">
        <f t="shared" si="107"/>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national debt interest</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Remaining Government Cash Flows</v>
      </c>
      <c r="C2469" t="s">
        <v>2936</v>
      </c>
      <c r="D2469" s="1" t="s">
        <v>2937</v>
      </c>
      <c r="F2469" s="1" t="s">
        <v>2942</v>
      </c>
      <c r="H2469" s="43">
        <v>585</v>
      </c>
      <c r="I2469" s="322" t="s">
        <v>40</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remaining cash flow changes</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Remaining Government Cash Flows</v>
      </c>
      <c r="C2470" s="254" t="str">
        <f t="shared" ref="C2470" si="108">C$2469</f>
        <v>GRA for Remaining Government Cash Flow Changes</v>
      </c>
      <c r="D2470" s="1" t="s">
        <v>2938</v>
      </c>
      <c r="F2470" s="1" t="s">
        <v>2953</v>
      </c>
      <c r="H2470" s="43">
        <v>586</v>
      </c>
      <c r="I2470" s="326" t="str">
        <f t="shared" ref="I2470:I2473" si="109">I$2469</f>
        <v>Yes</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remaining cash flow changes</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Remaining Government Cash Flows</v>
      </c>
      <c r="C2471" s="254" t="str">
        <f t="shared" ref="C2471:C2473" si="110">C$2469</f>
        <v>GRA for Remaining Government Cash Flow Changes</v>
      </c>
      <c r="D2471" s="1" t="s">
        <v>2939</v>
      </c>
      <c r="F2471" s="1" t="s">
        <v>2943</v>
      </c>
      <c r="H2471" s="43">
        <v>587</v>
      </c>
      <c r="I2471" s="326" t="str">
        <f t="shared" si="109"/>
        <v>Yes</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remaining cash flow changes</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Remaining Government Cash Flows</v>
      </c>
      <c r="C2472" s="254" t="str">
        <f t="shared" si="110"/>
        <v>GRA for Remaining Government Cash Flow Changes</v>
      </c>
      <c r="D2472" s="1" t="s">
        <v>2940</v>
      </c>
      <c r="F2472" s="1" t="s">
        <v>2944</v>
      </c>
      <c r="H2472" s="43">
        <v>588</v>
      </c>
      <c r="I2472" s="326" t="str">
        <f t="shared" si="109"/>
        <v>Yes</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remaining cash flow changes</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Remaining Government Cash Flows</v>
      </c>
      <c r="C2473" s="254" t="str">
        <f t="shared" si="110"/>
        <v>GRA for Remaining Government Cash Flow Changes</v>
      </c>
      <c r="D2473" s="1" t="s">
        <v>2941</v>
      </c>
      <c r="F2473" s="1" t="s">
        <v>2945</v>
      </c>
      <c r="H2473" s="43">
        <v>589</v>
      </c>
      <c r="I2473" s="326" t="str">
        <f t="shared" si="109"/>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remaining cash flow changes</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c r="A2474" s="254" t="str">
        <f>IF(ISBLANK(INDEX('Policy Characteristics'!A:A,MATCH($C2474,'Policy Characteristics'!$C:$C,0))),"",INDEX('Policy Characteristics'!A:A,MATCH($C2474,'Policy Characteristics'!$C:$C,0)))</f>
        <v>Control Settings</v>
      </c>
      <c r="B2474" s="262" t="str">
        <f>IF(ISBLANK(INDEX('Policy Characteristics'!B:B,MATCH($C2474,'Policy Characteristics'!$C:$C,0))),"",INDEX('Policy Characteristics'!B:B,MATCH($C2474,'Policy Characteristics'!$C:$C,0)))</f>
        <v>COVID-19 Recession</v>
      </c>
      <c r="C2474" s="1" t="s">
        <v>3397</v>
      </c>
      <c r="H2474" s="43">
        <v>543</v>
      </c>
      <c r="I2474" s="322" t="s">
        <v>41</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settings exogenous GDP adjustment</v>
      </c>
      <c r="L2474" s="359">
        <f>IF(ISBLANK(INDEX('Policy Characteristics'!F:F,MATCH($C2474,'Policy Characteristics'!$C:$C,0))),"",INDEX('Policy Characteristics'!F:F,MATCH($C2474,'Policy Characteristics'!$C:$C,0)))</f>
        <v>0</v>
      </c>
      <c r="M2474" s="359">
        <f>IF(ISBLANK(INDEX('Policy Characteristics'!G:G,MATCH($C2474,'Policy Characteristics'!$C:$C,0))),"",INDEX('Policy Characteristics'!G:G,MATCH($C2474,'Policy Characteristics'!$C:$C,0)))</f>
        <v>1</v>
      </c>
      <c r="N2474" s="359">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on/off</v>
      </c>
      <c r="P2474" s="254" t="str">
        <f>IF(ISBLANK(INDEX('Policy Characteristics'!J:J,MATCH($C2474,'Policy Characteristics'!$C:$C,0))),"",INDEX('Policy Characteristics'!J:J,MATCH($C2474,'Policy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74" s="254" t="str">
        <f>IF(ISBLANK(INDEX('Policy Characteristics'!K:K,MATCH($C2474,'Policy Characteristics'!$C:$C,0))),"",INDEX('Policy Characteristics'!K:K,MATCH($C2474,'Policy Characteristics'!$C:$C,0)))</f>
        <v/>
      </c>
      <c r="R2474" s="254" t="str">
        <f>IF(ISBLANK(INDEX('Policy Characteristics'!L:L,MATCH($C2474,'Policy Characteristics'!$C:$C,0))),"",INDEX('Policy Characteristics'!L:L,MATCH($C2474,'Policy Characteristics'!$C:$C,0)))</f>
        <v/>
      </c>
    </row>
    <row r="2475" spans="1:18">
      <c r="A2475" s="254" t="str">
        <f>IF(ISBLANK(INDEX('Policy Characteristics'!A:A,MATCH($C2475,'Policy Characteristics'!$C:$C,0))),"",INDEX('Policy Characteristics'!A:A,MATCH($C2475,'Policy Characteristics'!$C:$C,0)))</f>
        <v>Control Settings</v>
      </c>
      <c r="B2475" s="262" t="str">
        <f>IF(ISBLANK(INDEX('Policy Characteristics'!B:B,MATCH($C2475,'Policy Characteristics'!$C:$C,0))),"",INDEX('Policy Characteristics'!B:B,MATCH($C2475,'Policy Characteristics'!$C:$C,0)))</f>
        <v>Use 20-Year GWP Values</v>
      </c>
      <c r="C2475" t="s">
        <v>3259</v>
      </c>
      <c r="H2475" s="43">
        <v>1601</v>
      </c>
      <c r="I2475" s="322" t="s">
        <v>41</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
      </c>
      <c r="L2475" s="359">
        <f>IF(ISBLANK(INDEX('Policy Characteristics'!F:F,MATCH($C2475,'Policy Characteristics'!$C:$C,0))),"",INDEX('Policy Characteristics'!F:F,MATCH($C2475,'Policy Characteristics'!$C:$C,0)))</f>
        <v>0</v>
      </c>
      <c r="M2475" s="359">
        <f>IF(ISBLANK(INDEX('Policy Characteristics'!G:G,MATCH($C2475,'Policy Characteristics'!$C:$C,0))),"",INDEX('Policy Characteristics'!G:G,MATCH($C2475,'Policy Characteristics'!$C:$C,0)))</f>
        <v>1</v>
      </c>
      <c r="N2475" s="359">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on/off</v>
      </c>
      <c r="P2475" s="254" t="str">
        <f>IF(ISBLANK(INDEX('Policy Characteristics'!J:J,MATCH($C2475,'Policy Characteristics'!$C:$C,0))),"",INDEX('Policy Characteristics'!J:J,MATCH($C2475,'Policy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75" s="254" t="str">
        <f>IF(ISBLANK(INDEX('Policy Characteristics'!K:K,MATCH($C2475,'Policy Characteristics'!$C:$C,0))),"",INDEX('Policy Characteristics'!K:K,MATCH($C2475,'Policy Characteristics'!$C:$C,0)))</f>
        <v/>
      </c>
      <c r="R2475" s="254" t="str">
        <f>IF(ISBLANK(INDEX('Policy Characteristics'!L:L,MATCH($C2475,'Policy Characteristics'!$C:$C,0))),"",INDEX('Policy Characteristics'!L:L,MATCH($C2475,'Policy Characteristics'!$C:$C,0)))</f>
        <v/>
      </c>
    </row>
  </sheetData>
  <sortState xmlns:xlrd2="http://schemas.microsoft.com/office/spreadsheetml/2017/richdata2" ref="A203:I223">
    <sortCondition ref="B203:B223"/>
  </sortState>
  <conditionalFormatting sqref="I1:I2026 I2045:I2419">
    <cfRule type="containsText" dxfId="7" priority="2" operator="containsText" text="No">
      <formula>NOT(ISERROR(SEARCH("No",I1)))</formula>
    </cfRule>
  </conditionalFormatting>
  <conditionalFormatting sqref="I2424 I2429 I2439 I2444 I2449 I2454 I2464 I2469">
    <cfRule type="containsText" dxfId="6" priority="135" operator="containsText" text="No">
      <formula>NOT(ISERROR(SEARCH("No",I2424)))</formula>
    </cfRule>
  </conditionalFormatting>
  <conditionalFormatting sqref="I2434">
    <cfRule type="containsText" dxfId="5" priority="4" operator="containsText" text="No">
      <formula>NOT(ISERROR(SEARCH("No",I2434)))</formula>
    </cfRule>
  </conditionalFormatting>
  <conditionalFormatting sqref="I2459">
    <cfRule type="containsText" dxfId="4" priority="3" operator="containsText" text="No">
      <formula>NOT(ISERROR(SEARCH("No",I2459)))</formula>
    </cfRule>
  </conditionalFormatting>
  <conditionalFormatting sqref="I2474:I2475 I2479:I1048576">
    <cfRule type="containsText" dxfId="3" priority="5" operator="containsText" text="No">
      <formula>NOT(ISERROR(SEARCH("No",I2474)))</formula>
    </cfRule>
  </conditionalFormatting>
  <conditionalFormatting sqref="I2027:I2044">
    <cfRule type="containsText" dxfId="2" priority="1" operator="containsText" text="No">
      <formula>NOT(ISERROR(SEARCH("No",I2027)))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2792</v>
      </c>
      <c r="B1" s="412"/>
    </row>
    <row r="2" spans="1:2">
      <c r="A2" s="195" t="s">
        <v>2793</v>
      </c>
      <c r="B2" s="195" t="s">
        <v>2794</v>
      </c>
    </row>
    <row r="3" spans="1:2">
      <c r="A3" s="196" t="s">
        <v>339</v>
      </c>
      <c r="B3" t="str">
        <f>A3</f>
        <v>million metric tons / year</v>
      </c>
    </row>
    <row r="4" spans="1:2">
      <c r="A4" s="196" t="s">
        <v>3453</v>
      </c>
      <c r="B4" t="str">
        <f>A4</f>
        <v>million metric tons</v>
      </c>
    </row>
    <row r="5" spans="1:2">
      <c r="A5" s="196" t="s">
        <v>3657</v>
      </c>
      <c r="B5" t="str">
        <f>A5</f>
        <v>g CO2e / 2023 dollar</v>
      </c>
    </row>
    <row r="6" spans="1:2">
      <c r="A6" s="197" t="s">
        <v>2301</v>
      </c>
      <c r="B6" t="str">
        <f t="shared" ref="B6:B46" si="0">A6</f>
        <v>thousand metric tons / year</v>
      </c>
    </row>
    <row r="7" spans="1:2">
      <c r="A7" s="197" t="s">
        <v>3658</v>
      </c>
      <c r="B7" t="str">
        <f>A7</f>
        <v>g CO2 / 2023 dollar</v>
      </c>
    </row>
    <row r="8" spans="1:2" ht="29">
      <c r="A8" s="197" t="s">
        <v>3659</v>
      </c>
      <c r="B8" t="str">
        <f t="shared" si="0"/>
        <v>2023 dollars / metric ton CO2e abated, Annual average abatement (million metric tons CO2e)</v>
      </c>
    </row>
    <row r="9" spans="1:2">
      <c r="A9" s="197" t="s">
        <v>3660</v>
      </c>
      <c r="B9" t="str">
        <f t="shared" si="0"/>
        <v>billion 2023 dollars / year</v>
      </c>
    </row>
    <row r="10" spans="1:2">
      <c r="A10" s="197" t="s">
        <v>3661</v>
      </c>
      <c r="B10" t="str">
        <f t="shared" si="0"/>
        <v>billion 2023 dollars</v>
      </c>
    </row>
    <row r="11" spans="1:2">
      <c r="A11" s="197" t="s">
        <v>2834</v>
      </c>
      <c r="B11" t="str">
        <f t="shared" si="0"/>
        <v>jobs</v>
      </c>
    </row>
    <row r="12" spans="1:2">
      <c r="A12" s="197" t="s">
        <v>2876</v>
      </c>
      <c r="B12" t="str">
        <f t="shared" si="0"/>
        <v>incidents / year</v>
      </c>
    </row>
    <row r="13" spans="1:2">
      <c r="A13" s="197" t="s">
        <v>2853</v>
      </c>
      <c r="B13" t="str">
        <f t="shared" si="0"/>
        <v>% change</v>
      </c>
    </row>
    <row r="14" spans="1:2">
      <c r="A14" s="197" t="s">
        <v>3662</v>
      </c>
      <c r="B14" t="str">
        <f t="shared" si="0"/>
        <v>2023 dollars / employee-year</v>
      </c>
    </row>
    <row r="15" spans="1:2">
      <c r="A15" s="197" t="s">
        <v>340</v>
      </c>
      <c r="B15" t="str">
        <f t="shared" si="0"/>
        <v>lives / year</v>
      </c>
    </row>
    <row r="16" spans="1:2">
      <c r="A16" s="197" t="s">
        <v>341</v>
      </c>
      <c r="B16" t="str">
        <f t="shared" si="0"/>
        <v>terawatt-hours (TWh) / year</v>
      </c>
    </row>
    <row r="17" spans="1:2">
      <c r="A17" s="197" t="s">
        <v>3529</v>
      </c>
      <c r="B17" t="str">
        <f t="shared" si="0"/>
        <v>terawatt-hours (TWh)</v>
      </c>
    </row>
    <row r="18" spans="1:2">
      <c r="A18" s="197" t="s">
        <v>3303</v>
      </c>
      <c r="B18" t="str">
        <f t="shared" si="0"/>
        <v>%</v>
      </c>
    </row>
    <row r="19" spans="1:2">
      <c r="A19" s="197" t="s">
        <v>3304</v>
      </c>
      <c r="B19" t="str">
        <f t="shared" si="0"/>
        <v>metric tons CO2e / megawatt-hour (MWh)</v>
      </c>
    </row>
    <row r="20" spans="1:2">
      <c r="A20" s="197" t="s">
        <v>3663</v>
      </c>
      <c r="B20" t="str">
        <f t="shared" si="0"/>
        <v>kilowatt-hour / 2023 dollar</v>
      </c>
    </row>
    <row r="21" spans="1:2">
      <c r="A21" s="197" t="s">
        <v>342</v>
      </c>
      <c r="B21" t="str">
        <f t="shared" si="0"/>
        <v>gigawatts (GW) / year</v>
      </c>
    </row>
    <row r="22" spans="1:2">
      <c r="A22" s="197" t="s">
        <v>3664</v>
      </c>
      <c r="B22" t="str">
        <f t="shared" si="0"/>
        <v>2023 dollars / megawatt-hour (MWh)</v>
      </c>
    </row>
    <row r="23" spans="1:2">
      <c r="A23" s="197" t="s">
        <v>2440</v>
      </c>
      <c r="B23" t="str">
        <f t="shared" si="0"/>
        <v>cubic km / yr</v>
      </c>
    </row>
    <row r="24" spans="1:2">
      <c r="A24" s="197" t="s">
        <v>2360</v>
      </c>
      <c r="B24" t="str">
        <f t="shared" si="0"/>
        <v>trillion passenger-miles / year</v>
      </c>
    </row>
    <row r="25" spans="1:2">
      <c r="A25" s="197" t="s">
        <v>2361</v>
      </c>
      <c r="B25" t="str">
        <f t="shared" si="0"/>
        <v>trillion freight ton-miles / year</v>
      </c>
    </row>
    <row r="26" spans="1:2">
      <c r="A26" s="197" t="s">
        <v>462</v>
      </c>
      <c r="B26" t="str">
        <f t="shared" si="0"/>
        <v>million vehicles / year</v>
      </c>
    </row>
    <row r="27" spans="1:2">
      <c r="A27" s="197" t="s">
        <v>2338</v>
      </c>
      <c r="B27" t="str">
        <f t="shared" si="0"/>
        <v>thousand vehicles / year</v>
      </c>
    </row>
    <row r="28" spans="1:2">
      <c r="A28" s="197" t="s">
        <v>2337</v>
      </c>
      <c r="B28" t="str">
        <f t="shared" si="0"/>
        <v>million vehicles</v>
      </c>
    </row>
    <row r="29" spans="1:2">
      <c r="A29" s="197" t="s">
        <v>2370</v>
      </c>
      <c r="B29" t="str">
        <f t="shared" si="0"/>
        <v>thousand vehicles</v>
      </c>
    </row>
    <row r="30" spans="1:2">
      <c r="A30" s="197" t="s">
        <v>444</v>
      </c>
      <c r="B30" t="str">
        <f t="shared" si="0"/>
        <v>quads / year</v>
      </c>
    </row>
    <row r="31" spans="1:2">
      <c r="A31" s="197" t="s">
        <v>3665</v>
      </c>
      <c r="B31" t="str">
        <f>A31</f>
        <v>thousand BTU / 2023 dollar</v>
      </c>
    </row>
    <row r="32" spans="1:2">
      <c r="A32" s="197" t="s">
        <v>2343</v>
      </c>
      <c r="B32" t="str">
        <f t="shared" si="0"/>
        <v>millions of short tons / year</v>
      </c>
    </row>
    <row r="33" spans="1:2">
      <c r="A33" s="197" t="s">
        <v>2344</v>
      </c>
      <c r="B33" t="str">
        <f t="shared" si="0"/>
        <v>trillion cubic feet / year</v>
      </c>
    </row>
    <row r="34" spans="1:2">
      <c r="A34" s="197" t="s">
        <v>3273</v>
      </c>
      <c r="B34" t="str">
        <f t="shared" si="0"/>
        <v>million barrels of oil / year</v>
      </c>
    </row>
    <row r="35" spans="1:2">
      <c r="A35" s="197" t="s">
        <v>2612</v>
      </c>
      <c r="B35" t="str">
        <f t="shared" si="0"/>
        <v>million gallons / year</v>
      </c>
    </row>
    <row r="36" spans="1:2">
      <c r="A36" s="197" t="s">
        <v>2405</v>
      </c>
      <c r="B36" t="str">
        <f t="shared" si="0"/>
        <v>trillion BTU / year</v>
      </c>
    </row>
    <row r="37" spans="1:2">
      <c r="A37" s="197" t="s">
        <v>3666</v>
      </c>
      <c r="B37" t="str">
        <f t="shared" si="0"/>
        <v>2023 dollars / short ton</v>
      </c>
    </row>
    <row r="38" spans="1:2">
      <c r="A38" s="197" t="s">
        <v>3667</v>
      </c>
      <c r="B38" t="str">
        <f t="shared" si="0"/>
        <v>2023 dollars / thousand cubic feet</v>
      </c>
    </row>
    <row r="39" spans="1:2">
      <c r="A39" s="197" t="s">
        <v>3668</v>
      </c>
      <c r="B39" t="str">
        <f t="shared" si="0"/>
        <v>2023 dollars / gallon</v>
      </c>
    </row>
    <row r="40" spans="1:2">
      <c r="A40" s="197" t="s">
        <v>3669</v>
      </c>
      <c r="B40" t="str">
        <f t="shared" si="0"/>
        <v>2023 dollars / barrel of oil</v>
      </c>
    </row>
    <row r="41" spans="1:2">
      <c r="A41" s="197" t="s">
        <v>3670</v>
      </c>
      <c r="B41" t="str">
        <f t="shared" si="0"/>
        <v>2023 dollars / kg</v>
      </c>
    </row>
    <row r="42" spans="1:2">
      <c r="A42" s="197" t="s">
        <v>3671</v>
      </c>
      <c r="B42" t="str">
        <f t="shared" si="0"/>
        <v>2023 dollars / kilowatt-hour (kWh)</v>
      </c>
    </row>
    <row r="43" spans="1:2">
      <c r="A43" s="197" t="s">
        <v>3664</v>
      </c>
      <c r="B43" t="str">
        <f t="shared" ref="B43" si="1">A43</f>
        <v>2023 dollars / megawatt-hour (MWh)</v>
      </c>
    </row>
    <row r="44" spans="1:2">
      <c r="A44" s="197" t="s">
        <v>3262</v>
      </c>
      <c r="B44" t="str">
        <f t="shared" si="0"/>
        <v>cost of eqpt. to capture 1 metric ton CO2e/yr (2020 dollars)</v>
      </c>
    </row>
    <row r="45" spans="1:2">
      <c r="A45" s="197" t="s">
        <v>3672</v>
      </c>
      <c r="B45" t="str">
        <f t="shared" si="0"/>
        <v>million 2023 dollars / megawatt (MW)</v>
      </c>
    </row>
    <row r="46" spans="1:2">
      <c r="A46" s="197" t="s">
        <v>3673</v>
      </c>
      <c r="B46" t="str">
        <f t="shared" si="0"/>
        <v>cost of eqpt. to produce 1 kg H2/yr (2023 dollars)</v>
      </c>
    </row>
    <row r="48" spans="1:2">
      <c r="A48" s="412" t="s">
        <v>2796</v>
      </c>
      <c r="B48" s="412"/>
    </row>
    <row r="49" spans="1:2">
      <c r="A49" s="195" t="s">
        <v>2793</v>
      </c>
      <c r="B49" s="195" t="s">
        <v>2794</v>
      </c>
    </row>
    <row r="50" spans="1:2">
      <c r="A50" s="159" t="s">
        <v>133</v>
      </c>
      <c r="B50" t="str">
        <f t="shared" ref="B50:B51" si="2">A50</f>
        <v>$/metric ton CO2e</v>
      </c>
    </row>
    <row r="51" spans="1:2">
      <c r="A51" s="159" t="s">
        <v>135</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2292</v>
      </c>
      <c r="B1" s="165" t="s">
        <v>2293</v>
      </c>
      <c r="C1" s="198" t="s">
        <v>2795</v>
      </c>
      <c r="D1" s="165" t="s">
        <v>56</v>
      </c>
      <c r="E1" s="165" t="s">
        <v>58</v>
      </c>
      <c r="F1" s="165" t="s">
        <v>426</v>
      </c>
      <c r="G1" s="165" t="s">
        <v>57</v>
      </c>
      <c r="H1" s="165" t="s">
        <v>2302</v>
      </c>
      <c r="I1" s="166" t="s">
        <v>290</v>
      </c>
      <c r="J1" s="44" t="s">
        <v>3539</v>
      </c>
    </row>
    <row r="2" spans="1:10">
      <c r="A2" s="2" t="s">
        <v>2307</v>
      </c>
      <c r="B2" s="1" t="s">
        <v>2308</v>
      </c>
      <c r="C2" s="43">
        <v>1</v>
      </c>
      <c r="D2" s="1" t="s">
        <v>59</v>
      </c>
      <c r="E2" s="1" t="s">
        <v>60</v>
      </c>
      <c r="F2" s="1" t="str">
        <f>UnitControlCenter!$B$3</f>
        <v>million metric tons / year</v>
      </c>
      <c r="G2" s="1" t="s">
        <v>169</v>
      </c>
      <c r="J2" s="1" t="s">
        <v>3545</v>
      </c>
    </row>
    <row r="3" spans="1:10">
      <c r="A3" s="2" t="s">
        <v>2307</v>
      </c>
      <c r="B3" s="1" t="s">
        <v>2309</v>
      </c>
      <c r="C3" s="47">
        <v>1</v>
      </c>
      <c r="D3" s="2" t="s">
        <v>59</v>
      </c>
      <c r="E3" s="2" t="s">
        <v>60</v>
      </c>
      <c r="F3" s="1" t="str">
        <f>UnitControlCenter!$B$3</f>
        <v>million metric tons / year</v>
      </c>
      <c r="G3" s="1" t="s">
        <v>2291</v>
      </c>
    </row>
    <row r="4" spans="1:10" ht="29">
      <c r="A4" s="2" t="s">
        <v>2307</v>
      </c>
      <c r="B4" s="1" t="s">
        <v>3451</v>
      </c>
      <c r="C4" s="43">
        <v>1</v>
      </c>
      <c r="D4" s="1" t="s">
        <v>59</v>
      </c>
      <c r="E4" s="1" t="s">
        <v>60</v>
      </c>
      <c r="F4" s="1" t="str">
        <f>UnitControlCenter!B4</f>
        <v>million metric tons</v>
      </c>
      <c r="G4" s="1" t="s">
        <v>3454</v>
      </c>
      <c r="J4" s="1" t="s">
        <v>3546</v>
      </c>
    </row>
    <row r="5" spans="1:10" ht="29">
      <c r="A5" s="2" t="s">
        <v>2307</v>
      </c>
      <c r="B5" s="1" t="s">
        <v>3452</v>
      </c>
      <c r="C5" s="47">
        <v>1</v>
      </c>
      <c r="D5" s="2" t="s">
        <v>59</v>
      </c>
      <c r="E5" s="2" t="s">
        <v>60</v>
      </c>
      <c r="F5" s="1" t="str">
        <f>UnitControlCenter!B4</f>
        <v>million metric tons</v>
      </c>
      <c r="G5" s="1" t="s">
        <v>3455</v>
      </c>
    </row>
    <row r="6" spans="1:10" ht="72.5">
      <c r="A6" s="2" t="s">
        <v>2307</v>
      </c>
      <c r="B6" s="2" t="s">
        <v>2310</v>
      </c>
      <c r="C6" s="43">
        <v>1</v>
      </c>
      <c r="D6" s="1" t="s">
        <v>61</v>
      </c>
      <c r="E6" s="1" t="s">
        <v>62</v>
      </c>
      <c r="F6" s="1" t="str">
        <f>UnitControlCenter!$B$3</f>
        <v>million metric tons / year</v>
      </c>
      <c r="G6" s="1" t="s">
        <v>2773</v>
      </c>
      <c r="H6" s="1" t="s">
        <v>2774</v>
      </c>
      <c r="I6" s="1" t="s">
        <v>2775</v>
      </c>
    </row>
    <row r="7" spans="1:10" ht="29">
      <c r="A7" s="2" t="s">
        <v>2307</v>
      </c>
      <c r="B7" s="2" t="s">
        <v>2311</v>
      </c>
      <c r="C7" s="43">
        <v>1</v>
      </c>
      <c r="D7" s="1" t="s">
        <v>61</v>
      </c>
      <c r="E7" s="1" t="s">
        <v>62</v>
      </c>
      <c r="F7" s="1" t="str">
        <f>UnitControlCenter!$B$3</f>
        <v>million metric tons / year</v>
      </c>
      <c r="G7" s="1" t="s">
        <v>2776</v>
      </c>
      <c r="H7" s="1" t="s">
        <v>2777</v>
      </c>
      <c r="I7" s="1" t="s">
        <v>2778</v>
      </c>
    </row>
    <row r="8" spans="1:10" ht="29">
      <c r="A8" s="2" t="s">
        <v>2307</v>
      </c>
      <c r="B8" s="2" t="s">
        <v>2312</v>
      </c>
      <c r="C8" s="43">
        <v>1</v>
      </c>
      <c r="D8" s="1" t="s">
        <v>61</v>
      </c>
      <c r="E8" s="1" t="s">
        <v>62</v>
      </c>
      <c r="F8" s="1" t="str">
        <f>UnitControlCenter!$B$3</f>
        <v>million metric tons / year</v>
      </c>
      <c r="G8" s="1" t="s">
        <v>2580</v>
      </c>
      <c r="H8" s="1" t="s">
        <v>2581</v>
      </c>
      <c r="I8" s="1" t="s">
        <v>2582</v>
      </c>
    </row>
    <row r="9" spans="1:10">
      <c r="A9" s="2" t="s">
        <v>2307</v>
      </c>
      <c r="B9" s="2" t="s">
        <v>2844</v>
      </c>
      <c r="C9" s="43">
        <v>0</v>
      </c>
      <c r="D9" s="1" t="s">
        <v>59</v>
      </c>
      <c r="E9" s="1" t="s">
        <v>60</v>
      </c>
      <c r="F9" s="1" t="str">
        <f>UnitControlCenter!$B$5</f>
        <v>g CO2e / 2023 dollar</v>
      </c>
      <c r="G9" s="1" t="s">
        <v>2798</v>
      </c>
    </row>
    <row r="10" spans="1:10">
      <c r="A10" s="2" t="s">
        <v>2307</v>
      </c>
      <c r="B10" s="2" t="s">
        <v>127</v>
      </c>
      <c r="C10" s="43">
        <v>1</v>
      </c>
      <c r="D10" s="1" t="s">
        <v>59</v>
      </c>
      <c r="E10" s="1" t="s">
        <v>60</v>
      </c>
      <c r="F10" s="1" t="str">
        <f>UnitControlCenter!$B$3</f>
        <v>million metric tons / year</v>
      </c>
      <c r="G10" s="1" t="s">
        <v>2410</v>
      </c>
    </row>
    <row r="11" spans="1:10">
      <c r="A11" s="2" t="s">
        <v>2307</v>
      </c>
      <c r="B11" s="2" t="s">
        <v>2408</v>
      </c>
      <c r="C11" s="43">
        <v>1</v>
      </c>
      <c r="D11" s="1" t="s">
        <v>59</v>
      </c>
      <c r="E11" s="1" t="s">
        <v>60</v>
      </c>
      <c r="F11" s="1" t="str">
        <f>UnitControlCenter!$B$3</f>
        <v>million metric tons / year</v>
      </c>
      <c r="G11" s="1" t="s">
        <v>2411</v>
      </c>
    </row>
    <row r="12" spans="1:10">
      <c r="A12" s="2" t="s">
        <v>2307</v>
      </c>
      <c r="B12" s="2" t="s">
        <v>2466</v>
      </c>
      <c r="C12" s="43">
        <v>1</v>
      </c>
      <c r="D12" s="1" t="s">
        <v>59</v>
      </c>
      <c r="E12" s="1" t="s">
        <v>60</v>
      </c>
      <c r="F12" s="1" t="str">
        <f>UnitControlCenter!$B$3</f>
        <v>million metric tons / year</v>
      </c>
      <c r="G12" s="1" t="s">
        <v>2474</v>
      </c>
    </row>
    <row r="13" spans="1:10">
      <c r="A13" s="2" t="s">
        <v>2307</v>
      </c>
      <c r="B13" s="2" t="s">
        <v>89</v>
      </c>
      <c r="C13" s="43">
        <v>1</v>
      </c>
      <c r="D13" s="1" t="s">
        <v>59</v>
      </c>
      <c r="E13" s="1" t="s">
        <v>60</v>
      </c>
      <c r="F13" s="1" t="str">
        <f>UnitControlCenter!$B$3</f>
        <v>million metric tons / year</v>
      </c>
      <c r="G13" s="1" t="s">
        <v>2412</v>
      </c>
    </row>
    <row r="14" spans="1:10">
      <c r="A14" s="2" t="s">
        <v>2307</v>
      </c>
      <c r="B14" s="2" t="s">
        <v>9</v>
      </c>
      <c r="C14" s="43">
        <v>1</v>
      </c>
      <c r="D14" s="1" t="s">
        <v>59</v>
      </c>
      <c r="E14" s="1" t="s">
        <v>60</v>
      </c>
      <c r="F14" s="1" t="str">
        <f>UnitControlCenter!$B$3</f>
        <v>million metric tons / year</v>
      </c>
      <c r="G14" s="1" t="s">
        <v>2431</v>
      </c>
    </row>
    <row r="15" spans="1:10">
      <c r="A15" s="2" t="s">
        <v>2307</v>
      </c>
      <c r="B15" s="2" t="s">
        <v>2409</v>
      </c>
      <c r="C15" s="43">
        <v>1</v>
      </c>
      <c r="D15" s="1" t="s">
        <v>59</v>
      </c>
      <c r="E15" s="1" t="s">
        <v>60</v>
      </c>
      <c r="F15" s="1" t="str">
        <f>UnitControlCenter!$B$3</f>
        <v>million metric tons / year</v>
      </c>
      <c r="G15" s="1" t="s">
        <v>2413</v>
      </c>
    </row>
    <row r="16" spans="1:10">
      <c r="A16" s="2" t="s">
        <v>2307</v>
      </c>
      <c r="B16" s="2" t="s">
        <v>4</v>
      </c>
      <c r="C16" s="43">
        <v>1</v>
      </c>
      <c r="D16" s="1" t="s">
        <v>59</v>
      </c>
      <c r="E16" s="1" t="s">
        <v>60</v>
      </c>
      <c r="F16" s="1" t="str">
        <f>UnitControlCenter!$B$3</f>
        <v>million metric tons / year</v>
      </c>
      <c r="G16" s="1" t="s">
        <v>2414</v>
      </c>
    </row>
    <row r="17" spans="1:10">
      <c r="A17" s="2" t="s">
        <v>2307</v>
      </c>
      <c r="B17" s="2" t="s">
        <v>2418</v>
      </c>
      <c r="C17" s="43">
        <v>1</v>
      </c>
      <c r="D17" s="1" t="s">
        <v>59</v>
      </c>
      <c r="E17" s="1" t="s">
        <v>60</v>
      </c>
      <c r="F17" s="1" t="str">
        <f>UnitControlCenter!$B$3</f>
        <v>million metric tons / year</v>
      </c>
      <c r="G17" s="1" t="s">
        <v>2415</v>
      </c>
    </row>
    <row r="18" spans="1:10" ht="363" thickBot="1">
      <c r="A18" s="192" t="s">
        <v>2307</v>
      </c>
      <c r="B18" s="192" t="s">
        <v>3674</v>
      </c>
      <c r="C18" s="199">
        <v>1</v>
      </c>
      <c r="D18" s="193" t="s">
        <v>61</v>
      </c>
      <c r="E18" s="193" t="s">
        <v>62</v>
      </c>
      <c r="F18" s="193" t="s">
        <v>339</v>
      </c>
      <c r="G18" s="193" t="s">
        <v>3675</v>
      </c>
      <c r="H18" s="193" t="s">
        <v>3714</v>
      </c>
      <c r="I18" s="193" t="s">
        <v>3676</v>
      </c>
      <c r="J18" s="193"/>
    </row>
    <row r="19" spans="1:10" ht="101.5">
      <c r="A19" s="2" t="s">
        <v>2313</v>
      </c>
      <c r="B19" s="2" t="s">
        <v>2206</v>
      </c>
      <c r="C19" s="43">
        <v>1</v>
      </c>
      <c r="D19" s="1" t="s">
        <v>61</v>
      </c>
      <c r="E19" s="1" t="s">
        <v>62</v>
      </c>
      <c r="F19" s="1" t="str">
        <f>UnitControlCenter!$B$3</f>
        <v>million metric tons / year</v>
      </c>
      <c r="G19" s="1" t="s">
        <v>3278</v>
      </c>
      <c r="H19" s="1" t="s">
        <v>2774</v>
      </c>
      <c r="I19" s="1" t="s">
        <v>2775</v>
      </c>
    </row>
    <row r="20" spans="1:10" ht="101.5">
      <c r="A20" s="2" t="s">
        <v>2313</v>
      </c>
      <c r="B20" s="2" t="s">
        <v>2222</v>
      </c>
      <c r="C20" s="43">
        <v>1</v>
      </c>
      <c r="D20" s="1" t="s">
        <v>61</v>
      </c>
      <c r="E20" s="1" t="s">
        <v>62</v>
      </c>
      <c r="F20" s="1" t="str">
        <f>UnitControlCenter!$B$3</f>
        <v>million metric tons / year</v>
      </c>
      <c r="G20" s="1" t="s">
        <v>3290</v>
      </c>
      <c r="H20" s="1" t="s">
        <v>2774</v>
      </c>
      <c r="I20" s="1" t="s">
        <v>3279</v>
      </c>
    </row>
    <row r="21" spans="1:10" ht="101.5">
      <c r="A21" s="2" t="s">
        <v>2313</v>
      </c>
      <c r="B21" s="2" t="s">
        <v>2224</v>
      </c>
      <c r="C21" s="43">
        <v>1</v>
      </c>
      <c r="D21" s="1" t="s">
        <v>61</v>
      </c>
      <c r="E21" s="1" t="s">
        <v>62</v>
      </c>
      <c r="F21" s="1" t="str">
        <f>UnitControlCenter!$B$3</f>
        <v>million metric tons / year</v>
      </c>
      <c r="G21" s="1" t="s">
        <v>3291</v>
      </c>
      <c r="H21" s="1" t="s">
        <v>2774</v>
      </c>
      <c r="I21" s="1" t="s">
        <v>3280</v>
      </c>
    </row>
    <row r="22" spans="1:10" ht="101.5">
      <c r="A22" s="2" t="s">
        <v>2313</v>
      </c>
      <c r="B22" s="2" t="s">
        <v>2300</v>
      </c>
      <c r="C22" s="43">
        <v>1</v>
      </c>
      <c r="D22" s="1" t="s">
        <v>61</v>
      </c>
      <c r="E22" s="1" t="s">
        <v>62</v>
      </c>
      <c r="F22" s="1" t="str">
        <f>UnitControlCenter!$B$3</f>
        <v>million metric tons / year</v>
      </c>
      <c r="G22" s="1" t="s">
        <v>3292</v>
      </c>
      <c r="H22" s="1" t="s">
        <v>2774</v>
      </c>
      <c r="I22" s="1" t="s">
        <v>3281</v>
      </c>
    </row>
    <row r="23" spans="1:10" ht="101.5">
      <c r="A23" s="2" t="s">
        <v>2313</v>
      </c>
      <c r="B23" s="2" t="s">
        <v>2299</v>
      </c>
      <c r="C23" s="43">
        <v>1</v>
      </c>
      <c r="D23" s="1" t="s">
        <v>61</v>
      </c>
      <c r="E23" s="1" t="s">
        <v>62</v>
      </c>
      <c r="F23" s="1" t="str">
        <f>UnitControlCenter!$B$6</f>
        <v>thousand metric tons / year</v>
      </c>
      <c r="G23" s="1" t="s">
        <v>3293</v>
      </c>
      <c r="H23" s="1" t="s">
        <v>2774</v>
      </c>
      <c r="I23" s="1" t="s">
        <v>3282</v>
      </c>
    </row>
    <row r="24" spans="1:10" ht="101.5">
      <c r="A24" s="2" t="s">
        <v>2313</v>
      </c>
      <c r="B24" s="2" t="s">
        <v>2213</v>
      </c>
      <c r="C24" s="43">
        <v>1</v>
      </c>
      <c r="D24" s="1" t="s">
        <v>61</v>
      </c>
      <c r="E24" s="1" t="s">
        <v>62</v>
      </c>
      <c r="F24" s="1" t="str">
        <f>UnitControlCenter!$B$6</f>
        <v>thousand metric tons / year</v>
      </c>
      <c r="G24" s="1" t="s">
        <v>3294</v>
      </c>
      <c r="H24" s="1" t="s">
        <v>2774</v>
      </c>
      <c r="I24" s="1" t="s">
        <v>3283</v>
      </c>
    </row>
    <row r="25" spans="1:10" ht="87">
      <c r="A25" s="2" t="s">
        <v>2313</v>
      </c>
      <c r="B25" s="2" t="s">
        <v>2218</v>
      </c>
      <c r="C25" s="43">
        <v>1</v>
      </c>
      <c r="D25" s="1" t="s">
        <v>61</v>
      </c>
      <c r="E25" s="1" t="s">
        <v>62</v>
      </c>
      <c r="F25" s="1" t="str">
        <f>UnitControlCenter!$B$6</f>
        <v>thousand metric tons / year</v>
      </c>
      <c r="G25" s="1" t="s">
        <v>3295</v>
      </c>
      <c r="H25" s="1" t="s">
        <v>2774</v>
      </c>
      <c r="I25" s="1" t="s">
        <v>3284</v>
      </c>
    </row>
    <row r="26" spans="1:10" ht="101.5">
      <c r="A26" s="2" t="s">
        <v>2313</v>
      </c>
      <c r="B26" s="2" t="s">
        <v>2220</v>
      </c>
      <c r="C26" s="43">
        <v>1</v>
      </c>
      <c r="D26" s="1" t="s">
        <v>61</v>
      </c>
      <c r="E26" s="1" t="s">
        <v>62</v>
      </c>
      <c r="F26" s="1" t="str">
        <f>UnitControlCenter!$B$6</f>
        <v>thousand metric tons / year</v>
      </c>
      <c r="G26" s="1" t="s">
        <v>3296</v>
      </c>
      <c r="H26" s="1" t="s">
        <v>2774</v>
      </c>
      <c r="I26" s="1" t="s">
        <v>3285</v>
      </c>
    </row>
    <row r="27" spans="1:10" ht="101.5">
      <c r="A27" s="2" t="s">
        <v>2313</v>
      </c>
      <c r="B27" s="2" t="s">
        <v>2211</v>
      </c>
      <c r="C27" s="43">
        <v>1</v>
      </c>
      <c r="D27" s="1" t="s">
        <v>61</v>
      </c>
      <c r="E27" s="1" t="s">
        <v>62</v>
      </c>
      <c r="F27" s="1" t="str">
        <f>UnitControlCenter!$B$3</f>
        <v>million metric tons / year</v>
      </c>
      <c r="G27" s="1" t="s">
        <v>3297</v>
      </c>
      <c r="H27" s="1" t="s">
        <v>2774</v>
      </c>
      <c r="I27" s="1" t="s">
        <v>3286</v>
      </c>
    </row>
    <row r="28" spans="1:10" ht="101.5">
      <c r="A28" s="2" t="s">
        <v>2313</v>
      </c>
      <c r="B28" s="2" t="s">
        <v>2208</v>
      </c>
      <c r="C28" s="43">
        <v>1</v>
      </c>
      <c r="D28" s="1" t="s">
        <v>61</v>
      </c>
      <c r="E28" s="1" t="s">
        <v>62</v>
      </c>
      <c r="F28" s="1" t="str">
        <f>UnitControlCenter!$B$6</f>
        <v>thousand metric tons / year</v>
      </c>
      <c r="G28" s="1" t="s">
        <v>3298</v>
      </c>
      <c r="H28" s="1" t="s">
        <v>2774</v>
      </c>
      <c r="I28" s="1" t="s">
        <v>3287</v>
      </c>
    </row>
    <row r="29" spans="1:10" ht="101.5">
      <c r="A29" s="2" t="s">
        <v>2313</v>
      </c>
      <c r="B29" s="2" t="s">
        <v>2216</v>
      </c>
      <c r="C29" s="43">
        <v>1</v>
      </c>
      <c r="D29" s="1" t="s">
        <v>61</v>
      </c>
      <c r="E29" s="1" t="s">
        <v>62</v>
      </c>
      <c r="F29" s="1" t="str">
        <f>UnitControlCenter!$B$3</f>
        <v>million metric tons / year</v>
      </c>
      <c r="G29" s="1" t="s">
        <v>3299</v>
      </c>
      <c r="H29" s="1" t="s">
        <v>2774</v>
      </c>
      <c r="I29" s="1" t="s">
        <v>3288</v>
      </c>
    </row>
    <row r="30" spans="1:10" ht="102" thickBot="1">
      <c r="A30" s="192" t="s">
        <v>2313</v>
      </c>
      <c r="B30" s="192" t="s">
        <v>471</v>
      </c>
      <c r="C30" s="199">
        <v>1</v>
      </c>
      <c r="D30" s="1" t="s">
        <v>61</v>
      </c>
      <c r="E30" s="1" t="s">
        <v>62</v>
      </c>
      <c r="F30" s="193" t="str">
        <f>UnitControlCenter!$B$3</f>
        <v>million metric tons / year</v>
      </c>
      <c r="G30" s="1" t="s">
        <v>3300</v>
      </c>
      <c r="H30" s="1" t="s">
        <v>2774</v>
      </c>
      <c r="I30" s="1" t="s">
        <v>3289</v>
      </c>
    </row>
    <row r="31" spans="1:10" ht="72.5">
      <c r="A31" s="2" t="s">
        <v>2314</v>
      </c>
      <c r="B31" s="2" t="s">
        <v>2310</v>
      </c>
      <c r="C31" s="43">
        <v>1</v>
      </c>
      <c r="D31" s="1" t="s">
        <v>61</v>
      </c>
      <c r="E31" s="1" t="s">
        <v>62</v>
      </c>
      <c r="F31" s="1" t="str">
        <f>UnitControlCenter!$B$3</f>
        <v>million metric tons / year</v>
      </c>
      <c r="G31" s="1" t="s">
        <v>2856</v>
      </c>
      <c r="H31" s="1" t="s">
        <v>2857</v>
      </c>
      <c r="I31" s="1" t="s">
        <v>2858</v>
      </c>
    </row>
    <row r="32" spans="1:10" ht="87">
      <c r="A32" s="2" t="s">
        <v>2314</v>
      </c>
      <c r="B32" s="2" t="s">
        <v>2475</v>
      </c>
      <c r="C32" s="43">
        <v>1</v>
      </c>
      <c r="D32" s="1" t="s">
        <v>61</v>
      </c>
      <c r="E32" s="1" t="s">
        <v>62</v>
      </c>
      <c r="F32" s="1" t="str">
        <f>UnitControlCenter!$B$3</f>
        <v>million metric tons / year</v>
      </c>
      <c r="G32" s="1" t="s">
        <v>2859</v>
      </c>
      <c r="H32" s="1" t="s">
        <v>2860</v>
      </c>
      <c r="I32" s="1" t="s">
        <v>2861</v>
      </c>
    </row>
    <row r="33" spans="1:10" ht="58">
      <c r="A33" s="2" t="s">
        <v>2314</v>
      </c>
      <c r="B33" s="2" t="s">
        <v>2315</v>
      </c>
      <c r="C33" s="43">
        <v>1</v>
      </c>
      <c r="D33" s="1" t="s">
        <v>61</v>
      </c>
      <c r="E33" s="1" t="s">
        <v>62</v>
      </c>
      <c r="F33" s="1" t="str">
        <f>UnitControlCenter!$B$3</f>
        <v>million metric tons / year</v>
      </c>
      <c r="G33" s="1" t="s">
        <v>2862</v>
      </c>
      <c r="H33" s="1" t="s">
        <v>2863</v>
      </c>
      <c r="I33" s="1" t="s">
        <v>2864</v>
      </c>
    </row>
    <row r="34" spans="1:10" ht="15" thickBot="1">
      <c r="A34" s="192" t="s">
        <v>2314</v>
      </c>
      <c r="B34" s="192" t="s">
        <v>2844</v>
      </c>
      <c r="C34" s="199">
        <v>0</v>
      </c>
      <c r="D34" s="193" t="s">
        <v>59</v>
      </c>
      <c r="E34" s="193" t="s">
        <v>60</v>
      </c>
      <c r="F34" s="193" t="str">
        <f>UnitControlCenter!$B$7</f>
        <v>g CO2 / 2023 dollar</v>
      </c>
      <c r="G34" s="193" t="s">
        <v>2797</v>
      </c>
      <c r="H34" s="193"/>
      <c r="I34" s="193"/>
      <c r="J34" s="193"/>
    </row>
    <row r="35" spans="1:10" ht="87">
      <c r="A35" s="2" t="s">
        <v>2706</v>
      </c>
      <c r="B35" s="2" t="s">
        <v>2545</v>
      </c>
      <c r="C35" s="43">
        <v>1</v>
      </c>
      <c r="D35" s="1" t="s">
        <v>59</v>
      </c>
      <c r="E35" s="1" t="s">
        <v>2949</v>
      </c>
      <c r="F35" s="1" t="str">
        <f>UnitControlCenter!$B$3</f>
        <v>million metric tons / year</v>
      </c>
      <c r="G35" s="1" t="s">
        <v>2992</v>
      </c>
    </row>
    <row r="36" spans="1:10">
      <c r="A36" s="2" t="s">
        <v>2706</v>
      </c>
      <c r="B36" s="2" t="s">
        <v>127</v>
      </c>
      <c r="C36" s="43">
        <v>1</v>
      </c>
      <c r="D36" s="1" t="s">
        <v>59</v>
      </c>
      <c r="E36" s="1" t="s">
        <v>2949</v>
      </c>
      <c r="F36" s="1" t="str">
        <f>UnitControlCenter!$B$3</f>
        <v>million metric tons / year</v>
      </c>
      <c r="G36" s="1" t="s">
        <v>2410</v>
      </c>
    </row>
    <row r="37" spans="1:10">
      <c r="A37" s="2" t="s">
        <v>2706</v>
      </c>
      <c r="B37" s="2" t="s">
        <v>2408</v>
      </c>
      <c r="C37" s="43">
        <v>1</v>
      </c>
      <c r="D37" s="1" t="s">
        <v>59</v>
      </c>
      <c r="E37" s="1" t="s">
        <v>2949</v>
      </c>
      <c r="F37" s="1" t="str">
        <f>UnitControlCenter!$B$3</f>
        <v>million metric tons / year</v>
      </c>
      <c r="G37" s="1" t="s">
        <v>2411</v>
      </c>
    </row>
    <row r="38" spans="1:10">
      <c r="A38" s="2" t="s">
        <v>2706</v>
      </c>
      <c r="B38" s="2" t="s">
        <v>2466</v>
      </c>
      <c r="C38" s="43">
        <v>1</v>
      </c>
      <c r="D38" s="1" t="s">
        <v>59</v>
      </c>
      <c r="E38" s="1" t="s">
        <v>2949</v>
      </c>
      <c r="F38" s="1" t="str">
        <f>UnitControlCenter!$B$3</f>
        <v>million metric tons / year</v>
      </c>
      <c r="G38" s="1" t="s">
        <v>2474</v>
      </c>
    </row>
    <row r="39" spans="1:10">
      <c r="A39" s="2" t="s">
        <v>2706</v>
      </c>
      <c r="B39" s="2" t="s">
        <v>89</v>
      </c>
      <c r="C39" s="43">
        <v>1</v>
      </c>
      <c r="D39" s="1" t="s">
        <v>59</v>
      </c>
      <c r="E39" s="1" t="s">
        <v>2949</v>
      </c>
      <c r="F39" s="1" t="str">
        <f>UnitControlCenter!$B$3</f>
        <v>million metric tons / year</v>
      </c>
      <c r="G39" s="1" t="s">
        <v>2412</v>
      </c>
    </row>
    <row r="40" spans="1:10" ht="29">
      <c r="A40" s="2" t="s">
        <v>2706</v>
      </c>
      <c r="B40" s="2" t="s">
        <v>9</v>
      </c>
      <c r="C40" s="43">
        <v>1</v>
      </c>
      <c r="D40" s="1" t="s">
        <v>59</v>
      </c>
      <c r="E40" s="1" t="s">
        <v>2949</v>
      </c>
      <c r="F40" s="1" t="str">
        <f>UnitControlCenter!$B$3</f>
        <v>million metric tons / year</v>
      </c>
      <c r="G40" s="1" t="s">
        <v>2993</v>
      </c>
    </row>
    <row r="41" spans="1:10" ht="15" thickBot="1">
      <c r="A41" s="192" t="s">
        <v>2706</v>
      </c>
      <c r="B41" s="192" t="s">
        <v>4</v>
      </c>
      <c r="C41" s="199">
        <v>1</v>
      </c>
      <c r="D41" s="193" t="s">
        <v>59</v>
      </c>
      <c r="E41" s="193" t="s">
        <v>2949</v>
      </c>
      <c r="F41" s="193" t="str">
        <f>UnitControlCenter!$B$3</f>
        <v>million metric tons / year</v>
      </c>
      <c r="G41" s="193" t="s">
        <v>2414</v>
      </c>
      <c r="H41" s="193"/>
      <c r="I41" s="193"/>
      <c r="J41" s="193"/>
    </row>
    <row r="42" spans="1:10" ht="43.5">
      <c r="A42" s="2" t="s">
        <v>343</v>
      </c>
      <c r="B42" s="2" t="s">
        <v>2916</v>
      </c>
      <c r="C42" s="43">
        <v>1</v>
      </c>
      <c r="D42" s="1" t="s">
        <v>61</v>
      </c>
      <c r="E42" s="1" t="s">
        <v>425</v>
      </c>
      <c r="F42" s="1" t="str">
        <f>UnitControlCenter!$B$8</f>
        <v>2023 dollars / metric ton CO2e abated, Annual average abatement (million metric tons CO2e)</v>
      </c>
      <c r="G42" s="1" t="s">
        <v>2994</v>
      </c>
    </row>
    <row r="43" spans="1:10" ht="44" thickBot="1">
      <c r="A43" s="192" t="s">
        <v>343</v>
      </c>
      <c r="B43" s="192" t="s">
        <v>2917</v>
      </c>
      <c r="C43" s="199">
        <v>1</v>
      </c>
      <c r="D43" s="193" t="s">
        <v>61</v>
      </c>
      <c r="E43" s="193" t="s">
        <v>425</v>
      </c>
      <c r="F43" s="193" t="str">
        <f>UnitControlCenter!$B$8</f>
        <v>2023 dollars / metric ton CO2e abated, Annual average abatement (million metric tons CO2e)</v>
      </c>
      <c r="G43" s="193" t="s">
        <v>2994</v>
      </c>
      <c r="H43" s="193"/>
      <c r="I43" s="193"/>
      <c r="J43" s="193"/>
    </row>
    <row r="44" spans="1:10" ht="43.5">
      <c r="A44" s="2" t="s">
        <v>2316</v>
      </c>
      <c r="B44" s="2" t="s">
        <v>2920</v>
      </c>
      <c r="C44" s="43">
        <v>1</v>
      </c>
      <c r="D44" s="1" t="s">
        <v>61</v>
      </c>
      <c r="E44" s="1" t="s">
        <v>60</v>
      </c>
      <c r="F44" s="1" t="str">
        <f>UnitControlCenter!$B$9</f>
        <v>billion 2023 dollars / year</v>
      </c>
      <c r="G44" s="1" t="s">
        <v>2918</v>
      </c>
      <c r="H44" s="1" t="s">
        <v>2394</v>
      </c>
      <c r="I44" s="1" t="s">
        <v>2378</v>
      </c>
    </row>
    <row r="45" spans="1:10">
      <c r="A45" s="2" t="s">
        <v>2316</v>
      </c>
      <c r="B45" s="191" t="s">
        <v>2725</v>
      </c>
      <c r="C45" s="43">
        <v>1</v>
      </c>
      <c r="D45" s="1" t="s">
        <v>59</v>
      </c>
      <c r="E45" s="1" t="s">
        <v>60</v>
      </c>
      <c r="F45" s="1" t="str">
        <f>UnitControlCenter!$B$9</f>
        <v>billion 2023 dollars / year</v>
      </c>
      <c r="G45" s="1" t="s">
        <v>2719</v>
      </c>
    </row>
    <row r="46" spans="1:10" ht="58">
      <c r="A46" s="2" t="s">
        <v>2316</v>
      </c>
      <c r="B46" s="2" t="s">
        <v>2907</v>
      </c>
      <c r="C46" s="43">
        <v>1</v>
      </c>
      <c r="D46" s="1" t="s">
        <v>61</v>
      </c>
      <c r="E46" s="1" t="s">
        <v>62</v>
      </c>
      <c r="F46" s="1" t="str">
        <f>UnitControlCenter!$B$9</f>
        <v>billion 2023 dollars / year</v>
      </c>
      <c r="G46" s="1" t="s">
        <v>2908</v>
      </c>
      <c r="H46" s="1" t="s">
        <v>2909</v>
      </c>
      <c r="I46" s="1" t="s">
        <v>2910</v>
      </c>
    </row>
    <row r="47" spans="1:10" ht="29">
      <c r="A47" s="2" t="s">
        <v>2316</v>
      </c>
      <c r="B47" s="191" t="s">
        <v>2911</v>
      </c>
      <c r="C47" s="43">
        <v>1</v>
      </c>
      <c r="D47" s="1" t="s">
        <v>59</v>
      </c>
      <c r="E47" s="1" t="s">
        <v>60</v>
      </c>
      <c r="F47" s="1" t="str">
        <f>UnitControlCenter!$B$10</f>
        <v>billion 2023 dollars</v>
      </c>
      <c r="G47" s="1" t="s">
        <v>2912</v>
      </c>
    </row>
    <row r="48" spans="1:10" ht="29">
      <c r="A48" s="2" t="s">
        <v>2316</v>
      </c>
      <c r="B48" s="191" t="s">
        <v>2913</v>
      </c>
      <c r="C48" s="43">
        <v>1</v>
      </c>
      <c r="D48" s="1" t="s">
        <v>59</v>
      </c>
      <c r="E48" s="1" t="s">
        <v>60</v>
      </c>
      <c r="F48" s="1" t="str">
        <f>UnitControlCenter!$B$9</f>
        <v>billion 2023 dollars / year</v>
      </c>
      <c r="G48" s="1" t="s">
        <v>2914</v>
      </c>
    </row>
    <row r="49" spans="1:10" ht="116.5" thickBot="1">
      <c r="A49" s="192" t="s">
        <v>2316</v>
      </c>
      <c r="B49" s="194" t="s">
        <v>2987</v>
      </c>
      <c r="C49" s="199">
        <v>1</v>
      </c>
      <c r="D49" s="193" t="s">
        <v>61</v>
      </c>
      <c r="E49" s="193" t="s">
        <v>60</v>
      </c>
      <c r="F49" s="193" t="str">
        <f>UnitControlCenter!$B$9</f>
        <v>billion 2023 dollars / year</v>
      </c>
      <c r="G49" s="193" t="s">
        <v>2991</v>
      </c>
      <c r="H49" s="193" t="s">
        <v>2988</v>
      </c>
      <c r="I49" s="193" t="s">
        <v>2990</v>
      </c>
      <c r="J49" s="193"/>
    </row>
    <row r="50" spans="1:10" ht="29">
      <c r="A50" s="2" t="s">
        <v>2831</v>
      </c>
      <c r="B50" s="191" t="s">
        <v>2848</v>
      </c>
      <c r="C50" s="43">
        <v>1</v>
      </c>
      <c r="D50" s="1" t="s">
        <v>61</v>
      </c>
      <c r="E50" s="1" t="s">
        <v>60</v>
      </c>
      <c r="F50" s="1" t="str">
        <f>UnitControlCenter!$B$11</f>
        <v>jobs</v>
      </c>
      <c r="G50" s="1" t="s">
        <v>2839</v>
      </c>
      <c r="H50" s="1" t="s">
        <v>2838</v>
      </c>
      <c r="I50" s="1" t="s">
        <v>2379</v>
      </c>
    </row>
    <row r="51" spans="1:10" ht="29">
      <c r="A51" s="2" t="s">
        <v>2831</v>
      </c>
      <c r="B51" s="191" t="s">
        <v>3242</v>
      </c>
      <c r="C51" s="43">
        <v>0</v>
      </c>
      <c r="D51" s="1" t="s">
        <v>61</v>
      </c>
      <c r="E51" s="1" t="s">
        <v>62</v>
      </c>
      <c r="F51" s="1" t="str">
        <f>UnitControlCenter!$B$11</f>
        <v>jobs</v>
      </c>
      <c r="G51" s="1" t="s">
        <v>3129</v>
      </c>
      <c r="H51" s="1" t="s">
        <v>3130</v>
      </c>
      <c r="I51" s="1" t="s">
        <v>3131</v>
      </c>
    </row>
    <row r="52" spans="1:10" ht="29">
      <c r="A52" s="2" t="s">
        <v>2831</v>
      </c>
      <c r="B52" s="191" t="s">
        <v>3243</v>
      </c>
      <c r="C52" s="43">
        <v>0</v>
      </c>
      <c r="D52" s="1" t="s">
        <v>61</v>
      </c>
      <c r="E52" s="1" t="s">
        <v>60</v>
      </c>
      <c r="F52" s="1" t="str">
        <f>UnitControlCenter!$B$13</f>
        <v>% change</v>
      </c>
      <c r="G52" s="1" t="s">
        <v>3148</v>
      </c>
      <c r="H52" s="1" t="s">
        <v>3130</v>
      </c>
      <c r="I52" s="1" t="s">
        <v>3131</v>
      </c>
    </row>
    <row r="53" spans="1:10" ht="43.5">
      <c r="A53" s="2" t="s">
        <v>2831</v>
      </c>
      <c r="B53" s="191" t="s">
        <v>3113</v>
      </c>
      <c r="C53" s="43">
        <v>0</v>
      </c>
      <c r="D53" s="1" t="s">
        <v>61</v>
      </c>
      <c r="E53" s="1" t="s">
        <v>62</v>
      </c>
      <c r="F53" s="1" t="str">
        <f>UnitControlCenter!$B$11</f>
        <v>jobs</v>
      </c>
      <c r="G53" s="1" t="s">
        <v>3152</v>
      </c>
      <c r="H53" s="1" t="s">
        <v>3132</v>
      </c>
      <c r="I53" s="20" t="s">
        <v>3133</v>
      </c>
      <c r="J53" s="20"/>
    </row>
    <row r="54" spans="1:10" ht="43.5">
      <c r="A54" s="2" t="s">
        <v>2831</v>
      </c>
      <c r="B54" s="191" t="s">
        <v>3145</v>
      </c>
      <c r="C54" s="43">
        <v>0</v>
      </c>
      <c r="D54" s="1" t="s">
        <v>61</v>
      </c>
      <c r="E54" s="1" t="s">
        <v>60</v>
      </c>
      <c r="F54" s="1" t="str">
        <f>UnitControlCenter!$B$13</f>
        <v>% change</v>
      </c>
      <c r="G54" s="1" t="s">
        <v>3151</v>
      </c>
      <c r="H54" s="1" t="s">
        <v>3132</v>
      </c>
      <c r="I54" s="20" t="s">
        <v>3133</v>
      </c>
      <c r="J54" s="20"/>
    </row>
    <row r="55" spans="1:10" ht="29">
      <c r="A55" s="2" t="s">
        <v>2831</v>
      </c>
      <c r="B55" s="191" t="s">
        <v>3118</v>
      </c>
      <c r="C55" s="43">
        <v>0</v>
      </c>
      <c r="D55" s="1" t="s">
        <v>61</v>
      </c>
      <c r="E55" s="1" t="s">
        <v>62</v>
      </c>
      <c r="F55" s="1" t="str">
        <f>UnitControlCenter!$B$11</f>
        <v>jobs</v>
      </c>
      <c r="G55" s="1" t="s">
        <v>3134</v>
      </c>
      <c r="H55" s="1" t="s">
        <v>3135</v>
      </c>
      <c r="I55" s="1" t="s">
        <v>3136</v>
      </c>
    </row>
    <row r="56" spans="1:10" ht="29">
      <c r="A56" s="2" t="s">
        <v>2831</v>
      </c>
      <c r="B56" s="191" t="s">
        <v>3146</v>
      </c>
      <c r="C56" s="43">
        <v>0</v>
      </c>
      <c r="D56" s="1" t="s">
        <v>61</v>
      </c>
      <c r="E56" s="1" t="s">
        <v>60</v>
      </c>
      <c r="F56" s="1" t="str">
        <f>UnitControlCenter!$B$13</f>
        <v>% change</v>
      </c>
      <c r="G56" s="1" t="s">
        <v>3149</v>
      </c>
      <c r="H56" s="1" t="s">
        <v>3135</v>
      </c>
      <c r="I56" s="1" t="s">
        <v>3136</v>
      </c>
    </row>
    <row r="57" spans="1:10" ht="72.5">
      <c r="A57" s="2" t="s">
        <v>2831</v>
      </c>
      <c r="B57" s="191" t="s">
        <v>3121</v>
      </c>
      <c r="C57" s="43">
        <v>0</v>
      </c>
      <c r="D57" s="1" t="s">
        <v>61</v>
      </c>
      <c r="E57" s="1" t="s">
        <v>62</v>
      </c>
      <c r="F57" s="1" t="str">
        <f>UnitControlCenter!$B$11</f>
        <v>jobs</v>
      </c>
      <c r="G57" s="1" t="s">
        <v>3137</v>
      </c>
      <c r="H57" s="1" t="s">
        <v>3138</v>
      </c>
      <c r="I57" s="1" t="s">
        <v>3139</v>
      </c>
    </row>
    <row r="58" spans="1:10" ht="72.5">
      <c r="A58" s="2" t="s">
        <v>2831</v>
      </c>
      <c r="B58" s="191" t="s">
        <v>3147</v>
      </c>
      <c r="C58" s="43">
        <v>0</v>
      </c>
      <c r="D58" s="1" t="s">
        <v>61</v>
      </c>
      <c r="E58" s="1" t="s">
        <v>60</v>
      </c>
      <c r="F58" s="1" t="str">
        <f>UnitControlCenter!$B$13</f>
        <v>% change</v>
      </c>
      <c r="G58" s="1" t="s">
        <v>3150</v>
      </c>
      <c r="H58" s="1" t="s">
        <v>3138</v>
      </c>
      <c r="I58" s="1" t="s">
        <v>3139</v>
      </c>
    </row>
    <row r="59" spans="1:10" ht="29">
      <c r="A59" s="2" t="s">
        <v>2831</v>
      </c>
      <c r="B59" s="191" t="s">
        <v>3201</v>
      </c>
      <c r="C59" s="43">
        <v>1</v>
      </c>
      <c r="D59" s="1" t="s">
        <v>61</v>
      </c>
      <c r="E59" s="1" t="s">
        <v>62</v>
      </c>
      <c r="F59" s="1" t="str">
        <f>UnitControlCenter!$B$11</f>
        <v>jobs</v>
      </c>
      <c r="G59" s="1" t="s">
        <v>3202</v>
      </c>
      <c r="H59" s="1" t="s">
        <v>3203</v>
      </c>
      <c r="I59" s="1" t="s">
        <v>3204</v>
      </c>
    </row>
    <row r="60" spans="1:10" ht="29">
      <c r="A60" s="2" t="s">
        <v>2831</v>
      </c>
      <c r="B60" s="191" t="s">
        <v>3205</v>
      </c>
      <c r="C60" s="43">
        <v>1</v>
      </c>
      <c r="D60" s="1" t="s">
        <v>61</v>
      </c>
      <c r="E60" s="1" t="s">
        <v>60</v>
      </c>
      <c r="F60" s="1" t="str">
        <f>UnitControlCenter!$B$13</f>
        <v>% change</v>
      </c>
      <c r="G60" s="1" t="s">
        <v>3206</v>
      </c>
      <c r="H60" s="1" t="s">
        <v>3203</v>
      </c>
      <c r="I60" s="1" t="s">
        <v>3204</v>
      </c>
    </row>
    <row r="61" spans="1:10" ht="29">
      <c r="A61" s="2" t="s">
        <v>2831</v>
      </c>
      <c r="B61" s="191" t="s">
        <v>2892</v>
      </c>
      <c r="C61" s="43">
        <v>1</v>
      </c>
      <c r="D61" s="1" t="s">
        <v>61</v>
      </c>
      <c r="E61" s="1" t="s">
        <v>60</v>
      </c>
      <c r="F61" s="1" t="str">
        <f>UnitControlCenter!$B$11</f>
        <v>jobs</v>
      </c>
      <c r="G61" s="1" t="s">
        <v>2896</v>
      </c>
      <c r="H61" s="1" t="s">
        <v>2895</v>
      </c>
      <c r="I61" s="1" t="s">
        <v>2906</v>
      </c>
    </row>
    <row r="62" spans="1:10" ht="43.5">
      <c r="A62" s="2" t="s">
        <v>2831</v>
      </c>
      <c r="B62" s="191" t="s">
        <v>2947</v>
      </c>
      <c r="C62" s="43">
        <v>1</v>
      </c>
      <c r="D62" s="1" t="s">
        <v>61</v>
      </c>
      <c r="E62" s="1" t="s">
        <v>60</v>
      </c>
      <c r="F62" s="1" t="str">
        <f>UnitControlCenter!$B$11</f>
        <v>jobs</v>
      </c>
      <c r="G62" s="1" t="s">
        <v>2946</v>
      </c>
      <c r="H62" s="1" t="s">
        <v>2838</v>
      </c>
      <c r="I62" s="1" t="s">
        <v>2379</v>
      </c>
    </row>
    <row r="63" spans="1:10" ht="43.5">
      <c r="A63" s="2" t="s">
        <v>2831</v>
      </c>
      <c r="B63" s="191" t="s">
        <v>2833</v>
      </c>
      <c r="C63" s="43">
        <v>1</v>
      </c>
      <c r="D63" s="1" t="s">
        <v>61</v>
      </c>
      <c r="E63" s="1" t="s">
        <v>60</v>
      </c>
      <c r="F63" s="1" t="str">
        <f>UnitControlCenter!$B$9</f>
        <v>billion 2023 dollars / year</v>
      </c>
      <c r="G63" s="1" t="s">
        <v>2840</v>
      </c>
      <c r="H63" s="1" t="s">
        <v>2842</v>
      </c>
      <c r="I63" s="1" t="s">
        <v>2379</v>
      </c>
    </row>
    <row r="64" spans="1:10" ht="43.5">
      <c r="A64" s="2" t="s">
        <v>2831</v>
      </c>
      <c r="B64" s="191" t="s">
        <v>2852</v>
      </c>
      <c r="C64" s="43">
        <v>1</v>
      </c>
      <c r="D64" s="1" t="s">
        <v>61</v>
      </c>
      <c r="E64" s="1" t="s">
        <v>60</v>
      </c>
      <c r="F64" s="1" t="str">
        <f>UnitControlCenter!$B$13</f>
        <v>% change</v>
      </c>
      <c r="G64" s="1" t="s">
        <v>2854</v>
      </c>
      <c r="H64" s="1" t="s">
        <v>2842</v>
      </c>
      <c r="I64" s="1" t="s">
        <v>2379</v>
      </c>
    </row>
    <row r="65" spans="1:10" ht="29">
      <c r="A65" s="2" t="s">
        <v>2831</v>
      </c>
      <c r="B65" s="191" t="s">
        <v>2893</v>
      </c>
      <c r="C65" s="43">
        <v>1</v>
      </c>
      <c r="D65" s="1" t="s">
        <v>61</v>
      </c>
      <c r="E65" s="1" t="s">
        <v>60</v>
      </c>
      <c r="F65" s="1" t="str">
        <f>UnitControlCenter!$B$9</f>
        <v>billion 2023 dollars / year</v>
      </c>
      <c r="G65" s="1" t="s">
        <v>2897</v>
      </c>
      <c r="H65" s="1" t="s">
        <v>2895</v>
      </c>
      <c r="I65" s="1" t="s">
        <v>2906</v>
      </c>
    </row>
    <row r="66" spans="1:10" ht="43.5">
      <c r="A66" s="2" t="s">
        <v>2831</v>
      </c>
      <c r="B66" s="191" t="s">
        <v>2847</v>
      </c>
      <c r="C66" s="43">
        <v>1</v>
      </c>
      <c r="D66" s="1" t="s">
        <v>61</v>
      </c>
      <c r="E66" s="1" t="s">
        <v>60</v>
      </c>
      <c r="F66" s="1" t="str">
        <f>UnitControlCenter!$B$9</f>
        <v>billion 2023 dollars / year</v>
      </c>
      <c r="G66" s="1" t="s">
        <v>2843</v>
      </c>
      <c r="H66" s="1" t="s">
        <v>2841</v>
      </c>
      <c r="I66" s="1" t="s">
        <v>2379</v>
      </c>
    </row>
    <row r="67" spans="1:10" ht="29">
      <c r="A67" s="2" t="s">
        <v>2831</v>
      </c>
      <c r="B67" s="191" t="s">
        <v>2845</v>
      </c>
      <c r="C67" s="43">
        <v>1</v>
      </c>
      <c r="D67" s="1" t="s">
        <v>59</v>
      </c>
      <c r="E67" s="1" t="s">
        <v>60</v>
      </c>
      <c r="F67" s="1" t="str">
        <f>UnitControlCenter!$B$14</f>
        <v>2023 dollars / employee-year</v>
      </c>
      <c r="G67" s="1" t="s">
        <v>2846</v>
      </c>
    </row>
    <row r="68" spans="1:10" ht="29.5" thickBot="1">
      <c r="A68" s="192" t="s">
        <v>2831</v>
      </c>
      <c r="B68" s="194" t="s">
        <v>2894</v>
      </c>
      <c r="C68" s="199">
        <v>1</v>
      </c>
      <c r="D68" s="193" t="s">
        <v>61</v>
      </c>
      <c r="E68" s="193" t="s">
        <v>60</v>
      </c>
      <c r="F68" s="193" t="str">
        <f>UnitControlCenter!$B$9</f>
        <v>billion 2023 dollars / year</v>
      </c>
      <c r="G68" s="193" t="s">
        <v>2898</v>
      </c>
      <c r="H68" s="193" t="s">
        <v>2895</v>
      </c>
      <c r="I68" s="193" t="s">
        <v>2906</v>
      </c>
      <c r="J68" s="193"/>
    </row>
    <row r="69" spans="1:10" ht="87">
      <c r="A69" s="2" t="s">
        <v>2832</v>
      </c>
      <c r="B69" s="2" t="s">
        <v>2638</v>
      </c>
      <c r="C69" s="43">
        <v>0</v>
      </c>
      <c r="D69" s="1" t="s">
        <v>61</v>
      </c>
      <c r="E69" s="1" t="s">
        <v>60</v>
      </c>
      <c r="F69" s="1" t="str">
        <f>UnitControlCenter!$B$9</f>
        <v>billion 2023 dollars / year</v>
      </c>
      <c r="G69" s="1" t="s">
        <v>2639</v>
      </c>
      <c r="H69" s="1" t="s">
        <v>2640</v>
      </c>
      <c r="I69" s="1" t="s">
        <v>2619</v>
      </c>
    </row>
    <row r="70" spans="1:10" ht="43.5">
      <c r="A70" s="2" t="s">
        <v>2832</v>
      </c>
      <c r="B70" s="2" t="s">
        <v>2642</v>
      </c>
      <c r="C70" s="43">
        <v>0</v>
      </c>
      <c r="D70" s="1" t="s">
        <v>61</v>
      </c>
      <c r="E70" s="1" t="s">
        <v>60</v>
      </c>
      <c r="F70" s="1" t="str">
        <f>UnitControlCenter!$B$9</f>
        <v>billion 2023 dollars / year</v>
      </c>
      <c r="G70" s="1" t="s">
        <v>2652</v>
      </c>
      <c r="H70" s="1" t="s">
        <v>2653</v>
      </c>
      <c r="I70" s="1" t="s">
        <v>2654</v>
      </c>
    </row>
    <row r="71" spans="1:10" ht="58">
      <c r="A71" s="2" t="s">
        <v>2832</v>
      </c>
      <c r="B71" s="2" t="s">
        <v>2643</v>
      </c>
      <c r="C71" s="43">
        <v>0</v>
      </c>
      <c r="D71" s="1" t="s">
        <v>61</v>
      </c>
      <c r="E71" s="1" t="s">
        <v>60</v>
      </c>
      <c r="F71" s="1" t="str">
        <f>UnitControlCenter!$B$9</f>
        <v>billion 2023 dollars / year</v>
      </c>
      <c r="G71" s="1" t="s">
        <v>2663</v>
      </c>
      <c r="H71" s="1" t="s">
        <v>2661</v>
      </c>
      <c r="I71" s="1" t="s">
        <v>2662</v>
      </c>
    </row>
    <row r="72" spans="1:10" ht="43.5">
      <c r="A72" s="2" t="s">
        <v>2832</v>
      </c>
      <c r="B72" s="2" t="s">
        <v>2644</v>
      </c>
      <c r="C72" s="43">
        <v>0</v>
      </c>
      <c r="D72" s="1" t="s">
        <v>61</v>
      </c>
      <c r="E72" s="1" t="s">
        <v>60</v>
      </c>
      <c r="F72" s="1" t="str">
        <f>UnitControlCenter!$B$9</f>
        <v>billion 2023 dollars / year</v>
      </c>
      <c r="G72" s="1" t="s">
        <v>2657</v>
      </c>
      <c r="H72" s="1" t="s">
        <v>2653</v>
      </c>
      <c r="I72" s="1" t="s">
        <v>2655</v>
      </c>
    </row>
    <row r="73" spans="1:10" ht="43.5">
      <c r="A73" s="2" t="s">
        <v>2832</v>
      </c>
      <c r="B73" s="2" t="s">
        <v>2645</v>
      </c>
      <c r="C73" s="43">
        <v>0</v>
      </c>
      <c r="D73" s="1" t="s">
        <v>61</v>
      </c>
      <c r="E73" s="1" t="s">
        <v>60</v>
      </c>
      <c r="F73" s="1" t="str">
        <f>UnitControlCenter!$B$9</f>
        <v>billion 2023 dollars / year</v>
      </c>
      <c r="G73" s="1" t="s">
        <v>2658</v>
      </c>
      <c r="H73" s="1" t="s">
        <v>2653</v>
      </c>
      <c r="I73" s="1" t="s">
        <v>2656</v>
      </c>
    </row>
    <row r="74" spans="1:10" ht="58">
      <c r="A74" s="2" t="s">
        <v>2832</v>
      </c>
      <c r="B74" s="2" t="s">
        <v>2646</v>
      </c>
      <c r="C74" s="43">
        <v>0</v>
      </c>
      <c r="D74" s="1" t="s">
        <v>61</v>
      </c>
      <c r="E74" s="1" t="s">
        <v>60</v>
      </c>
      <c r="F74" s="1" t="str">
        <f>UnitControlCenter!$B$9</f>
        <v>billion 2023 dollars / year</v>
      </c>
      <c r="G74" s="1" t="s">
        <v>2664</v>
      </c>
      <c r="H74" s="1" t="s">
        <v>2661</v>
      </c>
      <c r="I74" s="1" t="s">
        <v>2662</v>
      </c>
    </row>
    <row r="75" spans="1:10" ht="58">
      <c r="A75" s="2" t="s">
        <v>2832</v>
      </c>
      <c r="B75" s="2" t="s">
        <v>2647</v>
      </c>
      <c r="C75" s="43">
        <v>0</v>
      </c>
      <c r="D75" s="1" t="s">
        <v>61</v>
      </c>
      <c r="E75" s="1" t="s">
        <v>60</v>
      </c>
      <c r="F75" s="1" t="str">
        <f>UnitControlCenter!$B$9</f>
        <v>billion 2023 dollars / year</v>
      </c>
      <c r="G75" s="1" t="s">
        <v>2665</v>
      </c>
      <c r="H75" s="1" t="s">
        <v>2661</v>
      </c>
      <c r="I75" s="1" t="s">
        <v>2662</v>
      </c>
    </row>
    <row r="76" spans="1:10" ht="72.5">
      <c r="A76" s="2" t="s">
        <v>2832</v>
      </c>
      <c r="B76" s="2" t="s">
        <v>2648</v>
      </c>
      <c r="C76" s="43">
        <v>0</v>
      </c>
      <c r="D76" s="1" t="s">
        <v>61</v>
      </c>
      <c r="E76" s="1" t="s">
        <v>60</v>
      </c>
      <c r="F76" s="1" t="str">
        <f>UnitControlCenter!$B$9</f>
        <v>billion 2023 dollars / year</v>
      </c>
      <c r="G76" s="1" t="s">
        <v>2666</v>
      </c>
      <c r="H76" s="1" t="s">
        <v>2661</v>
      </c>
      <c r="I76" s="1" t="s">
        <v>2662</v>
      </c>
    </row>
    <row r="77" spans="1:10" ht="58">
      <c r="A77" s="2" t="s">
        <v>2832</v>
      </c>
      <c r="B77" s="2" t="s">
        <v>2671</v>
      </c>
      <c r="C77" s="43">
        <v>0</v>
      </c>
      <c r="D77" s="1" t="s">
        <v>61</v>
      </c>
      <c r="E77" s="1" t="s">
        <v>60</v>
      </c>
      <c r="F77" s="1" t="str">
        <f>UnitControlCenter!$B$9</f>
        <v>billion 2023 dollars / year</v>
      </c>
      <c r="G77" s="1" t="s">
        <v>2669</v>
      </c>
      <c r="H77" s="1" t="s">
        <v>2661</v>
      </c>
      <c r="I77" s="1" t="s">
        <v>2667</v>
      </c>
    </row>
    <row r="78" spans="1:10" ht="58.5" thickBot="1">
      <c r="A78" s="192" t="s">
        <v>2832</v>
      </c>
      <c r="B78" s="192" t="s">
        <v>2672</v>
      </c>
      <c r="C78" s="199">
        <v>0</v>
      </c>
      <c r="D78" s="193" t="s">
        <v>61</v>
      </c>
      <c r="E78" s="193" t="s">
        <v>60</v>
      </c>
      <c r="F78" s="193" t="str">
        <f>UnitControlCenter!$B$9</f>
        <v>billion 2023 dollars / year</v>
      </c>
      <c r="G78" s="193" t="s">
        <v>2670</v>
      </c>
      <c r="H78" s="193" t="s">
        <v>2661</v>
      </c>
      <c r="I78" s="193" t="s">
        <v>2668</v>
      </c>
      <c r="J78" s="193"/>
    </row>
    <row r="79" spans="1:10" ht="29">
      <c r="A79" s="2" t="s">
        <v>2317</v>
      </c>
      <c r="B79" s="2" t="s">
        <v>2948</v>
      </c>
      <c r="C79" s="43">
        <v>1</v>
      </c>
      <c r="D79" s="1" t="s">
        <v>59</v>
      </c>
      <c r="E79" s="1" t="s">
        <v>2950</v>
      </c>
      <c r="F79" s="1" t="str">
        <f>UnitControlCenter!$B$12</f>
        <v>incidents / year</v>
      </c>
      <c r="G79" s="1" t="s">
        <v>2877</v>
      </c>
    </row>
    <row r="80" spans="1:10">
      <c r="A80" s="2" t="s">
        <v>2317</v>
      </c>
      <c r="B80" s="2" t="s">
        <v>3158</v>
      </c>
      <c r="C80" s="43">
        <v>1</v>
      </c>
      <c r="D80" s="1" t="s">
        <v>59</v>
      </c>
      <c r="E80" s="1" t="s">
        <v>60</v>
      </c>
      <c r="F80" s="1" t="str">
        <f>UnitControlCenter!$B$13</f>
        <v>% change</v>
      </c>
      <c r="G80" s="1" t="s">
        <v>3159</v>
      </c>
    </row>
    <row r="81" spans="1:10" ht="29">
      <c r="A81" s="2" t="s">
        <v>2317</v>
      </c>
      <c r="B81" s="2" t="s">
        <v>3240</v>
      </c>
      <c r="C81" s="43">
        <v>1</v>
      </c>
      <c r="D81" s="1" t="s">
        <v>61</v>
      </c>
      <c r="E81" s="1" t="s">
        <v>62</v>
      </c>
      <c r="F81" s="1" t="str">
        <f>UnitControlCenter!$B$12</f>
        <v>incidents / year</v>
      </c>
      <c r="G81" s="1" t="s">
        <v>3142</v>
      </c>
      <c r="H81" s="1" t="s">
        <v>3130</v>
      </c>
      <c r="I81" s="1" t="s">
        <v>3131</v>
      </c>
    </row>
    <row r="82" spans="1:10" ht="29">
      <c r="A82" s="2" t="s">
        <v>2317</v>
      </c>
      <c r="B82" s="2" t="s">
        <v>3241</v>
      </c>
      <c r="C82" s="43">
        <v>1</v>
      </c>
      <c r="D82" s="1" t="s">
        <v>61</v>
      </c>
      <c r="E82" s="1" t="s">
        <v>60</v>
      </c>
      <c r="F82" s="1" t="str">
        <f>UnitControlCenter!$B$13</f>
        <v>% change</v>
      </c>
      <c r="G82" s="1" t="s">
        <v>3153</v>
      </c>
      <c r="H82" s="1" t="s">
        <v>3130</v>
      </c>
      <c r="I82" s="1" t="s">
        <v>3131</v>
      </c>
    </row>
    <row r="83" spans="1:10" ht="43.5">
      <c r="A83" s="2" t="s">
        <v>2317</v>
      </c>
      <c r="B83" s="2" t="s">
        <v>3140</v>
      </c>
      <c r="C83" s="43">
        <v>1</v>
      </c>
      <c r="D83" s="1" t="s">
        <v>61</v>
      </c>
      <c r="E83" s="1" t="s">
        <v>62</v>
      </c>
      <c r="F83" s="1" t="str">
        <f>UnitControlCenter!$B$12</f>
        <v>incidents / year</v>
      </c>
      <c r="G83" s="1" t="s">
        <v>3143</v>
      </c>
      <c r="H83" s="1" t="s">
        <v>3132</v>
      </c>
      <c r="I83" s="20" t="s">
        <v>3133</v>
      </c>
      <c r="J83" s="20"/>
    </row>
    <row r="84" spans="1:10" ht="43.5">
      <c r="A84" s="2" t="s">
        <v>2317</v>
      </c>
      <c r="B84" s="2" t="s">
        <v>3156</v>
      </c>
      <c r="C84" s="43">
        <v>1</v>
      </c>
      <c r="D84" s="1" t="s">
        <v>61</v>
      </c>
      <c r="E84" s="1" t="s">
        <v>60</v>
      </c>
      <c r="F84" s="1" t="str">
        <f>UnitControlCenter!$B$13</f>
        <v>% change</v>
      </c>
      <c r="G84" s="1" t="s">
        <v>3154</v>
      </c>
      <c r="H84" s="1" t="s">
        <v>3132</v>
      </c>
      <c r="I84" s="20" t="s">
        <v>3133</v>
      </c>
      <c r="J84" s="20"/>
    </row>
    <row r="85" spans="1:10" ht="29">
      <c r="A85" s="2" t="s">
        <v>2317</v>
      </c>
      <c r="B85" s="2" t="s">
        <v>3141</v>
      </c>
      <c r="C85" s="43">
        <v>1</v>
      </c>
      <c r="D85" s="1" t="s">
        <v>61</v>
      </c>
      <c r="E85" s="1" t="s">
        <v>62</v>
      </c>
      <c r="F85" s="1" t="str">
        <f>UnitControlCenter!$B$12</f>
        <v>incidents / year</v>
      </c>
      <c r="G85" s="1" t="s">
        <v>3144</v>
      </c>
      <c r="H85" s="1" t="s">
        <v>3135</v>
      </c>
      <c r="I85" s="1" t="s">
        <v>3136</v>
      </c>
    </row>
    <row r="86" spans="1:10" ht="29">
      <c r="A86" s="2" t="s">
        <v>2317</v>
      </c>
      <c r="B86" s="2" t="s">
        <v>3157</v>
      </c>
      <c r="C86" s="43">
        <v>1</v>
      </c>
      <c r="D86" s="1" t="s">
        <v>61</v>
      </c>
      <c r="E86" s="1" t="s">
        <v>60</v>
      </c>
      <c r="F86" s="1" t="str">
        <f>UnitControlCenter!$B$13</f>
        <v>% change</v>
      </c>
      <c r="G86" s="1" t="s">
        <v>3155</v>
      </c>
      <c r="H86" s="1" t="s">
        <v>3135</v>
      </c>
      <c r="I86" s="1" t="s">
        <v>3136</v>
      </c>
    </row>
    <row r="87" spans="1:10">
      <c r="A87" s="2" t="s">
        <v>2317</v>
      </c>
      <c r="B87" s="2" t="s">
        <v>2869</v>
      </c>
      <c r="C87" s="43">
        <v>0</v>
      </c>
      <c r="D87" s="1" t="s">
        <v>59</v>
      </c>
      <c r="E87" s="1" t="s">
        <v>60</v>
      </c>
      <c r="F87" s="1" t="str">
        <f>UnitControlCenter!$B$12</f>
        <v>incidents / year</v>
      </c>
      <c r="G87" s="1" t="s">
        <v>2877</v>
      </c>
    </row>
    <row r="88" spans="1:10" ht="29">
      <c r="A88" s="2" t="s">
        <v>2317</v>
      </c>
      <c r="B88" s="2" t="s">
        <v>2318</v>
      </c>
      <c r="C88" s="43">
        <v>1</v>
      </c>
      <c r="D88" s="1" t="s">
        <v>59</v>
      </c>
      <c r="E88" s="1" t="s">
        <v>60</v>
      </c>
      <c r="F88" s="1" t="str">
        <f>UnitControlCenter!$B$9</f>
        <v>billion 2023 dollars / year</v>
      </c>
      <c r="G88" s="1" t="s">
        <v>63</v>
      </c>
    </row>
    <row r="89" spans="1:10">
      <c r="A89" s="2" t="s">
        <v>2317</v>
      </c>
      <c r="B89" s="2" t="s">
        <v>2870</v>
      </c>
      <c r="C89" s="43">
        <v>1</v>
      </c>
      <c r="D89" s="1" t="s">
        <v>59</v>
      </c>
      <c r="E89" s="1" t="s">
        <v>60</v>
      </c>
      <c r="F89" s="1" t="str">
        <f>UnitControlCenter!$B$12</f>
        <v>incidents / year</v>
      </c>
      <c r="G89" s="1" t="s">
        <v>2878</v>
      </c>
    </row>
    <row r="90" spans="1:10" ht="29">
      <c r="A90" s="2" t="s">
        <v>2317</v>
      </c>
      <c r="B90" s="2" t="s">
        <v>2871</v>
      </c>
      <c r="C90" s="43">
        <v>1</v>
      </c>
      <c r="D90" s="1" t="s">
        <v>59</v>
      </c>
      <c r="E90" s="1" t="s">
        <v>60</v>
      </c>
      <c r="F90" s="1" t="str">
        <f>UnitControlCenter!$B$12</f>
        <v>incidents / year</v>
      </c>
      <c r="G90" s="1" t="s">
        <v>2879</v>
      </c>
    </row>
    <row r="91" spans="1:10">
      <c r="A91" s="2" t="s">
        <v>2317</v>
      </c>
      <c r="B91" s="2" t="s">
        <v>2884</v>
      </c>
      <c r="C91" s="43">
        <v>1</v>
      </c>
      <c r="D91" s="1" t="s">
        <v>59</v>
      </c>
      <c r="E91" s="1" t="s">
        <v>60</v>
      </c>
      <c r="F91" s="1" t="str">
        <f>UnitControlCenter!$B$12</f>
        <v>incidents / year</v>
      </c>
      <c r="G91" s="1" t="s">
        <v>2885</v>
      </c>
    </row>
    <row r="92" spans="1:10">
      <c r="A92" s="2" t="s">
        <v>2317</v>
      </c>
      <c r="B92" s="2" t="s">
        <v>2872</v>
      </c>
      <c r="C92" s="43">
        <v>1</v>
      </c>
      <c r="D92" s="1" t="s">
        <v>59</v>
      </c>
      <c r="E92" s="1" t="s">
        <v>60</v>
      </c>
      <c r="F92" s="1" t="str">
        <f>UnitControlCenter!$B$12</f>
        <v>incidents / year</v>
      </c>
      <c r="G92" s="1" t="s">
        <v>2880</v>
      </c>
    </row>
    <row r="93" spans="1:10">
      <c r="A93" s="2" t="s">
        <v>2317</v>
      </c>
      <c r="B93" s="2" t="s">
        <v>2873</v>
      </c>
      <c r="C93" s="43">
        <v>1</v>
      </c>
      <c r="D93" s="1" t="s">
        <v>59</v>
      </c>
      <c r="E93" s="1" t="s">
        <v>60</v>
      </c>
      <c r="F93" s="1" t="str">
        <f>UnitControlCenter!$B$12</f>
        <v>incidents / year</v>
      </c>
      <c r="G93" s="1" t="s">
        <v>2881</v>
      </c>
    </row>
    <row r="94" spans="1:10">
      <c r="A94" s="2" t="s">
        <v>2317</v>
      </c>
      <c r="B94" s="2" t="s">
        <v>2874</v>
      </c>
      <c r="C94" s="43">
        <v>1</v>
      </c>
      <c r="D94" s="1" t="s">
        <v>59</v>
      </c>
      <c r="E94" s="1" t="s">
        <v>60</v>
      </c>
      <c r="F94" s="1" t="str">
        <f>UnitControlCenter!$B$12</f>
        <v>incidents / year</v>
      </c>
      <c r="G94" s="1" t="s">
        <v>2882</v>
      </c>
    </row>
    <row r="95" spans="1:10" ht="29.5" thickBot="1">
      <c r="A95" s="192" t="s">
        <v>2317</v>
      </c>
      <c r="B95" s="192" t="s">
        <v>2875</v>
      </c>
      <c r="C95" s="199">
        <v>1</v>
      </c>
      <c r="D95" s="193" t="s">
        <v>59</v>
      </c>
      <c r="E95" s="193" t="s">
        <v>60</v>
      </c>
      <c r="F95" s="193" t="str">
        <f>UnitControlCenter!$B$12</f>
        <v>incidents / year</v>
      </c>
      <c r="G95" s="193" t="s">
        <v>2883</v>
      </c>
      <c r="H95" s="193"/>
      <c r="I95" s="193"/>
      <c r="J95" s="193"/>
    </row>
    <row r="96" spans="1:10" ht="217.5">
      <c r="A96" s="2" t="s">
        <v>2444</v>
      </c>
      <c r="B96" s="2" t="s">
        <v>2319</v>
      </c>
      <c r="C96" s="43">
        <v>1</v>
      </c>
      <c r="D96" s="1" t="s">
        <v>61</v>
      </c>
      <c r="E96" s="1" t="s">
        <v>62</v>
      </c>
      <c r="F96" s="1" t="str">
        <f>UnitControlCenter!$B$16</f>
        <v>terawatt-hours (TWh) / year</v>
      </c>
      <c r="G96" s="1" t="s">
        <v>3773</v>
      </c>
      <c r="H96" s="1" t="s">
        <v>3774</v>
      </c>
      <c r="I96" s="1" t="s">
        <v>3775</v>
      </c>
    </row>
    <row r="97" spans="1:10" ht="261">
      <c r="A97" s="2" t="s">
        <v>2444</v>
      </c>
      <c r="B97" s="2" t="s">
        <v>2320</v>
      </c>
      <c r="C97" s="43">
        <v>1</v>
      </c>
      <c r="D97" s="1" t="s">
        <v>61</v>
      </c>
      <c r="E97" s="1" t="s">
        <v>60</v>
      </c>
      <c r="F97" s="1" t="str">
        <f>UnitControlCenter!$B$16</f>
        <v>terawatt-hours (TWh) / year</v>
      </c>
      <c r="G97" s="1" t="s">
        <v>3797</v>
      </c>
      <c r="H97" s="1" t="s">
        <v>3774</v>
      </c>
      <c r="I97" s="1" t="s">
        <v>3775</v>
      </c>
    </row>
    <row r="98" spans="1:10" ht="217.5">
      <c r="A98" s="2" t="s">
        <v>2444</v>
      </c>
      <c r="B98" s="2" t="s">
        <v>2321</v>
      </c>
      <c r="C98" s="43">
        <v>1</v>
      </c>
      <c r="D98" s="1" t="s">
        <v>61</v>
      </c>
      <c r="E98" s="1" t="s">
        <v>62</v>
      </c>
      <c r="F98" s="1" t="str">
        <f>UnitControlCenter!$B$21</f>
        <v>gigawatts (GW) / year</v>
      </c>
      <c r="G98" s="1" t="s">
        <v>3772</v>
      </c>
      <c r="H98" s="1" t="s">
        <v>3770</v>
      </c>
      <c r="I98" s="1" t="s">
        <v>3771</v>
      </c>
    </row>
    <row r="99" spans="1:10" ht="261">
      <c r="A99" s="2" t="s">
        <v>2444</v>
      </c>
      <c r="B99" s="2" t="s">
        <v>2322</v>
      </c>
      <c r="C99" s="43">
        <v>1</v>
      </c>
      <c r="D99" s="1" t="s">
        <v>61</v>
      </c>
      <c r="E99" s="1" t="s">
        <v>60</v>
      </c>
      <c r="F99" s="1" t="str">
        <f>UnitControlCenter!$B$21</f>
        <v>gigawatts (GW) / year</v>
      </c>
      <c r="G99" s="1" t="s">
        <v>3798</v>
      </c>
      <c r="H99" s="1" t="s">
        <v>3770</v>
      </c>
      <c r="I99" s="1" t="s">
        <v>3771</v>
      </c>
    </row>
    <row r="100" spans="1:10" ht="72.5">
      <c r="A100" s="2" t="s">
        <v>2444</v>
      </c>
      <c r="B100" s="2" t="s">
        <v>2445</v>
      </c>
      <c r="C100" s="43">
        <v>1</v>
      </c>
      <c r="D100" s="1" t="s">
        <v>61</v>
      </c>
      <c r="E100" s="1" t="s">
        <v>62</v>
      </c>
      <c r="F100" s="1" t="str">
        <f>UnitControlCenter!$B$16</f>
        <v>terawatt-hours (TWh) / year</v>
      </c>
      <c r="G100" s="1" t="s">
        <v>3767</v>
      </c>
      <c r="H100" s="1" t="s">
        <v>3768</v>
      </c>
      <c r="I100" s="1" t="s">
        <v>3769</v>
      </c>
    </row>
    <row r="101" spans="1:10" ht="29">
      <c r="A101" s="2" t="s">
        <v>2444</v>
      </c>
      <c r="B101" s="2" t="s">
        <v>3742</v>
      </c>
      <c r="C101" s="43">
        <v>1</v>
      </c>
      <c r="D101" s="1" t="s">
        <v>59</v>
      </c>
      <c r="E101" s="1" t="s">
        <v>60</v>
      </c>
      <c r="F101" s="1" t="str">
        <f>UnitControlCenter!B18</f>
        <v>%</v>
      </c>
      <c r="G101" s="1" t="s">
        <v>3305</v>
      </c>
    </row>
    <row r="102" spans="1:10" ht="29">
      <c r="A102" s="2" t="s">
        <v>2444</v>
      </c>
      <c r="B102" s="2" t="s">
        <v>3307</v>
      </c>
      <c r="C102" s="43">
        <v>1</v>
      </c>
      <c r="D102" s="1" t="s">
        <v>59</v>
      </c>
      <c r="E102" s="1" t="s">
        <v>60</v>
      </c>
      <c r="F102" s="1" t="str">
        <f>UnitControlCenter!B19</f>
        <v>metric tons CO2e / megawatt-hour (MWh)</v>
      </c>
      <c r="G102" s="1" t="s">
        <v>3306</v>
      </c>
    </row>
    <row r="103" spans="1:10" ht="29.5" thickBot="1">
      <c r="A103" s="192" t="s">
        <v>2444</v>
      </c>
      <c r="B103" s="192" t="s">
        <v>3314</v>
      </c>
      <c r="C103" s="199">
        <v>1</v>
      </c>
      <c r="D103" s="193" t="s">
        <v>59</v>
      </c>
      <c r="E103" s="193" t="s">
        <v>60</v>
      </c>
      <c r="F103" s="193" t="str">
        <f>UnitControlCenter!B20</f>
        <v>kilowatt-hour / 2023 dollar</v>
      </c>
      <c r="G103" s="193" t="s">
        <v>3315</v>
      </c>
      <c r="H103" s="193"/>
      <c r="I103" s="193"/>
      <c r="J103" s="193"/>
    </row>
    <row r="104" spans="1:10" ht="188.5">
      <c r="A104" s="2" t="s">
        <v>3089</v>
      </c>
      <c r="B104" s="2" t="s">
        <v>2323</v>
      </c>
      <c r="C104" s="43">
        <v>1</v>
      </c>
      <c r="D104" s="1" t="s">
        <v>61</v>
      </c>
      <c r="E104" s="1" t="s">
        <v>2335</v>
      </c>
      <c r="F104" s="1" t="str">
        <f>UnitControlCenter!$B$22</f>
        <v>2023 dollars / megawatt-hour (MWh)</v>
      </c>
      <c r="G104" s="1" t="s">
        <v>3559</v>
      </c>
      <c r="H104" s="1" t="s">
        <v>3630</v>
      </c>
      <c r="I104" s="43" t="s">
        <v>3632</v>
      </c>
    </row>
    <row r="105" spans="1:10" ht="29">
      <c r="A105" s="2" t="s">
        <v>3089</v>
      </c>
      <c r="B105" s="2" t="s">
        <v>3776</v>
      </c>
      <c r="C105" s="43">
        <v>1</v>
      </c>
      <c r="D105" s="1" t="s">
        <v>59</v>
      </c>
      <c r="E105" s="1" t="s">
        <v>60</v>
      </c>
      <c r="F105" s="1" t="str">
        <f>UnitControlCenter!B22</f>
        <v>2023 dollars / megawatt-hour (MWh)</v>
      </c>
      <c r="G105" s="1" t="s">
        <v>3777</v>
      </c>
    </row>
    <row r="106" spans="1:10" ht="29">
      <c r="A106" s="2" t="s">
        <v>3089</v>
      </c>
      <c r="B106" s="2" t="s">
        <v>2324</v>
      </c>
      <c r="C106" s="43">
        <v>1</v>
      </c>
      <c r="D106" s="1" t="s">
        <v>61</v>
      </c>
      <c r="E106" s="1" t="s">
        <v>62</v>
      </c>
      <c r="F106" s="1" t="str">
        <f>UnitControlCenter!$B$16</f>
        <v>terawatt-hours (TWh) / year</v>
      </c>
      <c r="G106" s="1" t="s">
        <v>2743</v>
      </c>
      <c r="H106" s="1" t="s">
        <v>2744</v>
      </c>
      <c r="I106" s="1" t="s">
        <v>2745</v>
      </c>
    </row>
    <row r="107" spans="1:10" ht="101.5">
      <c r="A107" s="2" t="s">
        <v>3089</v>
      </c>
      <c r="B107" s="2" t="s">
        <v>3090</v>
      </c>
      <c r="C107" s="43">
        <v>1</v>
      </c>
      <c r="D107" s="1" t="s">
        <v>61</v>
      </c>
      <c r="E107" s="1" t="s">
        <v>62</v>
      </c>
      <c r="F107" s="1" t="str">
        <f>UnitControlCenter!$B$3</f>
        <v>million metric tons / year</v>
      </c>
      <c r="G107" s="1" t="s">
        <v>3561</v>
      </c>
      <c r="H107" s="1" t="s">
        <v>3631</v>
      </c>
      <c r="I107" s="43" t="s">
        <v>3633</v>
      </c>
    </row>
    <row r="108" spans="1:10" ht="188.5">
      <c r="A108" s="2" t="s">
        <v>3089</v>
      </c>
      <c r="B108" s="2" t="s">
        <v>2438</v>
      </c>
      <c r="C108" s="43">
        <v>1</v>
      </c>
      <c r="D108" s="1" t="s">
        <v>61</v>
      </c>
      <c r="E108" s="1" t="s">
        <v>62</v>
      </c>
      <c r="F108" s="1" t="str">
        <f>UnitControlCenter!$B$23</f>
        <v>cubic km / yr</v>
      </c>
      <c r="G108" s="1" t="s">
        <v>3560</v>
      </c>
      <c r="H108" s="1" t="s">
        <v>3630</v>
      </c>
      <c r="I108" s="43" t="s">
        <v>3632</v>
      </c>
    </row>
    <row r="109" spans="1:10" s="193" customFormat="1" ht="189" thickBot="1">
      <c r="A109" s="192" t="s">
        <v>3089</v>
      </c>
      <c r="B109" s="192" t="s">
        <v>2439</v>
      </c>
      <c r="C109" s="199">
        <v>1</v>
      </c>
      <c r="D109" s="193" t="s">
        <v>61</v>
      </c>
      <c r="E109" s="193" t="s">
        <v>62</v>
      </c>
      <c r="F109" s="193" t="str">
        <f>UnitControlCenter!$B$23</f>
        <v>cubic km / yr</v>
      </c>
      <c r="G109" s="193" t="s">
        <v>3562</v>
      </c>
      <c r="H109" s="1" t="s">
        <v>3630</v>
      </c>
      <c r="I109" s="43" t="s">
        <v>3632</v>
      </c>
    </row>
    <row r="110" spans="1:10" ht="409.5">
      <c r="A110" s="2" t="s">
        <v>3520</v>
      </c>
      <c r="B110" s="2" t="s">
        <v>3521</v>
      </c>
      <c r="C110" s="43">
        <v>1</v>
      </c>
      <c r="D110" s="1" t="s">
        <v>61</v>
      </c>
      <c r="E110" s="1" t="s">
        <v>3527</v>
      </c>
      <c r="F110" s="1" t="str">
        <f>UnitControlCenter!$B$17</f>
        <v>terawatt-hours (TWh)</v>
      </c>
      <c r="G110" s="1" t="s">
        <v>3588</v>
      </c>
      <c r="H110" s="1" t="s">
        <v>3715</v>
      </c>
      <c r="I110" s="1" t="s">
        <v>3585</v>
      </c>
    </row>
    <row r="111" spans="1:10" ht="406">
      <c r="A111" s="2" t="s">
        <v>3520</v>
      </c>
      <c r="B111" s="2" t="s">
        <v>3522</v>
      </c>
      <c r="C111" s="43">
        <v>1</v>
      </c>
      <c r="D111" s="1" t="s">
        <v>61</v>
      </c>
      <c r="E111" s="1" t="s">
        <v>3527</v>
      </c>
      <c r="F111" s="1" t="str">
        <f>UnitControlCenter!$B$17</f>
        <v>terawatt-hours (TWh)</v>
      </c>
      <c r="G111" s="1" t="s">
        <v>3589</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3520</v>
      </c>
      <c r="B112" s="2" t="s">
        <v>3523</v>
      </c>
      <c r="C112" s="43">
        <v>1</v>
      </c>
      <c r="D112" s="1" t="s">
        <v>61</v>
      </c>
      <c r="E112" s="1" t="s">
        <v>3527</v>
      </c>
      <c r="F112" s="1" t="str">
        <f>UnitControlCenter!$B$17</f>
        <v>terawatt-hours (TWh)</v>
      </c>
      <c r="G112" s="1" t="s">
        <v>3590</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3520</v>
      </c>
      <c r="B113" s="2" t="s">
        <v>3524</v>
      </c>
      <c r="C113" s="43">
        <v>1</v>
      </c>
      <c r="D113" s="1" t="s">
        <v>61</v>
      </c>
      <c r="E113" s="1" t="s">
        <v>3527</v>
      </c>
      <c r="F113" s="1" t="str">
        <f>UnitControlCenter!$B$17</f>
        <v>terawatt-hours (TWh)</v>
      </c>
      <c r="G113" s="1" t="s">
        <v>3591</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3520</v>
      </c>
      <c r="B114" s="2" t="s">
        <v>3525</v>
      </c>
      <c r="C114" s="43">
        <v>1</v>
      </c>
      <c r="D114" s="1" t="s">
        <v>61</v>
      </c>
      <c r="E114" s="1" t="s">
        <v>3527</v>
      </c>
      <c r="F114" s="1" t="str">
        <f>UnitControlCenter!$B$17</f>
        <v>terawatt-hours (TWh)</v>
      </c>
      <c r="G114" s="1" t="s">
        <v>3586</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3520</v>
      </c>
      <c r="B115" s="2" t="s">
        <v>3526</v>
      </c>
      <c r="C115" s="43">
        <v>1</v>
      </c>
      <c r="D115" s="1" t="s">
        <v>61</v>
      </c>
      <c r="E115" s="1" t="s">
        <v>3527</v>
      </c>
      <c r="F115" s="1" t="str">
        <f>UnitControlCenter!$B$17</f>
        <v>terawatt-hours (TWh)</v>
      </c>
      <c r="G115" s="1" t="s">
        <v>3587</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3520</v>
      </c>
      <c r="B116" s="2" t="s">
        <v>3530</v>
      </c>
      <c r="C116" s="43">
        <v>1</v>
      </c>
      <c r="D116" s="1" t="s">
        <v>61</v>
      </c>
      <c r="E116" s="1" t="s">
        <v>3528</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3520</v>
      </c>
      <c r="B117" s="2" t="s">
        <v>3531</v>
      </c>
      <c r="C117" s="43">
        <v>1</v>
      </c>
      <c r="D117" s="1" t="s">
        <v>61</v>
      </c>
      <c r="E117" s="1" t="s">
        <v>3528</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3520</v>
      </c>
      <c r="B118" s="2" t="s">
        <v>3532</v>
      </c>
      <c r="C118" s="43">
        <v>1</v>
      </c>
      <c r="D118" s="1" t="s">
        <v>61</v>
      </c>
      <c r="E118" s="1" t="s">
        <v>3528</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3520</v>
      </c>
      <c r="B119" s="2" t="s">
        <v>3533</v>
      </c>
      <c r="C119" s="43">
        <v>1</v>
      </c>
      <c r="D119" s="1" t="s">
        <v>61</v>
      </c>
      <c r="E119" s="1" t="s">
        <v>3528</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3520</v>
      </c>
      <c r="B120" s="2" t="s">
        <v>3534</v>
      </c>
      <c r="C120" s="43">
        <v>1</v>
      </c>
      <c r="D120" s="1" t="s">
        <v>61</v>
      </c>
      <c r="E120" s="1" t="s">
        <v>3528</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3520</v>
      </c>
      <c r="B121" s="192" t="s">
        <v>3535</v>
      </c>
      <c r="C121" s="199">
        <v>1</v>
      </c>
      <c r="D121" s="193" t="s">
        <v>61</v>
      </c>
      <c r="E121" s="193" t="s">
        <v>3528</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2720</v>
      </c>
      <c r="B122" s="2" t="s">
        <v>2721</v>
      </c>
      <c r="C122" s="43">
        <v>1</v>
      </c>
      <c r="D122" s="1" t="s">
        <v>61</v>
      </c>
      <c r="E122" s="1" t="s">
        <v>62</v>
      </c>
      <c r="F122" s="1" t="str">
        <f>UnitControlCenter!$B$26</f>
        <v>million vehicles / year</v>
      </c>
      <c r="G122" s="1" t="s">
        <v>2585</v>
      </c>
      <c r="H122" s="1" t="s">
        <v>2586</v>
      </c>
      <c r="I122" s="1" t="s">
        <v>2587</v>
      </c>
    </row>
    <row r="123" spans="1:10" ht="72.5">
      <c r="A123" s="2" t="s">
        <v>2720</v>
      </c>
      <c r="B123" s="2" t="s">
        <v>2722</v>
      </c>
      <c r="C123" s="43">
        <v>1</v>
      </c>
      <c r="D123" s="1" t="s">
        <v>61</v>
      </c>
      <c r="E123" s="1" t="s">
        <v>62</v>
      </c>
      <c r="F123" s="1" t="str">
        <f>UnitControlCenter!$B$27</f>
        <v>thousand vehicles / year</v>
      </c>
      <c r="G123" s="1" t="s">
        <v>2588</v>
      </c>
      <c r="H123" s="1" t="s">
        <v>2589</v>
      </c>
      <c r="I123" s="1" t="s">
        <v>2590</v>
      </c>
    </row>
    <row r="124" spans="1:10" ht="72.5">
      <c r="A124" s="2" t="s">
        <v>2720</v>
      </c>
      <c r="B124" s="2" t="s">
        <v>3091</v>
      </c>
      <c r="C124" s="43">
        <v>1</v>
      </c>
      <c r="D124" s="1" t="s">
        <v>61</v>
      </c>
      <c r="E124" s="1" t="s">
        <v>62</v>
      </c>
      <c r="F124" s="1" t="str">
        <f>UnitControlCenter!$B$27</f>
        <v>thousand vehicles / year</v>
      </c>
      <c r="G124" s="1" t="s">
        <v>2591</v>
      </c>
      <c r="H124" s="1" t="s">
        <v>2586</v>
      </c>
      <c r="I124" s="1" t="s">
        <v>2587</v>
      </c>
    </row>
    <row r="125" spans="1:10" ht="72.5">
      <c r="A125" s="2" t="s">
        <v>2720</v>
      </c>
      <c r="B125" s="2" t="s">
        <v>3094</v>
      </c>
      <c r="C125" s="43">
        <v>1</v>
      </c>
      <c r="D125" s="1" t="s">
        <v>61</v>
      </c>
      <c r="E125" s="1" t="s">
        <v>62</v>
      </c>
      <c r="F125" s="1" t="str">
        <f>UnitControlCenter!$B$27</f>
        <v>thousand vehicles / year</v>
      </c>
      <c r="G125" s="1" t="s">
        <v>2592</v>
      </c>
      <c r="H125" s="1" t="s">
        <v>2589</v>
      </c>
      <c r="I125" s="1" t="s">
        <v>2590</v>
      </c>
    </row>
    <row r="126" spans="1:10" ht="29">
      <c r="A126" s="2" t="s">
        <v>2720</v>
      </c>
      <c r="B126" s="2" t="s">
        <v>3337</v>
      </c>
      <c r="C126" s="43">
        <v>1</v>
      </c>
      <c r="D126" s="1" t="s">
        <v>61</v>
      </c>
      <c r="E126" s="1" t="s">
        <v>62</v>
      </c>
      <c r="F126" s="1" t="str">
        <f>UnitControlCenter!$B$27</f>
        <v>thousand vehicles / year</v>
      </c>
      <c r="G126" s="1" t="s">
        <v>2476</v>
      </c>
      <c r="H126" s="1" t="s">
        <v>2477</v>
      </c>
      <c r="I126" s="1" t="s">
        <v>2576</v>
      </c>
    </row>
    <row r="127" spans="1:10" ht="29">
      <c r="A127" s="2" t="s">
        <v>2720</v>
      </c>
      <c r="B127" s="2" t="s">
        <v>3338</v>
      </c>
      <c r="C127" s="43">
        <v>0</v>
      </c>
      <c r="D127" s="1" t="s">
        <v>61</v>
      </c>
      <c r="E127" s="1" t="s">
        <v>62</v>
      </c>
      <c r="F127" s="1" t="str">
        <f>UnitControlCenter!$B$27</f>
        <v>thousand vehicles / year</v>
      </c>
      <c r="G127" s="1" t="s">
        <v>3339</v>
      </c>
      <c r="H127" s="1" t="s">
        <v>2477</v>
      </c>
      <c r="I127" s="1" t="s">
        <v>2576</v>
      </c>
    </row>
    <row r="128" spans="1:10" ht="72.5">
      <c r="A128" s="2" t="s">
        <v>2720</v>
      </c>
      <c r="B128" s="2" t="s">
        <v>2723</v>
      </c>
      <c r="C128" s="43">
        <v>1</v>
      </c>
      <c r="D128" s="1" t="s">
        <v>61</v>
      </c>
      <c r="E128" s="1" t="s">
        <v>62</v>
      </c>
      <c r="F128" s="1" t="str">
        <f>UnitControlCenter!$B$28</f>
        <v>million vehicles</v>
      </c>
      <c r="G128" s="1" t="s">
        <v>2593</v>
      </c>
      <c r="H128" s="1" t="s">
        <v>2586</v>
      </c>
      <c r="I128" s="1" t="s">
        <v>2587</v>
      </c>
    </row>
    <row r="129" spans="1:10" ht="72.5">
      <c r="A129" s="2" t="s">
        <v>2720</v>
      </c>
      <c r="B129" s="2" t="s">
        <v>2724</v>
      </c>
      <c r="C129" s="43">
        <v>1</v>
      </c>
      <c r="D129" s="1" t="s">
        <v>61</v>
      </c>
      <c r="E129" s="1" t="s">
        <v>62</v>
      </c>
      <c r="F129" s="1" t="str">
        <f>UnitControlCenter!$B$29</f>
        <v>thousand vehicles</v>
      </c>
      <c r="G129" s="1" t="s">
        <v>2803</v>
      </c>
      <c r="H129" s="1" t="s">
        <v>2589</v>
      </c>
      <c r="I129" s="1" t="s">
        <v>2590</v>
      </c>
    </row>
    <row r="130" spans="1:10" ht="58">
      <c r="A130" s="2" t="s">
        <v>2720</v>
      </c>
      <c r="B130" s="2" t="s">
        <v>3092</v>
      </c>
      <c r="C130" s="43">
        <v>1</v>
      </c>
      <c r="D130" s="1" t="s">
        <v>61</v>
      </c>
      <c r="E130" s="1" t="s">
        <v>62</v>
      </c>
      <c r="F130" s="1" t="str">
        <f>UnitControlCenter!$B$28</f>
        <v>million vehicles</v>
      </c>
      <c r="G130" s="1" t="s">
        <v>2594</v>
      </c>
      <c r="H130" s="1" t="s">
        <v>2586</v>
      </c>
      <c r="I130" s="1" t="s">
        <v>2587</v>
      </c>
    </row>
    <row r="131" spans="1:10" ht="58">
      <c r="A131" s="2" t="s">
        <v>2720</v>
      </c>
      <c r="B131" s="2" t="s">
        <v>3095</v>
      </c>
      <c r="C131" s="43">
        <v>1</v>
      </c>
      <c r="D131" s="1" t="s">
        <v>61</v>
      </c>
      <c r="E131" s="1" t="s">
        <v>62</v>
      </c>
      <c r="F131" s="1" t="str">
        <f>UnitControlCenter!$B$28</f>
        <v>million vehicles</v>
      </c>
      <c r="G131" s="1" t="s">
        <v>2595</v>
      </c>
      <c r="H131" s="1" t="s">
        <v>2589</v>
      </c>
      <c r="I131" s="1" t="s">
        <v>2590</v>
      </c>
    </row>
    <row r="132" spans="1:10" ht="29">
      <c r="A132" s="2" t="s">
        <v>2720</v>
      </c>
      <c r="B132" s="2" t="s">
        <v>3340</v>
      </c>
      <c r="C132" s="43">
        <v>1</v>
      </c>
      <c r="D132" s="1" t="s">
        <v>61</v>
      </c>
      <c r="E132" s="1" t="s">
        <v>62</v>
      </c>
      <c r="F132" s="1" t="str">
        <f>UnitControlCenter!$B$28</f>
        <v>million vehicles</v>
      </c>
      <c r="G132" s="1" t="s">
        <v>2577</v>
      </c>
      <c r="H132" s="1" t="s">
        <v>2477</v>
      </c>
      <c r="I132" s="1" t="s">
        <v>2576</v>
      </c>
    </row>
    <row r="133" spans="1:10" s="193" customFormat="1" ht="29.5" thickBot="1">
      <c r="A133" s="192" t="s">
        <v>2720</v>
      </c>
      <c r="B133" s="192" t="s">
        <v>3341</v>
      </c>
      <c r="C133" s="199">
        <v>0</v>
      </c>
      <c r="D133" s="193" t="s">
        <v>61</v>
      </c>
      <c r="E133" s="193" t="s">
        <v>62</v>
      </c>
      <c r="F133" s="193" t="str">
        <f>UnitControlCenter!$B$28</f>
        <v>million vehicles</v>
      </c>
      <c r="G133" s="193" t="s">
        <v>3342</v>
      </c>
      <c r="H133" s="193" t="s">
        <v>2477</v>
      </c>
      <c r="I133" s="193" t="s">
        <v>2576</v>
      </c>
    </row>
    <row r="134" spans="1:10" ht="130.5">
      <c r="A134" s="2" t="s">
        <v>2828</v>
      </c>
      <c r="B134" s="2" t="s">
        <v>2326</v>
      </c>
      <c r="C134" s="43">
        <v>1</v>
      </c>
      <c r="D134" s="1" t="s">
        <v>61</v>
      </c>
      <c r="E134" s="1" t="s">
        <v>62</v>
      </c>
      <c r="F134" s="1" t="str">
        <f>UnitControlCenter!$B$3</f>
        <v>million metric tons / year</v>
      </c>
      <c r="G134" s="1" t="s">
        <v>3245</v>
      </c>
      <c r="H134" s="1" t="s">
        <v>3244</v>
      </c>
      <c r="I134" s="1" t="s">
        <v>2578</v>
      </c>
    </row>
    <row r="135" spans="1:10" ht="87">
      <c r="A135" s="2" t="s">
        <v>2828</v>
      </c>
      <c r="B135" s="2" t="s">
        <v>2327</v>
      </c>
      <c r="C135" s="43">
        <v>1</v>
      </c>
      <c r="D135" s="1" t="s">
        <v>61</v>
      </c>
      <c r="E135" s="1" t="s">
        <v>62</v>
      </c>
      <c r="F135" s="1" t="str">
        <f>UnitControlCenter!$B$30</f>
        <v>quads / year</v>
      </c>
      <c r="G135" s="1" t="s">
        <v>2742</v>
      </c>
      <c r="H135" s="1" t="s">
        <v>2596</v>
      </c>
      <c r="I135" s="1" t="s">
        <v>2597</v>
      </c>
    </row>
    <row r="136" spans="1:10" ht="116">
      <c r="A136" s="2" t="s">
        <v>2828</v>
      </c>
      <c r="B136" s="2" t="s">
        <v>2377</v>
      </c>
      <c r="C136" s="43">
        <v>1</v>
      </c>
      <c r="D136" s="1" t="s">
        <v>61</v>
      </c>
      <c r="E136" s="1" t="s">
        <v>62</v>
      </c>
      <c r="F136" s="1" t="str">
        <f>UnitControlCenter!$B$30</f>
        <v>quads / year</v>
      </c>
      <c r="G136" s="1" t="s">
        <v>3246</v>
      </c>
      <c r="H136" s="1" t="s">
        <v>3244</v>
      </c>
      <c r="I136" s="1" t="s">
        <v>2578</v>
      </c>
    </row>
    <row r="137" spans="1:10" ht="29">
      <c r="A137" s="2" t="s">
        <v>2828</v>
      </c>
      <c r="B137" s="2" t="s">
        <v>3252</v>
      </c>
      <c r="C137" s="43">
        <v>1</v>
      </c>
      <c r="D137" s="1" t="s">
        <v>59</v>
      </c>
      <c r="E137" s="1" t="s">
        <v>60</v>
      </c>
      <c r="F137" s="1" t="str">
        <f>UnitControlCenter!$B$30</f>
        <v>quads / year</v>
      </c>
      <c r="G137" s="1" t="s">
        <v>3253</v>
      </c>
    </row>
    <row r="138" spans="1:10" ht="43.5">
      <c r="A138" s="2" t="s">
        <v>2828</v>
      </c>
      <c r="B138" s="2" t="s">
        <v>2829</v>
      </c>
      <c r="C138" s="43">
        <v>1</v>
      </c>
      <c r="D138" s="1" t="s">
        <v>61</v>
      </c>
      <c r="E138" s="1" t="s">
        <v>62</v>
      </c>
      <c r="F138" s="1" t="str">
        <f>UnitControlCenter!$B$24</f>
        <v>trillion passenger-miles / year</v>
      </c>
      <c r="G138" s="1" t="s">
        <v>2336</v>
      </c>
      <c r="H138" s="1" t="s">
        <v>2537</v>
      </c>
      <c r="I138" s="1" t="s">
        <v>2538</v>
      </c>
    </row>
    <row r="139" spans="1:10" ht="44" thickBot="1">
      <c r="A139" s="192" t="s">
        <v>2828</v>
      </c>
      <c r="B139" s="192" t="s">
        <v>2830</v>
      </c>
      <c r="C139" s="199">
        <v>1</v>
      </c>
      <c r="D139" s="193" t="s">
        <v>61</v>
      </c>
      <c r="E139" s="193" t="s">
        <v>62</v>
      </c>
      <c r="F139" s="193" t="str">
        <f>UnitControlCenter!$B$25</f>
        <v>trillion freight ton-miles / year</v>
      </c>
      <c r="G139" s="193" t="s">
        <v>2574</v>
      </c>
      <c r="H139" s="193" t="s">
        <v>3099</v>
      </c>
      <c r="I139" s="193" t="s">
        <v>2575</v>
      </c>
      <c r="J139" s="193"/>
    </row>
    <row r="140" spans="1:10" ht="275.5">
      <c r="A140" s="2" t="s">
        <v>2328</v>
      </c>
      <c r="B140" s="2" t="s">
        <v>2712</v>
      </c>
      <c r="C140" s="43">
        <v>1</v>
      </c>
      <c r="D140" s="1" t="s">
        <v>61</v>
      </c>
      <c r="E140" s="1" t="s">
        <v>62</v>
      </c>
      <c r="F140" s="1" t="str">
        <f>UnitControlCenter!$B$30</f>
        <v>quads / year</v>
      </c>
      <c r="G140" s="1" t="s">
        <v>3035</v>
      </c>
      <c r="H140" s="1" t="s">
        <v>3033</v>
      </c>
      <c r="I140" s="208" t="s">
        <v>3034</v>
      </c>
      <c r="J140" s="208"/>
    </row>
    <row r="141" spans="1:10" ht="101.5">
      <c r="A141" s="2" t="s">
        <v>2328</v>
      </c>
      <c r="B141" s="2" t="s">
        <v>2713</v>
      </c>
      <c r="C141" s="43">
        <v>1</v>
      </c>
      <c r="D141" s="1" t="s">
        <v>61</v>
      </c>
      <c r="E141" s="1" t="s">
        <v>62</v>
      </c>
      <c r="F141" s="1" t="str">
        <f>UnitControlCenter!$B$30</f>
        <v>quads / year</v>
      </c>
      <c r="G141" s="1" t="s">
        <v>2714</v>
      </c>
      <c r="H141" s="1" t="s">
        <v>2708</v>
      </c>
      <c r="I141" s="1" t="s">
        <v>2709</v>
      </c>
    </row>
    <row r="142" spans="1:10">
      <c r="A142" s="2" t="s">
        <v>2328</v>
      </c>
      <c r="B142" s="2" t="s">
        <v>3254</v>
      </c>
      <c r="C142" s="43">
        <v>1</v>
      </c>
      <c r="D142" s="1" t="s">
        <v>59</v>
      </c>
      <c r="E142" s="1" t="s">
        <v>60</v>
      </c>
      <c r="F142" s="1" t="str">
        <f>UnitControlCenter!$B$30</f>
        <v>quads / year</v>
      </c>
      <c r="G142" s="1" t="s">
        <v>3255</v>
      </c>
    </row>
    <row r="143" spans="1:10" ht="217.5">
      <c r="A143" s="2" t="s">
        <v>2328</v>
      </c>
      <c r="B143" s="2" t="s">
        <v>2710</v>
      </c>
      <c r="C143" s="43">
        <v>1</v>
      </c>
      <c r="D143" s="1" t="s">
        <v>61</v>
      </c>
      <c r="E143" s="1" t="s">
        <v>62</v>
      </c>
      <c r="F143" s="1" t="str">
        <f>UnitControlCenter!$B$30</f>
        <v>quads / year</v>
      </c>
      <c r="G143" s="1" t="s">
        <v>3032</v>
      </c>
      <c r="H143" s="1" t="s">
        <v>3033</v>
      </c>
      <c r="I143" s="208" t="s">
        <v>3034</v>
      </c>
      <c r="J143" s="208"/>
    </row>
    <row r="144" spans="1:10" ht="72.5">
      <c r="A144" s="2" t="s">
        <v>2328</v>
      </c>
      <c r="B144" s="2" t="s">
        <v>2711</v>
      </c>
      <c r="C144" s="43">
        <v>1</v>
      </c>
      <c r="D144" s="1" t="s">
        <v>61</v>
      </c>
      <c r="E144" s="1" t="s">
        <v>62</v>
      </c>
      <c r="F144" s="1" t="str">
        <f>UnitControlCenter!$B$30</f>
        <v>quads / year</v>
      </c>
      <c r="G144" s="1" t="s">
        <v>2707</v>
      </c>
      <c r="H144" s="1" t="s">
        <v>2708</v>
      </c>
      <c r="I144" s="1" t="s">
        <v>2709</v>
      </c>
    </row>
    <row r="145" spans="1:10">
      <c r="A145" s="2" t="s">
        <v>2328</v>
      </c>
      <c r="B145" s="2" t="s">
        <v>3256</v>
      </c>
      <c r="C145" s="43">
        <v>1</v>
      </c>
      <c r="D145" s="1" t="s">
        <v>59</v>
      </c>
      <c r="E145" s="1" t="s">
        <v>60</v>
      </c>
      <c r="F145" s="1" t="str">
        <f>UnitControlCenter!$B$30</f>
        <v>quads / year</v>
      </c>
      <c r="G145" s="1" t="s">
        <v>3257</v>
      </c>
    </row>
    <row r="146" spans="1:10" ht="130.5">
      <c r="A146" s="2" t="s">
        <v>2328</v>
      </c>
      <c r="B146" s="2" t="s">
        <v>3505</v>
      </c>
      <c r="C146" s="43">
        <v>1</v>
      </c>
      <c r="D146" s="1" t="s">
        <v>61</v>
      </c>
      <c r="E146" s="1" t="s">
        <v>62</v>
      </c>
      <c r="F146" s="1" t="str">
        <f>UnitControlCenter!$B$30</f>
        <v>quads / year</v>
      </c>
      <c r="G146" s="1" t="s">
        <v>3648</v>
      </c>
      <c r="H146" s="1" t="s">
        <v>3509</v>
      </c>
      <c r="I146" s="1" t="s">
        <v>3510</v>
      </c>
    </row>
    <row r="147" spans="1:10" s="193" customFormat="1" ht="87.5" thickBot="1">
      <c r="A147" s="192" t="s">
        <v>2328</v>
      </c>
      <c r="B147" s="192" t="s">
        <v>3506</v>
      </c>
      <c r="C147" s="199">
        <v>1</v>
      </c>
      <c r="D147" s="193" t="s">
        <v>61</v>
      </c>
      <c r="E147" s="193" t="s">
        <v>62</v>
      </c>
      <c r="F147" s="193" t="str">
        <f>UnitControlCenter!$B$16</f>
        <v>terawatt-hours (TWh) / year</v>
      </c>
      <c r="G147" s="193" t="s">
        <v>3649</v>
      </c>
      <c r="H147" s="193" t="s">
        <v>3507</v>
      </c>
      <c r="I147" s="193" t="s">
        <v>3508</v>
      </c>
    </row>
    <row r="148" spans="1:10" ht="261">
      <c r="A148" s="2" t="s">
        <v>2788</v>
      </c>
      <c r="B148" s="2" t="s">
        <v>2373</v>
      </c>
      <c r="C148" s="43">
        <v>1</v>
      </c>
      <c r="D148" s="1" t="s">
        <v>61</v>
      </c>
      <c r="E148" s="1" t="s">
        <v>62</v>
      </c>
      <c r="F148" s="1" t="str">
        <f>UnitControlCenter!$B$3</f>
        <v>million metric tons / year</v>
      </c>
      <c r="G148" s="1" t="s">
        <v>3036</v>
      </c>
      <c r="H148" s="1" t="s">
        <v>3033</v>
      </c>
      <c r="I148" s="208" t="s">
        <v>3034</v>
      </c>
      <c r="J148" s="208"/>
    </row>
    <row r="149" spans="1:10" ht="43.5">
      <c r="A149" s="2" t="s">
        <v>2788</v>
      </c>
      <c r="B149" s="2" t="s">
        <v>2374</v>
      </c>
      <c r="C149" s="43">
        <v>1</v>
      </c>
      <c r="D149" s="1" t="s">
        <v>61</v>
      </c>
      <c r="E149" s="1" t="s">
        <v>62</v>
      </c>
      <c r="F149" s="1" t="str">
        <f>UnitControlCenter!$B$3</f>
        <v>million metric tons / year</v>
      </c>
      <c r="G149" s="1" t="s">
        <v>2583</v>
      </c>
      <c r="H149" s="1" t="s">
        <v>2581</v>
      </c>
      <c r="I149" s="1" t="s">
        <v>2582</v>
      </c>
    </row>
    <row r="150" spans="1:10" ht="246.5">
      <c r="A150" s="2" t="s">
        <v>2788</v>
      </c>
      <c r="B150" s="2" t="s">
        <v>2375</v>
      </c>
      <c r="C150" s="43">
        <v>1</v>
      </c>
      <c r="D150" s="1" t="s">
        <v>61</v>
      </c>
      <c r="E150" s="1" t="s">
        <v>62</v>
      </c>
      <c r="F150" s="1" t="str">
        <f>UnitControlCenter!$B$3</f>
        <v>million metric tons / year</v>
      </c>
      <c r="G150" s="1" t="s">
        <v>3088</v>
      </c>
      <c r="H150" s="1" t="s">
        <v>3033</v>
      </c>
      <c r="I150" s="208" t="s">
        <v>3034</v>
      </c>
      <c r="J150" s="208"/>
    </row>
    <row r="151" spans="1:10" ht="29">
      <c r="A151" s="2" t="s">
        <v>2788</v>
      </c>
      <c r="B151" s="2" t="s">
        <v>2376</v>
      </c>
      <c r="C151" s="43">
        <v>1</v>
      </c>
      <c r="D151" s="1" t="s">
        <v>61</v>
      </c>
      <c r="E151" s="1" t="s">
        <v>62</v>
      </c>
      <c r="F151" s="1" t="str">
        <f>UnitControlCenter!$B$3</f>
        <v>million metric tons / year</v>
      </c>
      <c r="G151" s="1" t="s">
        <v>2584</v>
      </c>
      <c r="H151" s="1" t="s">
        <v>2581</v>
      </c>
      <c r="I151" s="1" t="s">
        <v>2582</v>
      </c>
    </row>
    <row r="152" spans="1:10" ht="304.5">
      <c r="A152" s="2" t="s">
        <v>2788</v>
      </c>
      <c r="B152" s="2" t="s">
        <v>2786</v>
      </c>
      <c r="C152" s="43">
        <v>1</v>
      </c>
      <c r="D152" s="1" t="s">
        <v>61</v>
      </c>
      <c r="E152" s="1" t="s">
        <v>62</v>
      </c>
      <c r="F152" s="1" t="str">
        <f>UnitControlCenter!$B$3</f>
        <v>million metric tons / year</v>
      </c>
      <c r="G152" s="1" t="s">
        <v>3037</v>
      </c>
      <c r="H152" s="1" t="s">
        <v>3033</v>
      </c>
      <c r="I152" s="208" t="s">
        <v>3034</v>
      </c>
      <c r="J152" s="208"/>
    </row>
    <row r="153" spans="1:10" ht="43.5">
      <c r="A153" s="2" t="s">
        <v>2788</v>
      </c>
      <c r="B153" s="2" t="s">
        <v>2787</v>
      </c>
      <c r="C153" s="43">
        <v>1</v>
      </c>
      <c r="D153" s="1" t="s">
        <v>61</v>
      </c>
      <c r="E153" s="1" t="s">
        <v>62</v>
      </c>
      <c r="F153" s="1" t="str">
        <f>UnitControlCenter!$B$3</f>
        <v>million metric tons / year</v>
      </c>
      <c r="G153" s="1" t="s">
        <v>2825</v>
      </c>
      <c r="H153" s="1" t="s">
        <v>2789</v>
      </c>
      <c r="I153" s="1" t="s">
        <v>2790</v>
      </c>
    </row>
    <row r="154" spans="1:10" ht="29">
      <c r="A154" s="2" t="s">
        <v>2788</v>
      </c>
      <c r="B154" s="2" t="s">
        <v>3316</v>
      </c>
      <c r="C154" s="43">
        <v>1</v>
      </c>
      <c r="D154" s="1" t="s">
        <v>61</v>
      </c>
      <c r="E154" s="1" t="s">
        <v>62</v>
      </c>
      <c r="F154" s="1" t="str">
        <f>UnitControlCenter!$B$3</f>
        <v>million metric tons / year</v>
      </c>
      <c r="G154" s="1" t="s">
        <v>3414</v>
      </c>
      <c r="H154" s="1" t="s">
        <v>3310</v>
      </c>
      <c r="I154" s="1" t="s">
        <v>3313</v>
      </c>
    </row>
    <row r="155" spans="1:10" ht="232">
      <c r="A155" s="2" t="s">
        <v>2788</v>
      </c>
      <c r="B155" s="2" t="s">
        <v>3308</v>
      </c>
      <c r="C155" s="43">
        <v>1</v>
      </c>
      <c r="D155" s="1" t="s">
        <v>61</v>
      </c>
      <c r="E155" s="1" t="s">
        <v>62</v>
      </c>
      <c r="F155" s="1" t="str">
        <f>UnitControlCenter!$B$3</f>
        <v>million metric tons / year</v>
      </c>
      <c r="G155" s="1" t="s">
        <v>3311</v>
      </c>
      <c r="H155" s="1" t="s">
        <v>3033</v>
      </c>
      <c r="I155" s="208" t="s">
        <v>3034</v>
      </c>
      <c r="J155" s="208"/>
    </row>
    <row r="156" spans="1:10" ht="305" thickBot="1">
      <c r="A156" s="192" t="s">
        <v>2788</v>
      </c>
      <c r="B156" s="192" t="s">
        <v>3309</v>
      </c>
      <c r="C156" s="199">
        <v>1</v>
      </c>
      <c r="D156" s="192" t="s">
        <v>61</v>
      </c>
      <c r="E156" s="192" t="s">
        <v>62</v>
      </c>
      <c r="F156" s="192" t="str">
        <f>UnitControlCenter!$B$3</f>
        <v>million metric tons / year</v>
      </c>
      <c r="G156" s="192" t="s">
        <v>3312</v>
      </c>
      <c r="H156" s="192" t="s">
        <v>3033</v>
      </c>
      <c r="I156" s="192" t="s">
        <v>3034</v>
      </c>
      <c r="J156" s="192"/>
    </row>
    <row r="157" spans="1:10" ht="43.5">
      <c r="A157" s="2" t="s">
        <v>3442</v>
      </c>
      <c r="B157" s="2" t="s">
        <v>3443</v>
      </c>
      <c r="C157" s="43">
        <v>1</v>
      </c>
      <c r="D157" s="1" t="s">
        <v>61</v>
      </c>
      <c r="E157" s="1" t="s">
        <v>62</v>
      </c>
      <c r="F157" s="1" t="str">
        <f>UnitControlCenter!$B$30</f>
        <v>quads / year</v>
      </c>
      <c r="G157" s="1" t="s">
        <v>2339</v>
      </c>
      <c r="H157" s="1" t="s">
        <v>2340</v>
      </c>
      <c r="I157" s="1" t="s">
        <v>2567</v>
      </c>
    </row>
    <row r="158" spans="1:10" s="2" customFormat="1" ht="29">
      <c r="A158" s="2" t="s">
        <v>3442</v>
      </c>
      <c r="B158" s="2" t="s">
        <v>3444</v>
      </c>
      <c r="C158" s="43">
        <v>1</v>
      </c>
      <c r="D158" s="2" t="s">
        <v>61</v>
      </c>
      <c r="E158" s="2" t="s">
        <v>62</v>
      </c>
      <c r="F158" s="2" t="str">
        <f>UnitControlCenter!$B$30</f>
        <v>quads / year</v>
      </c>
      <c r="G158" s="2" t="s">
        <v>2357</v>
      </c>
      <c r="H158" s="2" t="s">
        <v>2341</v>
      </c>
      <c r="I158" s="2" t="s">
        <v>2342</v>
      </c>
    </row>
    <row r="159" spans="1:10" ht="72.5">
      <c r="A159" s="2" t="s">
        <v>3442</v>
      </c>
      <c r="B159" s="2" t="s">
        <v>3445</v>
      </c>
      <c r="C159" s="43">
        <v>1</v>
      </c>
      <c r="D159" s="1" t="s">
        <v>61</v>
      </c>
      <c r="E159" s="1" t="s">
        <v>62</v>
      </c>
      <c r="F159" s="1" t="str">
        <f>UnitControlCenter!$B$30</f>
        <v>quads / year</v>
      </c>
      <c r="G159" s="1" t="s">
        <v>2606</v>
      </c>
      <c r="H159" s="1" t="s">
        <v>2608</v>
      </c>
      <c r="I159" s="1" t="s">
        <v>2607</v>
      </c>
    </row>
    <row r="160" spans="1:10" s="2" customFormat="1">
      <c r="A160" s="2" t="s">
        <v>3442</v>
      </c>
      <c r="B160" s="2" t="s">
        <v>3446</v>
      </c>
      <c r="C160" s="43">
        <v>1</v>
      </c>
      <c r="D160" s="2" t="s">
        <v>59</v>
      </c>
      <c r="E160" s="2" t="s">
        <v>60</v>
      </c>
      <c r="F160" s="2" t="str">
        <f>UnitControlCenter!$B$30</f>
        <v>quads / year</v>
      </c>
      <c r="G160" s="2" t="s">
        <v>3258</v>
      </c>
    </row>
    <row r="161" spans="1:10" ht="174">
      <c r="A161" s="2" t="s">
        <v>3442</v>
      </c>
      <c r="B161" s="2" t="s">
        <v>3447</v>
      </c>
      <c r="C161" s="43">
        <v>1</v>
      </c>
      <c r="D161" s="1" t="s">
        <v>61</v>
      </c>
      <c r="E161" s="1" t="s">
        <v>62</v>
      </c>
      <c r="F161" s="2" t="str">
        <f>UnitControlCenter!B3</f>
        <v>million metric tons / year</v>
      </c>
      <c r="G161" s="1" t="s">
        <v>3592</v>
      </c>
      <c r="H161" s="1" t="s">
        <v>3449</v>
      </c>
      <c r="I161" s="2" t="s">
        <v>3450</v>
      </c>
      <c r="J161" s="2"/>
    </row>
    <row r="162" spans="1:10" s="193" customFormat="1" ht="232.5" thickBot="1">
      <c r="A162" s="2" t="s">
        <v>3442</v>
      </c>
      <c r="B162" s="192" t="s">
        <v>3448</v>
      </c>
      <c r="C162" s="199">
        <v>1</v>
      </c>
      <c r="D162" s="193" t="s">
        <v>61</v>
      </c>
      <c r="E162" s="193" t="s">
        <v>62</v>
      </c>
      <c r="F162" s="192" t="str">
        <f>UnitControlCenter!B3</f>
        <v>million metric tons / year</v>
      </c>
      <c r="G162" s="193" t="s">
        <v>3593</v>
      </c>
      <c r="H162" s="193" t="s">
        <v>3449</v>
      </c>
      <c r="I162" s="192" t="s">
        <v>3450</v>
      </c>
      <c r="J162" s="192"/>
    </row>
    <row r="163" spans="1:10" ht="87">
      <c r="A163" s="2" t="s">
        <v>2395</v>
      </c>
      <c r="B163" s="2" t="s">
        <v>2396</v>
      </c>
      <c r="C163" s="43">
        <v>1</v>
      </c>
      <c r="D163" s="1" t="s">
        <v>61</v>
      </c>
      <c r="E163" s="1" t="s">
        <v>62</v>
      </c>
      <c r="F163" s="1" t="str">
        <f>UnitControlCenter!$B$30</f>
        <v>quads / year</v>
      </c>
      <c r="G163" s="1" t="s">
        <v>3624</v>
      </c>
      <c r="H163" s="1" t="s">
        <v>3623</v>
      </c>
      <c r="I163" s="1" t="s">
        <v>3622</v>
      </c>
    </row>
    <row r="164" spans="1:10" ht="72.5">
      <c r="A164" s="2" t="s">
        <v>2395</v>
      </c>
      <c r="B164" s="2" t="s">
        <v>2397</v>
      </c>
      <c r="C164" s="43">
        <v>1</v>
      </c>
      <c r="D164" s="1" t="s">
        <v>61</v>
      </c>
      <c r="E164" s="1" t="s">
        <v>62</v>
      </c>
      <c r="F164" s="1" t="str">
        <f>UnitControlCenter!$B$30</f>
        <v>quads / year</v>
      </c>
      <c r="G164" s="1" t="s">
        <v>3625</v>
      </c>
      <c r="H164" s="1" t="s">
        <v>3250</v>
      </c>
      <c r="I164" s="1" t="s">
        <v>3251</v>
      </c>
    </row>
    <row r="165" spans="1:10" ht="72.5">
      <c r="A165" s="2" t="s">
        <v>2395</v>
      </c>
      <c r="B165" s="2" t="s">
        <v>3620</v>
      </c>
      <c r="C165" s="43">
        <v>1</v>
      </c>
      <c r="D165" s="1" t="s">
        <v>61</v>
      </c>
      <c r="E165" s="1" t="s">
        <v>62</v>
      </c>
      <c r="F165" s="1" t="str">
        <f>UnitControlCenter!$B$30</f>
        <v>quads / year</v>
      </c>
      <c r="G165" s="1" t="s">
        <v>3634</v>
      </c>
      <c r="H165" s="1" t="s">
        <v>3626</v>
      </c>
      <c r="I165" s="43" t="s">
        <v>3627</v>
      </c>
    </row>
    <row r="166" spans="1:10" ht="72.5">
      <c r="A166" s="2" t="s">
        <v>2395</v>
      </c>
      <c r="B166" s="2" t="s">
        <v>3621</v>
      </c>
      <c r="C166" s="43">
        <v>1</v>
      </c>
      <c r="D166" s="1" t="s">
        <v>61</v>
      </c>
      <c r="E166" s="1" t="s">
        <v>62</v>
      </c>
      <c r="F166" s="1" t="str">
        <f>UnitControlCenter!$B$30</f>
        <v>quads / year</v>
      </c>
      <c r="G166" s="1" t="s">
        <v>3635</v>
      </c>
      <c r="H166" s="1" t="s">
        <v>3250</v>
      </c>
      <c r="I166" s="1" t="s">
        <v>3251</v>
      </c>
    </row>
    <row r="167" spans="1:10">
      <c r="A167" s="2" t="s">
        <v>2395</v>
      </c>
      <c r="B167" s="2" t="s">
        <v>2844</v>
      </c>
      <c r="C167" s="43">
        <v>0</v>
      </c>
      <c r="D167" s="1" t="s">
        <v>59</v>
      </c>
      <c r="E167" s="1" t="s">
        <v>60</v>
      </c>
      <c r="F167" s="1" t="str">
        <f>UnitControlCenter!$B$31</f>
        <v>thousand BTU / 2023 dollar</v>
      </c>
      <c r="G167" s="1" t="s">
        <v>2799</v>
      </c>
    </row>
    <row r="168" spans="1:10">
      <c r="A168" s="2" t="s">
        <v>2395</v>
      </c>
      <c r="B168" s="2" t="s">
        <v>2398</v>
      </c>
      <c r="C168" s="43">
        <v>1</v>
      </c>
      <c r="D168" s="1" t="s">
        <v>59</v>
      </c>
      <c r="E168" s="1" t="s">
        <v>60</v>
      </c>
      <c r="F168" s="1" t="str">
        <f>UnitControlCenter!$B$16</f>
        <v>terawatt-hours (TWh) / year</v>
      </c>
      <c r="G168" s="1" t="s">
        <v>2298</v>
      </c>
    </row>
    <row r="169" spans="1:10">
      <c r="A169" s="2" t="s">
        <v>2395</v>
      </c>
      <c r="B169" s="2" t="s">
        <v>2399</v>
      </c>
      <c r="C169" s="43">
        <v>1</v>
      </c>
      <c r="D169" s="1" t="s">
        <v>59</v>
      </c>
      <c r="E169" s="1" t="s">
        <v>60</v>
      </c>
      <c r="F169" s="1" t="str">
        <f>UnitControlCenter!$B$32</f>
        <v>millions of short tons / year</v>
      </c>
      <c r="G169" s="1" t="s">
        <v>2297</v>
      </c>
    </row>
    <row r="170" spans="1:10">
      <c r="A170" s="2" t="s">
        <v>2395</v>
      </c>
      <c r="B170" s="2" t="s">
        <v>2400</v>
      </c>
      <c r="C170" s="43">
        <v>1</v>
      </c>
      <c r="D170" s="1" t="s">
        <v>59</v>
      </c>
      <c r="E170" s="1" t="s">
        <v>60</v>
      </c>
      <c r="F170" s="1" t="str">
        <f>UnitControlCenter!$B$32</f>
        <v>millions of short tons / year</v>
      </c>
      <c r="G170" s="1" t="s">
        <v>2296</v>
      </c>
    </row>
    <row r="171" spans="1:10">
      <c r="A171" s="2" t="s">
        <v>2395</v>
      </c>
      <c r="B171" s="2" t="s">
        <v>2401</v>
      </c>
      <c r="C171" s="43">
        <v>1</v>
      </c>
      <c r="D171" s="1" t="s">
        <v>59</v>
      </c>
      <c r="E171" s="1" t="s">
        <v>60</v>
      </c>
      <c r="F171" s="1" t="str">
        <f>UnitControlCenter!$B$33</f>
        <v>trillion cubic feet / year</v>
      </c>
      <c r="G171" s="1" t="s">
        <v>2295</v>
      </c>
    </row>
    <row r="172" spans="1:10">
      <c r="A172" s="2" t="s">
        <v>2395</v>
      </c>
      <c r="B172" s="2" t="s">
        <v>2402</v>
      </c>
      <c r="C172" s="43">
        <v>1</v>
      </c>
      <c r="D172" s="1" t="s">
        <v>59</v>
      </c>
      <c r="E172" s="1" t="s">
        <v>60</v>
      </c>
      <c r="F172" s="1" t="str">
        <f>UnitControlCenter!$B$34</f>
        <v>million barrels of oil / year</v>
      </c>
      <c r="G172" s="1" t="s">
        <v>2294</v>
      </c>
    </row>
    <row r="173" spans="1:10">
      <c r="A173" s="2" t="s">
        <v>2395</v>
      </c>
      <c r="B173" s="2" t="s">
        <v>2403</v>
      </c>
      <c r="C173" s="43">
        <v>1</v>
      </c>
      <c r="D173" s="1" t="s">
        <v>59</v>
      </c>
      <c r="E173" s="1" t="s">
        <v>60</v>
      </c>
      <c r="F173" s="1" t="str">
        <f>UnitControlCenter!$B$34</f>
        <v>million barrels of oil / year</v>
      </c>
      <c r="G173" s="1" t="s">
        <v>2345</v>
      </c>
    </row>
    <row r="174" spans="1:10">
      <c r="A174" s="2" t="s">
        <v>2395</v>
      </c>
      <c r="B174" s="2" t="s">
        <v>2404</v>
      </c>
      <c r="C174" s="43">
        <v>1</v>
      </c>
      <c r="D174" s="1" t="s">
        <v>59</v>
      </c>
      <c r="E174" s="1" t="s">
        <v>60</v>
      </c>
      <c r="F174" s="1" t="str">
        <f>UnitControlCenter!$B$32</f>
        <v>millions of short tons / year</v>
      </c>
      <c r="G174" s="1" t="s">
        <v>2346</v>
      </c>
    </row>
    <row r="175" spans="1:10" ht="29">
      <c r="A175" s="2" t="s">
        <v>2395</v>
      </c>
      <c r="B175" s="2" t="s">
        <v>2609</v>
      </c>
      <c r="C175" s="43">
        <v>1</v>
      </c>
      <c r="D175" s="1" t="s">
        <v>59</v>
      </c>
      <c r="E175" s="1" t="s">
        <v>60</v>
      </c>
      <c r="F175" s="1" t="str">
        <f>UnitControlCenter!$B$35</f>
        <v>million gallons / year</v>
      </c>
      <c r="G175" s="1" t="s">
        <v>2613</v>
      </c>
    </row>
    <row r="176" spans="1:10" ht="29">
      <c r="A176" s="2" t="s">
        <v>2395</v>
      </c>
      <c r="B176" s="2" t="s">
        <v>2610</v>
      </c>
      <c r="C176" s="43">
        <v>1</v>
      </c>
      <c r="D176" s="1" t="s">
        <v>59</v>
      </c>
      <c r="E176" s="1" t="s">
        <v>60</v>
      </c>
      <c r="F176" s="1" t="str">
        <f>UnitControlCenter!$B$32</f>
        <v>millions of short tons / year</v>
      </c>
      <c r="G176" s="1" t="s">
        <v>2614</v>
      </c>
    </row>
    <row r="177" spans="1:10" ht="15" thickBot="1">
      <c r="A177" s="192" t="s">
        <v>2395</v>
      </c>
      <c r="B177" s="192" t="s">
        <v>2611</v>
      </c>
      <c r="C177" s="199">
        <v>1</v>
      </c>
      <c r="D177" s="193" t="s">
        <v>59</v>
      </c>
      <c r="E177" s="193" t="s">
        <v>60</v>
      </c>
      <c r="F177" s="193" t="str">
        <f>UnitControlCenter!$B$6</f>
        <v>thousand metric tons / year</v>
      </c>
      <c r="G177" s="193" t="s">
        <v>2615</v>
      </c>
      <c r="H177" s="193"/>
      <c r="I177" s="193"/>
      <c r="J177" s="193"/>
    </row>
    <row r="178" spans="1:10" ht="58">
      <c r="A178" s="2" t="s">
        <v>3319</v>
      </c>
      <c r="B178" s="2" t="s">
        <v>3347</v>
      </c>
      <c r="C178" s="43">
        <v>1</v>
      </c>
      <c r="D178" s="1" t="s">
        <v>61</v>
      </c>
      <c r="E178" s="1" t="s">
        <v>62</v>
      </c>
      <c r="F178" s="1" t="str">
        <f>UnitControlCenter!$B$36</f>
        <v>trillion BTU / year</v>
      </c>
      <c r="G178" s="1" t="s">
        <v>2620</v>
      </c>
      <c r="H178" s="1" t="s">
        <v>2621</v>
      </c>
      <c r="I178" s="1" t="s">
        <v>2622</v>
      </c>
    </row>
    <row r="179" spans="1:10" ht="58">
      <c r="A179" s="2" t="s">
        <v>3319</v>
      </c>
      <c r="B179" s="2" t="s">
        <v>3348</v>
      </c>
      <c r="C179" s="43">
        <v>1</v>
      </c>
      <c r="D179" s="1" t="s">
        <v>61</v>
      </c>
      <c r="E179" s="1" t="s">
        <v>62</v>
      </c>
      <c r="F179" s="1" t="str">
        <f>UnitControlCenter!$B$36</f>
        <v>trillion BTU / year</v>
      </c>
      <c r="G179" s="1" t="s">
        <v>2623</v>
      </c>
      <c r="H179" s="1" t="s">
        <v>2621</v>
      </c>
      <c r="I179" s="1" t="s">
        <v>2622</v>
      </c>
    </row>
    <row r="180" spans="1:10" ht="58">
      <c r="A180" s="2" t="s">
        <v>3319</v>
      </c>
      <c r="B180" s="2" t="s">
        <v>3349</v>
      </c>
      <c r="C180" s="43">
        <v>1</v>
      </c>
      <c r="D180" s="1" t="s">
        <v>61</v>
      </c>
      <c r="E180" s="1" t="s">
        <v>62</v>
      </c>
      <c r="F180" s="1" t="str">
        <f>UnitControlCenter!$B$9</f>
        <v>billion 2023 dollars / year</v>
      </c>
      <c r="G180" s="1" t="s">
        <v>2624</v>
      </c>
      <c r="H180" s="1" t="s">
        <v>2621</v>
      </c>
      <c r="I180" s="1" t="s">
        <v>2622</v>
      </c>
    </row>
    <row r="181" spans="1:10" ht="72.5">
      <c r="A181" s="2" t="s">
        <v>3319</v>
      </c>
      <c r="B181" s="2" t="s">
        <v>3350</v>
      </c>
      <c r="C181" s="43">
        <v>1</v>
      </c>
      <c r="D181" s="1" t="s">
        <v>61</v>
      </c>
      <c r="E181" s="1" t="s">
        <v>62</v>
      </c>
      <c r="F181" s="1" t="str">
        <f>UnitControlCenter!$B$9</f>
        <v>billion 2023 dollars / year</v>
      </c>
      <c r="G181" s="1" t="s">
        <v>2625</v>
      </c>
      <c r="H181" s="1" t="s">
        <v>2621</v>
      </c>
      <c r="I181" s="1" t="s">
        <v>2622</v>
      </c>
    </row>
    <row r="182" spans="1:10" ht="43.5">
      <c r="A182" s="2" t="s">
        <v>3319</v>
      </c>
      <c r="B182" s="2" t="s">
        <v>3351</v>
      </c>
      <c r="C182" s="43">
        <v>1</v>
      </c>
      <c r="D182" s="1" t="s">
        <v>61</v>
      </c>
      <c r="E182" s="1" t="s">
        <v>62</v>
      </c>
      <c r="F182" s="1" t="str">
        <f>UnitControlCenter!B3</f>
        <v>million metric tons / year</v>
      </c>
      <c r="G182" s="1" t="s">
        <v>2867</v>
      </c>
      <c r="H182" s="1" t="s">
        <v>2865</v>
      </c>
      <c r="I182" s="1" t="s">
        <v>2866</v>
      </c>
    </row>
    <row r="183" spans="1:10" ht="58">
      <c r="A183" s="2" t="s">
        <v>3319</v>
      </c>
      <c r="B183" s="2" t="s">
        <v>3352</v>
      </c>
      <c r="C183" s="43">
        <v>1</v>
      </c>
      <c r="D183" s="1" t="s">
        <v>61</v>
      </c>
      <c r="E183" s="1" t="s">
        <v>62</v>
      </c>
      <c r="F183" s="1" t="str">
        <f>UnitControlCenter!B3</f>
        <v>million metric tons / year</v>
      </c>
      <c r="G183" s="1" t="s">
        <v>2868</v>
      </c>
      <c r="H183" s="1" t="s">
        <v>2865</v>
      </c>
      <c r="I183" s="1" t="s">
        <v>2866</v>
      </c>
    </row>
    <row r="184" spans="1:10" ht="58">
      <c r="A184" s="2" t="s">
        <v>3319</v>
      </c>
      <c r="B184" s="2" t="s">
        <v>3353</v>
      </c>
      <c r="C184" s="43">
        <v>1</v>
      </c>
      <c r="D184" s="1" t="s">
        <v>61</v>
      </c>
      <c r="E184" s="1" t="s">
        <v>62</v>
      </c>
      <c r="F184" s="1" t="str">
        <f>UnitControlCenter!$B$36</f>
        <v>trillion BTU / year</v>
      </c>
      <c r="G184" s="1" t="s">
        <v>2702</v>
      </c>
      <c r="H184" s="1" t="s">
        <v>2697</v>
      </c>
      <c r="I184" s="1" t="s">
        <v>2698</v>
      </c>
    </row>
    <row r="185" spans="1:10" ht="72.5">
      <c r="A185" s="2" t="s">
        <v>3319</v>
      </c>
      <c r="B185" s="2" t="s">
        <v>3354</v>
      </c>
      <c r="C185" s="43">
        <v>1</v>
      </c>
      <c r="D185" s="1" t="s">
        <v>61</v>
      </c>
      <c r="E185" s="1" t="s">
        <v>62</v>
      </c>
      <c r="F185" s="1" t="str">
        <f>UnitControlCenter!$B$36</f>
        <v>trillion BTU / year</v>
      </c>
      <c r="G185" s="1" t="s">
        <v>2703</v>
      </c>
      <c r="H185" s="1" t="s">
        <v>2697</v>
      </c>
      <c r="I185" s="1" t="s">
        <v>2699</v>
      </c>
    </row>
    <row r="186" spans="1:10" ht="72.5">
      <c r="A186" s="2" t="s">
        <v>3319</v>
      </c>
      <c r="B186" s="2" t="s">
        <v>3355</v>
      </c>
      <c r="C186" s="43">
        <v>1</v>
      </c>
      <c r="D186" s="1" t="s">
        <v>61</v>
      </c>
      <c r="E186" s="1" t="s">
        <v>62</v>
      </c>
      <c r="F186" s="1" t="str">
        <f>UnitControlCenter!$B$9</f>
        <v>billion 2023 dollars / year</v>
      </c>
      <c r="G186" s="1" t="s">
        <v>2704</v>
      </c>
      <c r="H186" s="1" t="s">
        <v>2697</v>
      </c>
      <c r="I186" s="1" t="s">
        <v>2700</v>
      </c>
    </row>
    <row r="187" spans="1:10" ht="87">
      <c r="A187" s="2" t="s">
        <v>3319</v>
      </c>
      <c r="B187" s="2" t="s">
        <v>3356</v>
      </c>
      <c r="C187" s="43">
        <v>1</v>
      </c>
      <c r="D187" s="1" t="s">
        <v>61</v>
      </c>
      <c r="E187" s="1" t="s">
        <v>62</v>
      </c>
      <c r="F187" s="1" t="str">
        <f>UnitControlCenter!$B$9</f>
        <v>billion 2023 dollars / year</v>
      </c>
      <c r="G187" s="1" t="s">
        <v>2705</v>
      </c>
      <c r="H187" s="1" t="s">
        <v>2697</v>
      </c>
      <c r="I187" s="1" t="s">
        <v>2701</v>
      </c>
    </row>
    <row r="188" spans="1:10" ht="101.5">
      <c r="A188" s="2" t="s">
        <v>3319</v>
      </c>
      <c r="B188" s="2" t="s">
        <v>3357</v>
      </c>
      <c r="C188" s="43">
        <v>1</v>
      </c>
      <c r="D188" s="1" t="s">
        <v>61</v>
      </c>
      <c r="E188" s="1" t="s">
        <v>62</v>
      </c>
      <c r="F188" s="1" t="str">
        <f>UnitControlCenter!$B$30</f>
        <v>quads / year</v>
      </c>
      <c r="G188" s="1" t="s">
        <v>2730</v>
      </c>
      <c r="H188" s="1" t="s">
        <v>2732</v>
      </c>
      <c r="I188" s="1" t="s">
        <v>2733</v>
      </c>
    </row>
    <row r="189" spans="1:10" ht="116">
      <c r="A189" s="2" t="s">
        <v>3319</v>
      </c>
      <c r="B189" s="2" t="s">
        <v>3358</v>
      </c>
      <c r="C189" s="43">
        <v>1</v>
      </c>
      <c r="D189" s="1" t="s">
        <v>61</v>
      </c>
      <c r="E189" s="1" t="s">
        <v>62</v>
      </c>
      <c r="F189" s="1" t="str">
        <f>UnitControlCenter!$B$30</f>
        <v>quads / year</v>
      </c>
      <c r="G189" s="1" t="s">
        <v>2731</v>
      </c>
      <c r="H189" s="1" t="s">
        <v>2732</v>
      </c>
      <c r="I189" s="1" t="s">
        <v>2733</v>
      </c>
    </row>
    <row r="190" spans="1:10" ht="101.5" customHeight="1">
      <c r="A190" s="2" t="s">
        <v>3319</v>
      </c>
      <c r="B190" s="2" t="s">
        <v>3677</v>
      </c>
      <c r="C190" s="43">
        <v>1</v>
      </c>
      <c r="D190" s="1" t="s">
        <v>61</v>
      </c>
      <c r="E190" s="1" t="s">
        <v>62</v>
      </c>
      <c r="F190" s="1" t="s">
        <v>339</v>
      </c>
      <c r="G190" s="1" t="s">
        <v>3779</v>
      </c>
      <c r="H190" s="1" t="s">
        <v>3780</v>
      </c>
      <c r="I190" s="1" t="s">
        <v>3793</v>
      </c>
    </row>
    <row r="191" spans="1:10" ht="203">
      <c r="A191" s="2" t="s">
        <v>3319</v>
      </c>
      <c r="B191" s="2" t="s">
        <v>3366</v>
      </c>
      <c r="C191" s="43">
        <v>1</v>
      </c>
      <c r="D191" s="1" t="s">
        <v>61</v>
      </c>
      <c r="E191" s="1" t="s">
        <v>62</v>
      </c>
      <c r="F191" s="1" t="str">
        <f>UnitControlCenter!$B$10</f>
        <v>billion 2023 dollars</v>
      </c>
      <c r="G191" s="1" t="s">
        <v>3322</v>
      </c>
      <c r="H191" s="1" t="s">
        <v>3321</v>
      </c>
      <c r="I191" s="208" t="s">
        <v>3320</v>
      </c>
      <c r="J191" s="208"/>
    </row>
    <row r="192" spans="1:10" ht="232">
      <c r="A192" s="2" t="s">
        <v>3319</v>
      </c>
      <c r="B192" s="2" t="s">
        <v>3359</v>
      </c>
      <c r="C192" s="43">
        <v>1</v>
      </c>
      <c r="D192" s="1" t="s">
        <v>61</v>
      </c>
      <c r="E192" s="1" t="s">
        <v>62</v>
      </c>
      <c r="F192" s="1" t="str">
        <f>UnitControlCenter!$B$10</f>
        <v>billion 2023 dollars</v>
      </c>
      <c r="G192" s="1" t="s">
        <v>3330</v>
      </c>
      <c r="H192" s="1" t="s">
        <v>3321</v>
      </c>
      <c r="I192" s="208" t="s">
        <v>3323</v>
      </c>
      <c r="J192" s="208"/>
    </row>
    <row r="193" spans="1:10" ht="203">
      <c r="A193" s="2" t="s">
        <v>3319</v>
      </c>
      <c r="B193" s="2" t="s">
        <v>3360</v>
      </c>
      <c r="C193" s="43">
        <v>1</v>
      </c>
      <c r="D193" s="1" t="s">
        <v>61</v>
      </c>
      <c r="E193" s="1" t="s">
        <v>62</v>
      </c>
      <c r="F193" s="1" t="str">
        <f>UnitControlCenter!$B$10</f>
        <v>billion 2023 dollars</v>
      </c>
      <c r="G193" s="1" t="s">
        <v>3331</v>
      </c>
      <c r="H193" s="1" t="s">
        <v>3321</v>
      </c>
      <c r="I193" s="208" t="s">
        <v>3324</v>
      </c>
      <c r="J193" s="208"/>
    </row>
    <row r="194" spans="1:10" ht="232">
      <c r="A194" s="2" t="s">
        <v>3319</v>
      </c>
      <c r="B194" s="2" t="s">
        <v>3361</v>
      </c>
      <c r="C194" s="43">
        <v>1</v>
      </c>
      <c r="D194" s="1" t="s">
        <v>61</v>
      </c>
      <c r="E194" s="1" t="s">
        <v>62</v>
      </c>
      <c r="F194" s="1" t="str">
        <f>UnitControlCenter!$B$10</f>
        <v>billion 2023 dollars</v>
      </c>
      <c r="G194" s="1" t="s">
        <v>3332</v>
      </c>
      <c r="H194" s="1" t="s">
        <v>3321</v>
      </c>
      <c r="I194" s="208" t="s">
        <v>3325</v>
      </c>
      <c r="J194" s="208"/>
    </row>
    <row r="195" spans="1:10" ht="188.5">
      <c r="A195" s="2" t="s">
        <v>3319</v>
      </c>
      <c r="B195" s="2" t="s">
        <v>3362</v>
      </c>
      <c r="C195" s="43">
        <v>1</v>
      </c>
      <c r="D195" s="1" t="s">
        <v>61</v>
      </c>
      <c r="E195" s="1" t="s">
        <v>62</v>
      </c>
      <c r="F195" s="1" t="str">
        <f>UnitControlCenter!$B$10</f>
        <v>billion 2023 dollars</v>
      </c>
      <c r="G195" s="1" t="s">
        <v>3335</v>
      </c>
      <c r="H195" s="1" t="s">
        <v>3321</v>
      </c>
      <c r="I195" s="208" t="s">
        <v>3326</v>
      </c>
      <c r="J195" s="208"/>
    </row>
    <row r="196" spans="1:10" ht="217.5">
      <c r="A196" s="2" t="s">
        <v>3319</v>
      </c>
      <c r="B196" s="2" t="s">
        <v>3363</v>
      </c>
      <c r="C196" s="43">
        <v>1</v>
      </c>
      <c r="D196" s="1" t="s">
        <v>61</v>
      </c>
      <c r="E196" s="1" t="s">
        <v>62</v>
      </c>
      <c r="F196" s="1" t="str">
        <f>UnitControlCenter!$B$10</f>
        <v>billion 2023 dollars</v>
      </c>
      <c r="G196" s="1" t="s">
        <v>3336</v>
      </c>
      <c r="H196" s="1" t="s">
        <v>3321</v>
      </c>
      <c r="I196" s="208" t="s">
        <v>3327</v>
      </c>
      <c r="J196" s="208"/>
    </row>
    <row r="197" spans="1:10" ht="246.5">
      <c r="A197" s="2" t="s">
        <v>3319</v>
      </c>
      <c r="B197" s="2" t="s">
        <v>3364</v>
      </c>
      <c r="C197" s="43">
        <v>1</v>
      </c>
      <c r="D197" s="1" t="s">
        <v>61</v>
      </c>
      <c r="E197" s="1" t="s">
        <v>62</v>
      </c>
      <c r="F197" s="1" t="str">
        <f>UnitControlCenter!$B$10</f>
        <v>billion 2023 dollars</v>
      </c>
      <c r="G197" s="1" t="s">
        <v>3333</v>
      </c>
      <c r="H197" s="1" t="s">
        <v>3321</v>
      </c>
      <c r="I197" s="208" t="s">
        <v>3328</v>
      </c>
      <c r="J197" s="208"/>
    </row>
    <row r="198" spans="1:10" ht="276" thickBot="1">
      <c r="A198" s="192" t="s">
        <v>3319</v>
      </c>
      <c r="B198" s="192" t="s">
        <v>3365</v>
      </c>
      <c r="C198" s="199">
        <v>1</v>
      </c>
      <c r="D198" s="193" t="s">
        <v>61</v>
      </c>
      <c r="E198" s="193" t="s">
        <v>62</v>
      </c>
      <c r="F198" s="193" t="str">
        <f>UnitControlCenter!$B$10</f>
        <v>billion 2023 dollars</v>
      </c>
      <c r="G198" s="193" t="s">
        <v>3334</v>
      </c>
      <c r="H198" s="193" t="s">
        <v>3321</v>
      </c>
      <c r="I198" s="315" t="s">
        <v>3329</v>
      </c>
      <c r="J198" s="315"/>
    </row>
    <row r="199" spans="1:10" ht="72.5">
      <c r="A199" s="2" t="s">
        <v>2329</v>
      </c>
      <c r="B199" s="2" t="s">
        <v>89</v>
      </c>
      <c r="C199" s="43">
        <v>1</v>
      </c>
      <c r="D199" s="1" t="s">
        <v>61</v>
      </c>
      <c r="E199" s="1" t="s">
        <v>2335</v>
      </c>
      <c r="F199" s="1" t="str">
        <f>UnitControlCenter!$B$22</f>
        <v>2023 dollars / megawatt-hour (MWh)</v>
      </c>
      <c r="G199" s="1" t="s">
        <v>3275</v>
      </c>
      <c r="H199" s="1" t="s">
        <v>3274</v>
      </c>
      <c r="I199" s="1" t="s">
        <v>3628</v>
      </c>
    </row>
    <row r="200" spans="1:10" ht="43.5">
      <c r="A200" s="2" t="s">
        <v>2329</v>
      </c>
      <c r="B200" s="2" t="s">
        <v>433</v>
      </c>
      <c r="C200" s="43">
        <v>1</v>
      </c>
      <c r="D200" s="1" t="s">
        <v>61</v>
      </c>
      <c r="E200" s="1" t="s">
        <v>2335</v>
      </c>
      <c r="F200" s="1" t="str">
        <f>UnitControlCenter!$B$37</f>
        <v>2023 dollars / short ton</v>
      </c>
      <c r="G200" s="1" t="s">
        <v>2633</v>
      </c>
      <c r="H200" s="1" t="s">
        <v>2634</v>
      </c>
      <c r="I200" s="1" t="s">
        <v>2635</v>
      </c>
    </row>
    <row r="201" spans="1:10">
      <c r="A201" s="2" t="s">
        <v>2329</v>
      </c>
      <c r="B201" s="2" t="s">
        <v>430</v>
      </c>
      <c r="C201" s="43">
        <v>1</v>
      </c>
      <c r="D201" s="1" t="s">
        <v>61</v>
      </c>
      <c r="E201" s="1" t="s">
        <v>2335</v>
      </c>
      <c r="F201" s="1" t="str">
        <f>UnitControlCenter!$B$37</f>
        <v>2023 dollars / short ton</v>
      </c>
      <c r="G201" s="1" t="s">
        <v>2348</v>
      </c>
      <c r="H201" s="1" t="s">
        <v>328</v>
      </c>
      <c r="I201" s="1" t="s">
        <v>2520</v>
      </c>
    </row>
    <row r="202" spans="1:10" ht="87">
      <c r="A202" s="2" t="s">
        <v>2329</v>
      </c>
      <c r="B202" s="2" t="s">
        <v>83</v>
      </c>
      <c r="C202" s="43">
        <v>1</v>
      </c>
      <c r="D202" s="1" t="s">
        <v>61</v>
      </c>
      <c r="E202" s="1" t="s">
        <v>2335</v>
      </c>
      <c r="F202" s="1" t="str">
        <f>UnitControlCenter!$B$38</f>
        <v>2023 dollars / thousand cubic feet</v>
      </c>
      <c r="G202" s="1" t="s">
        <v>3277</v>
      </c>
      <c r="H202" s="1" t="s">
        <v>3276</v>
      </c>
      <c r="I202" s="1" t="s">
        <v>3629</v>
      </c>
    </row>
    <row r="203" spans="1:10">
      <c r="A203" s="2" t="s">
        <v>2329</v>
      </c>
      <c r="B203" s="2" t="s">
        <v>91</v>
      </c>
      <c r="C203" s="43">
        <v>1</v>
      </c>
      <c r="D203" s="1" t="s">
        <v>61</v>
      </c>
      <c r="E203" s="1" t="s">
        <v>2335</v>
      </c>
      <c r="F203" s="1" t="str">
        <f>UnitControlCenter!$B$39</f>
        <v>2023 dollars / gallon</v>
      </c>
      <c r="G203" s="1" t="s">
        <v>2350</v>
      </c>
      <c r="H203" s="1" t="s">
        <v>323</v>
      </c>
      <c r="I203" s="43">
        <v>969696</v>
      </c>
      <c r="J203" s="43"/>
    </row>
    <row r="204" spans="1:10" ht="72.5">
      <c r="A204" s="2" t="s">
        <v>2329</v>
      </c>
      <c r="B204" s="2" t="s">
        <v>92</v>
      </c>
      <c r="C204" s="43">
        <v>1</v>
      </c>
      <c r="D204" s="1" t="s">
        <v>61</v>
      </c>
      <c r="E204" s="1" t="s">
        <v>2335</v>
      </c>
      <c r="F204" s="1" t="str">
        <f>UnitControlCenter!$B$39</f>
        <v>2023 dollars / gallon</v>
      </c>
      <c r="G204" s="1" t="s">
        <v>2628</v>
      </c>
      <c r="H204" s="1" t="s">
        <v>2626</v>
      </c>
      <c r="I204" s="1" t="s">
        <v>2627</v>
      </c>
    </row>
    <row r="205" spans="1:10" ht="58">
      <c r="A205" s="2" t="s">
        <v>2329</v>
      </c>
      <c r="B205" s="2" t="s">
        <v>88</v>
      </c>
      <c r="C205" s="43">
        <v>1</v>
      </c>
      <c r="D205" s="1" t="s">
        <v>61</v>
      </c>
      <c r="E205" s="1" t="s">
        <v>2335</v>
      </c>
      <c r="F205" s="1" t="str">
        <f>UnitControlCenter!$B$37</f>
        <v>2023 dollars / short ton</v>
      </c>
      <c r="G205" s="1" t="s">
        <v>2629</v>
      </c>
      <c r="H205" s="1" t="s">
        <v>2630</v>
      </c>
      <c r="I205" s="1" t="s">
        <v>2631</v>
      </c>
    </row>
    <row r="206" spans="1:10" ht="58">
      <c r="A206" s="2" t="s">
        <v>2329</v>
      </c>
      <c r="B206" s="2" t="s">
        <v>2570</v>
      </c>
      <c r="C206" s="43">
        <v>1</v>
      </c>
      <c r="D206" s="1" t="s">
        <v>61</v>
      </c>
      <c r="E206" s="1" t="s">
        <v>2335</v>
      </c>
      <c r="F206" s="1" t="str">
        <f>UnitControlCenter!$B$40</f>
        <v>2023 dollars / barrel of oil</v>
      </c>
      <c r="G206" s="1" t="s">
        <v>2694</v>
      </c>
      <c r="H206" s="1" t="s">
        <v>2695</v>
      </c>
      <c r="I206" s="1" t="s">
        <v>2696</v>
      </c>
    </row>
    <row r="207" spans="1:10" ht="58">
      <c r="A207" s="2" t="s">
        <v>2329</v>
      </c>
      <c r="B207" s="2" t="s">
        <v>2632</v>
      </c>
      <c r="C207" s="43">
        <v>1</v>
      </c>
      <c r="D207" s="1" t="s">
        <v>61</v>
      </c>
      <c r="E207" s="1" t="s">
        <v>2335</v>
      </c>
      <c r="F207" s="1" t="str">
        <f>UnitControlCenter!$B$39</f>
        <v>2023 dollars / gallon</v>
      </c>
      <c r="G207" s="1" t="s">
        <v>2636</v>
      </c>
      <c r="H207" s="1" t="s">
        <v>2347</v>
      </c>
      <c r="I207" s="1" t="s">
        <v>2566</v>
      </c>
    </row>
    <row r="208" spans="1:10" ht="29.5" thickBot="1">
      <c r="A208" s="192" t="s">
        <v>2329</v>
      </c>
      <c r="B208" s="192" t="s">
        <v>2453</v>
      </c>
      <c r="C208" s="199">
        <v>1</v>
      </c>
      <c r="D208" s="193" t="s">
        <v>61</v>
      </c>
      <c r="E208" s="193" t="s">
        <v>2335</v>
      </c>
      <c r="F208" s="193" t="str">
        <f>UnitControlCenter!$B$41</f>
        <v>2023 dollars / kg</v>
      </c>
      <c r="G208" s="193" t="s">
        <v>2738</v>
      </c>
      <c r="H208" s="193" t="s">
        <v>2739</v>
      </c>
      <c r="I208" s="193" t="s">
        <v>2740</v>
      </c>
      <c r="J208" s="193"/>
    </row>
    <row r="209" spans="1:10">
      <c r="A209" s="2" t="s">
        <v>2330</v>
      </c>
      <c r="B209" s="2" t="s">
        <v>3456</v>
      </c>
      <c r="C209" s="43">
        <v>1</v>
      </c>
      <c r="D209" s="1" t="s">
        <v>59</v>
      </c>
      <c r="E209" s="1" t="s">
        <v>60</v>
      </c>
      <c r="F209" s="1" t="str">
        <f>UnitControlCenter!$B$42</f>
        <v>2023 dollars / kilowatt-hour (kWh)</v>
      </c>
      <c r="G209" s="1" t="s">
        <v>2351</v>
      </c>
    </row>
    <row r="210" spans="1:10" ht="29">
      <c r="A210" s="2" t="s">
        <v>2330</v>
      </c>
      <c r="B210" s="2" t="s">
        <v>2331</v>
      </c>
      <c r="C210" s="43">
        <v>0</v>
      </c>
      <c r="D210" s="1" t="s">
        <v>61</v>
      </c>
      <c r="E210" s="1" t="s">
        <v>60</v>
      </c>
      <c r="F210" s="1" t="str">
        <f>UnitControlCenter!$B$44</f>
        <v>cost of eqpt. to capture 1 metric ton CO2e/yr (2020 dollars)</v>
      </c>
      <c r="G210" s="1" t="s">
        <v>2355</v>
      </c>
      <c r="H210" s="1" t="s">
        <v>2356</v>
      </c>
      <c r="I210" s="1" t="s">
        <v>2527</v>
      </c>
    </row>
    <row r="211" spans="1:10">
      <c r="A211" s="2" t="s">
        <v>2330</v>
      </c>
      <c r="B211" s="2" t="s">
        <v>2332</v>
      </c>
      <c r="C211" s="43">
        <v>1</v>
      </c>
      <c r="D211" s="1" t="s">
        <v>59</v>
      </c>
      <c r="E211" s="1" t="s">
        <v>60</v>
      </c>
      <c r="F211" s="1" t="str">
        <f>UnitControlCenter!$B$45</f>
        <v>million 2023 dollars / megawatt (MW)</v>
      </c>
      <c r="G211" s="1" t="s">
        <v>2352</v>
      </c>
    </row>
    <row r="212" spans="1:10">
      <c r="A212" s="2" t="s">
        <v>2330</v>
      </c>
      <c r="B212" s="2" t="s">
        <v>2333</v>
      </c>
      <c r="C212" s="43">
        <v>1</v>
      </c>
      <c r="D212" s="1" t="s">
        <v>59</v>
      </c>
      <c r="E212" s="1" t="s">
        <v>60</v>
      </c>
      <c r="F212" s="1" t="str">
        <f>UnitControlCenter!$B$45</f>
        <v>million 2023 dollars / megawatt (MW)</v>
      </c>
      <c r="G212" s="1" t="s">
        <v>2353</v>
      </c>
    </row>
    <row r="213" spans="1:10">
      <c r="A213" s="2" t="s">
        <v>2330</v>
      </c>
      <c r="B213" s="2" t="s">
        <v>2334</v>
      </c>
      <c r="C213" s="43">
        <v>1</v>
      </c>
      <c r="D213" s="1" t="s">
        <v>59</v>
      </c>
      <c r="E213" s="1" t="s">
        <v>60</v>
      </c>
      <c r="F213" s="1" t="str">
        <f>UnitControlCenter!$B$45</f>
        <v>million 2023 dollars / megawatt (MW)</v>
      </c>
      <c r="G213" s="1" t="s">
        <v>2354</v>
      </c>
    </row>
    <row r="214" spans="1:10" ht="29.5" thickBot="1">
      <c r="A214" s="192" t="s">
        <v>2330</v>
      </c>
      <c r="B214" s="192" t="s">
        <v>2467</v>
      </c>
      <c r="C214" s="199">
        <v>1</v>
      </c>
      <c r="D214" s="193" t="s">
        <v>59</v>
      </c>
      <c r="E214" s="193" t="s">
        <v>60</v>
      </c>
      <c r="F214" s="193" t="str">
        <f>UnitControlCenter!$B$46</f>
        <v>cost of eqpt. to produce 1 kg H2/yr (2023 dollars)</v>
      </c>
      <c r="G214" s="193" t="s">
        <v>2468</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2515</v>
      </c>
      <c r="B1" s="169"/>
      <c r="C1" s="159"/>
      <c r="D1" s="159"/>
    </row>
    <row r="2" spans="1:5">
      <c r="A2" s="9" t="s">
        <v>2479</v>
      </c>
      <c r="B2" s="170" t="s">
        <v>2480</v>
      </c>
      <c r="C2" s="9" t="s">
        <v>2481</v>
      </c>
      <c r="D2" s="9" t="s">
        <v>2482</v>
      </c>
    </row>
    <row r="3" spans="1:5">
      <c r="A3" s="371" t="s">
        <v>3565</v>
      </c>
      <c r="B3" s="375" t="s">
        <v>3567</v>
      </c>
      <c r="C3" s="372"/>
      <c r="D3" s="374" t="s">
        <v>3566</v>
      </c>
    </row>
    <row r="4" spans="1:5">
      <c r="A4" t="s">
        <v>2529</v>
      </c>
      <c r="B4" s="20" t="s">
        <v>2523</v>
      </c>
      <c r="C4" s="188"/>
      <c r="D4" s="376" t="s">
        <v>3569</v>
      </c>
      <c r="E4" t="s">
        <v>3572</v>
      </c>
    </row>
    <row r="5" spans="1:5">
      <c r="A5" t="s">
        <v>3576</v>
      </c>
      <c r="B5" s="171" t="s">
        <v>3577</v>
      </c>
      <c r="C5" s="377"/>
      <c r="D5" s="376" t="s">
        <v>3571</v>
      </c>
      <c r="E5" t="s">
        <v>3575</v>
      </c>
    </row>
    <row r="6" spans="1:5">
      <c r="A6" t="s">
        <v>3763</v>
      </c>
      <c r="B6" s="171" t="s">
        <v>3762</v>
      </c>
      <c r="C6" s="410"/>
      <c r="D6" s="407" t="s">
        <v>3756</v>
      </c>
    </row>
    <row r="7" spans="1:5">
      <c r="A7" t="s">
        <v>3760</v>
      </c>
      <c r="B7" s="171" t="s">
        <v>3759</v>
      </c>
      <c r="C7" s="408"/>
      <c r="D7" s="407" t="s">
        <v>3757</v>
      </c>
    </row>
    <row r="8" spans="1:5">
      <c r="A8" t="s">
        <v>3761</v>
      </c>
      <c r="B8" s="20">
        <v>6699</v>
      </c>
      <c r="C8" s="409"/>
      <c r="D8" s="407" t="s">
        <v>3758</v>
      </c>
    </row>
    <row r="9" spans="1:5">
      <c r="A9" t="s">
        <v>3763</v>
      </c>
      <c r="B9" s="171" t="s">
        <v>3578</v>
      </c>
      <c r="C9" s="205"/>
      <c r="D9" t="s">
        <v>3582</v>
      </c>
    </row>
    <row r="10" spans="1:5">
      <c r="A10" t="s">
        <v>3583</v>
      </c>
      <c r="B10" s="171" t="s">
        <v>3584</v>
      </c>
      <c r="C10" s="379"/>
      <c r="D10" s="378" t="s">
        <v>3554</v>
      </c>
    </row>
    <row r="11" spans="1:5">
      <c r="A11" t="s">
        <v>2489</v>
      </c>
      <c r="B11" s="20" t="s">
        <v>2500</v>
      </c>
      <c r="C11" s="176"/>
      <c r="D11" t="s">
        <v>423</v>
      </c>
    </row>
    <row r="12" spans="1:5">
      <c r="A12" t="s">
        <v>3538</v>
      </c>
      <c r="B12" s="20" t="s">
        <v>3537</v>
      </c>
      <c r="C12" s="362"/>
      <c r="D12" t="s">
        <v>3472</v>
      </c>
    </row>
    <row r="13" spans="1:5">
      <c r="A13" t="s">
        <v>2497</v>
      </c>
      <c r="B13" s="171" t="s">
        <v>2498</v>
      </c>
      <c r="C13" s="175"/>
      <c r="D13" t="s">
        <v>88</v>
      </c>
    </row>
    <row r="14" spans="1:5">
      <c r="A14" t="s">
        <v>2525</v>
      </c>
      <c r="B14" s="20" t="s">
        <v>2519</v>
      </c>
      <c r="C14" s="185"/>
      <c r="D14" t="s">
        <v>87</v>
      </c>
    </row>
    <row r="15" spans="1:5">
      <c r="A15" t="s">
        <v>2504</v>
      </c>
      <c r="B15" s="20" t="s">
        <v>2520</v>
      </c>
      <c r="C15" s="180"/>
      <c r="D15" t="s">
        <v>2516</v>
      </c>
    </row>
    <row r="16" spans="1:5">
      <c r="A16" t="s">
        <v>2526</v>
      </c>
      <c r="B16" s="20" t="s">
        <v>2349</v>
      </c>
      <c r="C16" s="184"/>
      <c r="D16" t="s">
        <v>2517</v>
      </c>
    </row>
    <row r="17" spans="1:4">
      <c r="A17" t="s">
        <v>2524</v>
      </c>
      <c r="B17" s="20" t="s">
        <v>2521</v>
      </c>
      <c r="C17" s="187"/>
      <c r="D17" t="s">
        <v>438</v>
      </c>
    </row>
    <row r="18" spans="1:4">
      <c r="A18" t="s">
        <v>2505</v>
      </c>
      <c r="B18" s="20" t="s">
        <v>2501</v>
      </c>
      <c r="C18" s="179"/>
      <c r="D18" t="s">
        <v>441</v>
      </c>
    </row>
    <row r="19" spans="1:4">
      <c r="A19" t="s">
        <v>2478</v>
      </c>
      <c r="B19" s="172" t="s">
        <v>2485</v>
      </c>
      <c r="C19" s="168"/>
      <c r="D19" t="s">
        <v>85</v>
      </c>
    </row>
    <row r="20" spans="1:4">
      <c r="A20" t="s">
        <v>3029</v>
      </c>
      <c r="B20" t="s">
        <v>3579</v>
      </c>
      <c r="C20" s="206"/>
      <c r="D20" t="s">
        <v>3474</v>
      </c>
    </row>
    <row r="21" spans="1:4">
      <c r="A21" t="s">
        <v>2506</v>
      </c>
      <c r="B21" s="20" t="s">
        <v>2502</v>
      </c>
      <c r="C21" s="181"/>
      <c r="D21" t="s">
        <v>3475</v>
      </c>
    </row>
    <row r="22" spans="1:4">
      <c r="A22" t="s">
        <v>2488</v>
      </c>
      <c r="B22" s="171" t="s">
        <v>2493</v>
      </c>
      <c r="C22" s="177"/>
      <c r="D22" t="s">
        <v>2518</v>
      </c>
    </row>
    <row r="23" spans="1:4">
      <c r="A23" t="s">
        <v>2528</v>
      </c>
      <c r="B23" s="20" t="s">
        <v>2522</v>
      </c>
      <c r="C23" s="186"/>
      <c r="D23" t="s">
        <v>2452</v>
      </c>
    </row>
    <row r="24" spans="1:4">
      <c r="A24" t="s">
        <v>2491</v>
      </c>
      <c r="B24" s="171" t="s">
        <v>2492</v>
      </c>
      <c r="C24" s="167"/>
      <c r="D24" t="s">
        <v>2603</v>
      </c>
    </row>
    <row r="25" spans="1:4">
      <c r="A25" t="s">
        <v>2571</v>
      </c>
      <c r="B25" s="171" t="s">
        <v>2573</v>
      </c>
      <c r="C25" s="189"/>
      <c r="D25" t="s">
        <v>2570</v>
      </c>
    </row>
    <row r="26" spans="1:4">
      <c r="A26" t="s">
        <v>2572</v>
      </c>
      <c r="B26" s="171">
        <v>740000</v>
      </c>
      <c r="C26" s="190"/>
      <c r="D26" t="s">
        <v>2450</v>
      </c>
    </row>
    <row r="27" spans="1:4">
      <c r="A27" t="s">
        <v>2507</v>
      </c>
      <c r="B27" s="20" t="s">
        <v>2503</v>
      </c>
      <c r="C27" s="182"/>
      <c r="D27" t="s">
        <v>298</v>
      </c>
    </row>
    <row r="28" spans="1:4">
      <c r="A28" t="s">
        <v>3536</v>
      </c>
      <c r="B28" s="20" t="s">
        <v>3580</v>
      </c>
      <c r="C28" s="361"/>
      <c r="D28" t="s">
        <v>3471</v>
      </c>
    </row>
    <row r="29" spans="1:4">
      <c r="A29" t="s">
        <v>2490</v>
      </c>
      <c r="B29" s="171" t="s">
        <v>2495</v>
      </c>
      <c r="C29" s="174"/>
      <c r="D29" t="s">
        <v>3403</v>
      </c>
    </row>
    <row r="30" spans="1:4">
      <c r="A30" t="s">
        <v>3404</v>
      </c>
      <c r="B30" s="171" t="s">
        <v>3405</v>
      </c>
      <c r="C30" s="360"/>
      <c r="D30" t="s">
        <v>3402</v>
      </c>
    </row>
    <row r="31" spans="1:4">
      <c r="A31" t="s">
        <v>3030</v>
      </c>
      <c r="B31" s="17" t="s">
        <v>3581</v>
      </c>
      <c r="C31" s="207"/>
      <c r="D31" t="s">
        <v>3473</v>
      </c>
    </row>
    <row r="32" spans="1:4">
      <c r="A32" t="s">
        <v>2514</v>
      </c>
      <c r="B32" s="20" t="s">
        <v>2513</v>
      </c>
      <c r="C32" s="183"/>
      <c r="D32" t="s">
        <v>430</v>
      </c>
    </row>
    <row r="33" spans="1:5">
      <c r="A33" t="s">
        <v>3031</v>
      </c>
      <c r="B33" s="204" t="s">
        <v>3024</v>
      </c>
      <c r="C33" s="203"/>
      <c r="D33" t="s">
        <v>3470</v>
      </c>
    </row>
    <row r="34" spans="1:5">
      <c r="A34" t="s">
        <v>2484</v>
      </c>
      <c r="B34" s="171" t="s">
        <v>2494</v>
      </c>
      <c r="C34" s="173"/>
      <c r="D34" t="s">
        <v>433</v>
      </c>
    </row>
    <row r="35" spans="1:5">
      <c r="A35" t="s">
        <v>3576</v>
      </c>
      <c r="B35" s="171" t="s">
        <v>3577</v>
      </c>
      <c r="C35" s="377"/>
      <c r="D35" t="s">
        <v>3570</v>
      </c>
      <c r="E35" t="s">
        <v>3574</v>
      </c>
    </row>
    <row r="36" spans="1:5">
      <c r="A36" t="s">
        <v>2529</v>
      </c>
      <c r="B36" s="20" t="s">
        <v>2523</v>
      </c>
      <c r="C36" s="188"/>
      <c r="D36" s="376" t="s">
        <v>3568</v>
      </c>
      <c r="E36" t="s">
        <v>3573</v>
      </c>
    </row>
    <row r="38" spans="1:5">
      <c r="A38" s="42" t="s">
        <v>2499</v>
      </c>
      <c r="B38" s="169"/>
      <c r="C38" s="159"/>
      <c r="D38" s="159"/>
    </row>
    <row r="39" spans="1:5" s="9" customFormat="1">
      <c r="A39" s="9" t="s">
        <v>2479</v>
      </c>
      <c r="B39" s="170" t="s">
        <v>2480</v>
      </c>
      <c r="C39" s="9" t="s">
        <v>2481</v>
      </c>
      <c r="D39" s="9" t="s">
        <v>2563</v>
      </c>
    </row>
    <row r="40" spans="1:5">
      <c r="A40" t="s">
        <v>2505</v>
      </c>
      <c r="B40" s="20" t="s">
        <v>2501</v>
      </c>
      <c r="C40" s="179"/>
      <c r="D40" t="s">
        <v>2565</v>
      </c>
    </row>
    <row r="41" spans="1:5">
      <c r="A41" t="s">
        <v>2478</v>
      </c>
      <c r="B41" s="172" t="s">
        <v>2485</v>
      </c>
      <c r="C41" s="168"/>
      <c r="D41" t="s">
        <v>2564</v>
      </c>
    </row>
    <row r="42" spans="1:5">
      <c r="A42" t="s">
        <v>2490</v>
      </c>
      <c r="B42" s="20" t="s">
        <v>2495</v>
      </c>
      <c r="C42" s="174"/>
      <c r="D42" t="s">
        <v>4</v>
      </c>
    </row>
    <row r="43" spans="1:5">
      <c r="A43" t="s">
        <v>2504</v>
      </c>
      <c r="B43" s="20" t="s">
        <v>2520</v>
      </c>
      <c r="C43" s="180"/>
      <c r="D43" t="s">
        <v>89</v>
      </c>
    </row>
    <row r="44" spans="1:5">
      <c r="A44" t="s">
        <v>2484</v>
      </c>
      <c r="B44" s="20">
        <v>969696</v>
      </c>
      <c r="C44" s="173"/>
      <c r="D44" t="s">
        <v>9</v>
      </c>
    </row>
    <row r="45" spans="1:5">
      <c r="A45" t="s">
        <v>2497</v>
      </c>
      <c r="B45" s="20" t="s">
        <v>2498</v>
      </c>
      <c r="C45" s="175"/>
      <c r="D45" t="s">
        <v>2409</v>
      </c>
    </row>
    <row r="46" spans="1:5">
      <c r="A46" t="s">
        <v>2506</v>
      </c>
      <c r="B46" s="20" t="s">
        <v>2502</v>
      </c>
      <c r="C46" s="181"/>
      <c r="D46" t="s">
        <v>127</v>
      </c>
    </row>
    <row r="47" spans="1:5">
      <c r="A47" t="s">
        <v>2507</v>
      </c>
      <c r="B47" s="20" t="s">
        <v>2503</v>
      </c>
      <c r="C47" s="182"/>
      <c r="D47" t="s">
        <v>2418</v>
      </c>
    </row>
    <row r="48" spans="1:5">
      <c r="A48" t="s">
        <v>2489</v>
      </c>
      <c r="B48" s="20" t="s">
        <v>2500</v>
      </c>
      <c r="C48" s="178"/>
      <c r="D48" t="s">
        <v>3764</v>
      </c>
    </row>
    <row r="49" spans="1:4">
      <c r="A49" t="s">
        <v>2525</v>
      </c>
      <c r="B49" s="20" t="s">
        <v>2519</v>
      </c>
      <c r="C49" s="185"/>
      <c r="D49" t="s">
        <v>3765</v>
      </c>
    </row>
    <row r="50" spans="1:4">
      <c r="A50" t="s">
        <v>2504</v>
      </c>
      <c r="B50" s="20" t="s">
        <v>2520</v>
      </c>
      <c r="C50" s="180"/>
      <c r="D50" t="s">
        <v>3766</v>
      </c>
    </row>
    <row r="51" spans="1:4">
      <c r="A51" t="s">
        <v>2571</v>
      </c>
      <c r="B51" s="171" t="s">
        <v>2573</v>
      </c>
      <c r="C51" s="189"/>
      <c r="D51" t="s">
        <v>2771</v>
      </c>
    </row>
    <row r="53" spans="1:4">
      <c r="A53" s="42" t="s">
        <v>2508</v>
      </c>
      <c r="B53" s="169"/>
      <c r="C53" s="159"/>
      <c r="D53" s="159"/>
    </row>
    <row r="54" spans="1:4">
      <c r="A54" s="9" t="s">
        <v>2479</v>
      </c>
      <c r="B54" s="170" t="s">
        <v>2480</v>
      </c>
      <c r="C54" s="9" t="s">
        <v>2481</v>
      </c>
      <c r="D54" s="9" t="s">
        <v>2482</v>
      </c>
    </row>
    <row r="55" spans="1:4">
      <c r="A55" t="s">
        <v>2490</v>
      </c>
      <c r="B55" s="171" t="s">
        <v>2495</v>
      </c>
      <c r="C55" s="174"/>
      <c r="D55" t="s">
        <v>2509</v>
      </c>
    </row>
    <row r="56" spans="1:4">
      <c r="A56" t="s">
        <v>2484</v>
      </c>
      <c r="B56" s="20">
        <v>969696</v>
      </c>
      <c r="C56" s="173"/>
      <c r="D56" t="s">
        <v>2510</v>
      </c>
    </row>
    <row r="57" spans="1:4">
      <c r="A57" t="s">
        <v>2497</v>
      </c>
      <c r="B57" s="20" t="s">
        <v>2498</v>
      </c>
      <c r="C57" s="175"/>
      <c r="D57" t="s">
        <v>2511</v>
      </c>
    </row>
    <row r="58" spans="1:4">
      <c r="A58" t="s">
        <v>2571</v>
      </c>
      <c r="B58" s="171" t="s">
        <v>2573</v>
      </c>
      <c r="C58" s="189"/>
      <c r="D58" t="s">
        <v>2772</v>
      </c>
    </row>
    <row r="60" spans="1:4">
      <c r="A60" s="42" t="s">
        <v>2512</v>
      </c>
      <c r="B60" s="169"/>
      <c r="C60" s="159"/>
      <c r="D60" s="159"/>
    </row>
    <row r="61" spans="1:4">
      <c r="A61" s="9" t="s">
        <v>2479</v>
      </c>
      <c r="B61" s="170" t="s">
        <v>2480</v>
      </c>
      <c r="C61" s="9" t="s">
        <v>2481</v>
      </c>
      <c r="D61" s="9" t="s">
        <v>2482</v>
      </c>
    </row>
    <row r="62" spans="1:4">
      <c r="A62" t="s">
        <v>2497</v>
      </c>
      <c r="B62" s="20" t="s">
        <v>2498</v>
      </c>
      <c r="C62" s="175"/>
      <c r="D62" t="s">
        <v>2224</v>
      </c>
    </row>
    <row r="63" spans="1:4">
      <c r="A63" t="s">
        <v>2491</v>
      </c>
      <c r="B63" s="171" t="s">
        <v>2492</v>
      </c>
      <c r="C63" s="167"/>
      <c r="D63" t="s">
        <v>833</v>
      </c>
    </row>
    <row r="64" spans="1:4">
      <c r="A64" t="s">
        <v>2490</v>
      </c>
      <c r="B64" s="171" t="s">
        <v>2495</v>
      </c>
      <c r="C64" s="174"/>
      <c r="D64" t="s">
        <v>2222</v>
      </c>
    </row>
    <row r="65" spans="1:4">
      <c r="A65" t="s">
        <v>2484</v>
      </c>
      <c r="B65" s="171" t="s">
        <v>2494</v>
      </c>
      <c r="C65" s="173"/>
      <c r="D65" t="s">
        <v>2206</v>
      </c>
    </row>
    <row r="66" spans="1:4">
      <c r="B66" s="171"/>
    </row>
    <row r="67" spans="1:4">
      <c r="A67" s="42" t="s">
        <v>2649</v>
      </c>
      <c r="B67" s="169"/>
      <c r="C67" s="159"/>
      <c r="D67" s="159"/>
    </row>
    <row r="68" spans="1:4">
      <c r="A68" s="9" t="s">
        <v>2479</v>
      </c>
      <c r="B68" s="170" t="s">
        <v>2480</v>
      </c>
      <c r="C68" s="9" t="s">
        <v>2481</v>
      </c>
      <c r="D68" s="9" t="s">
        <v>2482</v>
      </c>
    </row>
    <row r="69" spans="1:4">
      <c r="A69" t="s">
        <v>2490</v>
      </c>
      <c r="B69" s="171" t="s">
        <v>2495</v>
      </c>
      <c r="C69" s="174"/>
      <c r="D69" t="s">
        <v>2541</v>
      </c>
    </row>
    <row r="70" spans="1:4">
      <c r="A70" t="s">
        <v>2505</v>
      </c>
      <c r="B70" s="20" t="s">
        <v>2501</v>
      </c>
      <c r="C70" s="179"/>
      <c r="D70" t="s">
        <v>2542</v>
      </c>
    </row>
    <row r="71" spans="1:4">
      <c r="A71" t="s">
        <v>2504</v>
      </c>
      <c r="B71" s="20" t="s">
        <v>2520</v>
      </c>
      <c r="C71" s="180"/>
      <c r="D71" t="s">
        <v>2543</v>
      </c>
    </row>
    <row r="72" spans="1:4">
      <c r="A72" t="s">
        <v>2497</v>
      </c>
      <c r="B72" s="171" t="s">
        <v>2498</v>
      </c>
      <c r="C72" s="175"/>
      <c r="D72" t="s">
        <v>2544</v>
      </c>
    </row>
    <row r="73" spans="1:4">
      <c r="A73" t="s">
        <v>2491</v>
      </c>
      <c r="B73" s="171" t="s">
        <v>2492</v>
      </c>
      <c r="C73" s="167"/>
      <c r="D73" t="s">
        <v>2545</v>
      </c>
    </row>
    <row r="75" spans="1:4">
      <c r="A75" s="42" t="s">
        <v>2915</v>
      </c>
      <c r="B75" s="169"/>
      <c r="C75" s="159"/>
      <c r="D75" s="159"/>
    </row>
    <row r="76" spans="1:4">
      <c r="A76" s="9" t="s">
        <v>2479</v>
      </c>
      <c r="B76" s="170" t="s">
        <v>2480</v>
      </c>
      <c r="C76" s="9" t="s">
        <v>2481</v>
      </c>
      <c r="D76" s="9" t="s">
        <v>2482</v>
      </c>
    </row>
    <row r="77" spans="1:4">
      <c r="A77" t="s">
        <v>2505</v>
      </c>
      <c r="B77" s="20" t="s">
        <v>2501</v>
      </c>
      <c r="C77" s="179"/>
      <c r="D77" t="s">
        <v>2905</v>
      </c>
    </row>
    <row r="78" spans="1:4">
      <c r="A78" t="s">
        <v>2490</v>
      </c>
      <c r="B78" s="171" t="s">
        <v>2495</v>
      </c>
      <c r="C78" s="174"/>
      <c r="D78" t="s">
        <v>2904</v>
      </c>
    </row>
    <row r="79" spans="1:4">
      <c r="A79" t="s">
        <v>2489</v>
      </c>
      <c r="B79" s="20" t="s">
        <v>2500</v>
      </c>
      <c r="C79" s="178"/>
      <c r="D79" t="s">
        <v>2901</v>
      </c>
    </row>
    <row r="80" spans="1:4">
      <c r="A80" t="s">
        <v>2529</v>
      </c>
      <c r="B80" s="20" t="s">
        <v>2523</v>
      </c>
      <c r="C80" s="188"/>
      <c r="D80" t="s">
        <v>2902</v>
      </c>
    </row>
    <row r="81" spans="1:4">
      <c r="A81" t="s">
        <v>2507</v>
      </c>
      <c r="B81" s="20" t="s">
        <v>2503</v>
      </c>
      <c r="C81" s="182"/>
      <c r="D81" t="s">
        <v>2903</v>
      </c>
    </row>
    <row r="83" spans="1:4">
      <c r="A83" s="42" t="s">
        <v>2989</v>
      </c>
      <c r="B83" s="169"/>
      <c r="C83" s="159"/>
      <c r="D83" s="159"/>
    </row>
    <row r="84" spans="1:4">
      <c r="A84" s="9" t="s">
        <v>2479</v>
      </c>
      <c r="B84" s="170" t="s">
        <v>2480</v>
      </c>
      <c r="C84" s="9" t="s">
        <v>2481</v>
      </c>
      <c r="D84" s="9" t="s">
        <v>2482</v>
      </c>
    </row>
    <row r="85" spans="1:4">
      <c r="A85" t="s">
        <v>2571</v>
      </c>
      <c r="B85" s="171" t="s">
        <v>2573</v>
      </c>
      <c r="C85" s="189"/>
      <c r="D85" t="s">
        <v>2922</v>
      </c>
    </row>
    <row r="86" spans="1:4">
      <c r="A86" t="s">
        <v>2505</v>
      </c>
      <c r="B86" s="20" t="s">
        <v>2501</v>
      </c>
      <c r="C86" s="179"/>
      <c r="D86" t="s">
        <v>2923</v>
      </c>
    </row>
    <row r="87" spans="1:4">
      <c r="A87" t="s">
        <v>2507</v>
      </c>
      <c r="B87" s="20" t="s">
        <v>2503</v>
      </c>
      <c r="C87" s="182"/>
      <c r="D87" t="s">
        <v>445</v>
      </c>
    </row>
    <row r="88" spans="1:4">
      <c r="A88" t="s">
        <v>2506</v>
      </c>
      <c r="B88" s="20" t="s">
        <v>2502</v>
      </c>
      <c r="C88" s="181"/>
      <c r="D88" t="s">
        <v>2924</v>
      </c>
    </row>
    <row r="89" spans="1:4">
      <c r="A89" t="s">
        <v>2504</v>
      </c>
      <c r="B89" s="20" t="s">
        <v>2520</v>
      </c>
      <c r="C89" s="180"/>
      <c r="D89" t="s">
        <v>2925</v>
      </c>
    </row>
    <row r="90" spans="1:4">
      <c r="A90" t="s">
        <v>2484</v>
      </c>
      <c r="B90" s="171" t="s">
        <v>2494</v>
      </c>
      <c r="C90" s="173"/>
      <c r="D90" t="s">
        <v>252</v>
      </c>
    </row>
    <row r="91" spans="1:4">
      <c r="A91" t="s">
        <v>2490</v>
      </c>
      <c r="B91" s="171" t="s">
        <v>2495</v>
      </c>
      <c r="C91" s="174"/>
      <c r="D91" t="s">
        <v>2926</v>
      </c>
    </row>
    <row r="92" spans="1:4">
      <c r="A92" t="s">
        <v>2497</v>
      </c>
      <c r="B92" s="171" t="s">
        <v>2498</v>
      </c>
      <c r="C92" s="175"/>
      <c r="D92" t="s">
        <v>2927</v>
      </c>
    </row>
    <row r="93" spans="1:4">
      <c r="A93" t="s">
        <v>2489</v>
      </c>
      <c r="B93" s="20" t="s">
        <v>2500</v>
      </c>
      <c r="C93" s="178"/>
      <c r="D93" t="s">
        <v>2928</v>
      </c>
    </row>
    <row r="94" spans="1:4">
      <c r="A94" t="s">
        <v>2491</v>
      </c>
      <c r="B94" s="171" t="s">
        <v>2492</v>
      </c>
      <c r="C94" s="167"/>
      <c r="D94" t="s">
        <v>2545</v>
      </c>
    </row>
    <row r="95" spans="1:4">
      <c r="B95" s="171"/>
    </row>
    <row r="96" spans="1:4">
      <c r="A96" s="42" t="s">
        <v>2887</v>
      </c>
      <c r="B96" s="169"/>
      <c r="C96" s="159"/>
      <c r="D96" s="159"/>
    </row>
    <row r="97" spans="1:4">
      <c r="A97" s="9" t="s">
        <v>2479</v>
      </c>
      <c r="B97" s="170" t="s">
        <v>2480</v>
      </c>
      <c r="C97" s="9" t="s">
        <v>2481</v>
      </c>
      <c r="D97" s="9" t="s">
        <v>2482</v>
      </c>
    </row>
    <row r="98" spans="1:4">
      <c r="A98" t="s">
        <v>2490</v>
      </c>
      <c r="B98" s="171" t="s">
        <v>2495</v>
      </c>
      <c r="C98" s="174"/>
      <c r="D98" t="s">
        <v>2835</v>
      </c>
    </row>
    <row r="99" spans="1:4">
      <c r="A99" t="s">
        <v>2505</v>
      </c>
      <c r="B99" s="20" t="s">
        <v>2501</v>
      </c>
      <c r="C99" s="179"/>
      <c r="D99" t="s">
        <v>2836</v>
      </c>
    </row>
    <row r="100" spans="1:4">
      <c r="A100" t="s">
        <v>2504</v>
      </c>
      <c r="B100" s="20" t="s">
        <v>2520</v>
      </c>
      <c r="C100" s="180"/>
      <c r="D100" t="s">
        <v>2837</v>
      </c>
    </row>
    <row r="101" spans="1:4">
      <c r="A101" t="s">
        <v>2491</v>
      </c>
      <c r="B101" s="171" t="s">
        <v>2492</v>
      </c>
      <c r="C101" s="167"/>
      <c r="D101" t="s">
        <v>2545</v>
      </c>
    </row>
    <row r="103" spans="1:4">
      <c r="A103" s="42" t="s">
        <v>3242</v>
      </c>
      <c r="B103" s="169"/>
      <c r="C103" s="159"/>
      <c r="D103" s="159"/>
    </row>
    <row r="104" spans="1:4">
      <c r="A104" s="9" t="s">
        <v>2479</v>
      </c>
      <c r="B104" s="170" t="s">
        <v>2480</v>
      </c>
      <c r="C104" s="9" t="s">
        <v>2481</v>
      </c>
      <c r="D104" s="9" t="s">
        <v>2482</v>
      </c>
    </row>
    <row r="105" spans="1:4">
      <c r="A105" t="s">
        <v>2525</v>
      </c>
      <c r="B105" s="20" t="s">
        <v>2519</v>
      </c>
      <c r="C105" s="185"/>
      <c r="D105" t="s">
        <v>3111</v>
      </c>
    </row>
    <row r="106" spans="1:4">
      <c r="A106" t="s">
        <v>2497</v>
      </c>
      <c r="B106" s="171" t="s">
        <v>2498</v>
      </c>
      <c r="C106" s="175"/>
      <c r="D106" t="s">
        <v>3112</v>
      </c>
    </row>
    <row r="108" spans="1:4">
      <c r="A108" s="42" t="s">
        <v>3113</v>
      </c>
      <c r="B108" s="169"/>
      <c r="C108" s="159"/>
      <c r="D108" s="159"/>
    </row>
    <row r="109" spans="1:4">
      <c r="A109" s="9" t="s">
        <v>2479</v>
      </c>
      <c r="B109" s="170" t="s">
        <v>2480</v>
      </c>
      <c r="C109" s="9" t="s">
        <v>2481</v>
      </c>
      <c r="D109" s="9" t="s">
        <v>2482</v>
      </c>
    </row>
    <row r="110" spans="1:4">
      <c r="A110" t="s">
        <v>2490</v>
      </c>
      <c r="B110" s="171" t="s">
        <v>2495</v>
      </c>
      <c r="C110" s="174"/>
      <c r="D110" t="s">
        <v>3114</v>
      </c>
    </row>
    <row r="111" spans="1:4">
      <c r="A111" t="s">
        <v>2504</v>
      </c>
      <c r="B111" s="20" t="s">
        <v>2520</v>
      </c>
      <c r="C111" s="180"/>
      <c r="D111" t="s">
        <v>3115</v>
      </c>
    </row>
    <row r="112" spans="1:4">
      <c r="A112" t="s">
        <v>2497</v>
      </c>
      <c r="B112" s="171" t="s">
        <v>2498</v>
      </c>
      <c r="C112" s="175"/>
      <c r="D112" t="s">
        <v>3116</v>
      </c>
    </row>
    <row r="113" spans="1:4">
      <c r="A113" t="s">
        <v>2505</v>
      </c>
      <c r="B113" s="20" t="s">
        <v>2501</v>
      </c>
      <c r="C113" s="179"/>
      <c r="D113" t="s">
        <v>3117</v>
      </c>
    </row>
    <row r="115" spans="1:4">
      <c r="A115" s="42" t="s">
        <v>3118</v>
      </c>
      <c r="B115" s="169"/>
      <c r="C115" s="159"/>
      <c r="D115" s="159"/>
    </row>
    <row r="116" spans="1:4">
      <c r="A116" s="9" t="s">
        <v>2479</v>
      </c>
      <c r="B116" s="170" t="s">
        <v>2480</v>
      </c>
      <c r="C116" s="9" t="s">
        <v>2481</v>
      </c>
      <c r="D116" s="9" t="s">
        <v>2482</v>
      </c>
    </row>
    <row r="117" spans="1:4">
      <c r="A117" t="s">
        <v>2529</v>
      </c>
      <c r="B117" s="20" t="s">
        <v>2523</v>
      </c>
      <c r="C117" s="188"/>
      <c r="D117" t="s">
        <v>3119</v>
      </c>
    </row>
    <row r="118" spans="1:4">
      <c r="A118" t="s">
        <v>2506</v>
      </c>
      <c r="B118" s="20" t="s">
        <v>2502</v>
      </c>
      <c r="C118" s="181"/>
      <c r="D118" t="s">
        <v>3120</v>
      </c>
    </row>
    <row r="120" spans="1:4">
      <c r="A120" s="42" t="s">
        <v>3121</v>
      </c>
      <c r="B120" s="169"/>
      <c r="C120" s="159"/>
      <c r="D120" s="159"/>
    </row>
    <row r="121" spans="1:4">
      <c r="A121" s="9" t="s">
        <v>2479</v>
      </c>
      <c r="B121" s="170" t="s">
        <v>2480</v>
      </c>
      <c r="C121" s="9" t="s">
        <v>2481</v>
      </c>
      <c r="D121" s="9" t="s">
        <v>2482</v>
      </c>
    </row>
    <row r="122" spans="1:4">
      <c r="A122" t="s">
        <v>2525</v>
      </c>
      <c r="B122" s="20" t="s">
        <v>2519</v>
      </c>
      <c r="C122" s="185"/>
      <c r="D122" t="s">
        <v>3122</v>
      </c>
    </row>
    <row r="123" spans="1:4">
      <c r="A123" t="s">
        <v>2505</v>
      </c>
      <c r="B123" s="20" t="s">
        <v>2501</v>
      </c>
      <c r="C123" s="179"/>
      <c r="D123" t="s">
        <v>3123</v>
      </c>
    </row>
    <row r="124" spans="1:4">
      <c r="A124" t="s">
        <v>2507</v>
      </c>
      <c r="B124" s="20" t="s">
        <v>2503</v>
      </c>
      <c r="C124" s="182"/>
      <c r="D124" t="s">
        <v>3124</v>
      </c>
    </row>
    <row r="125" spans="1:4">
      <c r="A125" t="s">
        <v>2497</v>
      </c>
      <c r="B125" s="171" t="s">
        <v>2498</v>
      </c>
      <c r="C125" s="175"/>
      <c r="D125" t="s">
        <v>3125</v>
      </c>
    </row>
    <row r="126" spans="1:4">
      <c r="A126" t="s">
        <v>2504</v>
      </c>
      <c r="B126" s="20" t="s">
        <v>2520</v>
      </c>
      <c r="C126" s="180"/>
      <c r="D126" t="s">
        <v>3126</v>
      </c>
    </row>
    <row r="127" spans="1:4">
      <c r="A127" t="s">
        <v>2484</v>
      </c>
      <c r="B127" s="171" t="s">
        <v>2494</v>
      </c>
      <c r="C127" s="173"/>
      <c r="D127" t="s">
        <v>3127</v>
      </c>
    </row>
    <row r="128" spans="1:4">
      <c r="A128" t="s">
        <v>2490</v>
      </c>
      <c r="B128" s="171" t="s">
        <v>2495</v>
      </c>
      <c r="C128" s="174"/>
      <c r="D128" t="s">
        <v>3128</v>
      </c>
    </row>
    <row r="130" spans="1:4">
      <c r="A130" s="42" t="s">
        <v>2849</v>
      </c>
      <c r="B130" s="169"/>
      <c r="C130" s="159"/>
      <c r="D130" s="159"/>
    </row>
    <row r="131" spans="1:4">
      <c r="A131" s="9" t="s">
        <v>2479</v>
      </c>
      <c r="B131" s="170" t="s">
        <v>2480</v>
      </c>
      <c r="C131" s="9" t="s">
        <v>2481</v>
      </c>
      <c r="D131" s="9" t="s">
        <v>2482</v>
      </c>
    </row>
    <row r="132" spans="1:4">
      <c r="A132" t="s">
        <v>2505</v>
      </c>
      <c r="B132" s="20" t="s">
        <v>2501</v>
      </c>
      <c r="C132" s="179"/>
      <c r="D132" t="s">
        <v>2850</v>
      </c>
    </row>
    <row r="133" spans="1:4">
      <c r="A133" t="s">
        <v>2497</v>
      </c>
      <c r="B133" s="171" t="s">
        <v>2498</v>
      </c>
      <c r="C133" s="175"/>
      <c r="D133" t="s">
        <v>2851</v>
      </c>
    </row>
    <row r="134" spans="1:4">
      <c r="A134" t="s">
        <v>2491</v>
      </c>
      <c r="B134" s="171" t="s">
        <v>2492</v>
      </c>
      <c r="C134" s="167"/>
      <c r="D134" t="s">
        <v>2545</v>
      </c>
    </row>
    <row r="135" spans="1:4">
      <c r="B135" s="171"/>
    </row>
    <row r="136" spans="1:4">
      <c r="A136" s="42" t="s">
        <v>2888</v>
      </c>
      <c r="B136" s="169"/>
      <c r="C136" s="159"/>
      <c r="D136" s="159"/>
    </row>
    <row r="137" spans="1:4">
      <c r="A137" s="9" t="s">
        <v>2479</v>
      </c>
      <c r="B137" s="170" t="s">
        <v>2480</v>
      </c>
      <c r="C137" s="9" t="s">
        <v>2481</v>
      </c>
      <c r="D137" s="9" t="s">
        <v>2482</v>
      </c>
    </row>
    <row r="138" spans="1:4">
      <c r="A138" t="s">
        <v>2490</v>
      </c>
      <c r="B138" s="171" t="s">
        <v>2495</v>
      </c>
      <c r="C138" s="174"/>
      <c r="D138" t="s">
        <v>2889</v>
      </c>
    </row>
    <row r="139" spans="1:4">
      <c r="A139" t="s">
        <v>2529</v>
      </c>
      <c r="B139" s="20" t="s">
        <v>2523</v>
      </c>
      <c r="C139" s="188"/>
      <c r="D139" t="s">
        <v>2890</v>
      </c>
    </row>
    <row r="140" spans="1:4">
      <c r="A140" t="s">
        <v>2507</v>
      </c>
      <c r="B140" s="20" t="s">
        <v>2503</v>
      </c>
      <c r="C140" s="182"/>
      <c r="D140" t="s">
        <v>2891</v>
      </c>
    </row>
    <row r="141" spans="1:4">
      <c r="A141" t="s">
        <v>2491</v>
      </c>
      <c r="B141" s="171" t="s">
        <v>2492</v>
      </c>
      <c r="C141" s="167"/>
      <c r="D141" t="s">
        <v>2545</v>
      </c>
    </row>
    <row r="143" spans="1:4">
      <c r="A143" s="42" t="s">
        <v>2547</v>
      </c>
      <c r="B143" s="169"/>
      <c r="C143" s="159"/>
      <c r="D143" s="159"/>
    </row>
    <row r="144" spans="1:4">
      <c r="A144" s="9" t="s">
        <v>2479</v>
      </c>
      <c r="B144" s="170" t="s">
        <v>2480</v>
      </c>
      <c r="C144" s="9" t="s">
        <v>2481</v>
      </c>
      <c r="D144" s="9" t="s">
        <v>2482</v>
      </c>
    </row>
    <row r="145" spans="1:4">
      <c r="A145" t="s">
        <v>2491</v>
      </c>
      <c r="B145" s="171" t="s">
        <v>2492</v>
      </c>
      <c r="C145" s="167"/>
      <c r="D145" t="s">
        <v>2548</v>
      </c>
    </row>
    <row r="146" spans="1:4">
      <c r="A146" t="s">
        <v>2505</v>
      </c>
      <c r="B146" s="20" t="s">
        <v>2501</v>
      </c>
      <c r="C146" s="179"/>
      <c r="D146" t="s">
        <v>2549</v>
      </c>
    </row>
    <row r="147" spans="1:4">
      <c r="A147" t="s">
        <v>2507</v>
      </c>
      <c r="B147" s="20" t="s">
        <v>2503</v>
      </c>
      <c r="C147" s="182"/>
      <c r="D147" t="s">
        <v>2641</v>
      </c>
    </row>
    <row r="148" spans="1:4">
      <c r="A148" t="s">
        <v>2506</v>
      </c>
      <c r="B148" s="20" t="s">
        <v>2502</v>
      </c>
      <c r="C148" s="181"/>
      <c r="D148" t="s">
        <v>2550</v>
      </c>
    </row>
    <row r="149" spans="1:4">
      <c r="A149" t="s">
        <v>2504</v>
      </c>
      <c r="B149" s="20" t="s">
        <v>2520</v>
      </c>
      <c r="C149" s="180"/>
      <c r="D149" t="s">
        <v>2551</v>
      </c>
    </row>
    <row r="150" spans="1:4">
      <c r="A150" t="s">
        <v>2484</v>
      </c>
      <c r="B150" s="171" t="s">
        <v>2494</v>
      </c>
      <c r="C150" s="173"/>
      <c r="D150" t="s">
        <v>2552</v>
      </c>
    </row>
    <row r="151" spans="1:4">
      <c r="A151" t="s">
        <v>2490</v>
      </c>
      <c r="B151" s="171" t="s">
        <v>2495</v>
      </c>
      <c r="C151" s="174"/>
      <c r="D151" t="s">
        <v>2553</v>
      </c>
    </row>
    <row r="152" spans="1:4">
      <c r="A152" t="s">
        <v>2497</v>
      </c>
      <c r="B152" s="171" t="s">
        <v>2498</v>
      </c>
      <c r="C152" s="175"/>
      <c r="D152" t="s">
        <v>2554</v>
      </c>
    </row>
    <row r="153" spans="1:4">
      <c r="A153" t="s">
        <v>2489</v>
      </c>
      <c r="B153" s="20" t="s">
        <v>2500</v>
      </c>
      <c r="C153" s="178"/>
      <c r="D153" t="s">
        <v>2555</v>
      </c>
    </row>
    <row r="155" spans="1:4">
      <c r="A155" s="42" t="s">
        <v>2546</v>
      </c>
      <c r="B155" s="169"/>
      <c r="C155" s="159"/>
      <c r="D155" s="159"/>
    </row>
    <row r="156" spans="1:4">
      <c r="A156" s="9" t="s">
        <v>2479</v>
      </c>
      <c r="B156" s="170" t="s">
        <v>2480</v>
      </c>
      <c r="C156" s="9" t="s">
        <v>2481</v>
      </c>
      <c r="D156" s="9" t="s">
        <v>2482</v>
      </c>
    </row>
    <row r="157" spans="1:4">
      <c r="A157" t="s">
        <v>2497</v>
      </c>
      <c r="B157" s="171" t="s">
        <v>2498</v>
      </c>
      <c r="C157" s="175"/>
      <c r="D157" t="s">
        <v>2659</v>
      </c>
    </row>
    <row r="158" spans="1:4">
      <c r="A158" t="s">
        <v>2504</v>
      </c>
      <c r="B158" s="20" t="s">
        <v>2520</v>
      </c>
      <c r="C158" s="180"/>
      <c r="D158" t="s">
        <v>2660</v>
      </c>
    </row>
    <row r="159" spans="1:4">
      <c r="A159" t="s">
        <v>2490</v>
      </c>
      <c r="B159" s="171" t="s">
        <v>2495</v>
      </c>
      <c r="C159" s="174"/>
      <c r="D159" t="s">
        <v>2650</v>
      </c>
    </row>
    <row r="160" spans="1:4">
      <c r="A160" t="s">
        <v>2505</v>
      </c>
      <c r="B160" s="20" t="s">
        <v>2501</v>
      </c>
      <c r="C160" s="179"/>
      <c r="D160" t="s">
        <v>2651</v>
      </c>
    </row>
    <row r="161" spans="1:4">
      <c r="A161" t="s">
        <v>2491</v>
      </c>
      <c r="B161" s="171" t="s">
        <v>2492</v>
      </c>
      <c r="C161" s="167"/>
      <c r="D161" t="s">
        <v>2545</v>
      </c>
    </row>
    <row r="163" spans="1:4">
      <c r="A163" s="42" t="s">
        <v>2483</v>
      </c>
      <c r="B163" s="169"/>
      <c r="C163" s="159"/>
      <c r="D163" s="159"/>
    </row>
    <row r="164" spans="1:4">
      <c r="A164" s="9" t="s">
        <v>2479</v>
      </c>
      <c r="B164" s="170" t="s">
        <v>2480</v>
      </c>
      <c r="C164" s="9" t="s">
        <v>2481</v>
      </c>
      <c r="D164" s="9" t="s">
        <v>2482</v>
      </c>
    </row>
    <row r="165" spans="1:4">
      <c r="A165" t="s">
        <v>2504</v>
      </c>
      <c r="B165" s="20" t="s">
        <v>2520</v>
      </c>
      <c r="C165" s="180"/>
      <c r="D165" t="s">
        <v>2232</v>
      </c>
    </row>
    <row r="166" spans="1:4">
      <c r="A166" t="s">
        <v>2484</v>
      </c>
      <c r="B166" s="171" t="s">
        <v>2494</v>
      </c>
      <c r="C166" s="173"/>
      <c r="D166" t="s">
        <v>2234</v>
      </c>
    </row>
    <row r="167" spans="1:4">
      <c r="A167" t="s">
        <v>2490</v>
      </c>
      <c r="B167" s="171" t="s">
        <v>2495</v>
      </c>
      <c r="C167" s="174"/>
      <c r="D167" t="s">
        <v>2233</v>
      </c>
    </row>
    <row r="168" spans="1:4">
      <c r="A168" t="s">
        <v>2489</v>
      </c>
      <c r="B168" s="20" t="s">
        <v>2500</v>
      </c>
      <c r="C168" s="176"/>
      <c r="D168" t="s">
        <v>2486</v>
      </c>
    </row>
    <row r="169" spans="1:4">
      <c r="A169" t="s">
        <v>2505</v>
      </c>
      <c r="B169" s="20" t="s">
        <v>2501</v>
      </c>
      <c r="C169" s="179"/>
      <c r="D169" t="s">
        <v>2487</v>
      </c>
    </row>
    <row r="170" spans="1:4">
      <c r="A170" t="s">
        <v>2491</v>
      </c>
      <c r="B170" s="171" t="s">
        <v>2492</v>
      </c>
      <c r="C170" s="167"/>
      <c r="D170" t="s">
        <v>2235</v>
      </c>
    </row>
    <row r="171" spans="1:4">
      <c r="A171" t="s">
        <v>2497</v>
      </c>
      <c r="B171" s="171" t="s">
        <v>2498</v>
      </c>
      <c r="C171" s="175"/>
      <c r="D171" t="s">
        <v>2496</v>
      </c>
    </row>
    <row r="173" spans="1:4">
      <c r="A173" s="42" t="s">
        <v>2530</v>
      </c>
      <c r="B173" s="169"/>
      <c r="C173" s="159"/>
      <c r="D173" s="159"/>
    </row>
    <row r="174" spans="1:4">
      <c r="A174" s="9" t="s">
        <v>2479</v>
      </c>
      <c r="B174" s="170" t="s">
        <v>2480</v>
      </c>
      <c r="C174" s="9" t="s">
        <v>2481</v>
      </c>
      <c r="D174" s="9" t="s">
        <v>2482</v>
      </c>
    </row>
    <row r="175" spans="1:4">
      <c r="A175" t="s">
        <v>2490</v>
      </c>
      <c r="B175" s="171" t="s">
        <v>2495</v>
      </c>
      <c r="C175" s="174"/>
      <c r="D175" t="s">
        <v>138</v>
      </c>
    </row>
    <row r="176" spans="1:4">
      <c r="A176" t="s">
        <v>2478</v>
      </c>
      <c r="B176" s="172" t="s">
        <v>2485</v>
      </c>
      <c r="C176" s="168"/>
      <c r="D176" t="s">
        <v>2532</v>
      </c>
    </row>
    <row r="177" spans="1:4">
      <c r="A177" t="s">
        <v>2529</v>
      </c>
      <c r="B177" s="20" t="s">
        <v>2523</v>
      </c>
      <c r="C177" s="188"/>
      <c r="D177" t="s">
        <v>2539</v>
      </c>
    </row>
    <row r="178" spans="1:4">
      <c r="A178" t="s">
        <v>2497</v>
      </c>
      <c r="B178" s="171" t="s">
        <v>2498</v>
      </c>
      <c r="C178" s="175"/>
      <c r="D178" t="s">
        <v>2533</v>
      </c>
    </row>
    <row r="179" spans="1:4">
      <c r="A179" t="s">
        <v>2506</v>
      </c>
      <c r="B179" s="20" t="s">
        <v>2502</v>
      </c>
      <c r="C179" s="181"/>
      <c r="D179" t="s">
        <v>2534</v>
      </c>
    </row>
    <row r="180" spans="1:4">
      <c r="A180" t="s">
        <v>2505</v>
      </c>
      <c r="B180" s="20" t="s">
        <v>2501</v>
      </c>
      <c r="C180" s="179"/>
      <c r="D180" t="s">
        <v>2535</v>
      </c>
    </row>
    <row r="181" spans="1:4">
      <c r="A181" t="s">
        <v>2524</v>
      </c>
      <c r="B181" s="20" t="s">
        <v>2521</v>
      </c>
      <c r="C181" s="187"/>
      <c r="D181" t="s">
        <v>2536</v>
      </c>
    </row>
    <row r="182" spans="1:4">
      <c r="A182" t="s">
        <v>2491</v>
      </c>
      <c r="B182" s="171" t="s">
        <v>2492</v>
      </c>
      <c r="C182" s="167"/>
      <c r="D182" t="s">
        <v>2540</v>
      </c>
    </row>
    <row r="183" spans="1:4">
      <c r="A183" t="s">
        <v>2504</v>
      </c>
      <c r="B183" s="20" t="s">
        <v>2520</v>
      </c>
      <c r="C183" s="180"/>
      <c r="D183" t="s">
        <v>2325</v>
      </c>
    </row>
    <row r="184" spans="1:4">
      <c r="A184" t="s">
        <v>2507</v>
      </c>
      <c r="B184" s="20" t="s">
        <v>2503</v>
      </c>
      <c r="C184" s="182"/>
      <c r="D184" t="s">
        <v>3093</v>
      </c>
    </row>
    <row r="185" spans="1:4">
      <c r="A185" t="s">
        <v>2484</v>
      </c>
      <c r="B185" s="171" t="s">
        <v>2494</v>
      </c>
      <c r="C185" s="173"/>
      <c r="D185" t="s">
        <v>2531</v>
      </c>
    </row>
    <row r="187" spans="1:4">
      <c r="A187" s="42" t="s">
        <v>2556</v>
      </c>
      <c r="B187" s="169"/>
      <c r="C187" s="159"/>
      <c r="D187" s="159"/>
    </row>
    <row r="188" spans="1:4">
      <c r="A188" s="9" t="s">
        <v>2479</v>
      </c>
      <c r="B188" s="170" t="s">
        <v>2480</v>
      </c>
      <c r="C188" s="9" t="s">
        <v>2481</v>
      </c>
      <c r="D188" s="9" t="s">
        <v>2482</v>
      </c>
    </row>
    <row r="189" spans="1:4">
      <c r="A189" t="s">
        <v>2484</v>
      </c>
      <c r="B189" s="171" t="s">
        <v>2494</v>
      </c>
      <c r="C189" s="173"/>
      <c r="D189" t="s">
        <v>2737</v>
      </c>
    </row>
    <row r="190" spans="1:4">
      <c r="A190" t="s">
        <v>2490</v>
      </c>
      <c r="B190" s="171" t="s">
        <v>2495</v>
      </c>
      <c r="C190" s="174"/>
      <c r="D190" t="s">
        <v>3004</v>
      </c>
    </row>
    <row r="191" spans="1:4">
      <c r="A191" t="s">
        <v>2489</v>
      </c>
      <c r="B191" s="20" t="s">
        <v>2500</v>
      </c>
      <c r="C191" s="176"/>
      <c r="D191" t="s">
        <v>3005</v>
      </c>
    </row>
    <row r="192" spans="1:4">
      <c r="A192" t="s">
        <v>2525</v>
      </c>
      <c r="B192" s="20" t="s">
        <v>2519</v>
      </c>
      <c r="C192" s="185"/>
      <c r="D192" t="s">
        <v>3006</v>
      </c>
    </row>
    <row r="193" spans="1:4">
      <c r="A193" t="s">
        <v>2526</v>
      </c>
      <c r="B193" s="20" t="s">
        <v>2349</v>
      </c>
      <c r="C193" s="184"/>
      <c r="D193" t="s">
        <v>3007</v>
      </c>
    </row>
    <row r="194" spans="1:4">
      <c r="A194" t="s">
        <v>2497</v>
      </c>
      <c r="B194" s="171" t="s">
        <v>2498</v>
      </c>
      <c r="C194" s="175"/>
      <c r="D194" t="s">
        <v>3008</v>
      </c>
    </row>
    <row r="195" spans="1:4">
      <c r="A195" t="s">
        <v>2506</v>
      </c>
      <c r="B195" s="20" t="s">
        <v>2502</v>
      </c>
      <c r="C195" s="181"/>
      <c r="D195" t="s">
        <v>3009</v>
      </c>
    </row>
    <row r="196" spans="1:4">
      <c r="A196" t="s">
        <v>2491</v>
      </c>
      <c r="B196" s="171" t="s">
        <v>2492</v>
      </c>
      <c r="C196" s="167"/>
      <c r="D196" t="s">
        <v>3010</v>
      </c>
    </row>
    <row r="197" spans="1:4">
      <c r="A197" t="s">
        <v>2504</v>
      </c>
      <c r="B197" s="20" t="s">
        <v>2520</v>
      </c>
      <c r="C197" s="180"/>
      <c r="D197" t="s">
        <v>2557</v>
      </c>
    </row>
    <row r="198" spans="1:4">
      <c r="A198" t="s">
        <v>2528</v>
      </c>
      <c r="B198" s="20" t="s">
        <v>2522</v>
      </c>
      <c r="C198" s="186"/>
      <c r="D198" t="s">
        <v>3011</v>
      </c>
    </row>
    <row r="199" spans="1:4">
      <c r="A199" t="s">
        <v>2571</v>
      </c>
      <c r="B199" s="171" t="s">
        <v>2573</v>
      </c>
      <c r="C199" s="189"/>
      <c r="D199" t="s">
        <v>3012</v>
      </c>
    </row>
    <row r="200" spans="1:4">
      <c r="A200" t="s">
        <v>2524</v>
      </c>
      <c r="B200" s="20" t="s">
        <v>2521</v>
      </c>
      <c r="C200" s="187"/>
      <c r="D200" t="s">
        <v>3013</v>
      </c>
    </row>
    <row r="201" spans="1:4">
      <c r="A201" t="s">
        <v>2478</v>
      </c>
      <c r="B201" s="172" t="s">
        <v>2485</v>
      </c>
      <c r="C201" s="168"/>
      <c r="D201" t="s">
        <v>2558</v>
      </c>
    </row>
    <row r="202" spans="1:4">
      <c r="A202" t="s">
        <v>2505</v>
      </c>
      <c r="B202" s="20" t="s">
        <v>2501</v>
      </c>
      <c r="C202" s="179"/>
      <c r="D202" t="s">
        <v>3014</v>
      </c>
    </row>
    <row r="203" spans="1:4">
      <c r="A203" t="s">
        <v>2572</v>
      </c>
      <c r="B203" s="171">
        <v>740000</v>
      </c>
      <c r="C203" s="190"/>
      <c r="D203" t="s">
        <v>3015</v>
      </c>
    </row>
    <row r="204" spans="1:4">
      <c r="A204" t="s">
        <v>2507</v>
      </c>
      <c r="B204" s="20" t="s">
        <v>2503</v>
      </c>
      <c r="C204" s="182"/>
      <c r="D204" t="s">
        <v>3016</v>
      </c>
    </row>
    <row r="205" spans="1:4">
      <c r="A205" t="s">
        <v>2514</v>
      </c>
      <c r="B205" s="20" t="s">
        <v>2513</v>
      </c>
      <c r="C205" s="183"/>
      <c r="D205" t="s">
        <v>3017</v>
      </c>
    </row>
    <row r="206" spans="1:4">
      <c r="A206" t="s">
        <v>2529</v>
      </c>
      <c r="B206" s="20" t="s">
        <v>2523</v>
      </c>
      <c r="C206" s="188"/>
      <c r="D206" t="s">
        <v>3018</v>
      </c>
    </row>
    <row r="207" spans="1:4">
      <c r="A207" t="s">
        <v>2488</v>
      </c>
      <c r="B207" s="171" t="s">
        <v>2493</v>
      </c>
      <c r="C207" s="177"/>
      <c r="D207" t="s">
        <v>3019</v>
      </c>
    </row>
    <row r="208" spans="1:4">
      <c r="A208" t="s">
        <v>3031</v>
      </c>
      <c r="B208" s="204" t="s">
        <v>3024</v>
      </c>
      <c r="C208" s="203"/>
      <c r="D208" t="s">
        <v>3020</v>
      </c>
    </row>
    <row r="209" spans="1:4">
      <c r="A209" t="s">
        <v>3028</v>
      </c>
      <c r="B209" s="171" t="s">
        <v>3025</v>
      </c>
      <c r="C209" s="205"/>
      <c r="D209" t="s">
        <v>3021</v>
      </c>
    </row>
    <row r="210" spans="1:4">
      <c r="A210" t="s">
        <v>3029</v>
      </c>
      <c r="B210" t="s">
        <v>3026</v>
      </c>
      <c r="C210" s="206"/>
      <c r="D210" t="s">
        <v>3022</v>
      </c>
    </row>
    <row r="211" spans="1:4">
      <c r="A211" t="s">
        <v>3030</v>
      </c>
      <c r="B211" s="17" t="s">
        <v>3027</v>
      </c>
      <c r="C211" s="207"/>
      <c r="D211" t="s">
        <v>3023</v>
      </c>
    </row>
    <row r="213" spans="1:4">
      <c r="A213" s="42" t="s">
        <v>2559</v>
      </c>
      <c r="B213" s="169"/>
      <c r="C213" s="159"/>
      <c r="D213" s="159"/>
    </row>
    <row r="214" spans="1:4">
      <c r="A214" s="9" t="s">
        <v>2479</v>
      </c>
      <c r="B214" s="170" t="s">
        <v>2480</v>
      </c>
      <c r="C214" s="9" t="s">
        <v>2481</v>
      </c>
      <c r="D214" s="9" t="s">
        <v>2482</v>
      </c>
    </row>
    <row r="215" spans="1:4">
      <c r="A215" t="s">
        <v>2491</v>
      </c>
      <c r="B215" s="171" t="s">
        <v>2492</v>
      </c>
      <c r="C215" s="167"/>
      <c r="D215" t="s">
        <v>121</v>
      </c>
    </row>
    <row r="216" spans="1:4">
      <c r="A216" t="s">
        <v>2497</v>
      </c>
      <c r="B216" s="171" t="s">
        <v>2498</v>
      </c>
      <c r="C216" s="175"/>
      <c r="D216" t="s">
        <v>120</v>
      </c>
    </row>
    <row r="217" spans="1:4">
      <c r="A217" t="s">
        <v>2504</v>
      </c>
      <c r="B217" s="20" t="s">
        <v>2520</v>
      </c>
      <c r="C217" s="180"/>
      <c r="D217" t="s">
        <v>119</v>
      </c>
    </row>
    <row r="218" spans="1:4">
      <c r="A218" t="s">
        <v>2505</v>
      </c>
      <c r="B218" s="20" t="s">
        <v>2501</v>
      </c>
      <c r="C218" s="179"/>
      <c r="D218" t="s">
        <v>117</v>
      </c>
    </row>
    <row r="219" spans="1:4">
      <c r="A219" t="s">
        <v>2490</v>
      </c>
      <c r="B219" s="171" t="s">
        <v>2495</v>
      </c>
      <c r="C219" s="174"/>
      <c r="D219" t="s">
        <v>116</v>
      </c>
    </row>
    <row r="221" spans="1:4">
      <c r="A221" s="42" t="s">
        <v>2560</v>
      </c>
      <c r="B221" s="169"/>
      <c r="C221" s="159"/>
      <c r="D221" s="159"/>
    </row>
    <row r="222" spans="1:4">
      <c r="A222" s="9" t="s">
        <v>2479</v>
      </c>
      <c r="B222" s="170" t="s">
        <v>2480</v>
      </c>
      <c r="C222" s="9" t="s">
        <v>2481</v>
      </c>
      <c r="D222" s="9" t="s">
        <v>2482</v>
      </c>
    </row>
    <row r="223" spans="1:4">
      <c r="A223" t="s">
        <v>2478</v>
      </c>
      <c r="B223" s="172" t="s">
        <v>2485</v>
      </c>
      <c r="C223" s="168"/>
      <c r="D223" t="s">
        <v>159</v>
      </c>
    </row>
    <row r="224" spans="1:4">
      <c r="A224" t="s">
        <v>2497</v>
      </c>
      <c r="B224" s="171" t="s">
        <v>2498</v>
      </c>
      <c r="C224" s="175"/>
      <c r="D224" t="s">
        <v>268</v>
      </c>
    </row>
    <row r="225" spans="1:4">
      <c r="A225" t="s">
        <v>2484</v>
      </c>
      <c r="B225" s="171" t="s">
        <v>2494</v>
      </c>
      <c r="C225" s="173"/>
      <c r="D225" t="s">
        <v>269</v>
      </c>
    </row>
    <row r="227" spans="1:4">
      <c r="A227" s="42" t="s">
        <v>2599</v>
      </c>
      <c r="B227" s="169"/>
      <c r="C227" s="159"/>
      <c r="D227" s="159"/>
    </row>
    <row r="228" spans="1:4">
      <c r="A228" s="9" t="s">
        <v>2479</v>
      </c>
      <c r="B228" s="170" t="s">
        <v>2480</v>
      </c>
      <c r="C228" s="9" t="s">
        <v>2481</v>
      </c>
      <c r="D228" s="9" t="s">
        <v>2482</v>
      </c>
    </row>
    <row r="229" spans="1:4">
      <c r="A229" t="s">
        <v>2489</v>
      </c>
      <c r="B229" s="20" t="s">
        <v>2500</v>
      </c>
      <c r="C229" s="176"/>
      <c r="D229" t="s">
        <v>2453</v>
      </c>
    </row>
    <row r="230" spans="1:4">
      <c r="A230" t="s">
        <v>2504</v>
      </c>
      <c r="B230" s="20" t="s">
        <v>2520</v>
      </c>
      <c r="C230" s="180"/>
      <c r="D230" t="s">
        <v>89</v>
      </c>
    </row>
    <row r="231" spans="1:4">
      <c r="A231" t="s">
        <v>2490</v>
      </c>
      <c r="B231" s="171" t="s">
        <v>2495</v>
      </c>
      <c r="C231" s="174"/>
      <c r="D231" t="s">
        <v>83</v>
      </c>
    </row>
    <row r="232" spans="1:4">
      <c r="A232" t="s">
        <v>2524</v>
      </c>
      <c r="B232" s="20" t="s">
        <v>2521</v>
      </c>
      <c r="C232" s="187"/>
      <c r="D232" t="s">
        <v>2600</v>
      </c>
    </row>
    <row r="233" spans="1:4">
      <c r="A233" t="s">
        <v>2505</v>
      </c>
      <c r="B233" s="20" t="s">
        <v>2501</v>
      </c>
      <c r="C233" s="179"/>
      <c r="D233" t="s">
        <v>2601</v>
      </c>
    </row>
    <row r="234" spans="1:4">
      <c r="A234" t="s">
        <v>2497</v>
      </c>
      <c r="B234" s="171" t="s">
        <v>2498</v>
      </c>
      <c r="C234" s="175"/>
      <c r="D234" t="s">
        <v>94</v>
      </c>
    </row>
    <row r="235" spans="1:4">
      <c r="A235" t="s">
        <v>2506</v>
      </c>
      <c r="B235" s="20" t="s">
        <v>2502</v>
      </c>
      <c r="C235" s="181"/>
      <c r="D235" t="s">
        <v>93</v>
      </c>
    </row>
    <row r="236" spans="1:4">
      <c r="A236" t="s">
        <v>2491</v>
      </c>
      <c r="B236" s="171" t="s">
        <v>2492</v>
      </c>
      <c r="C236" s="167"/>
      <c r="D236" t="s">
        <v>92</v>
      </c>
    </row>
    <row r="237" spans="1:4">
      <c r="A237" t="s">
        <v>2484</v>
      </c>
      <c r="B237" s="171" t="s">
        <v>2494</v>
      </c>
      <c r="C237" s="173"/>
      <c r="D237" t="s">
        <v>91</v>
      </c>
    </row>
    <row r="239" spans="1:4">
      <c r="A239" s="42" t="s">
        <v>2604</v>
      </c>
      <c r="B239" s="169"/>
      <c r="C239" s="159"/>
      <c r="D239" s="159"/>
    </row>
    <row r="240" spans="1:4">
      <c r="A240" s="9" t="s">
        <v>2479</v>
      </c>
      <c r="B240" s="170" t="s">
        <v>2480</v>
      </c>
      <c r="C240" s="9" t="s">
        <v>2481</v>
      </c>
      <c r="D240" s="9" t="s">
        <v>2482</v>
      </c>
    </row>
    <row r="241" spans="1:4">
      <c r="A241" t="s">
        <v>2489</v>
      </c>
      <c r="B241" s="20" t="s">
        <v>2500</v>
      </c>
      <c r="C241" s="176"/>
      <c r="D241" t="s">
        <v>2453</v>
      </c>
    </row>
    <row r="242" spans="1:4">
      <c r="A242" t="s">
        <v>2507</v>
      </c>
      <c r="B242" s="20" t="s">
        <v>2503</v>
      </c>
      <c r="C242" s="182"/>
      <c r="D242" t="s">
        <v>2562</v>
      </c>
    </row>
    <row r="243" spans="1:4">
      <c r="A243" t="s">
        <v>2497</v>
      </c>
      <c r="B243" s="171" t="s">
        <v>2498</v>
      </c>
      <c r="C243" s="175"/>
      <c r="D243" t="s">
        <v>88</v>
      </c>
    </row>
    <row r="244" spans="1:4">
      <c r="A244" t="s">
        <v>2504</v>
      </c>
      <c r="B244" s="20" t="s">
        <v>2520</v>
      </c>
      <c r="C244" s="180"/>
      <c r="D244" t="s">
        <v>89</v>
      </c>
    </row>
    <row r="245" spans="1:4">
      <c r="A245" t="s">
        <v>2490</v>
      </c>
      <c r="B245" s="171" t="s">
        <v>2495</v>
      </c>
      <c r="C245" s="174"/>
      <c r="D245" t="s">
        <v>83</v>
      </c>
    </row>
    <row r="246" spans="1:4">
      <c r="A246" t="s">
        <v>2505</v>
      </c>
      <c r="B246" s="20" t="s">
        <v>2501</v>
      </c>
      <c r="C246" s="179"/>
      <c r="D246" t="s">
        <v>2602</v>
      </c>
    </row>
    <row r="247" spans="1:4">
      <c r="A247" t="s">
        <v>2484</v>
      </c>
      <c r="B247" s="171" t="s">
        <v>2494</v>
      </c>
      <c r="C247" s="173"/>
      <c r="D247" t="s">
        <v>433</v>
      </c>
    </row>
    <row r="248" spans="1:4">
      <c r="A248" t="s">
        <v>2571</v>
      </c>
      <c r="B248" s="171" t="s">
        <v>2573</v>
      </c>
      <c r="C248" s="189"/>
      <c r="D248" t="s">
        <v>2570</v>
      </c>
    </row>
    <row r="249" spans="1:4">
      <c r="A249" t="s">
        <v>2572</v>
      </c>
      <c r="B249" s="171">
        <v>740000</v>
      </c>
      <c r="C249" s="190"/>
      <c r="D249" t="s">
        <v>2450</v>
      </c>
    </row>
    <row r="250" spans="1:4">
      <c r="A250" t="s">
        <v>2491</v>
      </c>
      <c r="B250" s="171" t="s">
        <v>2492</v>
      </c>
      <c r="C250" s="167"/>
      <c r="D250" t="s">
        <v>2603</v>
      </c>
    </row>
    <row r="252" spans="1:4">
      <c r="A252" s="42" t="s">
        <v>3489</v>
      </c>
      <c r="B252" s="169"/>
      <c r="C252" s="159"/>
      <c r="D252" s="159"/>
    </row>
    <row r="253" spans="1:4">
      <c r="A253" s="9" t="s">
        <v>2479</v>
      </c>
      <c r="B253" s="170" t="s">
        <v>2480</v>
      </c>
      <c r="C253" s="9" t="s">
        <v>2481</v>
      </c>
      <c r="D253" s="9" t="s">
        <v>2482</v>
      </c>
    </row>
    <row r="254" spans="1:4">
      <c r="A254" t="s">
        <v>2526</v>
      </c>
      <c r="B254" s="20" t="s">
        <v>2349</v>
      </c>
      <c r="C254" s="184"/>
      <c r="D254" t="s">
        <v>3497</v>
      </c>
    </row>
    <row r="255" spans="1:4">
      <c r="A255" t="s">
        <v>2504</v>
      </c>
      <c r="B255" s="20" t="s">
        <v>2520</v>
      </c>
      <c r="C255" s="180"/>
      <c r="D255" t="s">
        <v>3498</v>
      </c>
    </row>
    <row r="256" spans="1:4">
      <c r="A256" t="s">
        <v>2525</v>
      </c>
      <c r="B256" s="20" t="s">
        <v>2519</v>
      </c>
      <c r="C256" s="185"/>
      <c r="D256" t="s">
        <v>3499</v>
      </c>
    </row>
    <row r="257" spans="1:4">
      <c r="A257" t="s">
        <v>2490</v>
      </c>
      <c r="B257" s="171" t="s">
        <v>2495</v>
      </c>
      <c r="C257" s="174"/>
      <c r="D257" t="s">
        <v>3500</v>
      </c>
    </row>
    <row r="258" spans="1:4">
      <c r="A258" t="s">
        <v>2505</v>
      </c>
      <c r="B258" s="20" t="s">
        <v>2501</v>
      </c>
      <c r="C258" s="179"/>
      <c r="D258" t="s">
        <v>3501</v>
      </c>
    </row>
    <row r="259" spans="1:4">
      <c r="A259" t="s">
        <v>2484</v>
      </c>
      <c r="B259" s="171" t="s">
        <v>2494</v>
      </c>
      <c r="C259" s="173"/>
      <c r="D259" t="s">
        <v>3502</v>
      </c>
    </row>
    <row r="260" spans="1:4">
      <c r="A260" t="s">
        <v>2506</v>
      </c>
      <c r="B260" s="20" t="s">
        <v>2502</v>
      </c>
      <c r="C260" s="181"/>
      <c r="D260" t="s">
        <v>3503</v>
      </c>
    </row>
    <row r="261" spans="1:4">
      <c r="A261" t="s">
        <v>2529</v>
      </c>
      <c r="B261" s="20" t="s">
        <v>2523</v>
      </c>
      <c r="C261" s="188"/>
      <c r="D261" t="s">
        <v>3504</v>
      </c>
    </row>
    <row r="263" spans="1:4">
      <c r="A263" s="42" t="s">
        <v>2605</v>
      </c>
      <c r="B263" s="169"/>
      <c r="C263" s="159"/>
      <c r="D263" s="159"/>
    </row>
    <row r="264" spans="1:4">
      <c r="A264" s="9" t="s">
        <v>2479</v>
      </c>
      <c r="B264" s="170" t="s">
        <v>2480</v>
      </c>
      <c r="C264" s="9" t="s">
        <v>2481</v>
      </c>
      <c r="D264" s="9" t="s">
        <v>2482</v>
      </c>
    </row>
    <row r="265" spans="1:4">
      <c r="A265" t="s">
        <v>2489</v>
      </c>
      <c r="B265" s="20" t="s">
        <v>2500</v>
      </c>
      <c r="C265" s="176"/>
      <c r="D265" t="s">
        <v>2453</v>
      </c>
    </row>
    <row r="266" spans="1:4">
      <c r="A266" t="s">
        <v>2484</v>
      </c>
      <c r="B266" s="171" t="s">
        <v>2494</v>
      </c>
      <c r="C266" s="173"/>
      <c r="D266" t="s">
        <v>433</v>
      </c>
    </row>
    <row r="267" spans="1:4">
      <c r="A267" t="s">
        <v>2507</v>
      </c>
      <c r="B267" s="20" t="s">
        <v>2503</v>
      </c>
      <c r="C267" s="182"/>
      <c r="D267" t="s">
        <v>2562</v>
      </c>
    </row>
    <row r="268" spans="1:4">
      <c r="A268" t="s">
        <v>2497</v>
      </c>
      <c r="B268" s="171" t="s">
        <v>2498</v>
      </c>
      <c r="C268" s="175"/>
      <c r="D268" t="s">
        <v>88</v>
      </c>
    </row>
    <row r="269" spans="1:4">
      <c r="A269" t="s">
        <v>2524</v>
      </c>
      <c r="B269" s="20" t="s">
        <v>2521</v>
      </c>
      <c r="C269" s="187"/>
      <c r="D269" t="s">
        <v>2598</v>
      </c>
    </row>
    <row r="270" spans="1:4">
      <c r="A270" t="s">
        <v>2571</v>
      </c>
      <c r="B270" s="171" t="s">
        <v>2573</v>
      </c>
      <c r="C270" s="189"/>
      <c r="D270" t="s">
        <v>2570</v>
      </c>
    </row>
    <row r="271" spans="1:4">
      <c r="A271" t="s">
        <v>2491</v>
      </c>
      <c r="B271" s="171" t="s">
        <v>2492</v>
      </c>
      <c r="C271" s="167"/>
      <c r="D271" t="s">
        <v>2603</v>
      </c>
    </row>
    <row r="272" spans="1:4">
      <c r="A272" t="s">
        <v>2505</v>
      </c>
      <c r="B272" s="20" t="s">
        <v>2501</v>
      </c>
      <c r="C272" s="179"/>
      <c r="D272" t="s">
        <v>2602</v>
      </c>
    </row>
    <row r="273" spans="1:4">
      <c r="A273" t="s">
        <v>2490</v>
      </c>
      <c r="B273" s="171" t="s">
        <v>2495</v>
      </c>
      <c r="C273" s="174"/>
      <c r="D273" t="s">
        <v>83</v>
      </c>
    </row>
    <row r="274" spans="1:4">
      <c r="A274" t="s">
        <v>2504</v>
      </c>
      <c r="B274" s="20" t="s">
        <v>2520</v>
      </c>
      <c r="C274" s="180"/>
      <c r="D274" t="s">
        <v>89</v>
      </c>
    </row>
    <row r="276" spans="1:4">
      <c r="A276" s="42" t="s">
        <v>2579</v>
      </c>
      <c r="B276" s="169"/>
      <c r="C276" s="159"/>
      <c r="D276" s="159"/>
    </row>
    <row r="277" spans="1:4">
      <c r="A277" s="9" t="s">
        <v>2479</v>
      </c>
      <c r="B277" s="170" t="s">
        <v>2480</v>
      </c>
      <c r="C277" s="9" t="s">
        <v>2481</v>
      </c>
      <c r="D277" s="9" t="s">
        <v>2482</v>
      </c>
    </row>
    <row r="278" spans="1:4">
      <c r="A278" t="s">
        <v>2489</v>
      </c>
      <c r="B278" s="20" t="s">
        <v>2500</v>
      </c>
      <c r="C278" s="176"/>
      <c r="D278" t="s">
        <v>423</v>
      </c>
    </row>
    <row r="279" spans="1:4">
      <c r="A279" t="s">
        <v>2528</v>
      </c>
      <c r="B279" s="20" t="s">
        <v>2522</v>
      </c>
      <c r="C279" s="186"/>
      <c r="D279" t="s">
        <v>2452</v>
      </c>
    </row>
    <row r="280" spans="1:4">
      <c r="A280" t="s">
        <v>2497</v>
      </c>
      <c r="B280" s="171" t="s">
        <v>2498</v>
      </c>
      <c r="C280" s="175"/>
      <c r="D280" t="s">
        <v>88</v>
      </c>
    </row>
    <row r="281" spans="1:4">
      <c r="A281" t="s">
        <v>2504</v>
      </c>
      <c r="B281" s="20" t="s">
        <v>2520</v>
      </c>
      <c r="C281" s="180"/>
      <c r="D281" t="s">
        <v>2568</v>
      </c>
    </row>
    <row r="282" spans="1:4">
      <c r="A282" t="s">
        <v>2524</v>
      </c>
      <c r="B282" s="20" t="s">
        <v>2521</v>
      </c>
      <c r="C282" s="187"/>
      <c r="D282" t="s">
        <v>2569</v>
      </c>
    </row>
    <row r="283" spans="1:4">
      <c r="A283" t="s">
        <v>2478</v>
      </c>
      <c r="B283" s="172" t="s">
        <v>2485</v>
      </c>
      <c r="C283" s="168"/>
      <c r="D283" t="s">
        <v>85</v>
      </c>
    </row>
    <row r="284" spans="1:4">
      <c r="A284" t="s">
        <v>2506</v>
      </c>
      <c r="B284" s="20" t="s">
        <v>2502</v>
      </c>
      <c r="C284" s="181"/>
      <c r="D284" t="s">
        <v>84</v>
      </c>
    </row>
    <row r="285" spans="1:4">
      <c r="A285" t="s">
        <v>2490</v>
      </c>
      <c r="B285" s="171" t="s">
        <v>2495</v>
      </c>
      <c r="C285" s="174"/>
      <c r="D285" t="s">
        <v>83</v>
      </c>
    </row>
    <row r="286" spans="1:4">
      <c r="A286" t="s">
        <v>2514</v>
      </c>
      <c r="B286" s="20" t="s">
        <v>2513</v>
      </c>
      <c r="C286" s="183"/>
      <c r="D286" t="s">
        <v>430</v>
      </c>
    </row>
    <row r="287" spans="1:4">
      <c r="A287" t="s">
        <v>2484</v>
      </c>
      <c r="B287" s="171" t="s">
        <v>2494</v>
      </c>
      <c r="C287" s="173"/>
      <c r="D287" t="s">
        <v>433</v>
      </c>
    </row>
    <row r="288" spans="1:4">
      <c r="A288" t="s">
        <v>2572</v>
      </c>
      <c r="B288" s="171">
        <v>740000</v>
      </c>
      <c r="C288" s="190"/>
      <c r="D288" t="s">
        <v>2450</v>
      </c>
    </row>
    <row r="289" spans="1:4">
      <c r="B289" s="171"/>
    </row>
    <row r="290" spans="1:4">
      <c r="A290" s="42" t="s">
        <v>2579</v>
      </c>
      <c r="B290" s="169"/>
      <c r="C290" s="159"/>
      <c r="D290" s="159"/>
    </row>
    <row r="291" spans="1:4">
      <c r="A291" s="9" t="s">
        <v>2479</v>
      </c>
      <c r="B291" s="170" t="s">
        <v>2480</v>
      </c>
      <c r="C291" s="9" t="s">
        <v>2481</v>
      </c>
      <c r="D291" s="9" t="s">
        <v>2482</v>
      </c>
    </row>
    <row r="292" spans="1:4">
      <c r="A292" t="s">
        <v>2489</v>
      </c>
      <c r="B292" s="20" t="s">
        <v>2500</v>
      </c>
      <c r="C292" s="176"/>
      <c r="D292" s="380" t="s">
        <v>2453</v>
      </c>
    </row>
    <row r="293" spans="1:4">
      <c r="A293" t="s">
        <v>2529</v>
      </c>
      <c r="B293" s="20" t="s">
        <v>2523</v>
      </c>
      <c r="C293" s="188"/>
      <c r="D293" t="s">
        <v>2561</v>
      </c>
    </row>
    <row r="294" spans="1:4">
      <c r="A294" t="s">
        <v>2497</v>
      </c>
      <c r="B294" s="171" t="s">
        <v>2498</v>
      </c>
      <c r="C294" s="175"/>
      <c r="D294" t="s">
        <v>88</v>
      </c>
    </row>
    <row r="295" spans="1:4">
      <c r="A295" t="s">
        <v>2491</v>
      </c>
      <c r="B295" s="171" t="s">
        <v>2492</v>
      </c>
      <c r="C295" s="167"/>
      <c r="D295" t="s">
        <v>2616</v>
      </c>
    </row>
    <row r="296" spans="1:4">
      <c r="A296" t="s">
        <v>2490</v>
      </c>
      <c r="B296" s="171" t="s">
        <v>2495</v>
      </c>
      <c r="C296" s="174"/>
      <c r="D296" t="s">
        <v>83</v>
      </c>
    </row>
    <row r="297" spans="1:4">
      <c r="A297" t="s">
        <v>2514</v>
      </c>
      <c r="B297" s="20" t="s">
        <v>2513</v>
      </c>
      <c r="C297" s="183"/>
      <c r="D297" t="s">
        <v>430</v>
      </c>
    </row>
    <row r="298" spans="1:4">
      <c r="A298" t="s">
        <v>2484</v>
      </c>
      <c r="B298" s="171" t="s">
        <v>2494</v>
      </c>
      <c r="C298" s="173"/>
      <c r="D298" t="s">
        <v>433</v>
      </c>
    </row>
    <row r="299" spans="1:4">
      <c r="A299" t="s">
        <v>2572</v>
      </c>
      <c r="B299" s="171">
        <v>740000</v>
      </c>
      <c r="C299" s="190"/>
      <c r="D299" t="s">
        <v>2450</v>
      </c>
    </row>
    <row r="300" spans="1:4">
      <c r="A300" t="s">
        <v>2507</v>
      </c>
      <c r="B300" s="20" t="s">
        <v>2503</v>
      </c>
      <c r="C300" s="182"/>
      <c r="D300" t="s">
        <v>2562</v>
      </c>
    </row>
    <row r="301" spans="1:4">
      <c r="A301" t="s">
        <v>2504</v>
      </c>
      <c r="B301" s="20" t="s">
        <v>2520</v>
      </c>
      <c r="C301" s="180"/>
      <c r="D301" t="s">
        <v>89</v>
      </c>
    </row>
    <row r="302" spans="1:4">
      <c r="B302"/>
    </row>
    <row r="303" spans="1:4">
      <c r="A303" s="42" t="s">
        <v>2729</v>
      </c>
      <c r="B303" s="169"/>
      <c r="C303" s="159"/>
      <c r="D303" s="159"/>
    </row>
    <row r="304" spans="1:4">
      <c r="A304" s="9" t="s">
        <v>2479</v>
      </c>
      <c r="B304" s="170" t="s">
        <v>2480</v>
      </c>
      <c r="C304" s="9" t="s">
        <v>2481</v>
      </c>
      <c r="D304" s="9" t="s">
        <v>2482</v>
      </c>
    </row>
    <row r="305" spans="1:4">
      <c r="A305" t="s">
        <v>2489</v>
      </c>
      <c r="B305" s="20" t="s">
        <v>2500</v>
      </c>
      <c r="C305" s="176"/>
      <c r="D305" t="s">
        <v>2453</v>
      </c>
    </row>
    <row r="306" spans="1:4">
      <c r="A306" t="s">
        <v>2504</v>
      </c>
      <c r="B306" s="20" t="s">
        <v>2520</v>
      </c>
      <c r="C306" s="180"/>
      <c r="D306" t="s">
        <v>89</v>
      </c>
    </row>
    <row r="307" spans="1:4">
      <c r="A307" t="s">
        <v>2507</v>
      </c>
      <c r="B307" s="20" t="s">
        <v>2503</v>
      </c>
      <c r="C307" s="182"/>
      <c r="D307" t="s">
        <v>2562</v>
      </c>
    </row>
    <row r="308" spans="1:4">
      <c r="A308" t="s">
        <v>2528</v>
      </c>
      <c r="B308" s="20" t="s">
        <v>2522</v>
      </c>
      <c r="C308" s="186"/>
      <c r="D308" t="s">
        <v>2452</v>
      </c>
    </row>
    <row r="309" spans="1:4">
      <c r="A309" t="s">
        <v>2529</v>
      </c>
      <c r="B309" s="20" t="s">
        <v>2523</v>
      </c>
      <c r="C309" s="188"/>
      <c r="D309" t="s">
        <v>2561</v>
      </c>
    </row>
    <row r="310" spans="1:4">
      <c r="A310" t="s">
        <v>2497</v>
      </c>
      <c r="B310" s="171" t="s">
        <v>2498</v>
      </c>
      <c r="C310" s="175"/>
      <c r="D310" t="s">
        <v>88</v>
      </c>
    </row>
    <row r="311" spans="1:4">
      <c r="A311" t="s">
        <v>2506</v>
      </c>
      <c r="B311" s="20" t="s">
        <v>2502</v>
      </c>
      <c r="C311" s="181"/>
      <c r="D311" t="s">
        <v>2618</v>
      </c>
    </row>
    <row r="312" spans="1:4">
      <c r="A312" t="s">
        <v>2484</v>
      </c>
      <c r="B312" s="171" t="s">
        <v>2494</v>
      </c>
      <c r="C312" s="173"/>
      <c r="D312" t="s">
        <v>2617</v>
      </c>
    </row>
    <row r="313" spans="1:4">
      <c r="A313" t="s">
        <v>2490</v>
      </c>
      <c r="B313" s="171" t="s">
        <v>2495</v>
      </c>
      <c r="C313" s="174"/>
      <c r="D313" t="s">
        <v>83</v>
      </c>
    </row>
    <row r="314" spans="1:4">
      <c r="A314" t="s">
        <v>2491</v>
      </c>
      <c r="B314" s="171" t="s">
        <v>2492</v>
      </c>
      <c r="C314" s="167"/>
      <c r="D314" t="s">
        <v>2616</v>
      </c>
    </row>
    <row r="315" spans="1:4">
      <c r="A315" t="s">
        <v>2572</v>
      </c>
      <c r="B315" s="171">
        <v>740000</v>
      </c>
      <c r="C315" s="190"/>
      <c r="D315" t="s">
        <v>2450</v>
      </c>
    </row>
    <row r="317" spans="1:4">
      <c r="A317" s="42" t="s">
        <v>3782</v>
      </c>
      <c r="B317" s="169"/>
      <c r="C317" s="159"/>
      <c r="D317" s="159"/>
    </row>
    <row r="318" spans="1:4">
      <c r="A318" s="9" t="s">
        <v>2479</v>
      </c>
      <c r="B318" s="170" t="s">
        <v>2480</v>
      </c>
      <c r="C318" s="9" t="s">
        <v>2481</v>
      </c>
      <c r="D318" s="9" t="s">
        <v>2482</v>
      </c>
    </row>
    <row r="319" spans="1:4">
      <c r="A319" t="s">
        <v>2504</v>
      </c>
      <c r="B319" s="20" t="s">
        <v>2520</v>
      </c>
      <c r="C319" s="180"/>
      <c r="D319" t="s">
        <v>3783</v>
      </c>
    </row>
    <row r="320" spans="1:4">
      <c r="A320" t="s">
        <v>3791</v>
      </c>
      <c r="B320" s="20" t="s">
        <v>3790</v>
      </c>
      <c r="C320" s="159"/>
      <c r="D320" t="s">
        <v>3784</v>
      </c>
    </row>
    <row r="321" spans="1:4">
      <c r="A321" t="s">
        <v>2491</v>
      </c>
      <c r="B321" s="171" t="s">
        <v>2492</v>
      </c>
      <c r="C321" s="167"/>
      <c r="D321" t="s">
        <v>3785</v>
      </c>
    </row>
    <row r="322" spans="1:4">
      <c r="A322" t="s">
        <v>2571</v>
      </c>
      <c r="B322" s="171" t="s">
        <v>2573</v>
      </c>
      <c r="C322" s="189"/>
      <c r="D322" t="s">
        <v>3786</v>
      </c>
    </row>
    <row r="323" spans="1:4">
      <c r="A323" t="s">
        <v>3792</v>
      </c>
      <c r="B323" s="171">
        <v>808080</v>
      </c>
      <c r="C323" s="411"/>
      <c r="D323" t="s">
        <v>3787</v>
      </c>
    </row>
    <row r="324" spans="1:4">
      <c r="A324" t="s">
        <v>2497</v>
      </c>
      <c r="B324" s="171" t="s">
        <v>2498</v>
      </c>
      <c r="C324" s="175"/>
      <c r="D324" t="s">
        <v>3788</v>
      </c>
    </row>
    <row r="325" spans="1:4">
      <c r="A325" t="s">
        <v>2505</v>
      </c>
      <c r="B325" s="20" t="s">
        <v>2501</v>
      </c>
      <c r="C325" s="179"/>
      <c r="D325" t="s">
        <v>3789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68</v>
      </c>
      <c r="B1" s="42" t="s">
        <v>69</v>
      </c>
    </row>
    <row r="2" spans="1:3" ht="145">
      <c r="A2" t="s">
        <v>3737</v>
      </c>
      <c r="B2" t="s">
        <v>3400</v>
      </c>
      <c r="C2" s="163" t="s">
        <v>3401</v>
      </c>
    </row>
    <row r="3" spans="1:3">
      <c r="A3" t="s">
        <v>3650</v>
      </c>
      <c r="B3" t="s">
        <v>3651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3539</v>
      </c>
      <c r="B1" s="366" t="s">
        <v>3563</v>
      </c>
      <c r="C1" s="369" t="s">
        <v>2481</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3545</v>
      </c>
      <c r="B2" t="s">
        <v>3735</v>
      </c>
      <c r="C2" s="370" t="s">
        <v>3564</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3539</v>
      </c>
      <c r="B1" s="366" t="s">
        <v>3540</v>
      </c>
      <c r="C1" s="366" t="s">
        <v>3541</v>
      </c>
      <c r="D1" s="366" t="s">
        <v>3542</v>
      </c>
      <c r="E1" s="366" t="s">
        <v>3543</v>
      </c>
      <c r="F1" s="367" t="s">
        <v>3544</v>
      </c>
    </row>
    <row r="2" spans="1:6" ht="29">
      <c r="A2" s="1" t="s">
        <v>3545</v>
      </c>
      <c r="B2" s="1" t="s">
        <v>3109</v>
      </c>
      <c r="C2" s="1">
        <v>2030</v>
      </c>
      <c r="D2" s="5">
        <f>0.48*'EPA GHG Inventory'!Q16</f>
        <v>3161.7119999999995</v>
      </c>
      <c r="E2" s="5">
        <f>0.5*'EPA GHG Inventory'!Q16</f>
        <v>3293.45</v>
      </c>
      <c r="F2" t="s">
        <v>3110</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3704</v>
      </c>
    </row>
    <row r="2" spans="1:35">
      <c r="A2" t="s">
        <v>3705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3716</v>
      </c>
    </row>
    <row r="3" spans="1: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3717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3706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3707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3719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3720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3709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3721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3722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3710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3723</v>
      </c>
    </row>
    <row r="18" spans="1:1">
      <c r="A18" t="s">
        <v>3724</v>
      </c>
    </row>
    <row r="19" spans="1:1">
      <c r="A19" t="s">
        <v>3725</v>
      </c>
    </row>
    <row r="20" spans="1:1">
      <c r="A20" t="s">
        <v>3726</v>
      </c>
    </row>
    <row r="21" spans="1:1">
      <c r="A21" t="s">
        <v>3711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34" t="s">
        <v>463</v>
      </c>
      <c r="B2" s="434"/>
      <c r="C2" s="212"/>
      <c r="D2" s="212"/>
      <c r="E2" s="212"/>
      <c r="F2" s="212"/>
      <c r="G2" s="212"/>
      <c r="H2" s="49" t="s">
        <v>464</v>
      </c>
    </row>
    <row r="3" spans="1:8" ht="15.5">
      <c r="A3" s="212" t="s">
        <v>709</v>
      </c>
      <c r="B3" s="212"/>
      <c r="C3" s="212"/>
      <c r="D3" s="212"/>
      <c r="E3" s="212"/>
      <c r="F3" s="212"/>
      <c r="G3" s="212"/>
      <c r="H3" s="49" t="s">
        <v>3377</v>
      </c>
    </row>
    <row r="4" spans="1:8">
      <c r="A4" s="213"/>
      <c r="B4" s="213"/>
      <c r="C4" s="213"/>
      <c r="D4" s="213"/>
      <c r="E4" s="213"/>
      <c r="F4" s="213"/>
      <c r="G4" s="49"/>
      <c r="H4" s="49" t="s">
        <v>465</v>
      </c>
    </row>
    <row r="5" spans="1:8">
      <c r="A5" s="213"/>
      <c r="B5" s="213"/>
      <c r="C5" s="213"/>
      <c r="D5" s="213"/>
      <c r="E5" s="213"/>
      <c r="F5" s="213"/>
      <c r="G5" s="213"/>
      <c r="H5" s="213"/>
    </row>
    <row r="6" spans="1:8">
      <c r="A6" s="439" t="s">
        <v>466</v>
      </c>
      <c r="B6" s="267" t="s">
        <v>467</v>
      </c>
      <c r="C6" s="267" t="s">
        <v>468</v>
      </c>
      <c r="D6" s="267" t="s">
        <v>469</v>
      </c>
      <c r="E6" s="267" t="s">
        <v>470</v>
      </c>
      <c r="F6" s="267" t="s">
        <v>471</v>
      </c>
      <c r="G6" s="267" t="s">
        <v>472</v>
      </c>
      <c r="H6" s="267" t="s">
        <v>473</v>
      </c>
    </row>
    <row r="7" spans="1:8" ht="15" thickBot="1">
      <c r="A7" s="440"/>
      <c r="B7" s="441" t="s">
        <v>474</v>
      </c>
      <c r="C7" s="442"/>
      <c r="D7" s="442"/>
      <c r="E7" s="442"/>
      <c r="F7" s="442"/>
      <c r="G7" s="442"/>
      <c r="H7" s="443"/>
    </row>
    <row r="8" spans="1:8" ht="15" thickTop="1">
      <c r="A8" s="268" t="s">
        <v>475</v>
      </c>
      <c r="B8" s="269">
        <v>5935361.2048846316</v>
      </c>
      <c r="C8" s="269">
        <v>12331.35516763239</v>
      </c>
      <c r="D8" s="269">
        <v>255.41813011993699</v>
      </c>
      <c r="E8" s="269">
        <v>16601.736021301014</v>
      </c>
      <c r="F8" s="269">
        <v>64984.511311122282</v>
      </c>
      <c r="G8" s="269">
        <v>7345.4310275876951</v>
      </c>
      <c r="H8" s="269">
        <v>12364.091048770906</v>
      </c>
    </row>
    <row r="9" spans="1:8">
      <c r="A9" s="270" t="s">
        <v>476</v>
      </c>
      <c r="B9" s="269">
        <v>5894246.3300794624</v>
      </c>
      <c r="C9" s="269">
        <v>474.07141405218891</v>
      </c>
      <c r="D9" s="269">
        <v>255.32625983564566</v>
      </c>
      <c r="E9" s="269">
        <v>16392.841699559172</v>
      </c>
      <c r="F9" s="269">
        <v>64879.039506516223</v>
      </c>
      <c r="G9" s="269">
        <v>6989.45692056402</v>
      </c>
      <c r="H9" s="269">
        <v>12298.979757295287</v>
      </c>
    </row>
    <row r="10" spans="1:8">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c r="A13" s="272" t="s">
        <v>481</v>
      </c>
      <c r="B13" s="269">
        <v>45783.983149465937</v>
      </c>
      <c r="C13" s="269">
        <v>1.37229551691322</v>
      </c>
      <c r="D13" s="269">
        <v>0.19110373131999001</v>
      </c>
      <c r="E13" s="273" t="s">
        <v>482</v>
      </c>
      <c r="F13" s="273" t="s">
        <v>482</v>
      </c>
      <c r="G13" s="273" t="s">
        <v>482</v>
      </c>
      <c r="H13" s="273" t="s">
        <v>482</v>
      </c>
    </row>
    <row r="14" spans="1:8">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c r="A15" s="272" t="s">
        <v>484</v>
      </c>
      <c r="B15" s="269">
        <v>14978.572362155866</v>
      </c>
      <c r="C15" s="269">
        <v>0.23835740177008</v>
      </c>
      <c r="D15" s="269">
        <v>5.0815371746130003E-2</v>
      </c>
      <c r="E15" s="273" t="s">
        <v>482</v>
      </c>
      <c r="F15" s="273" t="s">
        <v>482</v>
      </c>
      <c r="G15" s="273" t="s">
        <v>482</v>
      </c>
      <c r="H15" s="273" t="s">
        <v>482</v>
      </c>
    </row>
    <row r="16" spans="1:8">
      <c r="A16" s="272" t="s">
        <v>485</v>
      </c>
      <c r="B16" s="269">
        <v>5057.2748720254449</v>
      </c>
      <c r="C16" s="269">
        <v>0.25516926930848</v>
      </c>
      <c r="D16" s="269">
        <v>3.8004328346280002E-2</v>
      </c>
      <c r="E16" s="273" t="s">
        <v>482</v>
      </c>
      <c r="F16" s="273" t="s">
        <v>482</v>
      </c>
      <c r="G16" s="273" t="s">
        <v>482</v>
      </c>
      <c r="H16" s="273" t="s">
        <v>482</v>
      </c>
    </row>
    <row r="17" spans="1:8">
      <c r="A17" s="272" t="s">
        <v>486</v>
      </c>
      <c r="B17" s="269">
        <v>67269.957813983725</v>
      </c>
      <c r="C17" s="269">
        <v>1.85662734289529</v>
      </c>
      <c r="D17" s="269">
        <v>0.29458061428601001</v>
      </c>
      <c r="E17" s="273" t="s">
        <v>482</v>
      </c>
      <c r="F17" s="273" t="s">
        <v>482</v>
      </c>
      <c r="G17" s="273" t="s">
        <v>482</v>
      </c>
      <c r="H17" s="273" t="s">
        <v>482</v>
      </c>
    </row>
    <row r="18" spans="1:8">
      <c r="A18" s="272" t="s">
        <v>487</v>
      </c>
      <c r="B18" s="269">
        <v>45070.579654334128</v>
      </c>
      <c r="C18" s="269">
        <v>3.0283235843053902</v>
      </c>
      <c r="D18" s="269">
        <v>0.52839203850651995</v>
      </c>
      <c r="E18" s="273" t="s">
        <v>482</v>
      </c>
      <c r="F18" s="273" t="s">
        <v>482</v>
      </c>
      <c r="G18" s="273" t="s">
        <v>482</v>
      </c>
      <c r="H18" s="273" t="s">
        <v>482</v>
      </c>
    </row>
    <row r="19" spans="1:8">
      <c r="A19" s="272" t="s">
        <v>488</v>
      </c>
      <c r="B19" s="269">
        <v>46357.764227420019</v>
      </c>
      <c r="C19" s="269">
        <v>3.41919088614388</v>
      </c>
      <c r="D19" s="269">
        <v>0.52415757023381004</v>
      </c>
      <c r="E19" s="273" t="s">
        <v>482</v>
      </c>
      <c r="F19" s="273" t="s">
        <v>482</v>
      </c>
      <c r="G19" s="273" t="s">
        <v>482</v>
      </c>
      <c r="H19" s="273" t="s">
        <v>482</v>
      </c>
    </row>
    <row r="20" spans="1:8">
      <c r="A20" s="272" t="s">
        <v>489</v>
      </c>
      <c r="B20" s="269">
        <v>36302.033778109631</v>
      </c>
      <c r="C20" s="269">
        <v>2.4295382607283198</v>
      </c>
      <c r="D20" s="269">
        <v>0.36471649490099001</v>
      </c>
      <c r="E20" s="273" t="s">
        <v>482</v>
      </c>
      <c r="F20" s="273" t="s">
        <v>482</v>
      </c>
      <c r="G20" s="273" t="s">
        <v>482</v>
      </c>
      <c r="H20" s="273" t="s">
        <v>482</v>
      </c>
    </row>
    <row r="21" spans="1:8">
      <c r="A21" s="275" t="s">
        <v>3368</v>
      </c>
      <c r="B21" s="269">
        <v>496191.34475228947</v>
      </c>
      <c r="C21" s="269">
        <v>55.440376544157949</v>
      </c>
      <c r="D21" s="269">
        <v>7.5655556189400004</v>
      </c>
      <c r="E21" s="273">
        <v>1515.3616266750041</v>
      </c>
      <c r="F21" s="273">
        <v>1044.8381666781022</v>
      </c>
      <c r="G21" s="273">
        <v>120.23413844415886</v>
      </c>
      <c r="H21" s="273">
        <v>1574.0871153371656</v>
      </c>
    </row>
    <row r="22" spans="1:8">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c r="A23" s="272" t="s">
        <v>491</v>
      </c>
      <c r="B23" s="269">
        <v>170713.69036083069</v>
      </c>
      <c r="C23" s="269">
        <v>2.0771880881664</v>
      </c>
      <c r="D23" s="269">
        <v>5.2617344805668296</v>
      </c>
      <c r="E23" s="273">
        <v>40.811932568812999</v>
      </c>
      <c r="F23" s="273">
        <v>207.24271059858924</v>
      </c>
      <c r="G23" s="273">
        <v>20.972782413204179</v>
      </c>
      <c r="H23" s="273">
        <v>7.9863698191035404</v>
      </c>
    </row>
    <row r="24" spans="1:8">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c r="A25" s="272" t="s">
        <v>493</v>
      </c>
      <c r="B25" s="269">
        <v>46055.912865416671</v>
      </c>
      <c r="C25" s="269">
        <v>3.5201759225</v>
      </c>
      <c r="D25" s="269">
        <v>1.1264562951999999</v>
      </c>
      <c r="E25" s="273">
        <v>504.06504986911966</v>
      </c>
      <c r="F25" s="273">
        <v>79.731529299018959</v>
      </c>
      <c r="G25" s="273">
        <v>38.628071801561717</v>
      </c>
      <c r="H25" s="273">
        <v>59.549191471448658</v>
      </c>
    </row>
    <row r="26" spans="1:8">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c r="A31" s="272" t="s">
        <v>499</v>
      </c>
      <c r="B31" s="269">
        <v>257.90976890459297</v>
      </c>
      <c r="C31" s="269">
        <v>1.300499353749E-2</v>
      </c>
      <c r="D31" s="269">
        <v>1.87845249299E-3</v>
      </c>
      <c r="E31" s="273" t="s">
        <v>482</v>
      </c>
      <c r="F31" s="273" t="s">
        <v>482</v>
      </c>
      <c r="G31" s="273" t="s">
        <v>482</v>
      </c>
      <c r="H31" s="273" t="s">
        <v>482</v>
      </c>
    </row>
    <row r="32" spans="1:8">
      <c r="A32" s="274" t="s">
        <v>3369</v>
      </c>
      <c r="B32" s="269">
        <v>226133.22271687587</v>
      </c>
      <c r="C32" s="269">
        <v>4.1196270916394298</v>
      </c>
      <c r="D32" s="269">
        <v>2.5601844175807398</v>
      </c>
      <c r="E32" s="269">
        <v>128.24903986696705</v>
      </c>
      <c r="F32" s="269">
        <v>1403.092346692003</v>
      </c>
      <c r="G32" s="269">
        <v>241.28268231324299</v>
      </c>
      <c r="H32" s="269">
        <v>24.535279992929539</v>
      </c>
    </row>
    <row r="33" spans="1:8">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c r="A34" s="272" t="s">
        <v>501</v>
      </c>
      <c r="B34" s="269">
        <v>28046.5637376296</v>
      </c>
      <c r="C34" s="269">
        <v>0.48826677857</v>
      </c>
      <c r="D34" s="269">
        <v>0.78160963399831995</v>
      </c>
      <c r="E34" s="273" t="s">
        <v>480</v>
      </c>
      <c r="F34" s="273" t="s">
        <v>480</v>
      </c>
      <c r="G34" s="273" t="s">
        <v>480</v>
      </c>
      <c r="H34" s="273" t="s">
        <v>480</v>
      </c>
    </row>
    <row r="35" spans="1:8">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504</v>
      </c>
      <c r="B36" s="269">
        <v>4169.7141237857086</v>
      </c>
      <c r="C36" s="269">
        <v>2828.7193306107342</v>
      </c>
      <c r="D36" s="269" t="s">
        <v>480</v>
      </c>
      <c r="E36" s="269" t="s">
        <v>480</v>
      </c>
      <c r="F36" s="269" t="s">
        <v>480</v>
      </c>
      <c r="G36" s="269" t="s">
        <v>480</v>
      </c>
      <c r="H36" s="269" t="s">
        <v>480</v>
      </c>
    </row>
    <row r="37" spans="1:8">
      <c r="A37" s="272" t="s">
        <v>506</v>
      </c>
      <c r="B37" s="269">
        <v>4169.7141237857086</v>
      </c>
      <c r="C37" s="269">
        <v>2828.7193306107342</v>
      </c>
      <c r="D37" s="273" t="s">
        <v>480</v>
      </c>
      <c r="E37" s="273" t="s">
        <v>480</v>
      </c>
      <c r="F37" s="273" t="s">
        <v>480</v>
      </c>
      <c r="G37" s="273" t="s">
        <v>480</v>
      </c>
      <c r="H37" s="278" t="s">
        <v>183</v>
      </c>
    </row>
    <row r="38" spans="1:8">
      <c r="A38" s="272" t="s">
        <v>508</v>
      </c>
      <c r="B38" s="269" t="s">
        <v>482</v>
      </c>
      <c r="C38" s="269" t="s">
        <v>482</v>
      </c>
      <c r="D38" s="273" t="s">
        <v>480</v>
      </c>
      <c r="E38" s="273" t="s">
        <v>480</v>
      </c>
      <c r="F38" s="273" t="s">
        <v>480</v>
      </c>
      <c r="G38" s="273" t="s">
        <v>480</v>
      </c>
      <c r="H38" s="273" t="s">
        <v>480</v>
      </c>
    </row>
    <row r="39" spans="1:8">
      <c r="A39" s="272" t="s">
        <v>3370</v>
      </c>
      <c r="B39" s="269" t="s">
        <v>509</v>
      </c>
      <c r="C39" s="269" t="s">
        <v>509</v>
      </c>
      <c r="D39" s="273" t="s">
        <v>480</v>
      </c>
      <c r="E39" s="269" t="s">
        <v>480</v>
      </c>
      <c r="F39" s="269" t="s">
        <v>480</v>
      </c>
      <c r="G39" s="269" t="s">
        <v>480</v>
      </c>
      <c r="H39" s="269" t="s">
        <v>480</v>
      </c>
    </row>
    <row r="40" spans="1:8">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511</v>
      </c>
      <c r="B41" s="269">
        <v>11998.333379274758</v>
      </c>
      <c r="C41" s="269">
        <v>1877.1194091493796</v>
      </c>
      <c r="D41" s="269">
        <v>3.5424165198090003E-2</v>
      </c>
      <c r="E41" s="273" t="s">
        <v>482</v>
      </c>
      <c r="F41" s="273" t="s">
        <v>482</v>
      </c>
      <c r="G41" s="273" t="s">
        <v>482</v>
      </c>
      <c r="H41" s="273" t="s">
        <v>482</v>
      </c>
    </row>
    <row r="42" spans="1:8">
      <c r="A42" s="272" t="s">
        <v>512</v>
      </c>
      <c r="B42" s="269">
        <v>24946.827302109439</v>
      </c>
      <c r="C42" s="269">
        <v>7151.4450138200864</v>
      </c>
      <c r="D42" s="278" t="s">
        <v>183</v>
      </c>
      <c r="E42" s="278" t="s">
        <v>183</v>
      </c>
      <c r="F42" s="278" t="s">
        <v>183</v>
      </c>
      <c r="G42" s="273" t="s">
        <v>482</v>
      </c>
      <c r="H42" s="273" t="s">
        <v>482</v>
      </c>
    </row>
    <row r="43" spans="1:8">
      <c r="A43" s="272" t="s">
        <v>513</v>
      </c>
      <c r="B43" s="269" t="s">
        <v>482</v>
      </c>
      <c r="C43" s="269" t="s">
        <v>482</v>
      </c>
      <c r="D43" s="269">
        <v>5.644611909326E-2</v>
      </c>
      <c r="E43" s="273" t="s">
        <v>482</v>
      </c>
      <c r="F43" s="273" t="s">
        <v>482</v>
      </c>
      <c r="G43" s="273" t="s">
        <v>482</v>
      </c>
      <c r="H43" s="273" t="s">
        <v>482</v>
      </c>
    </row>
    <row r="44" spans="1:8">
      <c r="A44" s="272" t="s">
        <v>3371</v>
      </c>
      <c r="B44" s="269" t="s">
        <v>509</v>
      </c>
      <c r="C44" s="269" t="s">
        <v>509</v>
      </c>
      <c r="D44" s="269" t="s">
        <v>509</v>
      </c>
      <c r="E44" s="269">
        <v>208.89432174184356</v>
      </c>
      <c r="F44" s="269">
        <v>105.47180460606191</v>
      </c>
      <c r="G44" s="269">
        <v>355.97410702367489</v>
      </c>
      <c r="H44" s="269">
        <v>65.111291475618813</v>
      </c>
    </row>
    <row r="45" spans="1:8">
      <c r="A45" s="279" t="s">
        <v>3372</v>
      </c>
      <c r="B45" s="269" t="s">
        <v>514</v>
      </c>
      <c r="C45" s="278" t="s">
        <v>183</v>
      </c>
      <c r="D45" s="278" t="s">
        <v>183</v>
      </c>
      <c r="E45" s="278" t="s">
        <v>183</v>
      </c>
      <c r="F45" s="278" t="s">
        <v>183</v>
      </c>
      <c r="G45" s="278" t="s">
        <v>183</v>
      </c>
      <c r="H45" s="278" t="s">
        <v>183</v>
      </c>
    </row>
    <row r="46" spans="1:8">
      <c r="A46" s="274" t="s">
        <v>3373</v>
      </c>
      <c r="B46" s="269" t="s">
        <v>482</v>
      </c>
      <c r="C46" s="278" t="s">
        <v>183</v>
      </c>
      <c r="D46" s="278" t="s">
        <v>183</v>
      </c>
      <c r="E46" s="278" t="s">
        <v>183</v>
      </c>
      <c r="F46" s="278" t="s">
        <v>183</v>
      </c>
      <c r="G46" s="278" t="s">
        <v>183</v>
      </c>
      <c r="H46" s="278" t="s">
        <v>183</v>
      </c>
    </row>
    <row r="47" spans="1:8">
      <c r="A47" s="274" t="s">
        <v>515</v>
      </c>
      <c r="B47" s="269" t="s">
        <v>482</v>
      </c>
      <c r="C47" s="278" t="s">
        <v>183</v>
      </c>
      <c r="D47" s="278" t="s">
        <v>183</v>
      </c>
      <c r="E47" s="278" t="s">
        <v>183</v>
      </c>
      <c r="F47" s="278" t="s">
        <v>183</v>
      </c>
      <c r="G47" s="278" t="s">
        <v>183</v>
      </c>
      <c r="H47" s="278" t="s">
        <v>183</v>
      </c>
    </row>
    <row r="48" spans="1:8">
      <c r="A48" s="271" t="s">
        <v>516</v>
      </c>
      <c r="B48" s="269" t="s">
        <v>514</v>
      </c>
      <c r="C48" s="278" t="s">
        <v>183</v>
      </c>
      <c r="D48" s="278" t="s">
        <v>183</v>
      </c>
      <c r="E48" s="278" t="s">
        <v>183</v>
      </c>
      <c r="F48" s="278" t="s">
        <v>183</v>
      </c>
      <c r="G48" s="278" t="s">
        <v>183</v>
      </c>
      <c r="H48" s="278" t="s">
        <v>183</v>
      </c>
    </row>
    <row r="49" spans="1:8">
      <c r="A49" s="279" t="s">
        <v>3374</v>
      </c>
      <c r="B49" s="278" t="s">
        <v>183</v>
      </c>
      <c r="C49" s="278" t="s">
        <v>183</v>
      </c>
      <c r="D49" s="278" t="s">
        <v>183</v>
      </c>
      <c r="E49" s="278" t="s">
        <v>183</v>
      </c>
      <c r="F49" s="278" t="s">
        <v>183</v>
      </c>
      <c r="G49" s="278" t="s">
        <v>183</v>
      </c>
      <c r="H49" s="278" t="s">
        <v>183</v>
      </c>
    </row>
    <row r="50" spans="1:8">
      <c r="A50" s="271" t="s">
        <v>517</v>
      </c>
      <c r="B50" s="269">
        <v>113327.83658654301</v>
      </c>
      <c r="C50" s="269">
        <v>5.2928930187330101</v>
      </c>
      <c r="D50" s="269">
        <v>3.2441550799905401</v>
      </c>
      <c r="E50" s="269">
        <v>1699.3376784668872</v>
      </c>
      <c r="F50" s="269">
        <v>130.7216571044716</v>
      </c>
      <c r="G50" s="269">
        <v>53.656498765611978</v>
      </c>
      <c r="H50" s="269" t="s">
        <v>507</v>
      </c>
    </row>
    <row r="51" spans="1:8">
      <c r="A51" s="280" t="s">
        <v>518</v>
      </c>
      <c r="B51" s="269">
        <v>60220.980376771418</v>
      </c>
      <c r="C51" s="269" t="s">
        <v>542</v>
      </c>
      <c r="D51" s="269">
        <v>1.8999282815821601</v>
      </c>
      <c r="E51" s="273">
        <v>237.49103519777046</v>
      </c>
      <c r="F51" s="273">
        <v>98.796270642272503</v>
      </c>
      <c r="G51" s="273">
        <v>14.819440596340881</v>
      </c>
      <c r="H51" s="273" t="s">
        <v>507</v>
      </c>
    </row>
    <row r="52" spans="1:8">
      <c r="A52" s="280" t="s">
        <v>519</v>
      </c>
      <c r="B52" s="269">
        <v>53106.856209771599</v>
      </c>
      <c r="C52" s="269">
        <v>5.2928930187330101</v>
      </c>
      <c r="D52" s="269">
        <v>1.34422679840838</v>
      </c>
      <c r="E52" s="273">
        <v>1461.8466432691168</v>
      </c>
      <c r="F52" s="273">
        <v>31.9253864621991</v>
      </c>
      <c r="G52" s="273">
        <v>38.837058169271103</v>
      </c>
      <c r="H52" s="273" t="s">
        <v>507</v>
      </c>
    </row>
    <row r="53" spans="1:8">
      <c r="A53" s="271" t="s">
        <v>520</v>
      </c>
      <c r="B53" s="269" t="s">
        <v>482</v>
      </c>
      <c r="C53" s="269" t="s">
        <v>482</v>
      </c>
      <c r="D53" s="269" t="s">
        <v>482</v>
      </c>
      <c r="E53" s="273" t="s">
        <v>482</v>
      </c>
      <c r="F53" s="273" t="s">
        <v>482</v>
      </c>
      <c r="G53" s="273" t="s">
        <v>482</v>
      </c>
      <c r="H53" s="273" t="s">
        <v>507</v>
      </c>
    </row>
    <row r="54" spans="1:8">
      <c r="A54" s="281" t="s">
        <v>3375</v>
      </c>
      <c r="B54" s="269">
        <v>230699.51036740557</v>
      </c>
      <c r="C54" s="278" t="s">
        <v>183</v>
      </c>
      <c r="D54" s="278" t="s">
        <v>183</v>
      </c>
      <c r="E54" s="278" t="s">
        <v>183</v>
      </c>
      <c r="F54" s="278" t="s">
        <v>183</v>
      </c>
      <c r="G54" s="278" t="s">
        <v>183</v>
      </c>
      <c r="H54" s="278" t="s">
        <v>183</v>
      </c>
    </row>
    <row r="55" spans="1:8">
      <c r="A55" s="214" t="s">
        <v>3376</v>
      </c>
      <c r="B55" s="269" t="s">
        <v>542</v>
      </c>
      <c r="C55" s="278" t="s">
        <v>183</v>
      </c>
      <c r="D55" s="278" t="s">
        <v>183</v>
      </c>
      <c r="E55" s="278" t="s">
        <v>183</v>
      </c>
      <c r="F55" s="278" t="s">
        <v>183</v>
      </c>
      <c r="G55" s="278" t="s">
        <v>183</v>
      </c>
      <c r="H55" s="278" t="s">
        <v>183</v>
      </c>
    </row>
    <row r="56" spans="1:8">
      <c r="A56" s="282" t="s">
        <v>521</v>
      </c>
      <c r="B56" s="273" t="s">
        <v>480</v>
      </c>
      <c r="C56" s="278" t="s">
        <v>183</v>
      </c>
      <c r="D56" s="278" t="s">
        <v>183</v>
      </c>
      <c r="E56" s="278" t="s">
        <v>183</v>
      </c>
      <c r="F56" s="278" t="s">
        <v>183</v>
      </c>
      <c r="G56" s="278" t="s">
        <v>183</v>
      </c>
      <c r="H56" s="278" t="s">
        <v>183</v>
      </c>
    </row>
    <row r="57" spans="1:8">
      <c r="A57" s="282" t="s">
        <v>522</v>
      </c>
      <c r="B57" s="273" t="s">
        <v>480</v>
      </c>
      <c r="C57" s="278" t="s">
        <v>183</v>
      </c>
      <c r="D57" s="278" t="s">
        <v>183</v>
      </c>
      <c r="E57" s="278" t="s">
        <v>183</v>
      </c>
      <c r="F57" s="278" t="s">
        <v>183</v>
      </c>
      <c r="G57" s="278" t="s">
        <v>183</v>
      </c>
      <c r="H57" s="278" t="s">
        <v>183</v>
      </c>
    </row>
    <row r="58" spans="1:8">
      <c r="C58" s="5"/>
      <c r="D58" s="5"/>
    </row>
    <row r="59" spans="1:8">
      <c r="A59" s="50" t="s">
        <v>3636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3097</v>
      </c>
      <c r="B66" s="51">
        <f>G375</f>
        <v>13282.915919456782</v>
      </c>
      <c r="C66" s="51">
        <f t="shared" ref="C66:D66" si="7">H375</f>
        <v>5.1948184495699996E-3</v>
      </c>
      <c r="D66" s="51">
        <f t="shared" si="7"/>
        <v>1.29867598133739</v>
      </c>
      <c r="E66" s="51"/>
      <c r="F66" s="51"/>
      <c r="G66" s="51"/>
      <c r="H66" s="51"/>
    </row>
    <row r="67" spans="1:10" ht="58">
      <c r="A67" s="1" t="s">
        <v>3098</v>
      </c>
      <c r="B67" s="5"/>
      <c r="C67" s="5"/>
      <c r="D67" s="5"/>
      <c r="E67" s="5"/>
      <c r="F67" s="5"/>
      <c r="G67" s="5"/>
      <c r="H67" s="5"/>
    </row>
    <row r="68" spans="1:10" ht="15" thickBot="1">
      <c r="B68" s="81"/>
      <c r="C68" s="81"/>
      <c r="D68" s="81"/>
      <c r="E68" s="81"/>
      <c r="F68" s="81"/>
      <c r="G68" s="81"/>
      <c r="H68" s="81"/>
    </row>
    <row r="69" spans="1:10" ht="15.5">
      <c r="A69" s="444" t="s">
        <v>524</v>
      </c>
      <c r="B69" s="445"/>
      <c r="C69" s="215"/>
      <c r="D69" s="215"/>
      <c r="E69" s="215"/>
      <c r="F69" s="215"/>
      <c r="G69" s="215"/>
      <c r="H69" s="215"/>
      <c r="I69" s="54"/>
      <c r="J69" s="49" t="s">
        <v>464</v>
      </c>
    </row>
    <row r="70" spans="1:10" ht="15.5">
      <c r="A70" s="48" t="s">
        <v>525</v>
      </c>
      <c r="B70" s="52"/>
      <c r="C70" s="53"/>
      <c r="D70" s="53"/>
      <c r="E70" s="53"/>
      <c r="F70" s="53"/>
      <c r="G70" s="53"/>
      <c r="H70" s="53"/>
      <c r="I70" s="54"/>
      <c r="J70" s="49" t="s">
        <v>3377</v>
      </c>
    </row>
    <row r="71" spans="1:10" ht="15.5">
      <c r="A71" s="48"/>
      <c r="B71" s="52"/>
      <c r="C71" s="53"/>
      <c r="D71" s="53"/>
      <c r="E71" s="53"/>
      <c r="F71" s="53"/>
      <c r="G71" s="53"/>
      <c r="H71" s="49"/>
      <c r="I71" s="54"/>
      <c r="J71" s="49" t="s">
        <v>465</v>
      </c>
    </row>
    <row r="72" spans="1:10">
      <c r="A72" s="446" t="s">
        <v>466</v>
      </c>
      <c r="B72" s="449" t="s">
        <v>526</v>
      </c>
      <c r="C72" s="450"/>
      <c r="D72" s="449" t="s">
        <v>527</v>
      </c>
      <c r="E72" s="451"/>
      <c r="F72" s="452"/>
      <c r="G72" s="449" t="s">
        <v>528</v>
      </c>
      <c r="H72" s="453"/>
      <c r="I72" s="453"/>
      <c r="J72" s="450"/>
    </row>
    <row r="73" spans="1:10">
      <c r="A73" s="447"/>
      <c r="B73" s="454" t="s">
        <v>529</v>
      </c>
      <c r="C73" s="455"/>
      <c r="D73" s="458" t="s">
        <v>530</v>
      </c>
      <c r="E73" s="454" t="s">
        <v>468</v>
      </c>
      <c r="F73" s="455" t="s">
        <v>469</v>
      </c>
      <c r="G73" s="458" t="s">
        <v>531</v>
      </c>
      <c r="H73" s="458" t="s">
        <v>468</v>
      </c>
      <c r="I73" s="458" t="s">
        <v>469</v>
      </c>
      <c r="J73" s="263" t="s">
        <v>467</v>
      </c>
    </row>
    <row r="74" spans="1:10">
      <c r="A74" s="447"/>
      <c r="B74" s="456"/>
      <c r="C74" s="457"/>
      <c r="D74" s="459"/>
      <c r="E74" s="456"/>
      <c r="F74" s="457"/>
      <c r="G74" s="460"/>
      <c r="H74" s="459"/>
      <c r="I74" s="459"/>
      <c r="J74" s="263" t="s">
        <v>532</v>
      </c>
    </row>
    <row r="75" spans="1:10" ht="15" thickBot="1">
      <c r="A75" s="448"/>
      <c r="B75" s="266" t="s">
        <v>533</v>
      </c>
      <c r="C75" s="55" t="s">
        <v>534</v>
      </c>
      <c r="D75" s="55" t="s">
        <v>535</v>
      </c>
      <c r="E75" s="437" t="s">
        <v>536</v>
      </c>
      <c r="F75" s="438"/>
      <c r="G75" s="437" t="s">
        <v>474</v>
      </c>
      <c r="H75" s="435"/>
      <c r="I75" s="435"/>
      <c r="J75" s="436"/>
    </row>
    <row r="76" spans="1:10" ht="15" thickTop="1">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c r="A80" s="283" t="s">
        <v>3211</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c r="A81" s="283" t="s">
        <v>3212</v>
      </c>
      <c r="B81" s="327" t="s">
        <v>509</v>
      </c>
      <c r="C81" s="327" t="s">
        <v>538</v>
      </c>
      <c r="D81" s="327" t="s">
        <v>509</v>
      </c>
      <c r="E81" s="327" t="s">
        <v>509</v>
      </c>
      <c r="F81" s="327" t="s">
        <v>509</v>
      </c>
      <c r="G81" s="327" t="s">
        <v>509</v>
      </c>
      <c r="H81" s="327" t="s">
        <v>509</v>
      </c>
      <c r="I81" s="327" t="s">
        <v>509</v>
      </c>
      <c r="J81" s="327" t="s">
        <v>509</v>
      </c>
    </row>
    <row r="82" spans="1:10">
      <c r="A82" s="283" t="s">
        <v>3213</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c r="A87" s="285" t="s">
        <v>3211</v>
      </c>
      <c r="B87" s="327">
        <v>52888.087323471489</v>
      </c>
      <c r="C87" s="327" t="s">
        <v>538</v>
      </c>
      <c r="D87" s="327">
        <v>8.7168534553273496</v>
      </c>
      <c r="E87" s="327" t="s">
        <v>3103</v>
      </c>
      <c r="F87" s="327" t="s">
        <v>3103</v>
      </c>
      <c r="G87" s="327">
        <v>461.01770673125719</v>
      </c>
      <c r="H87" s="327" t="s">
        <v>3103</v>
      </c>
      <c r="I87" s="327" t="s">
        <v>3103</v>
      </c>
      <c r="J87" s="327" t="s">
        <v>542</v>
      </c>
    </row>
    <row r="88" spans="1:10">
      <c r="A88" s="285" t="s">
        <v>3212</v>
      </c>
      <c r="B88" s="327" t="s">
        <v>509</v>
      </c>
      <c r="C88" s="327" t="s">
        <v>538</v>
      </c>
      <c r="D88" s="327" t="s">
        <v>509</v>
      </c>
      <c r="E88" s="327" t="s">
        <v>509</v>
      </c>
      <c r="F88" s="327" t="s">
        <v>509</v>
      </c>
      <c r="G88" s="327" t="s">
        <v>509</v>
      </c>
      <c r="H88" s="327" t="s">
        <v>509</v>
      </c>
      <c r="I88" s="327" t="s">
        <v>509</v>
      </c>
      <c r="J88" s="327" t="s">
        <v>509</v>
      </c>
    </row>
    <row r="89" spans="1:10">
      <c r="A89" s="285" t="s">
        <v>3213</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c r="A90" s="286" t="s">
        <v>3214</v>
      </c>
      <c r="B90" s="327">
        <v>29762022.261531696</v>
      </c>
      <c r="C90" s="327" t="s">
        <v>538</v>
      </c>
      <c r="D90" s="328" t="s">
        <v>183</v>
      </c>
      <c r="E90" s="328" t="s">
        <v>183</v>
      </c>
      <c r="F90" s="328" t="s">
        <v>183</v>
      </c>
      <c r="G90" s="327">
        <v>2400057.4856406469</v>
      </c>
      <c r="H90" s="327">
        <v>34.823479419570468</v>
      </c>
      <c r="I90" s="327">
        <v>100.86538569159121</v>
      </c>
      <c r="J90" s="327" t="s">
        <v>542</v>
      </c>
    </row>
    <row r="91" spans="1:10">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c r="A94" s="285" t="s">
        <v>3211</v>
      </c>
      <c r="B94" s="327">
        <v>52888.087323471489</v>
      </c>
      <c r="C94" s="327" t="s">
        <v>538</v>
      </c>
      <c r="D94" s="327">
        <v>8.7168534553273496</v>
      </c>
      <c r="E94" s="327" t="s">
        <v>514</v>
      </c>
      <c r="F94" s="327" t="s">
        <v>514</v>
      </c>
      <c r="G94" s="327">
        <v>461.01770673125719</v>
      </c>
      <c r="H94" s="327" t="s">
        <v>514</v>
      </c>
      <c r="I94" s="327" t="s">
        <v>514</v>
      </c>
      <c r="J94" s="327" t="s">
        <v>480</v>
      </c>
    </row>
    <row r="95" spans="1:10">
      <c r="A95" s="285" t="s">
        <v>3212</v>
      </c>
      <c r="B95" s="327" t="s">
        <v>509</v>
      </c>
      <c r="C95" s="327" t="s">
        <v>538</v>
      </c>
      <c r="D95" s="327" t="s">
        <v>509</v>
      </c>
      <c r="E95" s="327" t="s">
        <v>509</v>
      </c>
      <c r="F95" s="327" t="s">
        <v>509</v>
      </c>
      <c r="G95" s="327" t="s">
        <v>509</v>
      </c>
      <c r="H95" s="327" t="s">
        <v>509</v>
      </c>
      <c r="I95" s="327" t="s">
        <v>509</v>
      </c>
      <c r="J95" s="327" t="s">
        <v>509</v>
      </c>
    </row>
    <row r="96" spans="1:10">
      <c r="A96" s="285" t="s">
        <v>3213</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c r="A102" s="288" t="s">
        <v>549</v>
      </c>
      <c r="B102" s="329" t="s">
        <v>509</v>
      </c>
      <c r="C102" s="327" t="s">
        <v>538</v>
      </c>
      <c r="D102" s="327" t="s">
        <v>509</v>
      </c>
      <c r="E102" s="327" t="s">
        <v>509</v>
      </c>
      <c r="F102" s="327" t="s">
        <v>509</v>
      </c>
      <c r="G102" s="329" t="s">
        <v>509</v>
      </c>
      <c r="H102" s="329" t="s">
        <v>509</v>
      </c>
      <c r="I102" s="329" t="s">
        <v>509</v>
      </c>
      <c r="J102" s="329" t="s">
        <v>509</v>
      </c>
    </row>
    <row r="103" spans="1:10">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c r="A104" s="287" t="s">
        <v>550</v>
      </c>
      <c r="B104" s="327" t="s">
        <v>3104</v>
      </c>
      <c r="C104" s="327" t="s">
        <v>538</v>
      </c>
      <c r="D104" s="328" t="s">
        <v>183</v>
      </c>
      <c r="E104" s="328" t="s">
        <v>183</v>
      </c>
      <c r="F104" s="328" t="s">
        <v>183</v>
      </c>
      <c r="G104" s="327" t="s">
        <v>3104</v>
      </c>
      <c r="H104" s="327" t="s">
        <v>554</v>
      </c>
      <c r="I104" s="327" t="s">
        <v>554</v>
      </c>
      <c r="J104" s="327" t="s">
        <v>542</v>
      </c>
    </row>
    <row r="105" spans="1:10">
      <c r="A105" s="288" t="s">
        <v>545</v>
      </c>
      <c r="B105" s="329" t="s">
        <v>482</v>
      </c>
      <c r="C105" s="327" t="s">
        <v>538</v>
      </c>
      <c r="D105" s="327" t="s">
        <v>514</v>
      </c>
      <c r="E105" s="327" t="s">
        <v>482</v>
      </c>
      <c r="F105" s="327" t="s">
        <v>482</v>
      </c>
      <c r="G105" s="329" t="s">
        <v>482</v>
      </c>
      <c r="H105" s="329" t="s">
        <v>482</v>
      </c>
      <c r="I105" s="329" t="s">
        <v>482</v>
      </c>
      <c r="J105" s="329" t="s">
        <v>480</v>
      </c>
    </row>
    <row r="106" spans="1:10">
      <c r="A106" s="288" t="s">
        <v>546</v>
      </c>
      <c r="B106" s="329" t="s">
        <v>482</v>
      </c>
      <c r="C106" s="327" t="s">
        <v>538</v>
      </c>
      <c r="D106" s="327" t="s">
        <v>514</v>
      </c>
      <c r="E106" s="327" t="s">
        <v>482</v>
      </c>
      <c r="F106" s="327" t="s">
        <v>482</v>
      </c>
      <c r="G106" s="329" t="s">
        <v>482</v>
      </c>
      <c r="H106" s="329" t="s">
        <v>482</v>
      </c>
      <c r="I106" s="329" t="s">
        <v>482</v>
      </c>
      <c r="J106" s="329" t="s">
        <v>480</v>
      </c>
    </row>
    <row r="107" spans="1:10">
      <c r="A107" s="288" t="s">
        <v>547</v>
      </c>
      <c r="B107" s="329" t="s">
        <v>482</v>
      </c>
      <c r="C107" s="327" t="s">
        <v>538</v>
      </c>
      <c r="D107" s="327" t="s">
        <v>514</v>
      </c>
      <c r="E107" s="327" t="s">
        <v>482</v>
      </c>
      <c r="F107" s="327" t="s">
        <v>482</v>
      </c>
      <c r="G107" s="329" t="s">
        <v>482</v>
      </c>
      <c r="H107" s="329" t="s">
        <v>482</v>
      </c>
      <c r="I107" s="329" t="s">
        <v>482</v>
      </c>
      <c r="J107" s="329" t="s">
        <v>480</v>
      </c>
    </row>
    <row r="108" spans="1:10">
      <c r="A108" s="288" t="s">
        <v>548</v>
      </c>
      <c r="B108" s="329" t="s">
        <v>482</v>
      </c>
      <c r="C108" s="327" t="s">
        <v>538</v>
      </c>
      <c r="D108" s="327" t="s">
        <v>514</v>
      </c>
      <c r="E108" s="327" t="s">
        <v>482</v>
      </c>
      <c r="F108" s="327" t="s">
        <v>482</v>
      </c>
      <c r="G108" s="329" t="s">
        <v>482</v>
      </c>
      <c r="H108" s="329" t="s">
        <v>482</v>
      </c>
      <c r="I108" s="329" t="s">
        <v>482</v>
      </c>
      <c r="J108" s="329" t="s">
        <v>480</v>
      </c>
    </row>
    <row r="109" spans="1:10">
      <c r="A109" s="288" t="s">
        <v>549</v>
      </c>
      <c r="B109" s="329" t="s">
        <v>509</v>
      </c>
      <c r="C109" s="327" t="s">
        <v>538</v>
      </c>
      <c r="D109" s="327" t="s">
        <v>509</v>
      </c>
      <c r="E109" s="327" t="s">
        <v>509</v>
      </c>
      <c r="F109" s="327" t="s">
        <v>509</v>
      </c>
      <c r="G109" s="329" t="s">
        <v>509</v>
      </c>
      <c r="H109" s="329" t="s">
        <v>509</v>
      </c>
      <c r="I109" s="329" t="s">
        <v>509</v>
      </c>
      <c r="J109" s="329" t="s">
        <v>509</v>
      </c>
    </row>
    <row r="110" spans="1:10">
      <c r="A110" s="288" t="s">
        <v>88</v>
      </c>
      <c r="B110" s="329" t="s">
        <v>482</v>
      </c>
      <c r="C110" s="327" t="s">
        <v>538</v>
      </c>
      <c r="D110" s="327" t="s">
        <v>514</v>
      </c>
      <c r="E110" s="327" t="s">
        <v>482</v>
      </c>
      <c r="F110" s="327" t="s">
        <v>482</v>
      </c>
      <c r="G110" s="329" t="s">
        <v>482</v>
      </c>
      <c r="H110" s="329" t="s">
        <v>482</v>
      </c>
      <c r="I110" s="329" t="s">
        <v>482</v>
      </c>
      <c r="J110" s="329" t="s">
        <v>480</v>
      </c>
    </row>
    <row r="111" spans="1:10">
      <c r="A111" s="287" t="s">
        <v>551</v>
      </c>
      <c r="B111" s="327" t="s">
        <v>3104</v>
      </c>
      <c r="C111" s="327" t="s">
        <v>538</v>
      </c>
      <c r="D111" s="328" t="s">
        <v>183</v>
      </c>
      <c r="E111" s="328" t="s">
        <v>183</v>
      </c>
      <c r="F111" s="328" t="s">
        <v>183</v>
      </c>
      <c r="G111" s="327" t="s">
        <v>554</v>
      </c>
      <c r="H111" s="327" t="s">
        <v>3104</v>
      </c>
      <c r="I111" s="327" t="s">
        <v>554</v>
      </c>
      <c r="J111" s="327" t="s">
        <v>542</v>
      </c>
    </row>
    <row r="112" spans="1:10">
      <c r="A112" s="288" t="s">
        <v>545</v>
      </c>
      <c r="B112" s="329" t="s">
        <v>482</v>
      </c>
      <c r="C112" s="327" t="s">
        <v>538</v>
      </c>
      <c r="D112" s="327" t="s">
        <v>514</v>
      </c>
      <c r="E112" s="327" t="s">
        <v>482</v>
      </c>
      <c r="F112" s="327" t="s">
        <v>482</v>
      </c>
      <c r="G112" s="329" t="s">
        <v>482</v>
      </c>
      <c r="H112" s="329" t="s">
        <v>482</v>
      </c>
      <c r="I112" s="329" t="s">
        <v>482</v>
      </c>
      <c r="J112" s="329" t="s">
        <v>480</v>
      </c>
    </row>
    <row r="113" spans="1:10">
      <c r="A113" s="288" t="s">
        <v>546</v>
      </c>
      <c r="B113" s="329" t="s">
        <v>482</v>
      </c>
      <c r="C113" s="327" t="s">
        <v>538</v>
      </c>
      <c r="D113" s="327" t="s">
        <v>514</v>
      </c>
      <c r="E113" s="327" t="s">
        <v>482</v>
      </c>
      <c r="F113" s="327" t="s">
        <v>482</v>
      </c>
      <c r="G113" s="329" t="s">
        <v>482</v>
      </c>
      <c r="H113" s="329" t="s">
        <v>482</v>
      </c>
      <c r="I113" s="329" t="s">
        <v>482</v>
      </c>
      <c r="J113" s="329" t="s">
        <v>480</v>
      </c>
    </row>
    <row r="114" spans="1:10">
      <c r="A114" s="288" t="s">
        <v>547</v>
      </c>
      <c r="B114" s="329" t="s">
        <v>482</v>
      </c>
      <c r="C114" s="327" t="s">
        <v>538</v>
      </c>
      <c r="D114" s="327" t="s">
        <v>514</v>
      </c>
      <c r="E114" s="327" t="s">
        <v>482</v>
      </c>
      <c r="F114" s="327" t="s">
        <v>482</v>
      </c>
      <c r="G114" s="329" t="s">
        <v>482</v>
      </c>
      <c r="H114" s="329" t="s">
        <v>482</v>
      </c>
      <c r="I114" s="329" t="s">
        <v>482</v>
      </c>
      <c r="J114" s="329" t="s">
        <v>480</v>
      </c>
    </row>
    <row r="115" spans="1:10">
      <c r="A115" s="288" t="s">
        <v>548</v>
      </c>
      <c r="B115" s="329" t="s">
        <v>482</v>
      </c>
      <c r="C115" s="327" t="s">
        <v>538</v>
      </c>
      <c r="D115" s="327" t="s">
        <v>514</v>
      </c>
      <c r="E115" s="327" t="s">
        <v>482</v>
      </c>
      <c r="F115" s="327" t="s">
        <v>482</v>
      </c>
      <c r="G115" s="329" t="s">
        <v>482</v>
      </c>
      <c r="H115" s="329" t="s">
        <v>482</v>
      </c>
      <c r="I115" s="329" t="s">
        <v>482</v>
      </c>
      <c r="J115" s="329" t="s">
        <v>480</v>
      </c>
    </row>
    <row r="116" spans="1:10">
      <c r="A116" s="288" t="s">
        <v>549</v>
      </c>
      <c r="B116" s="329" t="s">
        <v>509</v>
      </c>
      <c r="C116" s="327" t="s">
        <v>538</v>
      </c>
      <c r="D116" s="327" t="s">
        <v>509</v>
      </c>
      <c r="E116" s="327" t="s">
        <v>509</v>
      </c>
      <c r="F116" s="327" t="s">
        <v>509</v>
      </c>
      <c r="G116" s="329" t="s">
        <v>509</v>
      </c>
      <c r="H116" s="329" t="s">
        <v>509</v>
      </c>
      <c r="I116" s="329" t="s">
        <v>509</v>
      </c>
      <c r="J116" s="329" t="s">
        <v>509</v>
      </c>
    </row>
    <row r="117" spans="1:10">
      <c r="A117" s="288" t="s">
        <v>88</v>
      </c>
      <c r="B117" s="329" t="s">
        <v>482</v>
      </c>
      <c r="C117" s="327" t="s">
        <v>538</v>
      </c>
      <c r="D117" s="327" t="s">
        <v>514</v>
      </c>
      <c r="E117" s="327" t="s">
        <v>482</v>
      </c>
      <c r="F117" s="327" t="s">
        <v>482</v>
      </c>
      <c r="G117" s="329" t="s">
        <v>482</v>
      </c>
      <c r="H117" s="329" t="s">
        <v>482</v>
      </c>
      <c r="I117" s="329" t="s">
        <v>482</v>
      </c>
      <c r="J117" s="329" t="s">
        <v>480</v>
      </c>
    </row>
    <row r="118" spans="1:10">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c r="A122" s="285" t="s">
        <v>3211</v>
      </c>
      <c r="B122" s="329" t="s">
        <v>509</v>
      </c>
      <c r="C122" s="327" t="s">
        <v>538</v>
      </c>
      <c r="D122" s="327" t="s">
        <v>509</v>
      </c>
      <c r="E122" s="327" t="s">
        <v>509</v>
      </c>
      <c r="F122" s="327" t="s">
        <v>509</v>
      </c>
      <c r="G122" s="329" t="s">
        <v>509</v>
      </c>
      <c r="H122" s="329" t="s">
        <v>509</v>
      </c>
      <c r="I122" s="329" t="s">
        <v>509</v>
      </c>
      <c r="J122" s="329" t="s">
        <v>509</v>
      </c>
    </row>
    <row r="123" spans="1:10">
      <c r="A123" s="285" t="s">
        <v>3212</v>
      </c>
      <c r="B123" s="329" t="s">
        <v>509</v>
      </c>
      <c r="C123" s="327" t="s">
        <v>538</v>
      </c>
      <c r="D123" s="327" t="s">
        <v>509</v>
      </c>
      <c r="E123" s="327" t="s">
        <v>509</v>
      </c>
      <c r="F123" s="327" t="s">
        <v>509</v>
      </c>
      <c r="G123" s="329" t="s">
        <v>509</v>
      </c>
      <c r="H123" s="329" t="s">
        <v>509</v>
      </c>
      <c r="I123" s="329" t="s">
        <v>509</v>
      </c>
      <c r="J123" s="329" t="s">
        <v>509</v>
      </c>
    </row>
    <row r="124" spans="1:10">
      <c r="A124" s="285" t="s">
        <v>3213</v>
      </c>
      <c r="B124" s="329" t="s">
        <v>482</v>
      </c>
      <c r="C124" s="327" t="s">
        <v>538</v>
      </c>
      <c r="D124" s="327" t="s">
        <v>514</v>
      </c>
      <c r="E124" s="327" t="s">
        <v>482</v>
      </c>
      <c r="F124" s="327" t="s">
        <v>482</v>
      </c>
      <c r="G124" s="329" t="s">
        <v>482</v>
      </c>
      <c r="H124" s="329" t="s">
        <v>482</v>
      </c>
      <c r="I124" s="329" t="s">
        <v>482</v>
      </c>
      <c r="J124" s="329" t="s">
        <v>480</v>
      </c>
    </row>
    <row r="125" spans="1:10">
      <c r="A125" s="290" t="s">
        <v>3215</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c r="A129" s="283" t="s">
        <v>3211</v>
      </c>
      <c r="B129" s="327" t="s">
        <v>509</v>
      </c>
      <c r="C129" s="327" t="s">
        <v>538</v>
      </c>
      <c r="D129" s="327" t="s">
        <v>509</v>
      </c>
      <c r="E129" s="327" t="s">
        <v>509</v>
      </c>
      <c r="F129" s="327" t="s">
        <v>509</v>
      </c>
      <c r="G129" s="327" t="s">
        <v>509</v>
      </c>
      <c r="H129" s="327" t="s">
        <v>509</v>
      </c>
      <c r="I129" s="327" t="s">
        <v>509</v>
      </c>
      <c r="J129" s="327" t="s">
        <v>509</v>
      </c>
    </row>
    <row r="130" spans="1:10">
      <c r="A130" s="283" t="s">
        <v>3212</v>
      </c>
      <c r="B130" s="327" t="s">
        <v>509</v>
      </c>
      <c r="C130" s="327" t="s">
        <v>538</v>
      </c>
      <c r="D130" s="327" t="s">
        <v>509</v>
      </c>
      <c r="E130" s="327" t="s">
        <v>509</v>
      </c>
      <c r="F130" s="327" t="s">
        <v>509</v>
      </c>
      <c r="G130" s="327" t="s">
        <v>509</v>
      </c>
      <c r="H130" s="327" t="s">
        <v>509</v>
      </c>
      <c r="I130" s="327" t="s">
        <v>509</v>
      </c>
      <c r="J130" s="327" t="s">
        <v>509</v>
      </c>
    </row>
    <row r="131" spans="1:10">
      <c r="A131" s="283" t="s">
        <v>3213</v>
      </c>
      <c r="B131" s="327" t="s">
        <v>482</v>
      </c>
      <c r="C131" s="327" t="s">
        <v>538</v>
      </c>
      <c r="D131" s="327" t="s">
        <v>514</v>
      </c>
      <c r="E131" s="327" t="s">
        <v>482</v>
      </c>
      <c r="F131" s="327" t="s">
        <v>482</v>
      </c>
      <c r="G131" s="327" t="s">
        <v>482</v>
      </c>
      <c r="H131" s="327" t="s">
        <v>482</v>
      </c>
      <c r="I131" s="327" t="s">
        <v>482</v>
      </c>
      <c r="J131" s="327" t="s">
        <v>480</v>
      </c>
    </row>
    <row r="132" spans="1:10">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c r="A136" s="288" t="s">
        <v>548</v>
      </c>
      <c r="B136" s="329" t="s">
        <v>509</v>
      </c>
      <c r="C136" s="327" t="s">
        <v>538</v>
      </c>
      <c r="D136" s="327" t="s">
        <v>509</v>
      </c>
      <c r="E136" s="327" t="s">
        <v>509</v>
      </c>
      <c r="F136" s="327" t="s">
        <v>509</v>
      </c>
      <c r="G136" s="329" t="s">
        <v>509</v>
      </c>
      <c r="H136" s="329" t="s">
        <v>509</v>
      </c>
      <c r="I136" s="329" t="s">
        <v>509</v>
      </c>
      <c r="J136" s="329" t="s">
        <v>509</v>
      </c>
    </row>
    <row r="137" spans="1:10">
      <c r="A137" s="288" t="s">
        <v>549</v>
      </c>
      <c r="B137" s="329" t="s">
        <v>509</v>
      </c>
      <c r="C137" s="327" t="s">
        <v>538</v>
      </c>
      <c r="D137" s="327" t="s">
        <v>509</v>
      </c>
      <c r="E137" s="327" t="s">
        <v>509</v>
      </c>
      <c r="F137" s="327" t="s">
        <v>509</v>
      </c>
      <c r="G137" s="329" t="s">
        <v>509</v>
      </c>
      <c r="H137" s="329" t="s">
        <v>509</v>
      </c>
      <c r="I137" s="329" t="s">
        <v>509</v>
      </c>
      <c r="J137" s="329" t="s">
        <v>509</v>
      </c>
    </row>
    <row r="138" spans="1:10">
      <c r="A138" s="288" t="s">
        <v>88</v>
      </c>
      <c r="B138" s="329" t="s">
        <v>482</v>
      </c>
      <c r="C138" s="327" t="s">
        <v>538</v>
      </c>
      <c r="D138" s="327" t="s">
        <v>514</v>
      </c>
      <c r="E138" s="327" t="s">
        <v>482</v>
      </c>
      <c r="F138" s="327" t="s">
        <v>482</v>
      </c>
      <c r="G138" s="329" t="s">
        <v>482</v>
      </c>
      <c r="H138" s="329" t="s">
        <v>482</v>
      </c>
      <c r="I138" s="329" t="s">
        <v>482</v>
      </c>
      <c r="J138" s="329" t="s">
        <v>480</v>
      </c>
    </row>
    <row r="139" spans="1:10">
      <c r="A139" s="287" t="s">
        <v>553</v>
      </c>
      <c r="B139" s="327" t="s">
        <v>554</v>
      </c>
      <c r="C139" s="327" t="s">
        <v>538</v>
      </c>
      <c r="D139" s="328" t="s">
        <v>183</v>
      </c>
      <c r="E139" s="328" t="s">
        <v>183</v>
      </c>
      <c r="F139" s="328" t="s">
        <v>183</v>
      </c>
      <c r="G139" s="327" t="s">
        <v>554</v>
      </c>
      <c r="H139" s="327" t="s">
        <v>554</v>
      </c>
      <c r="I139" s="327" t="s">
        <v>554</v>
      </c>
      <c r="J139" s="327" t="s">
        <v>542</v>
      </c>
    </row>
    <row r="140" spans="1:10">
      <c r="A140" s="288" t="s">
        <v>545</v>
      </c>
      <c r="B140" s="329" t="s">
        <v>482</v>
      </c>
      <c r="C140" s="327" t="s">
        <v>538</v>
      </c>
      <c r="D140" s="327" t="s">
        <v>514</v>
      </c>
      <c r="E140" s="327" t="s">
        <v>482</v>
      </c>
      <c r="F140" s="327" t="s">
        <v>482</v>
      </c>
      <c r="G140" s="329" t="s">
        <v>482</v>
      </c>
      <c r="H140" s="329" t="s">
        <v>482</v>
      </c>
      <c r="I140" s="329" t="s">
        <v>482</v>
      </c>
      <c r="J140" s="329" t="s">
        <v>480</v>
      </c>
    </row>
    <row r="141" spans="1:10">
      <c r="A141" s="288" t="s">
        <v>546</v>
      </c>
      <c r="B141" s="329" t="s">
        <v>482</v>
      </c>
      <c r="C141" s="327" t="s">
        <v>538</v>
      </c>
      <c r="D141" s="327" t="s">
        <v>514</v>
      </c>
      <c r="E141" s="327" t="s">
        <v>482</v>
      </c>
      <c r="F141" s="327" t="s">
        <v>482</v>
      </c>
      <c r="G141" s="329" t="s">
        <v>482</v>
      </c>
      <c r="H141" s="329" t="s">
        <v>482</v>
      </c>
      <c r="I141" s="329" t="s">
        <v>482</v>
      </c>
      <c r="J141" s="329" t="s">
        <v>480</v>
      </c>
    </row>
    <row r="142" spans="1:10">
      <c r="A142" s="288" t="s">
        <v>547</v>
      </c>
      <c r="B142" s="329" t="s">
        <v>482</v>
      </c>
      <c r="C142" s="327" t="s">
        <v>538</v>
      </c>
      <c r="D142" s="327" t="s">
        <v>514</v>
      </c>
      <c r="E142" s="327" t="s">
        <v>482</v>
      </c>
      <c r="F142" s="327" t="s">
        <v>482</v>
      </c>
      <c r="G142" s="329" t="s">
        <v>482</v>
      </c>
      <c r="H142" s="329" t="s">
        <v>482</v>
      </c>
      <c r="I142" s="329" t="s">
        <v>482</v>
      </c>
      <c r="J142" s="329" t="s">
        <v>480</v>
      </c>
    </row>
    <row r="143" spans="1:10">
      <c r="A143" s="288" t="s">
        <v>548</v>
      </c>
      <c r="B143" s="329" t="s">
        <v>509</v>
      </c>
      <c r="C143" s="327" t="s">
        <v>538</v>
      </c>
      <c r="D143" s="327" t="s">
        <v>509</v>
      </c>
      <c r="E143" s="327" t="s">
        <v>509</v>
      </c>
      <c r="F143" s="327" t="s">
        <v>509</v>
      </c>
      <c r="G143" s="329" t="s">
        <v>509</v>
      </c>
      <c r="H143" s="329" t="s">
        <v>509</v>
      </c>
      <c r="I143" s="329" t="s">
        <v>509</v>
      </c>
      <c r="J143" s="329" t="s">
        <v>509</v>
      </c>
    </row>
    <row r="144" spans="1:10">
      <c r="A144" s="288" t="s">
        <v>549</v>
      </c>
      <c r="B144" s="329" t="s">
        <v>509</v>
      </c>
      <c r="C144" s="327" t="s">
        <v>538</v>
      </c>
      <c r="D144" s="327" t="s">
        <v>509</v>
      </c>
      <c r="E144" s="327" t="s">
        <v>509</v>
      </c>
      <c r="F144" s="327" t="s">
        <v>509</v>
      </c>
      <c r="G144" s="329" t="s">
        <v>509</v>
      </c>
      <c r="H144" s="329" t="s">
        <v>509</v>
      </c>
      <c r="I144" s="329" t="s">
        <v>509</v>
      </c>
      <c r="J144" s="329" t="s">
        <v>509</v>
      </c>
    </row>
    <row r="145" spans="1:10">
      <c r="A145" s="288" t="s">
        <v>88</v>
      </c>
      <c r="B145" s="329" t="s">
        <v>482</v>
      </c>
      <c r="C145" s="327" t="s">
        <v>538</v>
      </c>
      <c r="D145" s="327" t="s">
        <v>514</v>
      </c>
      <c r="E145" s="327" t="s">
        <v>482</v>
      </c>
      <c r="F145" s="327" t="s">
        <v>482</v>
      </c>
      <c r="G145" s="329" t="s">
        <v>482</v>
      </c>
      <c r="H145" s="329" t="s">
        <v>482</v>
      </c>
      <c r="I145" s="329" t="s">
        <v>482</v>
      </c>
      <c r="J145" s="329" t="s">
        <v>480</v>
      </c>
    </row>
    <row r="146" spans="1:10">
      <c r="A146" s="287" t="s">
        <v>555</v>
      </c>
      <c r="B146" s="327" t="s">
        <v>554</v>
      </c>
      <c r="C146" s="327" t="s">
        <v>538</v>
      </c>
      <c r="D146" s="328" t="s">
        <v>183</v>
      </c>
      <c r="E146" s="328" t="s">
        <v>183</v>
      </c>
      <c r="F146" s="328" t="s">
        <v>183</v>
      </c>
      <c r="G146" s="327" t="s">
        <v>554</v>
      </c>
      <c r="H146" s="327" t="s">
        <v>554</v>
      </c>
      <c r="I146" s="327" t="s">
        <v>554</v>
      </c>
      <c r="J146" s="327" t="s">
        <v>542</v>
      </c>
    </row>
    <row r="147" spans="1:10">
      <c r="A147" s="288" t="s">
        <v>545</v>
      </c>
      <c r="B147" s="329" t="s">
        <v>482</v>
      </c>
      <c r="C147" s="327" t="s">
        <v>538</v>
      </c>
      <c r="D147" s="327" t="s">
        <v>514</v>
      </c>
      <c r="E147" s="327" t="s">
        <v>482</v>
      </c>
      <c r="F147" s="327" t="s">
        <v>482</v>
      </c>
      <c r="G147" s="329" t="s">
        <v>482</v>
      </c>
      <c r="H147" s="329" t="s">
        <v>482</v>
      </c>
      <c r="I147" s="329" t="s">
        <v>482</v>
      </c>
      <c r="J147" s="329" t="s">
        <v>480</v>
      </c>
    </row>
    <row r="148" spans="1:10">
      <c r="A148" s="288" t="s">
        <v>546</v>
      </c>
      <c r="B148" s="329" t="s">
        <v>482</v>
      </c>
      <c r="C148" s="327" t="s">
        <v>538</v>
      </c>
      <c r="D148" s="327" t="s">
        <v>514</v>
      </c>
      <c r="E148" s="327" t="s">
        <v>482</v>
      </c>
      <c r="F148" s="327" t="s">
        <v>482</v>
      </c>
      <c r="G148" s="329" t="s">
        <v>482</v>
      </c>
      <c r="H148" s="329" t="s">
        <v>482</v>
      </c>
      <c r="I148" s="329" t="s">
        <v>482</v>
      </c>
      <c r="J148" s="329" t="s">
        <v>480</v>
      </c>
    </row>
    <row r="149" spans="1:10">
      <c r="A149" s="288" t="s">
        <v>547</v>
      </c>
      <c r="B149" s="329" t="s">
        <v>482</v>
      </c>
      <c r="C149" s="327" t="s">
        <v>538</v>
      </c>
      <c r="D149" s="327" t="s">
        <v>514</v>
      </c>
      <c r="E149" s="327" t="s">
        <v>482</v>
      </c>
      <c r="F149" s="327" t="s">
        <v>482</v>
      </c>
      <c r="G149" s="329" t="s">
        <v>482</v>
      </c>
      <c r="H149" s="329" t="s">
        <v>482</v>
      </c>
      <c r="I149" s="329" t="s">
        <v>482</v>
      </c>
      <c r="J149" s="329" t="s">
        <v>480</v>
      </c>
    </row>
    <row r="150" spans="1:10">
      <c r="A150" s="288" t="s">
        <v>548</v>
      </c>
      <c r="B150" s="329" t="s">
        <v>509</v>
      </c>
      <c r="C150" s="327" t="s">
        <v>538</v>
      </c>
      <c r="D150" s="327" t="s">
        <v>509</v>
      </c>
      <c r="E150" s="327" t="s">
        <v>509</v>
      </c>
      <c r="F150" s="327" t="s">
        <v>509</v>
      </c>
      <c r="G150" s="329" t="s">
        <v>509</v>
      </c>
      <c r="H150" s="329" t="s">
        <v>509</v>
      </c>
      <c r="I150" s="329" t="s">
        <v>509</v>
      </c>
      <c r="J150" s="329" t="s">
        <v>509</v>
      </c>
    </row>
    <row r="151" spans="1:10">
      <c r="A151" s="288" t="s">
        <v>549</v>
      </c>
      <c r="B151" s="329" t="s">
        <v>509</v>
      </c>
      <c r="C151" s="327" t="s">
        <v>538</v>
      </c>
      <c r="D151" s="327" t="s">
        <v>509</v>
      </c>
      <c r="E151" s="327" t="s">
        <v>509</v>
      </c>
      <c r="F151" s="327" t="s">
        <v>509</v>
      </c>
      <c r="G151" s="329" t="s">
        <v>509</v>
      </c>
      <c r="H151" s="329" t="s">
        <v>509</v>
      </c>
      <c r="I151" s="329" t="s">
        <v>509</v>
      </c>
      <c r="J151" s="329" t="s">
        <v>509</v>
      </c>
    </row>
    <row r="152" spans="1:10">
      <c r="A152" s="288" t="s">
        <v>88</v>
      </c>
      <c r="B152" s="329" t="s">
        <v>482</v>
      </c>
      <c r="C152" s="327" t="s">
        <v>538</v>
      </c>
      <c r="D152" s="327" t="s">
        <v>514</v>
      </c>
      <c r="E152" s="327" t="s">
        <v>482</v>
      </c>
      <c r="F152" s="327" t="s">
        <v>482</v>
      </c>
      <c r="G152" s="329" t="s">
        <v>482</v>
      </c>
      <c r="H152" s="329" t="s">
        <v>482</v>
      </c>
      <c r="I152" s="329" t="s">
        <v>482</v>
      </c>
      <c r="J152" s="329" t="s">
        <v>480</v>
      </c>
    </row>
    <row r="153" spans="1:10">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c r="A157" s="291" t="s">
        <v>3216</v>
      </c>
      <c r="B157" s="327" t="s">
        <v>509</v>
      </c>
      <c r="C157" s="327" t="s">
        <v>538</v>
      </c>
      <c r="D157" s="327" t="s">
        <v>509</v>
      </c>
      <c r="E157" s="327" t="s">
        <v>509</v>
      </c>
      <c r="F157" s="327" t="s">
        <v>509</v>
      </c>
      <c r="G157" s="327" t="s">
        <v>509</v>
      </c>
      <c r="H157" s="327" t="s">
        <v>509</v>
      </c>
      <c r="I157" s="327" t="s">
        <v>509</v>
      </c>
      <c r="J157" s="327" t="s">
        <v>509</v>
      </c>
    </row>
    <row r="158" spans="1:10">
      <c r="A158" s="291" t="s">
        <v>3217</v>
      </c>
      <c r="B158" s="327" t="s">
        <v>509</v>
      </c>
      <c r="C158" s="327" t="s">
        <v>538</v>
      </c>
      <c r="D158" s="327" t="s">
        <v>509</v>
      </c>
      <c r="E158" s="327" t="s">
        <v>509</v>
      </c>
      <c r="F158" s="327" t="s">
        <v>509</v>
      </c>
      <c r="G158" s="327" t="s">
        <v>509</v>
      </c>
      <c r="H158" s="327" t="s">
        <v>509</v>
      </c>
      <c r="I158" s="327" t="s">
        <v>509</v>
      </c>
      <c r="J158" s="327" t="s">
        <v>509</v>
      </c>
    </row>
    <row r="159" spans="1:10">
      <c r="A159" s="291" t="s">
        <v>3218</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c r="A164" s="291" t="s">
        <v>3216</v>
      </c>
      <c r="B164" s="329" t="s">
        <v>509</v>
      </c>
      <c r="C164" s="327" t="s">
        <v>538</v>
      </c>
      <c r="D164" s="327" t="s">
        <v>509</v>
      </c>
      <c r="E164" s="327" t="s">
        <v>509</v>
      </c>
      <c r="F164" s="327" t="s">
        <v>509</v>
      </c>
      <c r="G164" s="329" t="s">
        <v>509</v>
      </c>
      <c r="H164" s="329" t="s">
        <v>509</v>
      </c>
      <c r="I164" s="329" t="s">
        <v>509</v>
      </c>
      <c r="J164" s="329" t="s">
        <v>509</v>
      </c>
    </row>
    <row r="165" spans="1:10">
      <c r="A165" s="291" t="s">
        <v>3217</v>
      </c>
      <c r="B165" s="329" t="s">
        <v>509</v>
      </c>
      <c r="C165" s="327" t="s">
        <v>538</v>
      </c>
      <c r="D165" s="327" t="s">
        <v>509</v>
      </c>
      <c r="E165" s="327" t="s">
        <v>509</v>
      </c>
      <c r="F165" s="327" t="s">
        <v>509</v>
      </c>
      <c r="G165" s="329" t="s">
        <v>509</v>
      </c>
      <c r="H165" s="329" t="s">
        <v>509</v>
      </c>
      <c r="I165" s="329" t="s">
        <v>509</v>
      </c>
      <c r="J165" s="329" t="s">
        <v>509</v>
      </c>
    </row>
    <row r="166" spans="1:10">
      <c r="A166" s="291" t="s">
        <v>3218</v>
      </c>
      <c r="B166" s="329" t="s">
        <v>482</v>
      </c>
      <c r="C166" s="327" t="s">
        <v>538</v>
      </c>
      <c r="D166" s="327" t="s">
        <v>514</v>
      </c>
      <c r="E166" s="327" t="s">
        <v>482</v>
      </c>
      <c r="F166" s="327" t="s">
        <v>482</v>
      </c>
      <c r="G166" s="329" t="s">
        <v>482</v>
      </c>
      <c r="H166" s="329" t="s">
        <v>482</v>
      </c>
      <c r="I166" s="329" t="s">
        <v>482</v>
      </c>
      <c r="J166" s="329" t="s">
        <v>480</v>
      </c>
    </row>
    <row r="167" spans="1:10">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c r="A171" s="291" t="s">
        <v>3216</v>
      </c>
      <c r="B171" s="329" t="s">
        <v>509</v>
      </c>
      <c r="C171" s="327" t="s">
        <v>538</v>
      </c>
      <c r="D171" s="327" t="s">
        <v>509</v>
      </c>
      <c r="E171" s="327" t="s">
        <v>509</v>
      </c>
      <c r="F171" s="327" t="s">
        <v>509</v>
      </c>
      <c r="G171" s="329" t="s">
        <v>509</v>
      </c>
      <c r="H171" s="329" t="s">
        <v>509</v>
      </c>
      <c r="I171" s="329" t="s">
        <v>509</v>
      </c>
      <c r="J171" s="329" t="s">
        <v>509</v>
      </c>
    </row>
    <row r="172" spans="1:10">
      <c r="A172" s="291" t="s">
        <v>3217</v>
      </c>
      <c r="B172" s="329" t="s">
        <v>509</v>
      </c>
      <c r="C172" s="327" t="s">
        <v>538</v>
      </c>
      <c r="D172" s="327" t="s">
        <v>509</v>
      </c>
      <c r="E172" s="327" t="s">
        <v>509</v>
      </c>
      <c r="F172" s="327" t="s">
        <v>509</v>
      </c>
      <c r="G172" s="329" t="s">
        <v>509</v>
      </c>
      <c r="H172" s="329" t="s">
        <v>509</v>
      </c>
      <c r="I172" s="329" t="s">
        <v>509</v>
      </c>
      <c r="J172" s="329" t="s">
        <v>509</v>
      </c>
    </row>
    <row r="173" spans="1:10">
      <c r="A173" s="291" t="s">
        <v>3218</v>
      </c>
      <c r="B173" s="329" t="s">
        <v>482</v>
      </c>
      <c r="C173" s="327" t="s">
        <v>538</v>
      </c>
      <c r="D173" s="327" t="s">
        <v>514</v>
      </c>
      <c r="E173" s="327" t="s">
        <v>482</v>
      </c>
      <c r="F173" s="327" t="s">
        <v>482</v>
      </c>
      <c r="G173" s="329" t="s">
        <v>482</v>
      </c>
      <c r="H173" s="329" t="s">
        <v>482</v>
      </c>
      <c r="I173" s="329" t="s">
        <v>482</v>
      </c>
      <c r="J173" s="329" t="s">
        <v>480</v>
      </c>
    </row>
    <row r="174" spans="1:10">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c r="A178" s="291" t="s">
        <v>3216</v>
      </c>
      <c r="B178" s="329" t="s">
        <v>509</v>
      </c>
      <c r="C178" s="327" t="s">
        <v>538</v>
      </c>
      <c r="D178" s="327" t="s">
        <v>509</v>
      </c>
      <c r="E178" s="327" t="s">
        <v>509</v>
      </c>
      <c r="F178" s="327" t="s">
        <v>509</v>
      </c>
      <c r="G178" s="329" t="s">
        <v>509</v>
      </c>
      <c r="H178" s="329" t="s">
        <v>509</v>
      </c>
      <c r="I178" s="329" t="s">
        <v>509</v>
      </c>
      <c r="J178" s="329" t="s">
        <v>509</v>
      </c>
    </row>
    <row r="179" spans="1:10">
      <c r="A179" s="291" t="s">
        <v>3217</v>
      </c>
      <c r="B179" s="329" t="s">
        <v>509</v>
      </c>
      <c r="C179" s="327" t="s">
        <v>538</v>
      </c>
      <c r="D179" s="327" t="s">
        <v>509</v>
      </c>
      <c r="E179" s="327" t="s">
        <v>509</v>
      </c>
      <c r="F179" s="327" t="s">
        <v>509</v>
      </c>
      <c r="G179" s="329" t="s">
        <v>509</v>
      </c>
      <c r="H179" s="329" t="s">
        <v>509</v>
      </c>
      <c r="I179" s="329" t="s">
        <v>509</v>
      </c>
      <c r="J179" s="329" t="s">
        <v>509</v>
      </c>
    </row>
    <row r="180" spans="1:10">
      <c r="A180" s="291" t="s">
        <v>3218</v>
      </c>
      <c r="B180" s="329" t="s">
        <v>482</v>
      </c>
      <c r="C180" s="327" t="s">
        <v>538</v>
      </c>
      <c r="D180" s="327" t="s">
        <v>514</v>
      </c>
      <c r="E180" s="327" t="s">
        <v>482</v>
      </c>
      <c r="F180" s="327" t="s">
        <v>482</v>
      </c>
      <c r="G180" s="329" t="s">
        <v>482</v>
      </c>
      <c r="H180" s="329" t="s">
        <v>482</v>
      </c>
      <c r="I180" s="329" t="s">
        <v>482</v>
      </c>
      <c r="J180" s="329" t="s">
        <v>480</v>
      </c>
    </row>
    <row r="181" spans="1:10">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c r="A185" s="291" t="s">
        <v>3216</v>
      </c>
      <c r="B185" s="329" t="s">
        <v>509</v>
      </c>
      <c r="C185" s="327" t="s">
        <v>538</v>
      </c>
      <c r="D185" s="327" t="s">
        <v>509</v>
      </c>
      <c r="E185" s="327" t="s">
        <v>509</v>
      </c>
      <c r="F185" s="327" t="s">
        <v>509</v>
      </c>
      <c r="G185" s="329" t="s">
        <v>509</v>
      </c>
      <c r="H185" s="329" t="s">
        <v>509</v>
      </c>
      <c r="I185" s="329" t="s">
        <v>509</v>
      </c>
      <c r="J185" s="329" t="s">
        <v>509</v>
      </c>
    </row>
    <row r="186" spans="1:10">
      <c r="A186" s="291" t="s">
        <v>3217</v>
      </c>
      <c r="B186" s="329" t="s">
        <v>509</v>
      </c>
      <c r="C186" s="327" t="s">
        <v>538</v>
      </c>
      <c r="D186" s="327" t="s">
        <v>509</v>
      </c>
      <c r="E186" s="327" t="s">
        <v>509</v>
      </c>
      <c r="F186" s="327" t="s">
        <v>509</v>
      </c>
      <c r="G186" s="329" t="s">
        <v>509</v>
      </c>
      <c r="H186" s="329" t="s">
        <v>509</v>
      </c>
      <c r="I186" s="329" t="s">
        <v>509</v>
      </c>
      <c r="J186" s="329" t="s">
        <v>509</v>
      </c>
    </row>
    <row r="187" spans="1:10">
      <c r="A187" s="291" t="s">
        <v>3218</v>
      </c>
      <c r="B187" s="329" t="s">
        <v>482</v>
      </c>
      <c r="C187" s="327" t="s">
        <v>538</v>
      </c>
      <c r="D187" s="327" t="s">
        <v>514</v>
      </c>
      <c r="E187" s="327" t="s">
        <v>482</v>
      </c>
      <c r="F187" s="327" t="s">
        <v>482</v>
      </c>
      <c r="G187" s="329" t="s">
        <v>482</v>
      </c>
      <c r="H187" s="329" t="s">
        <v>482</v>
      </c>
      <c r="I187" s="329" t="s">
        <v>482</v>
      </c>
      <c r="J187" s="329" t="s">
        <v>480</v>
      </c>
    </row>
    <row r="188" spans="1:10">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c r="A192" s="291" t="s">
        <v>3216</v>
      </c>
      <c r="B192" s="329" t="s">
        <v>509</v>
      </c>
      <c r="C192" s="327" t="s">
        <v>538</v>
      </c>
      <c r="D192" s="327" t="s">
        <v>509</v>
      </c>
      <c r="E192" s="327" t="s">
        <v>509</v>
      </c>
      <c r="F192" s="327" t="s">
        <v>509</v>
      </c>
      <c r="G192" s="329" t="s">
        <v>509</v>
      </c>
      <c r="H192" s="329" t="s">
        <v>509</v>
      </c>
      <c r="I192" s="329" t="s">
        <v>509</v>
      </c>
      <c r="J192" s="329" t="s">
        <v>509</v>
      </c>
    </row>
    <row r="193" spans="1:10">
      <c r="A193" s="291" t="s">
        <v>3217</v>
      </c>
      <c r="B193" s="329" t="s">
        <v>509</v>
      </c>
      <c r="C193" s="327" t="s">
        <v>538</v>
      </c>
      <c r="D193" s="327" t="s">
        <v>509</v>
      </c>
      <c r="E193" s="327" t="s">
        <v>509</v>
      </c>
      <c r="F193" s="327" t="s">
        <v>509</v>
      </c>
      <c r="G193" s="329" t="s">
        <v>509</v>
      </c>
      <c r="H193" s="329" t="s">
        <v>509</v>
      </c>
      <c r="I193" s="329" t="s">
        <v>509</v>
      </c>
      <c r="J193" s="329" t="s">
        <v>509</v>
      </c>
    </row>
    <row r="194" spans="1:10">
      <c r="A194" s="291" t="s">
        <v>3218</v>
      </c>
      <c r="B194" s="329" t="s">
        <v>482</v>
      </c>
      <c r="C194" s="327" t="s">
        <v>538</v>
      </c>
      <c r="D194" s="327" t="s">
        <v>514</v>
      </c>
      <c r="E194" s="327" t="s">
        <v>482</v>
      </c>
      <c r="F194" s="327" t="s">
        <v>482</v>
      </c>
      <c r="G194" s="329" t="s">
        <v>482</v>
      </c>
      <c r="H194" s="329" t="s">
        <v>482</v>
      </c>
      <c r="I194" s="329" t="s">
        <v>482</v>
      </c>
      <c r="J194" s="329" t="s">
        <v>480</v>
      </c>
    </row>
    <row r="195" spans="1:10">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c r="A199" s="291" t="s">
        <v>3216</v>
      </c>
      <c r="B199" s="329" t="s">
        <v>509</v>
      </c>
      <c r="C199" s="327" t="s">
        <v>538</v>
      </c>
      <c r="D199" s="327" t="s">
        <v>509</v>
      </c>
      <c r="E199" s="327" t="s">
        <v>509</v>
      </c>
      <c r="F199" s="327" t="s">
        <v>509</v>
      </c>
      <c r="G199" s="329" t="s">
        <v>509</v>
      </c>
      <c r="H199" s="329" t="s">
        <v>509</v>
      </c>
      <c r="I199" s="329" t="s">
        <v>509</v>
      </c>
      <c r="J199" s="329" t="s">
        <v>509</v>
      </c>
    </row>
    <row r="200" spans="1:10">
      <c r="A200" s="293" t="s">
        <v>3217</v>
      </c>
      <c r="B200" s="329" t="s">
        <v>509</v>
      </c>
      <c r="C200" s="327" t="s">
        <v>538</v>
      </c>
      <c r="D200" s="327" t="s">
        <v>509</v>
      </c>
      <c r="E200" s="327" t="s">
        <v>509</v>
      </c>
      <c r="F200" s="327" t="s">
        <v>509</v>
      </c>
      <c r="G200" s="329" t="s">
        <v>509</v>
      </c>
      <c r="H200" s="329" t="s">
        <v>509</v>
      </c>
      <c r="I200" s="329" t="s">
        <v>509</v>
      </c>
      <c r="J200" s="329" t="s">
        <v>509</v>
      </c>
    </row>
    <row r="201" spans="1:10">
      <c r="A201" s="291" t="s">
        <v>3218</v>
      </c>
      <c r="B201" s="329" t="s">
        <v>482</v>
      </c>
      <c r="C201" s="327" t="s">
        <v>538</v>
      </c>
      <c r="D201" s="327" t="s">
        <v>514</v>
      </c>
      <c r="E201" s="327" t="s">
        <v>482</v>
      </c>
      <c r="F201" s="327" t="s">
        <v>482</v>
      </c>
      <c r="G201" s="329" t="s">
        <v>482</v>
      </c>
      <c r="H201" s="329" t="s">
        <v>482</v>
      </c>
      <c r="I201" s="329" t="s">
        <v>482</v>
      </c>
      <c r="J201" s="329" t="s">
        <v>480</v>
      </c>
    </row>
    <row r="202" spans="1:10">
      <c r="A202" s="292" t="s">
        <v>3219</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c r="A208" s="294" t="s">
        <v>548</v>
      </c>
      <c r="B208" s="329" t="s">
        <v>509</v>
      </c>
      <c r="C208" s="327" t="s">
        <v>538</v>
      </c>
      <c r="D208" s="327" t="s">
        <v>509</v>
      </c>
      <c r="E208" s="327" t="s">
        <v>509</v>
      </c>
      <c r="F208" s="327" t="s">
        <v>509</v>
      </c>
      <c r="G208" s="329" t="s">
        <v>509</v>
      </c>
      <c r="H208" s="329" t="s">
        <v>509</v>
      </c>
      <c r="I208" s="329" t="s">
        <v>509</v>
      </c>
      <c r="J208" s="329" t="s">
        <v>509</v>
      </c>
    </row>
    <row r="209" spans="1:10">
      <c r="A209" s="294" t="s">
        <v>549</v>
      </c>
      <c r="B209" s="329" t="s">
        <v>509</v>
      </c>
      <c r="C209" s="327" t="s">
        <v>538</v>
      </c>
      <c r="D209" s="327" t="s">
        <v>509</v>
      </c>
      <c r="E209" s="327" t="s">
        <v>509</v>
      </c>
      <c r="F209" s="327" t="s">
        <v>509</v>
      </c>
      <c r="G209" s="329" t="s">
        <v>509</v>
      </c>
      <c r="H209" s="329" t="s">
        <v>509</v>
      </c>
      <c r="I209" s="329" t="s">
        <v>509</v>
      </c>
      <c r="J209" s="329" t="s">
        <v>509</v>
      </c>
    </row>
    <row r="210" spans="1:10">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c r="A213" s="283" t="s">
        <v>540</v>
      </c>
      <c r="B213" s="327" t="s">
        <v>509</v>
      </c>
      <c r="C213" s="327" t="s">
        <v>538</v>
      </c>
      <c r="D213" s="327" t="s">
        <v>509</v>
      </c>
      <c r="E213" s="327" t="s">
        <v>509</v>
      </c>
      <c r="F213" s="327" t="s">
        <v>509</v>
      </c>
      <c r="G213" s="327" t="s">
        <v>509</v>
      </c>
      <c r="H213" s="327" t="s">
        <v>509</v>
      </c>
      <c r="I213" s="327" t="s">
        <v>509</v>
      </c>
    </row>
    <row r="214" spans="1:10">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c r="A215" s="283" t="s">
        <v>3211</v>
      </c>
      <c r="B215" s="327" t="s">
        <v>554</v>
      </c>
      <c r="C215" s="327" t="s">
        <v>538</v>
      </c>
      <c r="D215" s="327" t="s">
        <v>554</v>
      </c>
      <c r="E215" s="327" t="s">
        <v>3103</v>
      </c>
      <c r="F215" s="327" t="s">
        <v>3103</v>
      </c>
      <c r="G215" s="327" t="s">
        <v>554</v>
      </c>
      <c r="H215" s="327" t="s">
        <v>3103</v>
      </c>
      <c r="I215" s="327" t="s">
        <v>3103</v>
      </c>
    </row>
    <row r="216" spans="1:10">
      <c r="A216" s="283" t="s">
        <v>3213</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c r="A217" s="59" t="s">
        <v>3220</v>
      </c>
      <c r="B217" s="327">
        <v>2513561.9207105725</v>
      </c>
      <c r="C217" s="327" t="s">
        <v>538</v>
      </c>
      <c r="D217" s="328" t="s">
        <v>183</v>
      </c>
      <c r="E217" s="328" t="s">
        <v>183</v>
      </c>
      <c r="F217" s="328" t="s">
        <v>183</v>
      </c>
      <c r="G217" s="327">
        <v>170713.69036083069</v>
      </c>
      <c r="H217" s="327">
        <v>2.0771880881664</v>
      </c>
      <c r="I217" s="327">
        <v>5.2617344805668296</v>
      </c>
    </row>
    <row r="218" spans="1:10">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c r="A220" s="283" t="s">
        <v>88</v>
      </c>
      <c r="B220" s="329" t="s">
        <v>509</v>
      </c>
      <c r="C220" s="327" t="s">
        <v>538</v>
      </c>
      <c r="D220" s="327" t="s">
        <v>509</v>
      </c>
      <c r="E220" s="327" t="s">
        <v>509</v>
      </c>
      <c r="F220" s="327" t="s">
        <v>509</v>
      </c>
      <c r="G220" s="329" t="s">
        <v>509</v>
      </c>
      <c r="H220" s="329" t="s">
        <v>509</v>
      </c>
      <c r="I220" s="329" t="s">
        <v>509</v>
      </c>
    </row>
    <row r="221" spans="1:10">
      <c r="A221" s="296" t="s">
        <v>3221</v>
      </c>
      <c r="B221" s="327">
        <v>23026953.414224558</v>
      </c>
      <c r="C221" s="327" t="s">
        <v>538</v>
      </c>
      <c r="D221" s="328" t="s">
        <v>183</v>
      </c>
      <c r="E221" s="328" t="s">
        <v>183</v>
      </c>
      <c r="F221" s="328" t="s">
        <v>183</v>
      </c>
      <c r="G221" s="327">
        <v>1543321.2347240872</v>
      </c>
      <c r="H221" s="327">
        <v>95.722338182973743</v>
      </c>
      <c r="I221" s="327">
        <v>108.02744179292077</v>
      </c>
    </row>
    <row r="222" spans="1:10">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c r="A225" s="283" t="s">
        <v>3222</v>
      </c>
      <c r="B225" s="327" t="s">
        <v>554</v>
      </c>
      <c r="C225" s="327" t="s">
        <v>538</v>
      </c>
      <c r="D225" s="328" t="s">
        <v>183</v>
      </c>
      <c r="E225" s="328" t="s">
        <v>183</v>
      </c>
      <c r="F225" s="328" t="s">
        <v>183</v>
      </c>
      <c r="G225" s="327" t="s">
        <v>554</v>
      </c>
      <c r="H225" s="327">
        <v>1.05278679567487</v>
      </c>
      <c r="I225" s="327">
        <v>1.4965547714000001E-4</v>
      </c>
    </row>
    <row r="226" spans="1:9">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c r="A227" s="283" t="s">
        <v>3213</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c r="A228" s="283" t="s">
        <v>3223</v>
      </c>
      <c r="B228" s="327" t="s">
        <v>554</v>
      </c>
      <c r="C228" s="327" t="s">
        <v>538</v>
      </c>
      <c r="D228" s="328" t="s">
        <v>183</v>
      </c>
      <c r="E228" s="328" t="s">
        <v>183</v>
      </c>
      <c r="F228" s="328" t="s">
        <v>183</v>
      </c>
      <c r="G228" s="327" t="s">
        <v>554</v>
      </c>
      <c r="H228" s="327" t="s">
        <v>3103</v>
      </c>
      <c r="I228" s="327" t="s">
        <v>3103</v>
      </c>
    </row>
    <row r="229" spans="1:9">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c r="A233" s="283" t="s">
        <v>3222</v>
      </c>
      <c r="B233" s="327" t="s">
        <v>482</v>
      </c>
      <c r="C233" s="327" t="s">
        <v>538</v>
      </c>
      <c r="D233" s="328" t="s">
        <v>183</v>
      </c>
      <c r="E233" s="328" t="s">
        <v>183</v>
      </c>
      <c r="F233" s="328" t="s">
        <v>183</v>
      </c>
      <c r="G233" s="327" t="s">
        <v>482</v>
      </c>
      <c r="H233" s="327" t="s">
        <v>509</v>
      </c>
      <c r="I233" s="327" t="s">
        <v>509</v>
      </c>
    </row>
    <row r="234" spans="1:9">
      <c r="A234" s="294" t="s">
        <v>566</v>
      </c>
      <c r="B234" s="329" t="s">
        <v>482</v>
      </c>
      <c r="C234" s="327" t="s">
        <v>538</v>
      </c>
      <c r="D234" s="327" t="s">
        <v>482</v>
      </c>
      <c r="E234" s="327" t="s">
        <v>509</v>
      </c>
      <c r="F234" s="327" t="s">
        <v>509</v>
      </c>
      <c r="G234" s="329" t="s">
        <v>482</v>
      </c>
      <c r="H234" s="329" t="s">
        <v>509</v>
      </c>
      <c r="I234" s="329" t="s">
        <v>509</v>
      </c>
    </row>
    <row r="235" spans="1:9">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c r="A236" s="283" t="s">
        <v>3213</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c r="A237" s="283" t="s">
        <v>3223</v>
      </c>
      <c r="B237" s="327" t="s">
        <v>482</v>
      </c>
      <c r="C237" s="327" t="s">
        <v>538</v>
      </c>
      <c r="D237" s="328" t="s">
        <v>183</v>
      </c>
      <c r="E237" s="328" t="s">
        <v>183</v>
      </c>
      <c r="F237" s="328" t="s">
        <v>183</v>
      </c>
      <c r="G237" s="327" t="s">
        <v>482</v>
      </c>
      <c r="H237" s="327" t="s">
        <v>482</v>
      </c>
      <c r="I237" s="327" t="s">
        <v>482</v>
      </c>
    </row>
    <row r="238" spans="1:9">
      <c r="A238" s="294" t="s">
        <v>83</v>
      </c>
      <c r="B238" s="329" t="s">
        <v>482</v>
      </c>
      <c r="C238" s="327" t="s">
        <v>538</v>
      </c>
      <c r="D238" s="327" t="s">
        <v>482</v>
      </c>
      <c r="E238" s="327" t="s">
        <v>482</v>
      </c>
      <c r="F238" s="327" t="s">
        <v>482</v>
      </c>
      <c r="G238" s="329" t="s">
        <v>482</v>
      </c>
      <c r="H238" s="329" t="s">
        <v>482</v>
      </c>
      <c r="I238" s="329" t="s">
        <v>482</v>
      </c>
    </row>
    <row r="239" spans="1:9">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c r="A243" s="283" t="s">
        <v>3222</v>
      </c>
      <c r="B243" s="327" t="s">
        <v>482</v>
      </c>
      <c r="C243" s="327" t="s">
        <v>538</v>
      </c>
      <c r="D243" s="328" t="s">
        <v>183</v>
      </c>
      <c r="E243" s="328" t="s">
        <v>183</v>
      </c>
      <c r="F243" s="328" t="s">
        <v>183</v>
      </c>
      <c r="G243" s="327" t="s">
        <v>482</v>
      </c>
      <c r="H243" s="327">
        <v>9.7455516189999999E-5</v>
      </c>
      <c r="I243" s="327">
        <v>1.256183293E-5</v>
      </c>
    </row>
    <row r="244" spans="1:9">
      <c r="A244" s="294" t="s">
        <v>566</v>
      </c>
      <c r="B244" s="329" t="s">
        <v>482</v>
      </c>
      <c r="C244" s="327" t="s">
        <v>538</v>
      </c>
      <c r="D244" s="327" t="s">
        <v>482</v>
      </c>
      <c r="E244" s="327" t="s">
        <v>482</v>
      </c>
      <c r="F244" s="327" t="s">
        <v>482</v>
      </c>
      <c r="G244" s="329" t="s">
        <v>482</v>
      </c>
      <c r="H244" s="329">
        <v>9.7455516189999999E-5</v>
      </c>
      <c r="I244" s="329">
        <v>1.256183293E-5</v>
      </c>
    </row>
    <row r="245" spans="1:9">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c r="A246" s="283" t="s">
        <v>3213</v>
      </c>
      <c r="B246" s="329" t="s">
        <v>482</v>
      </c>
      <c r="C246" s="327" t="s">
        <v>538</v>
      </c>
      <c r="D246" s="327" t="s">
        <v>482</v>
      </c>
      <c r="E246" s="327" t="s">
        <v>482</v>
      </c>
      <c r="F246" s="327" t="s">
        <v>482</v>
      </c>
      <c r="G246" s="329" t="s">
        <v>482</v>
      </c>
      <c r="H246" s="329">
        <v>1.9584458055900002E-3</v>
      </c>
      <c r="I246" s="329">
        <v>2.75126384502E-3</v>
      </c>
    </row>
    <row r="247" spans="1:9">
      <c r="A247" s="283" t="s">
        <v>3223</v>
      </c>
      <c r="B247" s="327" t="s">
        <v>509</v>
      </c>
      <c r="C247" s="327" t="s">
        <v>538</v>
      </c>
      <c r="D247" s="328" t="s">
        <v>183</v>
      </c>
      <c r="E247" s="328" t="s">
        <v>183</v>
      </c>
      <c r="F247" s="328" t="s">
        <v>183</v>
      </c>
      <c r="G247" s="327" t="s">
        <v>509</v>
      </c>
      <c r="H247" s="327" t="s">
        <v>509</v>
      </c>
      <c r="I247" s="327" t="s">
        <v>509</v>
      </c>
    </row>
    <row r="248" spans="1:9">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c r="A252" s="283" t="s">
        <v>3224</v>
      </c>
      <c r="B252" s="327" t="s">
        <v>482</v>
      </c>
      <c r="C252" s="327" t="s">
        <v>538</v>
      </c>
      <c r="D252" s="328" t="s">
        <v>183</v>
      </c>
      <c r="E252" s="328" t="s">
        <v>183</v>
      </c>
      <c r="F252" s="328" t="s">
        <v>183</v>
      </c>
      <c r="G252" s="327" t="s">
        <v>482</v>
      </c>
      <c r="H252" s="327">
        <v>1.0526893401586801</v>
      </c>
      <c r="I252" s="327">
        <v>1.3709364421000001E-4</v>
      </c>
    </row>
    <row r="253" spans="1:9">
      <c r="A253" s="294" t="s">
        <v>566</v>
      </c>
      <c r="B253" s="329" t="s">
        <v>482</v>
      </c>
      <c r="C253" s="327" t="s">
        <v>538</v>
      </c>
      <c r="D253" s="327" t="s">
        <v>482</v>
      </c>
      <c r="E253" s="327" t="s">
        <v>482</v>
      </c>
      <c r="F253" s="327" t="s">
        <v>482</v>
      </c>
      <c r="G253" s="329" t="s">
        <v>482</v>
      </c>
      <c r="H253" s="329">
        <v>1.0526893401586801</v>
      </c>
      <c r="I253" s="329">
        <v>1.3709364421000001E-4</v>
      </c>
    </row>
    <row r="254" spans="1:9">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c r="A255" s="283" t="s">
        <v>3213</v>
      </c>
      <c r="B255" s="329" t="s">
        <v>482</v>
      </c>
      <c r="C255" s="327" t="s">
        <v>538</v>
      </c>
      <c r="D255" s="327" t="s">
        <v>482</v>
      </c>
      <c r="E255" s="327" t="s">
        <v>482</v>
      </c>
      <c r="F255" s="327" t="s">
        <v>482</v>
      </c>
      <c r="G255" s="329" t="s">
        <v>482</v>
      </c>
      <c r="H255" s="329">
        <v>2.1488777387999999E-3</v>
      </c>
      <c r="I255" s="329">
        <v>1.21293212369E-3</v>
      </c>
    </row>
    <row r="256" spans="1:9">
      <c r="A256" s="283" t="s">
        <v>3223</v>
      </c>
      <c r="B256" s="327" t="s">
        <v>509</v>
      </c>
      <c r="C256" s="327" t="s">
        <v>538</v>
      </c>
      <c r="D256" s="328" t="s">
        <v>183</v>
      </c>
      <c r="E256" s="328" t="s">
        <v>183</v>
      </c>
      <c r="F256" s="328" t="s">
        <v>183</v>
      </c>
      <c r="G256" s="327" t="s">
        <v>509</v>
      </c>
      <c r="H256" s="327" t="s">
        <v>509</v>
      </c>
      <c r="I256" s="327" t="s">
        <v>509</v>
      </c>
    </row>
    <row r="257" spans="1:9">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c r="A259" s="283" t="s">
        <v>563</v>
      </c>
      <c r="B259" s="329" t="s">
        <v>509</v>
      </c>
      <c r="C259" s="327" t="s">
        <v>538</v>
      </c>
      <c r="D259" s="327" t="s">
        <v>509</v>
      </c>
      <c r="E259" s="327" t="s">
        <v>509</v>
      </c>
      <c r="F259" s="327" t="s">
        <v>509</v>
      </c>
      <c r="G259" s="329" t="s">
        <v>509</v>
      </c>
      <c r="H259" s="329" t="s">
        <v>509</v>
      </c>
      <c r="I259" s="329" t="s">
        <v>509</v>
      </c>
    </row>
    <row r="260" spans="1:9">
      <c r="A260" s="283" t="s">
        <v>564</v>
      </c>
      <c r="B260" s="329" t="s">
        <v>509</v>
      </c>
      <c r="C260" s="327" t="s">
        <v>538</v>
      </c>
      <c r="D260" s="327" t="s">
        <v>509</v>
      </c>
      <c r="E260" s="327" t="s">
        <v>509</v>
      </c>
      <c r="F260" s="327" t="s">
        <v>509</v>
      </c>
      <c r="G260" s="329" t="s">
        <v>509</v>
      </c>
      <c r="H260" s="329" t="s">
        <v>509</v>
      </c>
      <c r="I260" s="329" t="s">
        <v>509</v>
      </c>
    </row>
    <row r="261" spans="1:9">
      <c r="A261" s="283" t="s">
        <v>3222</v>
      </c>
      <c r="B261" s="327" t="s">
        <v>509</v>
      </c>
      <c r="C261" s="327" t="s">
        <v>538</v>
      </c>
      <c r="D261" s="328" t="s">
        <v>183</v>
      </c>
      <c r="E261" s="328" t="s">
        <v>183</v>
      </c>
      <c r="F261" s="328" t="s">
        <v>183</v>
      </c>
      <c r="G261" s="327" t="s">
        <v>509</v>
      </c>
      <c r="H261" s="327" t="s">
        <v>509</v>
      </c>
      <c r="I261" s="327" t="s">
        <v>509</v>
      </c>
    </row>
    <row r="262" spans="1:9">
      <c r="A262" s="283" t="s">
        <v>541</v>
      </c>
      <c r="B262" s="329" t="s">
        <v>509</v>
      </c>
      <c r="C262" s="327" t="s">
        <v>538</v>
      </c>
      <c r="D262" s="327" t="s">
        <v>509</v>
      </c>
      <c r="E262" s="327" t="s">
        <v>509</v>
      </c>
      <c r="F262" s="327" t="s">
        <v>509</v>
      </c>
      <c r="G262" s="329" t="s">
        <v>509</v>
      </c>
      <c r="H262" s="329" t="s">
        <v>509</v>
      </c>
      <c r="I262" s="329" t="s">
        <v>509</v>
      </c>
    </row>
    <row r="263" spans="1:9">
      <c r="A263" s="283" t="s">
        <v>3213</v>
      </c>
      <c r="B263" s="329" t="s">
        <v>482</v>
      </c>
      <c r="C263" s="327" t="s">
        <v>538</v>
      </c>
      <c r="D263" s="327" t="s">
        <v>482</v>
      </c>
      <c r="E263" s="327" t="s">
        <v>507</v>
      </c>
      <c r="F263" s="327" t="s">
        <v>507</v>
      </c>
      <c r="G263" s="329" t="s">
        <v>482</v>
      </c>
      <c r="H263" s="329" t="s">
        <v>507</v>
      </c>
      <c r="I263" s="329" t="s">
        <v>507</v>
      </c>
    </row>
    <row r="264" spans="1:9">
      <c r="A264" s="283" t="s">
        <v>3223</v>
      </c>
      <c r="B264" s="327" t="s">
        <v>509</v>
      </c>
      <c r="C264" s="327" t="s">
        <v>538</v>
      </c>
      <c r="D264" s="328" t="s">
        <v>183</v>
      </c>
      <c r="E264" s="328" t="s">
        <v>183</v>
      </c>
      <c r="F264" s="328" t="s">
        <v>183</v>
      </c>
      <c r="G264" s="327" t="s">
        <v>509</v>
      </c>
      <c r="H264" s="327" t="s">
        <v>509</v>
      </c>
      <c r="I264" s="327" t="s">
        <v>509</v>
      </c>
    </row>
    <row r="265" spans="1:9">
      <c r="A265" s="297" t="s">
        <v>570</v>
      </c>
      <c r="B265" s="327" t="s">
        <v>509</v>
      </c>
      <c r="C265" s="327" t="s">
        <v>538</v>
      </c>
      <c r="D265" s="328" t="s">
        <v>183</v>
      </c>
      <c r="E265" s="328" t="s">
        <v>183</v>
      </c>
      <c r="F265" s="328" t="s">
        <v>183</v>
      </c>
      <c r="G265" s="327" t="s">
        <v>509</v>
      </c>
      <c r="H265" s="327" t="s">
        <v>514</v>
      </c>
      <c r="I265" s="327" t="s">
        <v>514</v>
      </c>
    </row>
    <row r="266" spans="1:9">
      <c r="A266" s="288" t="s">
        <v>571</v>
      </c>
      <c r="B266" s="327" t="s">
        <v>509</v>
      </c>
      <c r="C266" s="327" t="s">
        <v>538</v>
      </c>
      <c r="D266" s="328" t="s">
        <v>183</v>
      </c>
      <c r="E266" s="328" t="s">
        <v>183</v>
      </c>
      <c r="F266" s="328" t="s">
        <v>183</v>
      </c>
      <c r="G266" s="327" t="s">
        <v>509</v>
      </c>
      <c r="H266" s="327" t="s">
        <v>514</v>
      </c>
      <c r="I266" s="327" t="s">
        <v>514</v>
      </c>
    </row>
    <row r="267" spans="1:9">
      <c r="A267" s="294" t="s">
        <v>562</v>
      </c>
      <c r="B267" s="329" t="s">
        <v>509</v>
      </c>
      <c r="C267" s="327" t="s">
        <v>538</v>
      </c>
      <c r="D267" s="327" t="s">
        <v>509</v>
      </c>
      <c r="E267" s="327" t="s">
        <v>482</v>
      </c>
      <c r="F267" s="327" t="s">
        <v>482</v>
      </c>
      <c r="G267" s="329" t="s">
        <v>509</v>
      </c>
      <c r="H267" s="329" t="s">
        <v>482</v>
      </c>
      <c r="I267" s="329" t="s">
        <v>482</v>
      </c>
    </row>
    <row r="268" spans="1:9">
      <c r="A268" s="294" t="s">
        <v>572</v>
      </c>
      <c r="B268" s="329" t="s">
        <v>509</v>
      </c>
      <c r="C268" s="327" t="s">
        <v>538</v>
      </c>
      <c r="D268" s="327" t="s">
        <v>509</v>
      </c>
      <c r="E268" s="327" t="s">
        <v>482</v>
      </c>
      <c r="F268" s="327" t="s">
        <v>482</v>
      </c>
      <c r="G268" s="329" t="s">
        <v>509</v>
      </c>
      <c r="H268" s="329" t="s">
        <v>482</v>
      </c>
      <c r="I268" s="329" t="s">
        <v>482</v>
      </c>
    </row>
    <row r="269" spans="1:9">
      <c r="A269" s="294" t="s">
        <v>573</v>
      </c>
      <c r="B269" s="329" t="s">
        <v>509</v>
      </c>
      <c r="C269" s="327" t="s">
        <v>538</v>
      </c>
      <c r="D269" s="327" t="s">
        <v>509</v>
      </c>
      <c r="E269" s="327" t="s">
        <v>482</v>
      </c>
      <c r="F269" s="327" t="s">
        <v>482</v>
      </c>
      <c r="G269" s="329" t="s">
        <v>509</v>
      </c>
      <c r="H269" s="329" t="s">
        <v>482</v>
      </c>
      <c r="I269" s="329" t="s">
        <v>482</v>
      </c>
    </row>
    <row r="270" spans="1:9">
      <c r="A270" s="294" t="s">
        <v>574</v>
      </c>
      <c r="B270" s="327" t="s">
        <v>509</v>
      </c>
      <c r="C270" s="327" t="s">
        <v>538</v>
      </c>
      <c r="D270" s="328" t="s">
        <v>183</v>
      </c>
      <c r="E270" s="328" t="s">
        <v>183</v>
      </c>
      <c r="F270" s="328" t="s">
        <v>183</v>
      </c>
      <c r="G270" s="327" t="s">
        <v>509</v>
      </c>
      <c r="H270" s="327" t="s">
        <v>482</v>
      </c>
      <c r="I270" s="327" t="s">
        <v>482</v>
      </c>
    </row>
    <row r="271" spans="1:9">
      <c r="A271" s="294" t="s">
        <v>547</v>
      </c>
      <c r="B271" s="329" t="s">
        <v>509</v>
      </c>
      <c r="C271" s="327" t="s">
        <v>538</v>
      </c>
      <c r="D271" s="327" t="s">
        <v>509</v>
      </c>
      <c r="E271" s="327" t="s">
        <v>482</v>
      </c>
      <c r="F271" s="327" t="s">
        <v>482</v>
      </c>
      <c r="G271" s="329" t="s">
        <v>509</v>
      </c>
      <c r="H271" s="329" t="s">
        <v>482</v>
      </c>
      <c r="I271" s="329" t="s">
        <v>482</v>
      </c>
    </row>
    <row r="272" spans="1:9">
      <c r="A272" s="294" t="s">
        <v>88</v>
      </c>
      <c r="B272" s="329" t="s">
        <v>509</v>
      </c>
      <c r="C272" s="327" t="s">
        <v>538</v>
      </c>
      <c r="D272" s="327" t="s">
        <v>509</v>
      </c>
      <c r="E272" s="327" t="s">
        <v>482</v>
      </c>
      <c r="F272" s="327" t="s">
        <v>482</v>
      </c>
      <c r="G272" s="329" t="s">
        <v>509</v>
      </c>
      <c r="H272" s="329" t="s">
        <v>482</v>
      </c>
      <c r="I272" s="329" t="s">
        <v>482</v>
      </c>
    </row>
    <row r="273" spans="1:10">
      <c r="A273" s="294" t="s">
        <v>575</v>
      </c>
      <c r="B273" s="327" t="s">
        <v>509</v>
      </c>
      <c r="C273" s="327" t="s">
        <v>538</v>
      </c>
      <c r="D273" s="328" t="s">
        <v>183</v>
      </c>
      <c r="E273" s="328" t="s">
        <v>183</v>
      </c>
      <c r="F273" s="328" t="s">
        <v>183</v>
      </c>
      <c r="G273" s="327" t="s">
        <v>509</v>
      </c>
      <c r="H273" s="327" t="s">
        <v>480</v>
      </c>
      <c r="I273" s="327" t="s">
        <v>480</v>
      </c>
    </row>
    <row r="274" spans="1:10">
      <c r="A274" s="59" t="s">
        <v>493</v>
      </c>
      <c r="B274" s="327">
        <v>650576.52184247714</v>
      </c>
      <c r="C274" s="327" t="s">
        <v>538</v>
      </c>
      <c r="D274" s="328" t="s">
        <v>183</v>
      </c>
      <c r="E274" s="328" t="s">
        <v>183</v>
      </c>
      <c r="F274" s="328" t="s">
        <v>183</v>
      </c>
      <c r="G274" s="327">
        <v>46055.912865416671</v>
      </c>
      <c r="H274" s="327">
        <v>3.5201759225</v>
      </c>
      <c r="I274" s="327">
        <v>1.1264562951999999</v>
      </c>
    </row>
    <row r="275" spans="1:10">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c r="A276" s="283" t="s">
        <v>540</v>
      </c>
      <c r="B276" s="329" t="s">
        <v>509</v>
      </c>
      <c r="C276" s="327" t="s">
        <v>538</v>
      </c>
      <c r="D276" s="327" t="s">
        <v>509</v>
      </c>
      <c r="E276" s="327" t="s">
        <v>509</v>
      </c>
      <c r="F276" s="327" t="s">
        <v>509</v>
      </c>
      <c r="G276" s="329" t="s">
        <v>509</v>
      </c>
      <c r="H276" s="329" t="s">
        <v>509</v>
      </c>
      <c r="I276" s="329" t="s">
        <v>509</v>
      </c>
    </row>
    <row r="277" spans="1:10">
      <c r="A277" s="283" t="s">
        <v>541</v>
      </c>
      <c r="B277" s="329" t="s">
        <v>482</v>
      </c>
      <c r="C277" s="327" t="s">
        <v>538</v>
      </c>
      <c r="D277" s="327" t="s">
        <v>482</v>
      </c>
      <c r="E277" s="327" t="s">
        <v>482</v>
      </c>
      <c r="F277" s="327" t="s">
        <v>482</v>
      </c>
      <c r="G277" s="329" t="s">
        <v>482</v>
      </c>
      <c r="H277" s="329" t="s">
        <v>482</v>
      </c>
      <c r="I277" s="329" t="s">
        <v>482</v>
      </c>
    </row>
    <row r="278" spans="1:10">
      <c r="A278" s="283" t="s">
        <v>3213</v>
      </c>
      <c r="B278" s="329" t="s">
        <v>482</v>
      </c>
      <c r="C278" s="327" t="s">
        <v>538</v>
      </c>
      <c r="D278" s="327" t="s">
        <v>482</v>
      </c>
      <c r="E278" s="327" t="s">
        <v>507</v>
      </c>
      <c r="F278" s="327" t="s">
        <v>507</v>
      </c>
      <c r="G278" s="329" t="s">
        <v>482</v>
      </c>
      <c r="H278" s="329" t="s">
        <v>507</v>
      </c>
      <c r="I278" s="329" t="s">
        <v>507</v>
      </c>
    </row>
    <row r="279" spans="1:10">
      <c r="A279" s="283" t="s">
        <v>3225</v>
      </c>
      <c r="B279" s="327" t="s">
        <v>482</v>
      </c>
      <c r="C279" s="327" t="s">
        <v>538</v>
      </c>
      <c r="D279" s="328" t="s">
        <v>183</v>
      </c>
      <c r="E279" s="328" t="s">
        <v>183</v>
      </c>
      <c r="F279" s="328" t="s">
        <v>183</v>
      </c>
      <c r="G279" s="327" t="s">
        <v>482</v>
      </c>
      <c r="H279" s="327" t="s">
        <v>480</v>
      </c>
      <c r="I279" s="327" t="s">
        <v>480</v>
      </c>
    </row>
    <row r="280" spans="1:10">
      <c r="A280" s="59" t="s">
        <v>3226</v>
      </c>
      <c r="B280" s="327">
        <v>546204.87037064438</v>
      </c>
      <c r="C280" s="327" t="s">
        <v>538</v>
      </c>
      <c r="D280" s="328" t="s">
        <v>183</v>
      </c>
      <c r="E280" s="328" t="s">
        <v>183</v>
      </c>
      <c r="F280" s="328" t="s">
        <v>183</v>
      </c>
      <c r="G280" s="327">
        <v>38024.136018348065</v>
      </c>
      <c r="H280" s="327">
        <v>16.174692701572852</v>
      </c>
      <c r="I280" s="327">
        <v>0.73291389331867995</v>
      </c>
    </row>
    <row r="281" spans="1:10">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c r="A283" s="283" t="s">
        <v>562</v>
      </c>
      <c r="B283" s="329" t="s">
        <v>482</v>
      </c>
      <c r="C283" s="327" t="s">
        <v>538</v>
      </c>
      <c r="D283" s="327" t="s">
        <v>482</v>
      </c>
      <c r="E283" s="327" t="s">
        <v>482</v>
      </c>
      <c r="F283" s="327" t="s">
        <v>482</v>
      </c>
      <c r="G283" s="329" t="s">
        <v>482</v>
      </c>
      <c r="H283" s="329" t="s">
        <v>482</v>
      </c>
      <c r="I283" s="329" t="s">
        <v>482</v>
      </c>
    </row>
    <row r="284" spans="1:10">
      <c r="A284" s="283" t="s">
        <v>3227</v>
      </c>
      <c r="B284" s="327" t="s">
        <v>509</v>
      </c>
      <c r="C284" s="327" t="s">
        <v>538</v>
      </c>
      <c r="D284" s="328" t="s">
        <v>183</v>
      </c>
      <c r="E284" s="328" t="s">
        <v>183</v>
      </c>
      <c r="F284" s="328" t="s">
        <v>183</v>
      </c>
      <c r="G284" s="327" t="s">
        <v>509</v>
      </c>
      <c r="H284" s="327" t="s">
        <v>480</v>
      </c>
      <c r="I284" s="327" t="s">
        <v>480</v>
      </c>
    </row>
    <row r="285" spans="1:10">
      <c r="A285" s="283" t="s">
        <v>541</v>
      </c>
      <c r="B285" s="329" t="s">
        <v>507</v>
      </c>
      <c r="C285" s="327" t="s">
        <v>538</v>
      </c>
      <c r="D285" s="327" t="s">
        <v>507</v>
      </c>
      <c r="E285" s="327" t="s">
        <v>482</v>
      </c>
      <c r="F285" s="327" t="s">
        <v>482</v>
      </c>
      <c r="G285" s="329" t="s">
        <v>507</v>
      </c>
      <c r="H285" s="329" t="s">
        <v>482</v>
      </c>
      <c r="I285" s="329" t="s">
        <v>482</v>
      </c>
      <c r="J285" s="57" t="s">
        <v>480</v>
      </c>
    </row>
    <row r="286" spans="1:10">
      <c r="A286" s="283" t="s">
        <v>3213</v>
      </c>
      <c r="B286" s="329" t="s">
        <v>482</v>
      </c>
      <c r="C286" s="327" t="s">
        <v>538</v>
      </c>
      <c r="D286" s="327" t="s">
        <v>482</v>
      </c>
      <c r="E286" s="327" t="s">
        <v>507</v>
      </c>
      <c r="F286" s="327" t="s">
        <v>507</v>
      </c>
      <c r="G286" s="329" t="s">
        <v>482</v>
      </c>
      <c r="H286" s="329" t="s">
        <v>507</v>
      </c>
      <c r="I286" s="329" t="s">
        <v>507</v>
      </c>
      <c r="J286" s="57" t="s">
        <v>480</v>
      </c>
    </row>
    <row r="287" spans="1:10">
      <c r="A287" s="283" t="s">
        <v>3228</v>
      </c>
      <c r="B287" s="327" t="s">
        <v>509</v>
      </c>
      <c r="C287" s="327" t="s">
        <v>538</v>
      </c>
      <c r="D287" s="328" t="s">
        <v>183</v>
      </c>
      <c r="E287" s="328" t="s">
        <v>183</v>
      </c>
      <c r="F287" s="328" t="s">
        <v>183</v>
      </c>
      <c r="G287" s="327" t="s">
        <v>509</v>
      </c>
      <c r="H287" s="327" t="s">
        <v>480</v>
      </c>
      <c r="I287" s="327" t="s">
        <v>480</v>
      </c>
      <c r="J287" s="57" t="s">
        <v>480</v>
      </c>
    </row>
    <row r="288" spans="1:10">
      <c r="A288" s="59" t="s">
        <v>3229</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c r="A290" s="291" t="s">
        <v>540</v>
      </c>
      <c r="B290" s="327" t="s">
        <v>509</v>
      </c>
      <c r="C290" s="327" t="s">
        <v>538</v>
      </c>
      <c r="D290" s="327" t="s">
        <v>509</v>
      </c>
      <c r="E290" s="327" t="s">
        <v>509</v>
      </c>
      <c r="F290" s="327" t="s">
        <v>509</v>
      </c>
      <c r="G290" s="327" t="s">
        <v>509</v>
      </c>
      <c r="H290" s="327" t="s">
        <v>509</v>
      </c>
      <c r="I290" s="327" t="s">
        <v>509</v>
      </c>
      <c r="J290" s="57" t="s">
        <v>480</v>
      </c>
    </row>
    <row r="291" spans="1:10">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c r="A292" s="291" t="s">
        <v>3216</v>
      </c>
      <c r="B292" s="327" t="s">
        <v>554</v>
      </c>
      <c r="C292" s="327" t="s">
        <v>538</v>
      </c>
      <c r="D292" s="327" t="s">
        <v>554</v>
      </c>
      <c r="E292" s="327" t="s">
        <v>509</v>
      </c>
      <c r="F292" s="327" t="s">
        <v>509</v>
      </c>
      <c r="G292" s="327" t="s">
        <v>554</v>
      </c>
      <c r="H292" s="327" t="s">
        <v>509</v>
      </c>
      <c r="I292" s="327" t="s">
        <v>509</v>
      </c>
      <c r="J292" s="57" t="s">
        <v>480</v>
      </c>
    </row>
    <row r="293" spans="1:10">
      <c r="A293" s="291" t="s">
        <v>3218</v>
      </c>
      <c r="B293" s="327" t="s">
        <v>482</v>
      </c>
      <c r="C293" s="327" t="s">
        <v>538</v>
      </c>
      <c r="D293" s="327" t="s">
        <v>482</v>
      </c>
      <c r="E293" s="327" t="s">
        <v>579</v>
      </c>
      <c r="F293" s="327" t="s">
        <v>579</v>
      </c>
      <c r="G293" s="327" t="s">
        <v>482</v>
      </c>
      <c r="H293" s="327" t="s">
        <v>579</v>
      </c>
      <c r="I293" s="327" t="s">
        <v>579</v>
      </c>
      <c r="J293" s="57" t="s">
        <v>480</v>
      </c>
    </row>
    <row r="294" spans="1:10">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c r="A295" s="291" t="s">
        <v>539</v>
      </c>
      <c r="B295" s="329" t="s">
        <v>507</v>
      </c>
      <c r="C295" s="327" t="s">
        <v>538</v>
      </c>
      <c r="D295" s="327" t="s">
        <v>507</v>
      </c>
      <c r="E295" s="327" t="s">
        <v>507</v>
      </c>
      <c r="F295" s="327" t="s">
        <v>507</v>
      </c>
      <c r="G295" s="329" t="s">
        <v>507</v>
      </c>
      <c r="H295" s="329" t="s">
        <v>507</v>
      </c>
      <c r="I295" s="329" t="s">
        <v>507</v>
      </c>
      <c r="J295" s="57" t="s">
        <v>480</v>
      </c>
    </row>
    <row r="296" spans="1:10">
      <c r="A296" s="291" t="s">
        <v>540</v>
      </c>
      <c r="B296" s="329" t="s">
        <v>509</v>
      </c>
      <c r="C296" s="327" t="s">
        <v>538</v>
      </c>
      <c r="D296" s="327" t="s">
        <v>509</v>
      </c>
      <c r="E296" s="327" t="s">
        <v>509</v>
      </c>
      <c r="F296" s="327" t="s">
        <v>509</v>
      </c>
      <c r="G296" s="329" t="s">
        <v>509</v>
      </c>
      <c r="H296" s="329" t="s">
        <v>509</v>
      </c>
      <c r="I296" s="329" t="s">
        <v>509</v>
      </c>
      <c r="J296" s="57" t="s">
        <v>480</v>
      </c>
    </row>
    <row r="297" spans="1:10">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c r="A298" s="291" t="s">
        <v>3216</v>
      </c>
      <c r="B298" s="329" t="s">
        <v>482</v>
      </c>
      <c r="C298" s="327" t="s">
        <v>538</v>
      </c>
      <c r="D298" s="327" t="s">
        <v>482</v>
      </c>
      <c r="E298" s="327" t="s">
        <v>509</v>
      </c>
      <c r="F298" s="327" t="s">
        <v>509</v>
      </c>
      <c r="G298" s="329" t="s">
        <v>482</v>
      </c>
      <c r="H298" s="329" t="s">
        <v>509</v>
      </c>
      <c r="I298" s="329" t="s">
        <v>509</v>
      </c>
      <c r="J298" s="57" t="s">
        <v>480</v>
      </c>
    </row>
    <row r="299" spans="1:10">
      <c r="A299" s="291" t="s">
        <v>3218</v>
      </c>
      <c r="B299" s="329" t="s">
        <v>482</v>
      </c>
      <c r="C299" s="327" t="s">
        <v>538</v>
      </c>
      <c r="D299" s="327" t="s">
        <v>482</v>
      </c>
      <c r="E299" s="327" t="s">
        <v>509</v>
      </c>
      <c r="F299" s="327" t="s">
        <v>509</v>
      </c>
      <c r="G299" s="329" t="s">
        <v>482</v>
      </c>
      <c r="H299" s="329" t="s">
        <v>509</v>
      </c>
      <c r="I299" s="329" t="s">
        <v>509</v>
      </c>
      <c r="J299" s="57" t="s">
        <v>480</v>
      </c>
    </row>
    <row r="300" spans="1:10">
      <c r="A300" s="298" t="s">
        <v>3230</v>
      </c>
      <c r="B300" s="327" t="s">
        <v>554</v>
      </c>
      <c r="C300" s="327" t="s">
        <v>538</v>
      </c>
      <c r="D300" s="328" t="s">
        <v>183</v>
      </c>
      <c r="E300" s="328" t="s">
        <v>183</v>
      </c>
      <c r="F300" s="328" t="s">
        <v>183</v>
      </c>
      <c r="G300" s="327" t="s">
        <v>554</v>
      </c>
      <c r="H300" s="327">
        <v>42.78562494471668</v>
      </c>
      <c r="I300" s="327">
        <v>22.8286814646106</v>
      </c>
      <c r="J300" s="57" t="s">
        <v>480</v>
      </c>
    </row>
    <row r="301" spans="1:10">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c r="A303" s="288" t="s">
        <v>546</v>
      </c>
      <c r="B303" s="329" t="s">
        <v>509</v>
      </c>
      <c r="C303" s="327" t="s">
        <v>538</v>
      </c>
      <c r="D303" s="327" t="s">
        <v>509</v>
      </c>
      <c r="E303" s="327" t="s">
        <v>509</v>
      </c>
      <c r="F303" s="327" t="s">
        <v>509</v>
      </c>
      <c r="G303" s="329" t="s">
        <v>509</v>
      </c>
      <c r="H303" s="329" t="s">
        <v>509</v>
      </c>
      <c r="I303" s="329" t="s">
        <v>509</v>
      </c>
      <c r="J303" s="57" t="s">
        <v>480</v>
      </c>
    </row>
    <row r="304" spans="1:10">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c r="A305" s="288" t="s">
        <v>548</v>
      </c>
      <c r="B305" s="329" t="s">
        <v>509</v>
      </c>
      <c r="C305" s="327" t="s">
        <v>538</v>
      </c>
      <c r="D305" s="327" t="s">
        <v>509</v>
      </c>
      <c r="E305" s="327" t="s">
        <v>509</v>
      </c>
      <c r="F305" s="327" t="s">
        <v>509</v>
      </c>
      <c r="G305" s="329" t="s">
        <v>509</v>
      </c>
      <c r="H305" s="329" t="s">
        <v>509</v>
      </c>
      <c r="I305" s="329" t="s">
        <v>509</v>
      </c>
      <c r="J305" s="57" t="s">
        <v>480</v>
      </c>
    </row>
    <row r="306" spans="1:10">
      <c r="A306" s="288" t="s">
        <v>88</v>
      </c>
      <c r="B306" s="329" t="s">
        <v>482</v>
      </c>
      <c r="C306" s="327" t="s">
        <v>538</v>
      </c>
      <c r="D306" s="327" t="s">
        <v>482</v>
      </c>
      <c r="E306" s="327" t="s">
        <v>507</v>
      </c>
      <c r="F306" s="327" t="s">
        <v>507</v>
      </c>
      <c r="G306" s="329" t="s">
        <v>482</v>
      </c>
      <c r="H306" s="329" t="s">
        <v>507</v>
      </c>
      <c r="I306" s="329" t="s">
        <v>507</v>
      </c>
      <c r="J306" s="57" t="s">
        <v>480</v>
      </c>
    </row>
    <row r="307" spans="1:10">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c r="A311" s="283" t="s">
        <v>3211</v>
      </c>
      <c r="B311" s="327" t="s">
        <v>509</v>
      </c>
      <c r="C311" s="327" t="s">
        <v>538</v>
      </c>
      <c r="D311" s="327" t="s">
        <v>509</v>
      </c>
      <c r="E311" s="327" t="s">
        <v>509</v>
      </c>
      <c r="F311" s="327" t="s">
        <v>509</v>
      </c>
      <c r="G311" s="327" t="s">
        <v>509</v>
      </c>
      <c r="H311" s="327" t="s">
        <v>509</v>
      </c>
      <c r="I311" s="327" t="s">
        <v>509</v>
      </c>
      <c r="J311" s="327" t="s">
        <v>509</v>
      </c>
    </row>
    <row r="312" spans="1:10">
      <c r="A312" s="283" t="s">
        <v>3212</v>
      </c>
      <c r="B312" s="327" t="s">
        <v>509</v>
      </c>
      <c r="C312" s="327" t="s">
        <v>538</v>
      </c>
      <c r="D312" s="327" t="s">
        <v>509</v>
      </c>
      <c r="E312" s="327" t="s">
        <v>509</v>
      </c>
      <c r="F312" s="327" t="s">
        <v>509</v>
      </c>
      <c r="G312" s="327" t="s">
        <v>509</v>
      </c>
      <c r="H312" s="327" t="s">
        <v>509</v>
      </c>
      <c r="I312" s="327" t="s">
        <v>509</v>
      </c>
      <c r="J312" s="327" t="s">
        <v>509</v>
      </c>
    </row>
    <row r="313" spans="1:10">
      <c r="A313" s="283" t="s">
        <v>3213</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c r="A314" s="296" t="s">
        <v>3231</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c r="A318" s="283" t="s">
        <v>3211</v>
      </c>
      <c r="B318" s="327" t="s">
        <v>509</v>
      </c>
      <c r="C318" s="327" t="s">
        <v>538</v>
      </c>
      <c r="D318" s="327" t="s">
        <v>509</v>
      </c>
      <c r="E318" s="327" t="s">
        <v>509</v>
      </c>
      <c r="F318" s="327" t="s">
        <v>509</v>
      </c>
      <c r="G318" s="327" t="s">
        <v>509</v>
      </c>
      <c r="H318" s="327" t="s">
        <v>509</v>
      </c>
      <c r="I318" s="327" t="s">
        <v>509</v>
      </c>
      <c r="J318" s="327" t="s">
        <v>509</v>
      </c>
    </row>
    <row r="319" spans="1:10">
      <c r="A319" s="283" t="s">
        <v>3212</v>
      </c>
      <c r="B319" s="327" t="s">
        <v>509</v>
      </c>
      <c r="C319" s="327" t="s">
        <v>538</v>
      </c>
      <c r="D319" s="327" t="s">
        <v>509</v>
      </c>
      <c r="E319" s="327" t="s">
        <v>509</v>
      </c>
      <c r="F319" s="327" t="s">
        <v>509</v>
      </c>
      <c r="G319" s="327" t="s">
        <v>509</v>
      </c>
      <c r="H319" s="327" t="s">
        <v>509</v>
      </c>
      <c r="I319" s="327" t="s">
        <v>509</v>
      </c>
      <c r="J319" s="327" t="s">
        <v>509</v>
      </c>
    </row>
    <row r="320" spans="1:10">
      <c r="A320" s="283" t="s">
        <v>3213</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c r="A325" s="294" t="s">
        <v>548</v>
      </c>
      <c r="B325" s="329" t="s">
        <v>509</v>
      </c>
      <c r="C325" s="327" t="s">
        <v>538</v>
      </c>
      <c r="D325" s="327" t="s">
        <v>509</v>
      </c>
      <c r="E325" s="327" t="s">
        <v>509</v>
      </c>
      <c r="F325" s="327" t="s">
        <v>509</v>
      </c>
      <c r="G325" s="329" t="s">
        <v>509</v>
      </c>
      <c r="H325" s="329" t="s">
        <v>509</v>
      </c>
      <c r="I325" s="329" t="s">
        <v>509</v>
      </c>
      <c r="J325" s="329" t="s">
        <v>509</v>
      </c>
    </row>
    <row r="326" spans="1:10">
      <c r="A326" s="294" t="s">
        <v>549</v>
      </c>
      <c r="B326" s="329" t="s">
        <v>509</v>
      </c>
      <c r="C326" s="327" t="s">
        <v>538</v>
      </c>
      <c r="D326" s="327" t="s">
        <v>509</v>
      </c>
      <c r="E326" s="327" t="s">
        <v>509</v>
      </c>
      <c r="F326" s="327" t="s">
        <v>509</v>
      </c>
      <c r="G326" s="329" t="s">
        <v>509</v>
      </c>
      <c r="H326" s="329" t="s">
        <v>509</v>
      </c>
      <c r="I326" s="329" t="s">
        <v>509</v>
      </c>
      <c r="J326" s="329" t="s">
        <v>509</v>
      </c>
    </row>
    <row r="327" spans="1:10">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c r="A328" s="296" t="s">
        <v>3232</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c r="A332" s="283" t="s">
        <v>3211</v>
      </c>
      <c r="B332" s="327" t="s">
        <v>509</v>
      </c>
      <c r="C332" s="327" t="s">
        <v>538</v>
      </c>
      <c r="D332" s="327" t="s">
        <v>509</v>
      </c>
      <c r="E332" s="327" t="s">
        <v>509</v>
      </c>
      <c r="F332" s="327" t="s">
        <v>509</v>
      </c>
      <c r="G332" s="327" t="s">
        <v>509</v>
      </c>
      <c r="H332" s="327" t="s">
        <v>509</v>
      </c>
      <c r="I332" s="327" t="s">
        <v>509</v>
      </c>
      <c r="J332" s="327" t="s">
        <v>509</v>
      </c>
    </row>
    <row r="333" spans="1:10">
      <c r="A333" s="283" t="s">
        <v>3212</v>
      </c>
      <c r="B333" s="327" t="s">
        <v>509</v>
      </c>
      <c r="C333" s="327" t="s">
        <v>538</v>
      </c>
      <c r="D333" s="327" t="s">
        <v>509</v>
      </c>
      <c r="E333" s="327" t="s">
        <v>509</v>
      </c>
      <c r="F333" s="327" t="s">
        <v>509</v>
      </c>
      <c r="G333" s="327" t="s">
        <v>509</v>
      </c>
      <c r="H333" s="327" t="s">
        <v>509</v>
      </c>
      <c r="I333" s="327" t="s">
        <v>509</v>
      </c>
      <c r="J333" s="327" t="s">
        <v>509</v>
      </c>
    </row>
    <row r="334" spans="1:10">
      <c r="A334" s="283" t="s">
        <v>3213</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c r="A340" s="294" t="s">
        <v>548</v>
      </c>
      <c r="B340" s="329" t="s">
        <v>509</v>
      </c>
      <c r="C340" s="327" t="s">
        <v>538</v>
      </c>
      <c r="D340" s="327" t="s">
        <v>509</v>
      </c>
      <c r="E340" s="327" t="s">
        <v>509</v>
      </c>
      <c r="F340" s="327" t="s">
        <v>509</v>
      </c>
      <c r="G340" s="329" t="s">
        <v>509</v>
      </c>
      <c r="H340" s="329" t="s">
        <v>509</v>
      </c>
      <c r="I340" s="329" t="s">
        <v>509</v>
      </c>
      <c r="J340" s="329" t="s">
        <v>509</v>
      </c>
    </row>
    <row r="341" spans="1:10">
      <c r="A341" s="294" t="s">
        <v>549</v>
      </c>
      <c r="B341" s="329" t="s">
        <v>509</v>
      </c>
      <c r="C341" s="327" t="s">
        <v>538</v>
      </c>
      <c r="D341" s="327" t="s">
        <v>509</v>
      </c>
      <c r="E341" s="327" t="s">
        <v>509</v>
      </c>
      <c r="F341" s="327" t="s">
        <v>509</v>
      </c>
      <c r="G341" s="329" t="s">
        <v>509</v>
      </c>
      <c r="H341" s="329" t="s">
        <v>509</v>
      </c>
      <c r="I341" s="329" t="s">
        <v>509</v>
      </c>
      <c r="J341" s="329" t="s">
        <v>509</v>
      </c>
    </row>
    <row r="342" spans="1:10">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c r="A347" s="283" t="s">
        <v>3211</v>
      </c>
      <c r="B347" s="327" t="s">
        <v>509</v>
      </c>
      <c r="C347" s="327" t="s">
        <v>538</v>
      </c>
      <c r="D347" s="327" t="s">
        <v>509</v>
      </c>
      <c r="E347" s="327" t="s">
        <v>509</v>
      </c>
      <c r="F347" s="327" t="s">
        <v>509</v>
      </c>
      <c r="G347" s="327" t="s">
        <v>509</v>
      </c>
      <c r="H347" s="327" t="s">
        <v>509</v>
      </c>
      <c r="I347" s="327" t="s">
        <v>509</v>
      </c>
      <c r="J347" s="327" t="s">
        <v>509</v>
      </c>
    </row>
    <row r="348" spans="1:10">
      <c r="A348" s="283" t="s">
        <v>3212</v>
      </c>
      <c r="B348" s="327" t="s">
        <v>509</v>
      </c>
      <c r="C348" s="327" t="s">
        <v>538</v>
      </c>
      <c r="D348" s="327" t="s">
        <v>509</v>
      </c>
      <c r="E348" s="327" t="s">
        <v>509</v>
      </c>
      <c r="F348" s="327" t="s">
        <v>509</v>
      </c>
      <c r="G348" s="327" t="s">
        <v>509</v>
      </c>
      <c r="H348" s="327" t="s">
        <v>509</v>
      </c>
      <c r="I348" s="327" t="s">
        <v>509</v>
      </c>
      <c r="J348" s="327" t="s">
        <v>509</v>
      </c>
    </row>
    <row r="349" spans="1:10">
      <c r="A349" s="283" t="s">
        <v>3213</v>
      </c>
      <c r="B349" s="327" t="s">
        <v>482</v>
      </c>
      <c r="C349" s="327" t="s">
        <v>538</v>
      </c>
      <c r="D349" s="327" t="s">
        <v>514</v>
      </c>
      <c r="E349" s="327" t="s">
        <v>480</v>
      </c>
      <c r="F349" s="327" t="s">
        <v>480</v>
      </c>
      <c r="G349" s="327" t="s">
        <v>482</v>
      </c>
      <c r="H349" s="327" t="s">
        <v>480</v>
      </c>
      <c r="I349" s="327" t="s">
        <v>480</v>
      </c>
      <c r="J349" s="327" t="s">
        <v>480</v>
      </c>
    </row>
    <row r="350" spans="1:10">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c r="A354" s="283" t="s">
        <v>3211</v>
      </c>
      <c r="B354" s="329" t="s">
        <v>509</v>
      </c>
      <c r="C354" s="327" t="s">
        <v>538</v>
      </c>
      <c r="D354" s="327" t="s">
        <v>509</v>
      </c>
      <c r="E354" s="327" t="s">
        <v>509</v>
      </c>
      <c r="F354" s="327" t="s">
        <v>509</v>
      </c>
      <c r="G354" s="329" t="s">
        <v>509</v>
      </c>
      <c r="H354" s="329" t="s">
        <v>509</v>
      </c>
      <c r="I354" s="329" t="s">
        <v>509</v>
      </c>
      <c r="J354" s="329" t="s">
        <v>509</v>
      </c>
    </row>
    <row r="355" spans="1:10">
      <c r="A355" s="283" t="s">
        <v>3212</v>
      </c>
      <c r="B355" s="329" t="s">
        <v>509</v>
      </c>
      <c r="C355" s="327" t="s">
        <v>538</v>
      </c>
      <c r="D355" s="327" t="s">
        <v>509</v>
      </c>
      <c r="E355" s="327" t="s">
        <v>509</v>
      </c>
      <c r="F355" s="327" t="s">
        <v>509</v>
      </c>
      <c r="G355" s="329" t="s">
        <v>509</v>
      </c>
      <c r="H355" s="329" t="s">
        <v>509</v>
      </c>
      <c r="I355" s="329" t="s">
        <v>509</v>
      </c>
      <c r="J355" s="329" t="s">
        <v>509</v>
      </c>
    </row>
    <row r="356" spans="1:10">
      <c r="A356" s="283" t="s">
        <v>3213</v>
      </c>
      <c r="B356" s="329" t="s">
        <v>482</v>
      </c>
      <c r="C356" s="327" t="s">
        <v>538</v>
      </c>
      <c r="D356" s="327" t="s">
        <v>514</v>
      </c>
      <c r="E356" s="327" t="s">
        <v>480</v>
      </c>
      <c r="F356" s="327" t="s">
        <v>480</v>
      </c>
      <c r="G356" s="329" t="s">
        <v>482</v>
      </c>
      <c r="H356" s="329" t="s">
        <v>480</v>
      </c>
      <c r="I356" s="329" t="s">
        <v>480</v>
      </c>
      <c r="J356" s="329" t="s">
        <v>480</v>
      </c>
    </row>
    <row r="357" spans="1:10">
      <c r="A357" s="290" t="s">
        <v>587</v>
      </c>
      <c r="B357" s="327" t="s">
        <v>554</v>
      </c>
      <c r="C357" s="327" t="s">
        <v>538</v>
      </c>
      <c r="D357" s="328" t="s">
        <v>183</v>
      </c>
      <c r="E357" s="328" t="s">
        <v>183</v>
      </c>
      <c r="F357" s="328" t="s">
        <v>183</v>
      </c>
      <c r="G357" s="327" t="s">
        <v>554</v>
      </c>
      <c r="H357" s="327" t="s">
        <v>3103</v>
      </c>
      <c r="I357" s="327" t="s">
        <v>3103</v>
      </c>
      <c r="J357" s="328" t="s">
        <v>183</v>
      </c>
    </row>
    <row r="358" spans="1:10">
      <c r="A358" s="283" t="s">
        <v>562</v>
      </c>
      <c r="B358" s="329" t="s">
        <v>482</v>
      </c>
      <c r="C358" s="327" t="s">
        <v>538</v>
      </c>
      <c r="D358" s="327" t="s">
        <v>482</v>
      </c>
      <c r="E358" s="327" t="s">
        <v>482</v>
      </c>
      <c r="F358" s="327" t="s">
        <v>482</v>
      </c>
      <c r="G358" s="329" t="s">
        <v>482</v>
      </c>
      <c r="H358" s="329" t="s">
        <v>482</v>
      </c>
      <c r="I358" s="329" t="s">
        <v>482</v>
      </c>
      <c r="J358" s="328" t="s">
        <v>183</v>
      </c>
    </row>
    <row r="359" spans="1:10">
      <c r="A359" s="283" t="s">
        <v>563</v>
      </c>
      <c r="B359" s="329" t="s">
        <v>482</v>
      </c>
      <c r="C359" s="327" t="s">
        <v>538</v>
      </c>
      <c r="D359" s="327" t="s">
        <v>482</v>
      </c>
      <c r="E359" s="327" t="s">
        <v>482</v>
      </c>
      <c r="F359" s="327" t="s">
        <v>482</v>
      </c>
      <c r="G359" s="329" t="s">
        <v>482</v>
      </c>
      <c r="H359" s="329" t="s">
        <v>482</v>
      </c>
      <c r="I359" s="329" t="s">
        <v>482</v>
      </c>
      <c r="J359" s="328" t="s">
        <v>183</v>
      </c>
    </row>
    <row r="360" spans="1:10">
      <c r="A360" s="283" t="s">
        <v>564</v>
      </c>
      <c r="B360" s="329" t="s">
        <v>482</v>
      </c>
      <c r="C360" s="327" t="s">
        <v>538</v>
      </c>
      <c r="D360" s="327" t="s">
        <v>482</v>
      </c>
      <c r="E360" s="327" t="s">
        <v>482</v>
      </c>
      <c r="F360" s="327" t="s">
        <v>482</v>
      </c>
      <c r="G360" s="329" t="s">
        <v>482</v>
      </c>
      <c r="H360" s="329" t="s">
        <v>482</v>
      </c>
      <c r="I360" s="329" t="s">
        <v>482</v>
      </c>
      <c r="J360" s="328" t="s">
        <v>183</v>
      </c>
    </row>
    <row r="361" spans="1:10">
      <c r="A361" s="283" t="s">
        <v>3222</v>
      </c>
      <c r="B361" s="327" t="s">
        <v>482</v>
      </c>
      <c r="C361" s="327" t="s">
        <v>538</v>
      </c>
      <c r="D361" s="328" t="s">
        <v>183</v>
      </c>
      <c r="E361" s="328" t="s">
        <v>183</v>
      </c>
      <c r="F361" s="328" t="s">
        <v>183</v>
      </c>
      <c r="G361" s="327" t="s">
        <v>482</v>
      </c>
      <c r="H361" s="327" t="s">
        <v>509</v>
      </c>
      <c r="I361" s="327" t="s">
        <v>509</v>
      </c>
      <c r="J361" s="328" t="s">
        <v>183</v>
      </c>
    </row>
    <row r="362" spans="1:10">
      <c r="A362" s="283" t="s">
        <v>541</v>
      </c>
      <c r="B362" s="329" t="s">
        <v>482</v>
      </c>
      <c r="C362" s="327" t="s">
        <v>538</v>
      </c>
      <c r="D362" s="327" t="s">
        <v>482</v>
      </c>
      <c r="E362" s="327" t="s">
        <v>482</v>
      </c>
      <c r="F362" s="327" t="s">
        <v>482</v>
      </c>
      <c r="G362" s="329" t="s">
        <v>482</v>
      </c>
      <c r="H362" s="329" t="s">
        <v>482</v>
      </c>
      <c r="I362" s="329" t="s">
        <v>482</v>
      </c>
      <c r="J362" s="328" t="s">
        <v>183</v>
      </c>
    </row>
    <row r="363" spans="1:10">
      <c r="A363" s="283" t="s">
        <v>3213</v>
      </c>
      <c r="B363" s="329" t="s">
        <v>482</v>
      </c>
      <c r="C363" s="327" t="s">
        <v>538</v>
      </c>
      <c r="D363" s="327" t="s">
        <v>482</v>
      </c>
      <c r="E363" s="327" t="s">
        <v>480</v>
      </c>
      <c r="F363" s="327" t="s">
        <v>480</v>
      </c>
      <c r="G363" s="329" t="s">
        <v>482</v>
      </c>
      <c r="H363" s="329" t="s">
        <v>480</v>
      </c>
      <c r="I363" s="329" t="s">
        <v>480</v>
      </c>
      <c r="J363" s="328" t="s">
        <v>183</v>
      </c>
    </row>
    <row r="364" spans="1:10">
      <c r="A364" s="283" t="s">
        <v>3223</v>
      </c>
      <c r="B364" s="327" t="s">
        <v>509</v>
      </c>
      <c r="C364" s="327" t="s">
        <v>538</v>
      </c>
      <c r="D364" s="328" t="s">
        <v>183</v>
      </c>
      <c r="E364" s="328" t="s">
        <v>183</v>
      </c>
      <c r="F364" s="328" t="s">
        <v>183</v>
      </c>
      <c r="G364" s="327" t="s">
        <v>509</v>
      </c>
      <c r="H364" s="327" t="s">
        <v>509</v>
      </c>
      <c r="I364" s="327" t="s">
        <v>509</v>
      </c>
      <c r="J364" s="328" t="s">
        <v>183</v>
      </c>
    </row>
    <row r="365" spans="1:10">
      <c r="A365" s="290" t="s">
        <v>588</v>
      </c>
      <c r="B365" s="327" t="s">
        <v>554</v>
      </c>
      <c r="C365" s="327" t="s">
        <v>538</v>
      </c>
      <c r="D365" s="328" t="s">
        <v>183</v>
      </c>
      <c r="E365" s="328" t="s">
        <v>183</v>
      </c>
      <c r="F365" s="328" t="s">
        <v>183</v>
      </c>
      <c r="G365" s="327" t="s">
        <v>554</v>
      </c>
      <c r="H365" s="327" t="s">
        <v>3103</v>
      </c>
      <c r="I365" s="327" t="s">
        <v>3103</v>
      </c>
      <c r="J365" s="328" t="s">
        <v>183</v>
      </c>
    </row>
    <row r="366" spans="1:10">
      <c r="A366" s="283" t="s">
        <v>576</v>
      </c>
      <c r="B366" s="329" t="s">
        <v>482</v>
      </c>
      <c r="C366" s="327" t="s">
        <v>538</v>
      </c>
      <c r="D366" s="327" t="s">
        <v>482</v>
      </c>
      <c r="E366" s="327" t="s">
        <v>482</v>
      </c>
      <c r="F366" s="327" t="s">
        <v>482</v>
      </c>
      <c r="G366" s="329" t="s">
        <v>482</v>
      </c>
      <c r="H366" s="329" t="s">
        <v>482</v>
      </c>
      <c r="I366" s="329" t="s">
        <v>482</v>
      </c>
      <c r="J366" s="328" t="s">
        <v>183</v>
      </c>
    </row>
    <row r="367" spans="1:10">
      <c r="A367" s="283" t="s">
        <v>577</v>
      </c>
      <c r="B367" s="329" t="s">
        <v>482</v>
      </c>
      <c r="C367" s="327" t="s">
        <v>538</v>
      </c>
      <c r="D367" s="327" t="s">
        <v>482</v>
      </c>
      <c r="E367" s="327" t="s">
        <v>482</v>
      </c>
      <c r="F367" s="327" t="s">
        <v>482</v>
      </c>
      <c r="G367" s="329" t="s">
        <v>482</v>
      </c>
      <c r="H367" s="329" t="s">
        <v>482</v>
      </c>
      <c r="I367" s="329" t="s">
        <v>482</v>
      </c>
      <c r="J367" s="328" t="s">
        <v>183</v>
      </c>
    </row>
    <row r="368" spans="1:10">
      <c r="A368" s="283" t="s">
        <v>562</v>
      </c>
      <c r="B368" s="329" t="s">
        <v>482</v>
      </c>
      <c r="C368" s="327" t="s">
        <v>538</v>
      </c>
      <c r="D368" s="327" t="s">
        <v>482</v>
      </c>
      <c r="E368" s="327" t="s">
        <v>482</v>
      </c>
      <c r="F368" s="327" t="s">
        <v>482</v>
      </c>
      <c r="G368" s="329" t="s">
        <v>482</v>
      </c>
      <c r="H368" s="329" t="s">
        <v>482</v>
      </c>
      <c r="I368" s="329" t="s">
        <v>482</v>
      </c>
      <c r="J368" s="328" t="s">
        <v>183</v>
      </c>
    </row>
    <row r="369" spans="1:10">
      <c r="A369" s="283" t="s">
        <v>3227</v>
      </c>
      <c r="B369" s="327" t="s">
        <v>482</v>
      </c>
      <c r="C369" s="327" t="s">
        <v>538</v>
      </c>
      <c r="D369" s="328" t="s">
        <v>183</v>
      </c>
      <c r="E369" s="328" t="s">
        <v>183</v>
      </c>
      <c r="F369" s="328" t="s">
        <v>183</v>
      </c>
      <c r="G369" s="327" t="s">
        <v>482</v>
      </c>
      <c r="H369" s="327" t="s">
        <v>482</v>
      </c>
      <c r="I369" s="327" t="s">
        <v>482</v>
      </c>
      <c r="J369" s="328" t="s">
        <v>183</v>
      </c>
    </row>
    <row r="370" spans="1:10">
      <c r="A370" s="283" t="s">
        <v>541</v>
      </c>
      <c r="B370" s="329" t="s">
        <v>482</v>
      </c>
      <c r="C370" s="327" t="s">
        <v>538</v>
      </c>
      <c r="D370" s="327" t="s">
        <v>482</v>
      </c>
      <c r="E370" s="327" t="s">
        <v>482</v>
      </c>
      <c r="F370" s="327" t="s">
        <v>482</v>
      </c>
      <c r="G370" s="329" t="s">
        <v>482</v>
      </c>
      <c r="H370" s="329" t="s">
        <v>482</v>
      </c>
      <c r="I370" s="329" t="s">
        <v>482</v>
      </c>
      <c r="J370" s="328" t="s">
        <v>183</v>
      </c>
    </row>
    <row r="371" spans="1:10">
      <c r="A371" s="283" t="s">
        <v>3213</v>
      </c>
      <c r="B371" s="329" t="s">
        <v>482</v>
      </c>
      <c r="C371" s="327" t="s">
        <v>538</v>
      </c>
      <c r="D371" s="327" t="s">
        <v>482</v>
      </c>
      <c r="E371" s="327" t="s">
        <v>480</v>
      </c>
      <c r="F371" s="327" t="s">
        <v>480</v>
      </c>
      <c r="G371" s="329" t="s">
        <v>482</v>
      </c>
      <c r="H371" s="329" t="s">
        <v>480</v>
      </c>
      <c r="I371" s="329" t="s">
        <v>480</v>
      </c>
      <c r="J371" s="328" t="s">
        <v>183</v>
      </c>
    </row>
    <row r="372" spans="1:10">
      <c r="A372" s="283" t="s">
        <v>3228</v>
      </c>
      <c r="B372" s="327" t="s">
        <v>509</v>
      </c>
      <c r="C372" s="327" t="s">
        <v>538</v>
      </c>
      <c r="D372" s="328" t="s">
        <v>183</v>
      </c>
      <c r="E372" s="328" t="s">
        <v>183</v>
      </c>
      <c r="F372" s="328" t="s">
        <v>183</v>
      </c>
      <c r="G372" s="327" t="s">
        <v>509</v>
      </c>
      <c r="H372" s="327" t="s">
        <v>509</v>
      </c>
      <c r="I372" s="327" t="s">
        <v>509</v>
      </c>
      <c r="J372" s="328" t="s">
        <v>183</v>
      </c>
    </row>
    <row r="373" spans="1:10">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c r="A376" s="288" t="s">
        <v>545</v>
      </c>
      <c r="B376" s="329" t="s">
        <v>480</v>
      </c>
      <c r="C376" s="327" t="s">
        <v>538</v>
      </c>
      <c r="D376" s="327" t="s">
        <v>480</v>
      </c>
      <c r="E376" s="327" t="s">
        <v>480</v>
      </c>
      <c r="F376" s="327" t="s">
        <v>480</v>
      </c>
      <c r="G376" s="329" t="s">
        <v>480</v>
      </c>
      <c r="H376" s="329" t="s">
        <v>480</v>
      </c>
      <c r="I376" s="329" t="s">
        <v>480</v>
      </c>
      <c r="J376" s="329" t="s">
        <v>480</v>
      </c>
    </row>
    <row r="377" spans="1:10">
      <c r="A377" s="288" t="s">
        <v>546</v>
      </c>
      <c r="B377" s="329" t="s">
        <v>480</v>
      </c>
      <c r="C377" s="327" t="s">
        <v>538</v>
      </c>
      <c r="D377" s="327" t="s">
        <v>480</v>
      </c>
      <c r="E377" s="327" t="s">
        <v>480</v>
      </c>
      <c r="F377" s="327" t="s">
        <v>480</v>
      </c>
      <c r="G377" s="329" t="s">
        <v>480</v>
      </c>
      <c r="H377" s="329" t="s">
        <v>480</v>
      </c>
      <c r="I377" s="329" t="s">
        <v>480</v>
      </c>
      <c r="J377" s="329" t="s">
        <v>480</v>
      </c>
    </row>
    <row r="378" spans="1:10">
      <c r="A378" s="288" t="s">
        <v>547</v>
      </c>
      <c r="B378" s="329" t="s">
        <v>480</v>
      </c>
      <c r="C378" s="327" t="s">
        <v>538</v>
      </c>
      <c r="D378" s="327" t="s">
        <v>480</v>
      </c>
      <c r="E378" s="327" t="s">
        <v>480</v>
      </c>
      <c r="F378" s="327" t="s">
        <v>480</v>
      </c>
      <c r="G378" s="329" t="s">
        <v>480</v>
      </c>
      <c r="H378" s="329" t="s">
        <v>480</v>
      </c>
      <c r="I378" s="329" t="s">
        <v>480</v>
      </c>
      <c r="J378" s="329" t="s">
        <v>480</v>
      </c>
    </row>
    <row r="379" spans="1:10">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c r="A380" s="288" t="s">
        <v>549</v>
      </c>
      <c r="B380" s="329" t="s">
        <v>509</v>
      </c>
      <c r="C380" s="327" t="s">
        <v>538</v>
      </c>
      <c r="D380" s="327" t="s">
        <v>509</v>
      </c>
      <c r="E380" s="327" t="s">
        <v>509</v>
      </c>
      <c r="F380" s="327" t="s">
        <v>509</v>
      </c>
      <c r="G380" s="329" t="s">
        <v>509</v>
      </c>
      <c r="H380" s="329" t="s">
        <v>509</v>
      </c>
      <c r="I380" s="329" t="s">
        <v>509</v>
      </c>
      <c r="J380" s="329" t="s">
        <v>509</v>
      </c>
    </row>
    <row r="381" spans="1:10">
      <c r="A381" s="288" t="s">
        <v>88</v>
      </c>
      <c r="B381" s="329" t="s">
        <v>480</v>
      </c>
      <c r="C381" s="327" t="s">
        <v>538</v>
      </c>
      <c r="D381" s="327" t="s">
        <v>480</v>
      </c>
      <c r="E381" s="327" t="s">
        <v>480</v>
      </c>
      <c r="F381" s="327" t="s">
        <v>480</v>
      </c>
      <c r="G381" s="329" t="s">
        <v>480</v>
      </c>
      <c r="H381" s="329" t="s">
        <v>480</v>
      </c>
      <c r="I381" s="329" t="s">
        <v>480</v>
      </c>
      <c r="J381" s="329" t="s">
        <v>480</v>
      </c>
    </row>
    <row r="382" spans="1:10">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c r="A386" s="288" t="s">
        <v>548</v>
      </c>
      <c r="B386" s="329" t="s">
        <v>509</v>
      </c>
      <c r="C386" s="327" t="s">
        <v>538</v>
      </c>
      <c r="D386" s="327" t="s">
        <v>509</v>
      </c>
      <c r="E386" s="327" t="s">
        <v>509</v>
      </c>
      <c r="F386" s="327" t="s">
        <v>509</v>
      </c>
      <c r="G386" s="329" t="s">
        <v>509</v>
      </c>
      <c r="H386" s="329" t="s">
        <v>509</v>
      </c>
      <c r="I386" s="329" t="s">
        <v>509</v>
      </c>
      <c r="J386" s="329" t="s">
        <v>509</v>
      </c>
    </row>
    <row r="387" spans="1:10">
      <c r="A387" s="288" t="s">
        <v>549</v>
      </c>
      <c r="B387" s="329" t="s">
        <v>509</v>
      </c>
      <c r="C387" s="327" t="s">
        <v>538</v>
      </c>
      <c r="D387" s="327" t="s">
        <v>509</v>
      </c>
      <c r="E387" s="327" t="s">
        <v>509</v>
      </c>
      <c r="F387" s="327" t="s">
        <v>509</v>
      </c>
      <c r="G387" s="329" t="s">
        <v>509</v>
      </c>
      <c r="H387" s="329" t="s">
        <v>509</v>
      </c>
      <c r="I387" s="329" t="s">
        <v>509</v>
      </c>
      <c r="J387" s="329" t="s">
        <v>509</v>
      </c>
    </row>
    <row r="388" spans="1:10">
      <c r="A388" s="288" t="s">
        <v>88</v>
      </c>
      <c r="B388" s="329" t="s">
        <v>507</v>
      </c>
      <c r="C388" s="327" t="s">
        <v>538</v>
      </c>
      <c r="D388" s="327" t="s">
        <v>503</v>
      </c>
      <c r="E388" s="327" t="s">
        <v>507</v>
      </c>
      <c r="F388" s="327" t="s">
        <v>507</v>
      </c>
      <c r="G388" s="329" t="s">
        <v>507</v>
      </c>
      <c r="H388" s="329" t="s">
        <v>507</v>
      </c>
      <c r="I388" s="329" t="s">
        <v>507</v>
      </c>
      <c r="J388" s="329" t="s">
        <v>480</v>
      </c>
    </row>
    <row r="389" spans="1:10">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c r="A393" s="288" t="s">
        <v>548</v>
      </c>
      <c r="B393" s="329" t="s">
        <v>509</v>
      </c>
      <c r="C393" s="327" t="s">
        <v>538</v>
      </c>
      <c r="D393" s="327" t="s">
        <v>509</v>
      </c>
      <c r="E393" s="327" t="s">
        <v>509</v>
      </c>
      <c r="F393" s="327" t="s">
        <v>509</v>
      </c>
      <c r="G393" s="329" t="s">
        <v>509</v>
      </c>
      <c r="H393" s="329" t="s">
        <v>509</v>
      </c>
      <c r="I393" s="329" t="s">
        <v>509</v>
      </c>
      <c r="J393" s="329" t="s">
        <v>509</v>
      </c>
    </row>
    <row r="394" spans="1:10">
      <c r="A394" s="288" t="s">
        <v>549</v>
      </c>
      <c r="B394" s="329" t="s">
        <v>509</v>
      </c>
      <c r="C394" s="327" t="s">
        <v>538</v>
      </c>
      <c r="D394" s="327" t="s">
        <v>509</v>
      </c>
      <c r="E394" s="327" t="s">
        <v>509</v>
      </c>
      <c r="F394" s="327" t="s">
        <v>509</v>
      </c>
      <c r="G394" s="329" t="s">
        <v>509</v>
      </c>
      <c r="H394" s="329" t="s">
        <v>509</v>
      </c>
      <c r="I394" s="329" t="s">
        <v>509</v>
      </c>
      <c r="J394" s="329" t="s">
        <v>509</v>
      </c>
    </row>
    <row r="395" spans="1:10">
      <c r="A395" s="288" t="s">
        <v>88</v>
      </c>
      <c r="B395" s="329" t="s">
        <v>480</v>
      </c>
      <c r="C395" s="327" t="s">
        <v>538</v>
      </c>
      <c r="D395" s="327" t="s">
        <v>480</v>
      </c>
      <c r="E395" s="327" t="s">
        <v>480</v>
      </c>
      <c r="F395" s="327" t="s">
        <v>480</v>
      </c>
      <c r="G395" s="329" t="s">
        <v>480</v>
      </c>
      <c r="H395" s="329" t="s">
        <v>480</v>
      </c>
      <c r="I395" s="329" t="s">
        <v>480</v>
      </c>
      <c r="J395" s="329" t="s">
        <v>480</v>
      </c>
    </row>
    <row r="396" spans="1:10">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c r="A399" s="288" t="s">
        <v>546</v>
      </c>
      <c r="B399" s="329" t="s">
        <v>509</v>
      </c>
      <c r="C399" s="327" t="s">
        <v>538</v>
      </c>
      <c r="D399" s="327" t="s">
        <v>509</v>
      </c>
      <c r="E399" s="327" t="s">
        <v>509</v>
      </c>
      <c r="F399" s="327" t="s">
        <v>509</v>
      </c>
      <c r="G399" s="329" t="s">
        <v>509</v>
      </c>
      <c r="H399" s="329" t="s">
        <v>509</v>
      </c>
      <c r="I399" s="329" t="s">
        <v>509</v>
      </c>
      <c r="J399" s="328" t="s">
        <v>183</v>
      </c>
    </row>
    <row r="400" spans="1:10">
      <c r="A400" s="288" t="s">
        <v>547</v>
      </c>
      <c r="B400" s="329" t="s">
        <v>509</v>
      </c>
      <c r="C400" s="327" t="s">
        <v>538</v>
      </c>
      <c r="D400" s="327" t="s">
        <v>509</v>
      </c>
      <c r="E400" s="327" t="s">
        <v>509</v>
      </c>
      <c r="F400" s="327" t="s">
        <v>509</v>
      </c>
      <c r="G400" s="329" t="s">
        <v>509</v>
      </c>
      <c r="H400" s="329" t="s">
        <v>509</v>
      </c>
      <c r="I400" s="329" t="s">
        <v>509</v>
      </c>
      <c r="J400" s="328" t="s">
        <v>183</v>
      </c>
    </row>
    <row r="401" spans="1:13">
      <c r="A401" s="288" t="s">
        <v>548</v>
      </c>
      <c r="B401" s="329" t="s">
        <v>509</v>
      </c>
      <c r="C401" s="327" t="s">
        <v>538</v>
      </c>
      <c r="D401" s="327" t="s">
        <v>509</v>
      </c>
      <c r="E401" s="327" t="s">
        <v>509</v>
      </c>
      <c r="F401" s="327" t="s">
        <v>509</v>
      </c>
      <c r="G401" s="329" t="s">
        <v>509</v>
      </c>
      <c r="H401" s="329" t="s">
        <v>509</v>
      </c>
      <c r="I401" s="329" t="s">
        <v>509</v>
      </c>
      <c r="J401" s="328" t="s">
        <v>183</v>
      </c>
    </row>
    <row r="402" spans="1:13">
      <c r="A402" s="288" t="s">
        <v>88</v>
      </c>
      <c r="B402" s="329" t="s">
        <v>509</v>
      </c>
      <c r="C402" s="327" t="s">
        <v>538</v>
      </c>
      <c r="D402" s="327" t="s">
        <v>509</v>
      </c>
      <c r="E402" s="327" t="s">
        <v>509</v>
      </c>
      <c r="F402" s="327" t="s">
        <v>509</v>
      </c>
      <c r="G402" s="329" t="s">
        <v>509</v>
      </c>
      <c r="H402" s="329" t="s">
        <v>509</v>
      </c>
      <c r="I402" s="329" t="s">
        <v>509</v>
      </c>
      <c r="J402" s="328" t="s">
        <v>183</v>
      </c>
    </row>
    <row r="403" spans="1:13">
      <c r="A403" s="60" t="s">
        <v>596</v>
      </c>
      <c r="B403" s="330"/>
      <c r="C403" s="330"/>
      <c r="D403" s="330"/>
      <c r="E403" s="330"/>
      <c r="F403" s="330"/>
      <c r="G403" s="330"/>
      <c r="H403" s="330"/>
      <c r="I403" s="330"/>
      <c r="J403" s="330"/>
    </row>
    <row r="404" spans="1:13">
      <c r="A404" s="61" t="s">
        <v>597</v>
      </c>
      <c r="B404" s="328" t="s">
        <v>183</v>
      </c>
      <c r="C404" s="328" t="s">
        <v>183</v>
      </c>
      <c r="D404" s="328" t="s">
        <v>183</v>
      </c>
      <c r="E404" s="328" t="s">
        <v>183</v>
      </c>
      <c r="F404" s="328" t="s">
        <v>183</v>
      </c>
      <c r="G404" s="328" t="s">
        <v>183</v>
      </c>
      <c r="H404" s="328" t="s">
        <v>183</v>
      </c>
      <c r="I404" s="328" t="s">
        <v>183</v>
      </c>
      <c r="J404" s="328" t="s">
        <v>183</v>
      </c>
    </row>
    <row r="405" spans="1:13">
      <c r="A405" s="290" t="s">
        <v>3213</v>
      </c>
      <c r="B405" s="329" t="s">
        <v>480</v>
      </c>
      <c r="C405" s="327" t="s">
        <v>538</v>
      </c>
      <c r="D405" s="327" t="s">
        <v>480</v>
      </c>
      <c r="E405" s="327" t="s">
        <v>480</v>
      </c>
      <c r="F405" s="327" t="s">
        <v>480</v>
      </c>
      <c r="G405" s="329" t="s">
        <v>480</v>
      </c>
      <c r="H405" s="329" t="s">
        <v>480</v>
      </c>
      <c r="I405" s="329" t="s">
        <v>480</v>
      </c>
      <c r="J405" s="329" t="s">
        <v>480</v>
      </c>
    </row>
    <row r="406" spans="1:13">
      <c r="A406" s="290" t="s">
        <v>3233</v>
      </c>
      <c r="B406" s="329" t="s">
        <v>480</v>
      </c>
      <c r="C406" s="327" t="s">
        <v>538</v>
      </c>
      <c r="D406" s="327" t="s">
        <v>480</v>
      </c>
      <c r="E406" s="327" t="s">
        <v>480</v>
      </c>
      <c r="F406" s="327" t="s">
        <v>480</v>
      </c>
      <c r="G406" s="329" t="s">
        <v>480</v>
      </c>
      <c r="H406" s="329" t="s">
        <v>480</v>
      </c>
      <c r="I406" s="329" t="s">
        <v>480</v>
      </c>
      <c r="J406" s="329" t="s">
        <v>480</v>
      </c>
    </row>
    <row r="408" spans="1:13">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34" t="s">
        <v>599</v>
      </c>
      <c r="B410" s="434"/>
      <c r="C410" s="434"/>
      <c r="D410" s="434"/>
      <c r="E410" s="434"/>
      <c r="F410" s="434"/>
      <c r="G410" s="434"/>
      <c r="H410" s="217"/>
      <c r="I410" s="217"/>
      <c r="J410" s="217"/>
      <c r="K410" s="217"/>
      <c r="L410" s="217"/>
      <c r="M410" s="49" t="s">
        <v>464</v>
      </c>
    </row>
    <row r="411" spans="1:13" ht="15.5">
      <c r="A411" s="212" t="s">
        <v>709</v>
      </c>
      <c r="B411" s="52"/>
      <c r="C411" s="52"/>
      <c r="D411" s="52"/>
      <c r="E411" s="52"/>
      <c r="F411" s="52"/>
      <c r="G411" s="52"/>
      <c r="H411" s="217"/>
      <c r="I411" s="217"/>
      <c r="J411" s="217"/>
      <c r="K411" s="217"/>
      <c r="L411" s="217"/>
      <c r="M411" s="49" t="s">
        <v>3377</v>
      </c>
    </row>
    <row r="412" spans="1:13">
      <c r="A412" s="219"/>
      <c r="B412" s="217"/>
      <c r="C412" s="217"/>
      <c r="D412" s="217"/>
      <c r="E412" s="217"/>
      <c r="F412" s="217"/>
      <c r="G412" s="217"/>
      <c r="H412" s="217"/>
      <c r="I412" s="217"/>
      <c r="J412" s="217"/>
      <c r="K412" s="217"/>
      <c r="L412" s="218"/>
      <c r="M412" s="49" t="s">
        <v>465</v>
      </c>
    </row>
    <row r="413" spans="1:13">
      <c r="A413" s="217"/>
      <c r="B413" s="217"/>
      <c r="C413" s="217"/>
      <c r="D413" s="217"/>
      <c r="E413" s="217"/>
      <c r="F413" s="217"/>
      <c r="G413" s="217"/>
      <c r="H413" s="217"/>
      <c r="I413" s="217"/>
      <c r="J413" s="217"/>
      <c r="K413" s="217"/>
      <c r="L413" s="217"/>
      <c r="M413" s="220"/>
    </row>
    <row r="414" spans="1:13" ht="37">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 thickBot="1">
      <c r="A415" s="227"/>
      <c r="B415" s="428" t="s">
        <v>474</v>
      </c>
      <c r="C415" s="428"/>
      <c r="D415" s="429"/>
      <c r="E415" s="427" t="s">
        <v>607</v>
      </c>
      <c r="F415" s="428"/>
      <c r="G415" s="429"/>
      <c r="H415" s="427" t="s">
        <v>474</v>
      </c>
      <c r="I415" s="435"/>
      <c r="J415" s="435"/>
      <c r="K415" s="435"/>
      <c r="L415" s="435"/>
      <c r="M415" s="436"/>
    </row>
    <row r="416" spans="1:13" ht="15" thickTop="1">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c r="A432" s="301" t="s">
        <v>3234</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c r="A440" s="299" t="s">
        <v>3235</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c r="A450" s="304" t="s">
        <v>3236</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c r="A452" s="304" t="s">
        <v>641</v>
      </c>
      <c r="B452" s="328" t="s">
        <v>183</v>
      </c>
      <c r="C452" s="328" t="s">
        <v>183</v>
      </c>
      <c r="D452" s="328" t="s">
        <v>183</v>
      </c>
      <c r="E452" s="331">
        <v>89653.230582500008</v>
      </c>
      <c r="F452" s="331" t="s">
        <v>480</v>
      </c>
      <c r="G452" s="331" t="s">
        <v>3103</v>
      </c>
      <c r="H452" s="331" t="s">
        <v>480</v>
      </c>
      <c r="I452" s="331" t="s">
        <v>480</v>
      </c>
      <c r="J452" s="328" t="s">
        <v>183</v>
      </c>
      <c r="K452" s="328" t="s">
        <v>183</v>
      </c>
      <c r="L452" s="328" t="s">
        <v>183</v>
      </c>
      <c r="M452" s="328" t="s">
        <v>183</v>
      </c>
    </row>
    <row r="453" spans="1:13">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c r="A460" s="304" t="s">
        <v>3237</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c r="A461" s="304" t="s">
        <v>3238</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31" t="s">
        <v>652</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3377</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7" thickBot="1">
      <c r="A472" s="426"/>
      <c r="B472" s="427" t="s">
        <v>3105</v>
      </c>
      <c r="C472" s="428"/>
      <c r="D472" s="428"/>
      <c r="E472" s="428"/>
      <c r="F472" s="428"/>
      <c r="G472" s="428"/>
      <c r="H472" s="428"/>
      <c r="I472" s="428"/>
      <c r="J472" s="428"/>
      <c r="K472" s="428"/>
      <c r="L472" s="428"/>
      <c r="M472" s="428"/>
      <c r="N472" s="428"/>
      <c r="O472" s="428"/>
      <c r="P472" s="428"/>
      <c r="Q472" s="428"/>
      <c r="R472" s="429"/>
      <c r="S472" s="264"/>
      <c r="T472" s="264"/>
      <c r="U472" s="418" t="s">
        <v>687</v>
      </c>
      <c r="V472" s="419"/>
      <c r="W472" s="427" t="s">
        <v>3105</v>
      </c>
      <c r="X472" s="428"/>
      <c r="Y472" s="428"/>
      <c r="Z472" s="428"/>
      <c r="AA472" s="428"/>
      <c r="AB472" s="428"/>
      <c r="AC472" s="429"/>
      <c r="AD472" s="264"/>
      <c r="AE472" s="264"/>
      <c r="AF472" s="418" t="s">
        <v>687</v>
      </c>
      <c r="AG472" s="419"/>
      <c r="AH472" s="240" t="s">
        <v>607</v>
      </c>
      <c r="AI472" s="265" t="s">
        <v>3105</v>
      </c>
      <c r="AJ472" s="241" t="s">
        <v>3105</v>
      </c>
    </row>
    <row r="473" spans="1:36" ht="15" thickTop="1">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c r="A483" s="335" t="s">
        <v>635</v>
      </c>
      <c r="B483" s="331">
        <v>13.68474187732811</v>
      </c>
      <c r="C483" s="331">
        <v>0.90067774743551998</v>
      </c>
      <c r="D483" s="331">
        <v>1.9808273483516601</v>
      </c>
      <c r="E483" s="331" t="s">
        <v>3102</v>
      </c>
      <c r="F483" s="331" t="s">
        <v>3102</v>
      </c>
      <c r="G483" s="331" t="s">
        <v>579</v>
      </c>
      <c r="H483" s="331">
        <v>9.5065939709600006E-3</v>
      </c>
      <c r="I483" s="331" t="s">
        <v>579</v>
      </c>
      <c r="J483" s="331" t="s">
        <v>3102</v>
      </c>
      <c r="K483" s="331" t="s">
        <v>579</v>
      </c>
      <c r="L483" s="331" t="s">
        <v>3102</v>
      </c>
      <c r="M483" s="331" t="s">
        <v>579</v>
      </c>
      <c r="N483" s="331" t="s">
        <v>579</v>
      </c>
      <c r="O483" s="331" t="s">
        <v>579</v>
      </c>
      <c r="P483" s="331" t="s">
        <v>579</v>
      </c>
      <c r="Q483" s="331" t="s">
        <v>3102</v>
      </c>
      <c r="R483" s="331" t="s">
        <v>579</v>
      </c>
      <c r="S483" s="331" t="s">
        <v>3102</v>
      </c>
      <c r="T483" s="331" t="s">
        <v>3102</v>
      </c>
      <c r="U483" s="331">
        <v>1.6984600970478201</v>
      </c>
      <c r="V483" s="328" t="s">
        <v>183</v>
      </c>
      <c r="W483" s="331">
        <v>146.62879409508059</v>
      </c>
      <c r="X483" s="331">
        <v>161.75522535790259</v>
      </c>
      <c r="Y483" s="331">
        <v>9.0276703162196608</v>
      </c>
      <c r="Z483" s="331" t="s">
        <v>579</v>
      </c>
      <c r="AA483" s="331">
        <v>11.47912170919709</v>
      </c>
      <c r="AB483" s="331" t="s">
        <v>579</v>
      </c>
      <c r="AC483" s="331" t="s">
        <v>3102</v>
      </c>
      <c r="AD483" s="331" t="s">
        <v>579</v>
      </c>
      <c r="AE483" s="331" t="s">
        <v>579</v>
      </c>
      <c r="AF483" s="331">
        <v>3.5894286775586801</v>
      </c>
      <c r="AG483" s="328" t="s">
        <v>183</v>
      </c>
      <c r="AH483" s="331" t="s">
        <v>579</v>
      </c>
      <c r="AI483" s="331">
        <v>31.103247907929191</v>
      </c>
      <c r="AJ483" s="331">
        <v>28.530150025703989</v>
      </c>
    </row>
    <row r="484" spans="1:36">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c r="A488" s="332" t="s">
        <v>3378</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3103</v>
      </c>
      <c r="AI490" s="331" t="s">
        <v>480</v>
      </c>
      <c r="AJ490" s="331" t="s">
        <v>480</v>
      </c>
    </row>
    <row r="491" spans="1:36">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c r="A498" s="332" t="s">
        <v>3379</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c r="A502" s="244" t="s">
        <v>700</v>
      </c>
      <c r="B502" s="418" t="s">
        <v>687</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c r="A506" s="340" t="s">
        <v>704</v>
      </c>
      <c r="B506" s="331">
        <v>202.53417978445603</v>
      </c>
      <c r="C506" s="331">
        <v>0.60795747951898005</v>
      </c>
      <c r="D506" s="331">
        <v>0.18223611604834999</v>
      </c>
      <c r="E506" s="331" t="s">
        <v>3102</v>
      </c>
      <c r="F506" s="331" t="s">
        <v>3102</v>
      </c>
      <c r="G506" s="331" t="s">
        <v>579</v>
      </c>
      <c r="H506" s="331">
        <v>1.359442937847E-2</v>
      </c>
      <c r="I506" s="331" t="s">
        <v>579</v>
      </c>
      <c r="J506" s="331" t="s">
        <v>3102</v>
      </c>
      <c r="K506" s="331" t="s">
        <v>579</v>
      </c>
      <c r="L506" s="331" t="s">
        <v>3102</v>
      </c>
      <c r="M506" s="331" t="s">
        <v>579</v>
      </c>
      <c r="N506" s="331" t="s">
        <v>579</v>
      </c>
      <c r="O506" s="331" t="s">
        <v>579</v>
      </c>
      <c r="P506" s="331" t="s">
        <v>579</v>
      </c>
      <c r="Q506" s="331" t="s">
        <v>3102</v>
      </c>
      <c r="R506" s="331" t="s">
        <v>579</v>
      </c>
      <c r="S506" s="331" t="s">
        <v>3102</v>
      </c>
      <c r="T506" s="331" t="s">
        <v>3102</v>
      </c>
      <c r="U506" s="331">
        <v>1.6984600970478201</v>
      </c>
      <c r="V506" s="328" t="s">
        <v>183</v>
      </c>
      <c r="W506" s="331">
        <v>1083.5867883626456</v>
      </c>
      <c r="X506" s="331">
        <v>1973.4137493664118</v>
      </c>
      <c r="Y506" s="331">
        <v>79.714328892219598</v>
      </c>
      <c r="Z506" s="331" t="s">
        <v>579</v>
      </c>
      <c r="AA506" s="331">
        <v>118.23495360473002</v>
      </c>
      <c r="AB506" s="331" t="s">
        <v>579</v>
      </c>
      <c r="AC506" s="331" t="s">
        <v>3102</v>
      </c>
      <c r="AD506" s="331" t="s">
        <v>579</v>
      </c>
      <c r="AE506" s="331" t="s">
        <v>579</v>
      </c>
      <c r="AF506" s="331">
        <v>3.5894286775586801</v>
      </c>
      <c r="AG506" s="328" t="s">
        <v>183</v>
      </c>
      <c r="AH506" s="331" t="s">
        <v>579</v>
      </c>
      <c r="AI506" s="331">
        <v>709.15405230078557</v>
      </c>
      <c r="AJ506" s="331">
        <v>490.71858044210865</v>
      </c>
    </row>
    <row r="507" spans="1:36">
      <c r="A507" s="341" t="s">
        <v>3380</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29">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708</v>
      </c>
      <c r="B514" s="217"/>
      <c r="C514" s="217"/>
      <c r="D514" s="217"/>
      <c r="E514" s="217"/>
      <c r="F514" s="218"/>
      <c r="G514" s="49" t="s">
        <v>464</v>
      </c>
    </row>
    <row r="515" spans="1:7" ht="15">
      <c r="A515" s="232" t="s">
        <v>709</v>
      </c>
      <c r="B515" s="217"/>
      <c r="C515" s="217"/>
      <c r="D515" s="217"/>
      <c r="E515" s="217"/>
      <c r="F515" s="218"/>
      <c r="G515" s="49" t="s">
        <v>3377</v>
      </c>
    </row>
    <row r="516" spans="1:7">
      <c r="A516" s="217"/>
      <c r="B516" s="217"/>
      <c r="C516" s="217"/>
      <c r="D516" s="217"/>
      <c r="E516" s="217"/>
      <c r="F516" s="218"/>
      <c r="G516" s="49" t="s">
        <v>465</v>
      </c>
    </row>
    <row r="517" spans="1:7">
      <c r="A517" s="217"/>
      <c r="B517" s="217"/>
      <c r="C517" s="217"/>
      <c r="D517" s="217"/>
      <c r="E517" s="217"/>
      <c r="F517" s="231"/>
      <c r="G517" s="217"/>
    </row>
    <row r="518" spans="1:7">
      <c r="A518" s="308" t="s">
        <v>710</v>
      </c>
      <c r="B518" s="309" t="s">
        <v>467</v>
      </c>
      <c r="C518" s="226" t="s">
        <v>468</v>
      </c>
      <c r="D518" s="226" t="s">
        <v>469</v>
      </c>
      <c r="E518" s="226" t="s">
        <v>605</v>
      </c>
      <c r="F518" s="245" t="s">
        <v>471</v>
      </c>
      <c r="G518" s="245" t="s">
        <v>472</v>
      </c>
    </row>
    <row r="519" spans="1:7" ht="15" thickBot="1">
      <c r="A519" s="310" t="s">
        <v>711</v>
      </c>
      <c r="B519" s="428" t="s">
        <v>474</v>
      </c>
      <c r="C519" s="428"/>
      <c r="D519" s="428"/>
      <c r="E519" s="428"/>
      <c r="F519" s="428"/>
      <c r="G519" s="429"/>
    </row>
    <row r="520" spans="1:7" ht="15" thickTop="1">
      <c r="A520" s="311" t="s">
        <v>712</v>
      </c>
      <c r="B520" s="331">
        <v>7853.7090592547993</v>
      </c>
      <c r="C520" s="331">
        <v>9418.7606550076798</v>
      </c>
      <c r="D520" s="331">
        <v>1108.4205949512345</v>
      </c>
      <c r="E520" s="331">
        <v>14.91067980114685</v>
      </c>
      <c r="F520" s="331">
        <v>363.40666610922074</v>
      </c>
      <c r="G520" s="331" t="s">
        <v>480</v>
      </c>
    </row>
    <row r="521" spans="1:7">
      <c r="A521" s="336" t="s">
        <v>713</v>
      </c>
      <c r="B521" s="328" t="s">
        <v>183</v>
      </c>
      <c r="C521" s="331">
        <v>8681.5577516158737</v>
      </c>
      <c r="D521" s="331">
        <v>54.694930480826123</v>
      </c>
      <c r="E521" s="328" t="s">
        <v>183</v>
      </c>
      <c r="F521" s="328" t="s">
        <v>183</v>
      </c>
      <c r="G521" s="331" t="s">
        <v>480</v>
      </c>
    </row>
    <row r="522" spans="1:7">
      <c r="A522" s="336" t="s">
        <v>714</v>
      </c>
      <c r="B522" s="328" t="s">
        <v>183</v>
      </c>
      <c r="C522" s="331">
        <v>6721.72746699257</v>
      </c>
      <c r="D522" s="328" t="s">
        <v>183</v>
      </c>
      <c r="E522" s="328" t="s">
        <v>183</v>
      </c>
      <c r="F522" s="328" t="s">
        <v>183</v>
      </c>
      <c r="G522" s="328" t="s">
        <v>183</v>
      </c>
    </row>
    <row r="523" spans="1:7">
      <c r="A523" s="343" t="s">
        <v>3381</v>
      </c>
      <c r="B523" s="328" t="s">
        <v>183</v>
      </c>
      <c r="C523" s="331">
        <v>6459.5584610062451</v>
      </c>
      <c r="D523" s="328" t="s">
        <v>183</v>
      </c>
      <c r="E523" s="328" t="s">
        <v>183</v>
      </c>
      <c r="F523" s="328" t="s">
        <v>183</v>
      </c>
      <c r="G523" s="328" t="s">
        <v>183</v>
      </c>
    </row>
    <row r="524" spans="1:7">
      <c r="A524" s="344" t="s">
        <v>715</v>
      </c>
      <c r="B524" s="328" t="s">
        <v>183</v>
      </c>
      <c r="C524" s="328" t="s">
        <v>183</v>
      </c>
      <c r="D524" s="328" t="s">
        <v>183</v>
      </c>
      <c r="E524" s="328" t="s">
        <v>183</v>
      </c>
      <c r="F524" s="328" t="s">
        <v>183</v>
      </c>
      <c r="G524" s="328" t="s">
        <v>183</v>
      </c>
    </row>
    <row r="525" spans="1:7">
      <c r="A525" s="345" t="s">
        <v>716</v>
      </c>
      <c r="B525" s="328" t="s">
        <v>183</v>
      </c>
      <c r="C525" s="331" t="s">
        <v>183</v>
      </c>
      <c r="D525" s="328" t="s">
        <v>183</v>
      </c>
      <c r="E525" s="328" t="s">
        <v>183</v>
      </c>
      <c r="F525" s="328" t="s">
        <v>183</v>
      </c>
      <c r="G525" s="328" t="s">
        <v>183</v>
      </c>
    </row>
    <row r="526" spans="1:7">
      <c r="A526" s="345" t="s">
        <v>717</v>
      </c>
      <c r="B526" s="328" t="s">
        <v>183</v>
      </c>
      <c r="C526" s="331" t="s">
        <v>183</v>
      </c>
      <c r="D526" s="328" t="s">
        <v>183</v>
      </c>
      <c r="E526" s="328" t="s">
        <v>183</v>
      </c>
      <c r="F526" s="328" t="s">
        <v>183</v>
      </c>
      <c r="G526" s="328" t="s">
        <v>183</v>
      </c>
    </row>
    <row r="527" spans="1:7">
      <c r="A527" s="344" t="s">
        <v>718</v>
      </c>
      <c r="B527" s="328" t="s">
        <v>183</v>
      </c>
      <c r="C527" s="328" t="s">
        <v>183</v>
      </c>
      <c r="D527" s="328" t="s">
        <v>183</v>
      </c>
      <c r="E527" s="328" t="s">
        <v>183</v>
      </c>
      <c r="F527" s="328" t="s">
        <v>183</v>
      </c>
      <c r="G527" s="328" t="s">
        <v>183</v>
      </c>
    </row>
    <row r="528" spans="1:7">
      <c r="A528" s="345" t="s">
        <v>719</v>
      </c>
      <c r="B528" s="328" t="s">
        <v>183</v>
      </c>
      <c r="C528" s="331" t="s">
        <v>183</v>
      </c>
      <c r="D528" s="328" t="s">
        <v>183</v>
      </c>
      <c r="E528" s="328" t="s">
        <v>183</v>
      </c>
      <c r="F528" s="328" t="s">
        <v>183</v>
      </c>
      <c r="G528" s="328" t="s">
        <v>183</v>
      </c>
    </row>
    <row r="529" spans="1:7">
      <c r="A529" s="345" t="s">
        <v>720</v>
      </c>
      <c r="B529" s="328" t="s">
        <v>183</v>
      </c>
      <c r="C529" s="331" t="s">
        <v>183</v>
      </c>
      <c r="D529" s="328" t="s">
        <v>183</v>
      </c>
      <c r="E529" s="328" t="s">
        <v>183</v>
      </c>
      <c r="F529" s="328" t="s">
        <v>183</v>
      </c>
      <c r="G529" s="328" t="s">
        <v>183</v>
      </c>
    </row>
    <row r="530" spans="1:7">
      <c r="A530" s="345" t="s">
        <v>721</v>
      </c>
      <c r="B530" s="328" t="s">
        <v>183</v>
      </c>
      <c r="C530" s="331" t="s">
        <v>183</v>
      </c>
      <c r="D530" s="328" t="s">
        <v>183</v>
      </c>
      <c r="E530" s="328" t="s">
        <v>183</v>
      </c>
      <c r="F530" s="328" t="s">
        <v>183</v>
      </c>
      <c r="G530" s="328" t="s">
        <v>183</v>
      </c>
    </row>
    <row r="531" spans="1:7">
      <c r="A531" s="344" t="s">
        <v>722</v>
      </c>
      <c r="B531" s="328" t="s">
        <v>183</v>
      </c>
      <c r="C531" s="328" t="s">
        <v>183</v>
      </c>
      <c r="D531" s="328" t="s">
        <v>183</v>
      </c>
      <c r="E531" s="328" t="s">
        <v>183</v>
      </c>
      <c r="F531" s="328" t="s">
        <v>183</v>
      </c>
      <c r="G531" s="328" t="s">
        <v>183</v>
      </c>
    </row>
    <row r="532" spans="1:7">
      <c r="A532" s="345" t="s">
        <v>3382</v>
      </c>
      <c r="B532" s="328" t="s">
        <v>183</v>
      </c>
      <c r="C532" s="331">
        <v>6459.5584610062451</v>
      </c>
      <c r="D532" s="328" t="s">
        <v>183</v>
      </c>
      <c r="E532" s="328" t="s">
        <v>183</v>
      </c>
      <c r="F532" s="328" t="s">
        <v>183</v>
      </c>
      <c r="G532" s="328" t="s">
        <v>183</v>
      </c>
    </row>
    <row r="533" spans="1:7">
      <c r="A533" s="346" t="s">
        <v>725</v>
      </c>
      <c r="B533" s="328" t="s">
        <v>183</v>
      </c>
      <c r="C533" s="331">
        <v>473.19623090020355</v>
      </c>
      <c r="D533" s="328"/>
      <c r="E533" s="328" t="s">
        <v>183</v>
      </c>
      <c r="F533" s="328" t="s">
        <v>183</v>
      </c>
      <c r="G533" s="328"/>
    </row>
    <row r="534" spans="1:7">
      <c r="A534" s="346" t="s">
        <v>726</v>
      </c>
      <c r="B534" s="328" t="s">
        <v>183</v>
      </c>
      <c r="C534" s="331">
        <v>299.39799460361405</v>
      </c>
      <c r="D534" s="328"/>
      <c r="E534" s="328" t="s">
        <v>183</v>
      </c>
      <c r="F534" s="328" t="s">
        <v>183</v>
      </c>
      <c r="G534" s="328"/>
    </row>
    <row r="535" spans="1:7">
      <c r="A535" s="346" t="s">
        <v>727</v>
      </c>
      <c r="B535" s="328" t="s">
        <v>183</v>
      </c>
      <c r="C535" s="331">
        <v>3035.0507480212009</v>
      </c>
      <c r="D535" s="328"/>
      <c r="E535" s="328" t="s">
        <v>183</v>
      </c>
      <c r="F535" s="328" t="s">
        <v>183</v>
      </c>
      <c r="G535" s="328"/>
    </row>
    <row r="536" spans="1:7">
      <c r="A536" s="346" t="s">
        <v>728</v>
      </c>
      <c r="B536" s="328" t="s">
        <v>183</v>
      </c>
      <c r="C536" s="331">
        <v>251.93525163617798</v>
      </c>
      <c r="D536" s="328"/>
      <c r="E536" s="328" t="s">
        <v>183</v>
      </c>
      <c r="F536" s="328" t="s">
        <v>183</v>
      </c>
      <c r="G536" s="328"/>
    </row>
    <row r="537" spans="1:7">
      <c r="A537" s="346" t="s">
        <v>729</v>
      </c>
      <c r="B537" s="328" t="s">
        <v>183</v>
      </c>
      <c r="C537" s="331">
        <v>297.36246326322032</v>
      </c>
      <c r="D537" s="328"/>
      <c r="E537" s="328" t="s">
        <v>183</v>
      </c>
      <c r="F537" s="328" t="s">
        <v>183</v>
      </c>
      <c r="G537" s="328"/>
    </row>
    <row r="538" spans="1:7">
      <c r="A538" s="346" t="s">
        <v>730</v>
      </c>
      <c r="B538" s="328" t="s">
        <v>183</v>
      </c>
      <c r="C538" s="331">
        <v>309.95636595734669</v>
      </c>
      <c r="D538" s="328"/>
      <c r="E538" s="328" t="s">
        <v>183</v>
      </c>
      <c r="F538" s="328" t="s">
        <v>183</v>
      </c>
      <c r="G538" s="328"/>
    </row>
    <row r="539" spans="1:7">
      <c r="A539" s="346" t="s">
        <v>731</v>
      </c>
      <c r="B539" s="328" t="s">
        <v>183</v>
      </c>
      <c r="C539" s="331">
        <v>178.40438707912745</v>
      </c>
      <c r="D539" s="328"/>
      <c r="E539" s="328" t="s">
        <v>183</v>
      </c>
      <c r="F539" s="328" t="s">
        <v>183</v>
      </c>
      <c r="G539" s="328"/>
    </row>
    <row r="540" spans="1:7">
      <c r="A540" s="346" t="s">
        <v>732</v>
      </c>
      <c r="B540" s="328" t="s">
        <v>183</v>
      </c>
      <c r="C540" s="331">
        <v>214.11005793654462</v>
      </c>
      <c r="D540" s="328"/>
      <c r="E540" s="328" t="s">
        <v>183</v>
      </c>
      <c r="F540" s="328" t="s">
        <v>183</v>
      </c>
      <c r="G540" s="328"/>
    </row>
    <row r="541" spans="1:7">
      <c r="A541" s="346" t="s">
        <v>733</v>
      </c>
      <c r="B541" s="328" t="s">
        <v>183</v>
      </c>
      <c r="C541" s="331">
        <v>1167.114207479091</v>
      </c>
      <c r="D541" s="328"/>
      <c r="E541" s="328" t="s">
        <v>183</v>
      </c>
      <c r="F541" s="328" t="s">
        <v>183</v>
      </c>
      <c r="G541" s="328"/>
    </row>
    <row r="542" spans="1:7">
      <c r="A542" s="346" t="s">
        <v>3106</v>
      </c>
      <c r="B542" s="328" t="s">
        <v>183</v>
      </c>
      <c r="C542" s="331">
        <v>178.70274178817721</v>
      </c>
      <c r="D542" s="328"/>
      <c r="E542" s="328" t="s">
        <v>183</v>
      </c>
      <c r="F542" s="328" t="s">
        <v>183</v>
      </c>
      <c r="G542" s="328"/>
    </row>
    <row r="543" spans="1:7">
      <c r="A543" s="346" t="s">
        <v>3107</v>
      </c>
      <c r="B543" s="328" t="s">
        <v>183</v>
      </c>
      <c r="C543" s="331">
        <v>54.328012341541672</v>
      </c>
      <c r="D543" s="328"/>
      <c r="E543" s="328" t="s">
        <v>183</v>
      </c>
      <c r="F543" s="328" t="s">
        <v>183</v>
      </c>
      <c r="G543" s="328"/>
    </row>
    <row r="544" spans="1:7">
      <c r="A544" s="343" t="s">
        <v>734</v>
      </c>
      <c r="B544" s="328" t="s">
        <v>183</v>
      </c>
      <c r="C544" s="331">
        <v>55.215000000000003</v>
      </c>
      <c r="D544" s="328" t="s">
        <v>183</v>
      </c>
      <c r="E544" s="328" t="s">
        <v>183</v>
      </c>
      <c r="F544" s="328" t="s">
        <v>183</v>
      </c>
      <c r="G544" s="328" t="s">
        <v>183</v>
      </c>
    </row>
    <row r="545" spans="1:7">
      <c r="A545" s="343" t="s">
        <v>735</v>
      </c>
      <c r="B545" s="328" t="s">
        <v>183</v>
      </c>
      <c r="C545" s="331">
        <v>91.609200000000001</v>
      </c>
      <c r="D545" s="328" t="s">
        <v>183</v>
      </c>
      <c r="E545" s="328" t="s">
        <v>183</v>
      </c>
      <c r="F545" s="328" t="s">
        <v>183</v>
      </c>
      <c r="G545" s="328" t="s">
        <v>183</v>
      </c>
    </row>
    <row r="546" spans="1:7">
      <c r="A546" s="343" t="s">
        <v>736</v>
      </c>
      <c r="B546" s="328" t="s">
        <v>183</v>
      </c>
      <c r="C546" s="331">
        <v>115.34480598632427</v>
      </c>
      <c r="D546" s="328" t="s">
        <v>183</v>
      </c>
      <c r="E546" s="328" t="s">
        <v>183</v>
      </c>
      <c r="F546" s="328" t="s">
        <v>183</v>
      </c>
      <c r="G546" s="328" t="s">
        <v>183</v>
      </c>
    </row>
    <row r="547" spans="1:7">
      <c r="A547" s="347" t="s">
        <v>737</v>
      </c>
      <c r="B547" s="328" t="s">
        <v>183</v>
      </c>
      <c r="C547" s="331" t="s">
        <v>507</v>
      </c>
      <c r="D547" s="328"/>
      <c r="E547" s="328" t="s">
        <v>183</v>
      </c>
      <c r="F547" s="328" t="s">
        <v>183</v>
      </c>
      <c r="G547" s="328"/>
    </row>
    <row r="548" spans="1:7">
      <c r="A548" s="347" t="s">
        <v>738</v>
      </c>
      <c r="B548" s="328" t="s">
        <v>183</v>
      </c>
      <c r="C548" s="331">
        <v>26.068534199999998</v>
      </c>
      <c r="D548" s="328"/>
      <c r="E548" s="328" t="s">
        <v>183</v>
      </c>
      <c r="F548" s="328" t="s">
        <v>183</v>
      </c>
      <c r="G548" s="328"/>
    </row>
    <row r="549" spans="1:7">
      <c r="A549" s="347" t="s">
        <v>739</v>
      </c>
      <c r="B549" s="328" t="s">
        <v>183</v>
      </c>
      <c r="C549" s="331">
        <v>69.750133199999993</v>
      </c>
      <c r="D549" s="328"/>
      <c r="E549" s="328" t="s">
        <v>183</v>
      </c>
      <c r="F549" s="328" t="s">
        <v>183</v>
      </c>
      <c r="G549" s="328"/>
    </row>
    <row r="550" spans="1:7">
      <c r="A550" s="347" t="s">
        <v>740</v>
      </c>
      <c r="B550" s="328" t="s">
        <v>183</v>
      </c>
      <c r="C550" s="331">
        <v>2.1242679999999998</v>
      </c>
      <c r="D550" s="328"/>
      <c r="E550" s="328" t="s">
        <v>183</v>
      </c>
      <c r="F550" s="328" t="s">
        <v>183</v>
      </c>
      <c r="G550" s="328"/>
    </row>
    <row r="551" spans="1:7">
      <c r="A551" s="347" t="s">
        <v>741</v>
      </c>
      <c r="B551" s="328" t="s">
        <v>183</v>
      </c>
      <c r="C551" s="331" t="s">
        <v>507</v>
      </c>
      <c r="D551" s="328"/>
      <c r="E551" s="328" t="s">
        <v>183</v>
      </c>
      <c r="F551" s="328" t="s">
        <v>183</v>
      </c>
      <c r="G551" s="328"/>
    </row>
    <row r="552" spans="1:7">
      <c r="A552" s="348" t="s">
        <v>742</v>
      </c>
      <c r="B552" s="328" t="s">
        <v>183</v>
      </c>
      <c r="C552" s="331">
        <v>17.401870586324279</v>
      </c>
      <c r="D552" s="328" t="s">
        <v>183</v>
      </c>
      <c r="E552" s="328" t="s">
        <v>183</v>
      </c>
      <c r="F552" s="328" t="s">
        <v>183</v>
      </c>
      <c r="G552" s="328" t="s">
        <v>183</v>
      </c>
    </row>
    <row r="553" spans="1:7">
      <c r="A553" s="349" t="s">
        <v>743</v>
      </c>
      <c r="B553" s="328" t="s">
        <v>183</v>
      </c>
      <c r="C553" s="331">
        <v>17.401870586324279</v>
      </c>
      <c r="D553" s="328"/>
      <c r="E553" s="328" t="s">
        <v>183</v>
      </c>
      <c r="F553" s="328" t="s">
        <v>183</v>
      </c>
      <c r="G553" s="328"/>
    </row>
    <row r="554" spans="1:7">
      <c r="A554" s="336" t="s">
        <v>744</v>
      </c>
      <c r="B554" s="328" t="s">
        <v>183</v>
      </c>
      <c r="C554" s="331">
        <v>1959.8302846233032</v>
      </c>
      <c r="D554" s="331">
        <v>54.694930480826123</v>
      </c>
      <c r="E554" s="328" t="s">
        <v>183</v>
      </c>
      <c r="F554" s="328" t="s">
        <v>183</v>
      </c>
      <c r="G554" s="331" t="s">
        <v>480</v>
      </c>
    </row>
    <row r="555" spans="1:7">
      <c r="A555" s="350" t="s">
        <v>3383</v>
      </c>
      <c r="B555" s="328" t="s">
        <v>183</v>
      </c>
      <c r="C555" s="331">
        <v>1009.8520195503449</v>
      </c>
      <c r="D555" s="331">
        <v>42.152764039128421</v>
      </c>
      <c r="E555" s="328" t="s">
        <v>183</v>
      </c>
      <c r="F555" s="328" t="s">
        <v>183</v>
      </c>
      <c r="G555" s="331" t="s">
        <v>480</v>
      </c>
    </row>
    <row r="556" spans="1:7">
      <c r="A556" s="344" t="s">
        <v>715</v>
      </c>
      <c r="B556" s="328" t="s">
        <v>183</v>
      </c>
      <c r="C556" s="328" t="s">
        <v>183</v>
      </c>
      <c r="D556" s="328" t="s">
        <v>183</v>
      </c>
      <c r="E556" s="328" t="s">
        <v>183</v>
      </c>
      <c r="F556" s="328" t="s">
        <v>183</v>
      </c>
      <c r="G556" s="328" t="s">
        <v>183</v>
      </c>
    </row>
    <row r="557" spans="1:7">
      <c r="A557" s="345" t="s">
        <v>716</v>
      </c>
      <c r="B557" s="328" t="s">
        <v>183</v>
      </c>
      <c r="C557" s="331" t="s">
        <v>183</v>
      </c>
      <c r="D557" s="331" t="s">
        <v>183</v>
      </c>
      <c r="E557" s="328" t="s">
        <v>183</v>
      </c>
      <c r="F557" s="328" t="s">
        <v>183</v>
      </c>
      <c r="G557" s="329" t="s">
        <v>183</v>
      </c>
    </row>
    <row r="558" spans="1:7">
      <c r="A558" s="345" t="s">
        <v>717</v>
      </c>
      <c r="B558" s="328" t="s">
        <v>183</v>
      </c>
      <c r="C558" s="331" t="s">
        <v>183</v>
      </c>
      <c r="D558" s="331" t="s">
        <v>183</v>
      </c>
      <c r="E558" s="328" t="s">
        <v>183</v>
      </c>
      <c r="F558" s="328" t="s">
        <v>183</v>
      </c>
      <c r="G558" s="329" t="s">
        <v>183</v>
      </c>
    </row>
    <row r="559" spans="1:7">
      <c r="A559" s="344" t="s">
        <v>718</v>
      </c>
      <c r="B559" s="328" t="s">
        <v>183</v>
      </c>
      <c r="C559" s="328" t="s">
        <v>183</v>
      </c>
      <c r="D559" s="328" t="s">
        <v>183</v>
      </c>
      <c r="E559" s="328" t="s">
        <v>183</v>
      </c>
      <c r="F559" s="328" t="s">
        <v>183</v>
      </c>
      <c r="G559" s="328" t="s">
        <v>183</v>
      </c>
    </row>
    <row r="560" spans="1:7">
      <c r="A560" s="345" t="s">
        <v>719</v>
      </c>
      <c r="B560" s="328" t="s">
        <v>183</v>
      </c>
      <c r="C560" s="331" t="s">
        <v>183</v>
      </c>
      <c r="D560" s="331" t="s">
        <v>183</v>
      </c>
      <c r="E560" s="328" t="s">
        <v>183</v>
      </c>
      <c r="F560" s="328" t="s">
        <v>183</v>
      </c>
      <c r="G560" s="329" t="s">
        <v>183</v>
      </c>
    </row>
    <row r="561" spans="1:7">
      <c r="A561" s="345" t="s">
        <v>720</v>
      </c>
      <c r="B561" s="328" t="s">
        <v>183</v>
      </c>
      <c r="C561" s="331" t="s">
        <v>183</v>
      </c>
      <c r="D561" s="331" t="s">
        <v>183</v>
      </c>
      <c r="E561" s="328" t="s">
        <v>183</v>
      </c>
      <c r="F561" s="328" t="s">
        <v>183</v>
      </c>
      <c r="G561" s="329" t="s">
        <v>183</v>
      </c>
    </row>
    <row r="562" spans="1:7">
      <c r="A562" s="345" t="s">
        <v>721</v>
      </c>
      <c r="B562" s="328" t="s">
        <v>183</v>
      </c>
      <c r="C562" s="331" t="s">
        <v>183</v>
      </c>
      <c r="D562" s="331" t="s">
        <v>183</v>
      </c>
      <c r="E562" s="328" t="s">
        <v>183</v>
      </c>
      <c r="F562" s="328" t="s">
        <v>183</v>
      </c>
      <c r="G562" s="329" t="s">
        <v>183</v>
      </c>
    </row>
    <row r="563" spans="1:7">
      <c r="A563" s="344" t="s">
        <v>722</v>
      </c>
      <c r="B563" s="328" t="s">
        <v>183</v>
      </c>
      <c r="C563" s="328" t="s">
        <v>183</v>
      </c>
      <c r="D563" s="328" t="s">
        <v>183</v>
      </c>
      <c r="E563" s="328" t="s">
        <v>183</v>
      </c>
      <c r="F563" s="328" t="s">
        <v>183</v>
      </c>
      <c r="G563" s="328" t="s">
        <v>183</v>
      </c>
    </row>
    <row r="564" spans="1:7">
      <c r="A564" s="345" t="s">
        <v>3384</v>
      </c>
      <c r="B564" s="328" t="s">
        <v>183</v>
      </c>
      <c r="C564" s="331">
        <v>1009.8520195503449</v>
      </c>
      <c r="D564" s="331">
        <v>42.152764039128421</v>
      </c>
      <c r="E564" s="328" t="s">
        <v>183</v>
      </c>
      <c r="F564" s="328" t="s">
        <v>183</v>
      </c>
      <c r="G564" s="329" t="s">
        <v>480</v>
      </c>
    </row>
    <row r="565" spans="1:7">
      <c r="A565" s="346" t="s">
        <v>723</v>
      </c>
      <c r="B565" s="328" t="s">
        <v>183</v>
      </c>
      <c r="C565" s="331" t="s">
        <v>482</v>
      </c>
      <c r="D565" s="331" t="s">
        <v>482</v>
      </c>
      <c r="E565" s="328" t="s">
        <v>183</v>
      </c>
      <c r="F565" s="328" t="s">
        <v>183</v>
      </c>
      <c r="G565" s="329" t="s">
        <v>480</v>
      </c>
    </row>
    <row r="566" spans="1:7">
      <c r="A566" s="346" t="s">
        <v>724</v>
      </c>
      <c r="B566" s="328" t="s">
        <v>183</v>
      </c>
      <c r="C566" s="331" t="s">
        <v>482</v>
      </c>
      <c r="D566" s="331" t="s">
        <v>482</v>
      </c>
      <c r="E566" s="328" t="s">
        <v>183</v>
      </c>
      <c r="F566" s="328" t="s">
        <v>183</v>
      </c>
      <c r="G566" s="329" t="s">
        <v>480</v>
      </c>
    </row>
    <row r="567" spans="1:7">
      <c r="A567" s="346" t="s">
        <v>725</v>
      </c>
      <c r="B567" s="328" t="s">
        <v>183</v>
      </c>
      <c r="C567" s="331">
        <v>4.2126418231888598</v>
      </c>
      <c r="D567" s="331" t="s">
        <v>482</v>
      </c>
      <c r="E567" s="328" t="s">
        <v>183</v>
      </c>
      <c r="F567" s="328" t="s">
        <v>183</v>
      </c>
      <c r="G567" s="329" t="s">
        <v>480</v>
      </c>
    </row>
    <row r="568" spans="1:7">
      <c r="A568" s="346" t="s">
        <v>726</v>
      </c>
      <c r="B568" s="328" t="s">
        <v>183</v>
      </c>
      <c r="C568" s="331">
        <v>2.7902546389271099</v>
      </c>
      <c r="D568" s="331" t="s">
        <v>482</v>
      </c>
      <c r="E568" s="328" t="s">
        <v>183</v>
      </c>
      <c r="F568" s="328" t="s">
        <v>183</v>
      </c>
      <c r="G568" s="329" t="s">
        <v>480</v>
      </c>
    </row>
    <row r="569" spans="1:7">
      <c r="A569" s="346" t="s">
        <v>727</v>
      </c>
      <c r="B569" s="328" t="s">
        <v>183</v>
      </c>
      <c r="C569" s="331">
        <v>28.497717298240602</v>
      </c>
      <c r="D569" s="331" t="s">
        <v>482</v>
      </c>
      <c r="E569" s="328" t="s">
        <v>183</v>
      </c>
      <c r="F569" s="328" t="s">
        <v>183</v>
      </c>
      <c r="G569" s="329" t="s">
        <v>480</v>
      </c>
    </row>
    <row r="570" spans="1:7">
      <c r="A570" s="346" t="s">
        <v>728</v>
      </c>
      <c r="B570" s="328" t="s">
        <v>183</v>
      </c>
      <c r="C570" s="331">
        <v>6.66034512616306</v>
      </c>
      <c r="D570" s="331">
        <v>7.8425112598720697</v>
      </c>
      <c r="E570" s="328" t="s">
        <v>183</v>
      </c>
      <c r="F570" s="328" t="s">
        <v>183</v>
      </c>
      <c r="G570" s="329" t="s">
        <v>480</v>
      </c>
    </row>
    <row r="571" spans="1:7">
      <c r="A571" s="346" t="s">
        <v>729</v>
      </c>
      <c r="B571" s="328" t="s">
        <v>183</v>
      </c>
      <c r="C571" s="331">
        <v>2.52263043402202</v>
      </c>
      <c r="D571" s="331" t="s">
        <v>482</v>
      </c>
      <c r="E571" s="328" t="s">
        <v>183</v>
      </c>
      <c r="F571" s="328" t="s">
        <v>183</v>
      </c>
      <c r="G571" s="329" t="s">
        <v>480</v>
      </c>
    </row>
    <row r="572" spans="1:7">
      <c r="A572" s="346" t="s">
        <v>730</v>
      </c>
      <c r="B572" s="328" t="s">
        <v>183</v>
      </c>
      <c r="C572" s="331">
        <v>15.278275422757799</v>
      </c>
      <c r="D572" s="331">
        <v>15.52463493848146</v>
      </c>
      <c r="E572" s="328" t="s">
        <v>183</v>
      </c>
      <c r="F572" s="328" t="s">
        <v>183</v>
      </c>
      <c r="G572" s="329" t="s">
        <v>480</v>
      </c>
    </row>
    <row r="573" spans="1:7">
      <c r="A573" s="346" t="s">
        <v>731</v>
      </c>
      <c r="B573" s="328" t="s">
        <v>183</v>
      </c>
      <c r="C573" s="331">
        <v>8.8016924452317706</v>
      </c>
      <c r="D573" s="331">
        <v>8.4893956827476593</v>
      </c>
      <c r="E573" s="328" t="s">
        <v>183</v>
      </c>
      <c r="F573" s="328" t="s">
        <v>183</v>
      </c>
      <c r="G573" s="329" t="s">
        <v>480</v>
      </c>
    </row>
    <row r="574" spans="1:7">
      <c r="A574" s="346" t="s">
        <v>732</v>
      </c>
      <c r="B574" s="328" t="s">
        <v>183</v>
      </c>
      <c r="C574" s="331">
        <v>2.0137792152480598</v>
      </c>
      <c r="D574" s="331" t="s">
        <v>482</v>
      </c>
      <c r="E574" s="328" t="s">
        <v>183</v>
      </c>
      <c r="F574" s="328" t="s">
        <v>183</v>
      </c>
      <c r="G574" s="329" t="s">
        <v>480</v>
      </c>
    </row>
    <row r="575" spans="1:7">
      <c r="A575" s="346" t="s">
        <v>733</v>
      </c>
      <c r="B575" s="328" t="s">
        <v>183</v>
      </c>
      <c r="C575" s="331">
        <v>935.45098734337898</v>
      </c>
      <c r="D575" s="331">
        <v>10.296222158027231</v>
      </c>
      <c r="E575" s="328" t="s">
        <v>183</v>
      </c>
      <c r="F575" s="328" t="s">
        <v>183</v>
      </c>
      <c r="G575" s="329" t="s">
        <v>480</v>
      </c>
    </row>
    <row r="576" spans="1:7">
      <c r="A576" s="346" t="s">
        <v>3106</v>
      </c>
      <c r="B576" s="328" t="s">
        <v>183</v>
      </c>
      <c r="C576" s="331">
        <v>2.84526374758499</v>
      </c>
      <c r="D576" s="331" t="s">
        <v>482</v>
      </c>
      <c r="E576" s="328" t="s">
        <v>183</v>
      </c>
      <c r="F576" s="328" t="s">
        <v>183</v>
      </c>
      <c r="G576" s="329" t="s">
        <v>480</v>
      </c>
    </row>
    <row r="577" spans="1:7">
      <c r="A577" s="346" t="s">
        <v>3107</v>
      </c>
      <c r="B577" s="328" t="s">
        <v>183</v>
      </c>
      <c r="C577" s="331">
        <v>0.77843205560164996</v>
      </c>
      <c r="D577" s="331" t="s">
        <v>482</v>
      </c>
      <c r="E577" s="328" t="s">
        <v>183</v>
      </c>
      <c r="F577" s="328" t="s">
        <v>183</v>
      </c>
      <c r="G577" s="329" t="s">
        <v>480</v>
      </c>
    </row>
    <row r="578" spans="1:7">
      <c r="A578" s="343" t="s">
        <v>734</v>
      </c>
      <c r="B578" s="328" t="s">
        <v>183</v>
      </c>
      <c r="C578" s="331">
        <v>2.33929947528482</v>
      </c>
      <c r="D578" s="331">
        <v>1.16065025717818</v>
      </c>
      <c r="E578" s="328" t="s">
        <v>183</v>
      </c>
      <c r="F578" s="328" t="s">
        <v>183</v>
      </c>
      <c r="G578" s="329" t="s">
        <v>480</v>
      </c>
    </row>
    <row r="579" spans="1:7">
      <c r="A579" s="343" t="s">
        <v>735</v>
      </c>
      <c r="B579" s="328" t="s">
        <v>183</v>
      </c>
      <c r="C579" s="331">
        <v>811.93514606186397</v>
      </c>
      <c r="D579" s="331">
        <v>5.4580785736261301</v>
      </c>
      <c r="E579" s="328" t="s">
        <v>183</v>
      </c>
      <c r="F579" s="328" t="s">
        <v>183</v>
      </c>
      <c r="G579" s="329" t="s">
        <v>480</v>
      </c>
    </row>
    <row r="580" spans="1:7">
      <c r="A580" s="343" t="s">
        <v>736</v>
      </c>
      <c r="B580" s="328" t="s">
        <v>183</v>
      </c>
      <c r="C580" s="331">
        <v>135.7038195358096</v>
      </c>
      <c r="D580" s="331">
        <v>5.9234376108933899</v>
      </c>
      <c r="E580" s="328" t="s">
        <v>183</v>
      </c>
      <c r="F580" s="328" t="s">
        <v>183</v>
      </c>
      <c r="G580" s="331" t="s">
        <v>480</v>
      </c>
    </row>
    <row r="581" spans="1:7">
      <c r="A581" s="347" t="s">
        <v>737</v>
      </c>
      <c r="B581" s="328" t="s">
        <v>183</v>
      </c>
      <c r="C581" s="331" t="s">
        <v>507</v>
      </c>
      <c r="D581" s="331" t="s">
        <v>507</v>
      </c>
      <c r="E581" s="328" t="s">
        <v>183</v>
      </c>
      <c r="F581" s="328" t="s">
        <v>183</v>
      </c>
      <c r="G581" s="329" t="s">
        <v>480</v>
      </c>
    </row>
    <row r="582" spans="1:7">
      <c r="A582" s="347" t="s">
        <v>738</v>
      </c>
      <c r="B582" s="328" t="s">
        <v>183</v>
      </c>
      <c r="C582" s="331">
        <v>0.39070037091767001</v>
      </c>
      <c r="D582" s="331">
        <v>8.605344306328E-2</v>
      </c>
      <c r="E582" s="328" t="s">
        <v>183</v>
      </c>
      <c r="F582" s="328" t="s">
        <v>183</v>
      </c>
      <c r="G582" s="329" t="s">
        <v>480</v>
      </c>
    </row>
    <row r="583" spans="1:7">
      <c r="A583" s="347" t="s">
        <v>739</v>
      </c>
      <c r="B583" s="328" t="s">
        <v>183</v>
      </c>
      <c r="C583" s="331">
        <v>5.3420648053523196</v>
      </c>
      <c r="D583" s="331">
        <v>0.46691353425823001</v>
      </c>
      <c r="E583" s="328" t="s">
        <v>183</v>
      </c>
      <c r="F583" s="328" t="s">
        <v>183</v>
      </c>
      <c r="G583" s="329" t="s">
        <v>480</v>
      </c>
    </row>
    <row r="584" spans="1:7">
      <c r="A584" s="347" t="s">
        <v>740</v>
      </c>
      <c r="B584" s="328" t="s">
        <v>183</v>
      </c>
      <c r="C584" s="331">
        <v>8.5169405120220004E-2</v>
      </c>
      <c r="D584" s="331">
        <v>8.4830813865599992E-3</v>
      </c>
      <c r="E584" s="328" t="s">
        <v>183</v>
      </c>
      <c r="F584" s="328" t="s">
        <v>183</v>
      </c>
      <c r="G584" s="329" t="s">
        <v>480</v>
      </c>
    </row>
    <row r="585" spans="1:7">
      <c r="A585" s="347" t="s">
        <v>741</v>
      </c>
      <c r="B585" s="328" t="s">
        <v>183</v>
      </c>
      <c r="C585" s="331">
        <v>129.698664250798</v>
      </c>
      <c r="D585" s="331">
        <v>5.3619875521853197</v>
      </c>
      <c r="E585" s="328" t="s">
        <v>183</v>
      </c>
      <c r="F585" s="328" t="s">
        <v>183</v>
      </c>
      <c r="G585" s="329" t="s">
        <v>480</v>
      </c>
    </row>
    <row r="586" spans="1:7">
      <c r="A586" s="348" t="s">
        <v>742</v>
      </c>
      <c r="B586" s="328" t="s">
        <v>183</v>
      </c>
      <c r="C586" s="331">
        <v>0.18722070362137999</v>
      </c>
      <c r="D586" s="331" t="s">
        <v>482</v>
      </c>
      <c r="E586" s="328" t="s">
        <v>183</v>
      </c>
      <c r="F586" s="328" t="s">
        <v>183</v>
      </c>
      <c r="G586" s="331" t="s">
        <v>480</v>
      </c>
    </row>
    <row r="587" spans="1:7">
      <c r="A587" s="349" t="s">
        <v>743</v>
      </c>
      <c r="B587" s="328" t="s">
        <v>183</v>
      </c>
      <c r="C587" s="331">
        <v>0.18722070362137999</v>
      </c>
      <c r="D587" s="331" t="s">
        <v>482</v>
      </c>
      <c r="E587" s="328" t="s">
        <v>183</v>
      </c>
      <c r="F587" s="328" t="s">
        <v>183</v>
      </c>
      <c r="G587" s="329" t="s">
        <v>480</v>
      </c>
    </row>
    <row r="588" spans="1:7" ht="15" thickBot="1">
      <c r="A588" s="343" t="s">
        <v>3385</v>
      </c>
      <c r="B588" s="328" t="s">
        <v>183</v>
      </c>
      <c r="C588" s="328" t="s">
        <v>183</v>
      </c>
      <c r="D588" s="331" t="s">
        <v>482</v>
      </c>
      <c r="E588" s="328" t="s">
        <v>183</v>
      </c>
      <c r="F588" s="328" t="s">
        <v>183</v>
      </c>
      <c r="G588" s="328" t="s">
        <v>183</v>
      </c>
    </row>
    <row r="589" spans="1:7" s="246" customFormat="1" ht="12.75" customHeight="1" thickTop="1">
      <c r="A589" s="67" t="s">
        <v>745</v>
      </c>
      <c r="B589" s="328" t="s">
        <v>183</v>
      </c>
      <c r="C589" s="331">
        <v>719.88457694084161</v>
      </c>
      <c r="D589" s="328" t="s">
        <v>183</v>
      </c>
      <c r="E589" s="328" t="s">
        <v>183</v>
      </c>
      <c r="F589" s="328" t="s">
        <v>183</v>
      </c>
      <c r="G589" s="331" t="s">
        <v>480</v>
      </c>
    </row>
    <row r="590" spans="1:7" s="246" customFormat="1" ht="12.75" customHeight="1">
      <c r="A590" s="68" t="s">
        <v>746</v>
      </c>
      <c r="B590" s="328" t="s">
        <v>183</v>
      </c>
      <c r="C590" s="329" t="s">
        <v>480</v>
      </c>
      <c r="D590" s="331">
        <v>1053.0935979415153</v>
      </c>
      <c r="E590" s="329" t="s">
        <v>480</v>
      </c>
      <c r="F590" s="329" t="s">
        <v>480</v>
      </c>
      <c r="G590" s="329" t="s">
        <v>480</v>
      </c>
    </row>
    <row r="591" spans="1:7" s="246" customFormat="1" ht="12.75" customHeight="1">
      <c r="A591" s="68" t="s">
        <v>747</v>
      </c>
      <c r="B591" s="328" t="s">
        <v>183</v>
      </c>
      <c r="C591" s="331" t="s">
        <v>482</v>
      </c>
      <c r="D591" s="331" t="s">
        <v>482</v>
      </c>
      <c r="E591" s="329" t="s">
        <v>482</v>
      </c>
      <c r="F591" s="329" t="s">
        <v>482</v>
      </c>
      <c r="G591" s="329" t="s">
        <v>480</v>
      </c>
    </row>
    <row r="592" spans="1:7" s="246" customFormat="1" ht="12.75" customHeight="1">
      <c r="A592" s="68" t="s">
        <v>748</v>
      </c>
      <c r="B592" s="328" t="s">
        <v>183</v>
      </c>
      <c r="C592" s="331">
        <v>17.318326450965749</v>
      </c>
      <c r="D592" s="331">
        <v>0.63206652889299997</v>
      </c>
      <c r="E592" s="329">
        <v>14.91067980114685</v>
      </c>
      <c r="F592" s="329">
        <v>363.40666610922074</v>
      </c>
      <c r="G592" s="329" t="s">
        <v>480</v>
      </c>
    </row>
    <row r="593" spans="1:7" s="246" customFormat="1" ht="14.25" customHeight="1">
      <c r="A593" s="306" t="s">
        <v>749</v>
      </c>
      <c r="B593" s="331">
        <v>4349.248664685867</v>
      </c>
      <c r="C593" s="328" t="s">
        <v>183</v>
      </c>
      <c r="D593" s="328" t="s">
        <v>183</v>
      </c>
      <c r="E593" s="328" t="s">
        <v>183</v>
      </c>
      <c r="F593" s="328" t="s">
        <v>183</v>
      </c>
      <c r="G593" s="328" t="s">
        <v>183</v>
      </c>
    </row>
    <row r="594" spans="1:7" s="246" customFormat="1" ht="12" customHeight="1">
      <c r="A594" s="306" t="s">
        <v>750</v>
      </c>
      <c r="B594" s="331">
        <v>3504.4603945689328</v>
      </c>
      <c r="C594" s="328" t="s">
        <v>183</v>
      </c>
      <c r="D594" s="328" t="s">
        <v>183</v>
      </c>
      <c r="E594" s="328" t="s">
        <v>183</v>
      </c>
      <c r="F594" s="328" t="s">
        <v>183</v>
      </c>
      <c r="G594" s="328" t="s">
        <v>183</v>
      </c>
    </row>
    <row r="595" spans="1:7" s="246" customFormat="1" ht="12" customHeight="1">
      <c r="A595" s="303" t="s">
        <v>751</v>
      </c>
      <c r="B595" s="331" t="s">
        <v>480</v>
      </c>
      <c r="C595" s="328" t="s">
        <v>183</v>
      </c>
      <c r="D595" s="328" t="s">
        <v>183</v>
      </c>
      <c r="E595" s="328" t="s">
        <v>183</v>
      </c>
      <c r="F595" s="328" t="s">
        <v>183</v>
      </c>
      <c r="G595" s="328" t="s">
        <v>183</v>
      </c>
    </row>
    <row r="596" spans="1:7" s="246" customFormat="1" ht="13.5" customHeight="1">
      <c r="A596" s="69" t="s">
        <v>752</v>
      </c>
      <c r="B596" s="331" t="s">
        <v>480</v>
      </c>
      <c r="C596" s="331" t="s">
        <v>480</v>
      </c>
      <c r="D596" s="331" t="s">
        <v>480</v>
      </c>
      <c r="E596" s="331" t="s">
        <v>480</v>
      </c>
      <c r="F596" s="331" t="s">
        <v>480</v>
      </c>
      <c r="G596" s="331" t="s">
        <v>480</v>
      </c>
    </row>
    <row r="597" spans="1:7">
      <c r="A597"/>
      <c r="B597"/>
      <c r="C597"/>
      <c r="D597"/>
      <c r="E597"/>
    </row>
    <row r="598" spans="1:7">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754</v>
      </c>
      <c r="B601" s="217"/>
      <c r="C601" s="217"/>
      <c r="D601" s="217"/>
      <c r="E601" s="217"/>
      <c r="F601" s="217"/>
      <c r="G601" s="49" t="s">
        <v>464</v>
      </c>
    </row>
    <row r="602" spans="1:7" ht="15.5">
      <c r="A602" s="212" t="s">
        <v>653</v>
      </c>
      <c r="B602" s="217"/>
      <c r="C602" s="217"/>
      <c r="D602" s="217"/>
      <c r="E602" s="217"/>
      <c r="F602" s="217"/>
      <c r="G602" s="49" t="s">
        <v>3377</v>
      </c>
    </row>
    <row r="603" spans="1:7">
      <c r="A603" s="217"/>
      <c r="B603" s="217"/>
      <c r="C603" s="217"/>
      <c r="D603" s="217"/>
      <c r="E603" s="217"/>
      <c r="F603" s="217"/>
      <c r="G603" s="49" t="s">
        <v>465</v>
      </c>
    </row>
    <row r="604" spans="1:7">
      <c r="A604" s="217"/>
      <c r="B604" s="217"/>
      <c r="C604" s="217"/>
      <c r="D604" s="217"/>
      <c r="E604" s="217"/>
      <c r="F604" s="217"/>
      <c r="G604" s="247"/>
    </row>
    <row r="605" spans="1:7" ht="54" customHeight="1">
      <c r="A605" s="420" t="s">
        <v>466</v>
      </c>
      <c r="B605" s="72" t="s">
        <v>755</v>
      </c>
      <c r="C605" s="72" t="s">
        <v>756</v>
      </c>
      <c r="D605" s="72" t="s">
        <v>757</v>
      </c>
      <c r="E605" s="72" t="s">
        <v>605</v>
      </c>
      <c r="F605" s="72" t="s">
        <v>471</v>
      </c>
      <c r="G605" s="72" t="s">
        <v>472</v>
      </c>
    </row>
    <row r="606" spans="1:7" ht="15" thickBot="1">
      <c r="A606" s="421"/>
      <c r="B606" s="422" t="s">
        <v>474</v>
      </c>
      <c r="C606" s="423"/>
      <c r="D606" s="423"/>
      <c r="E606" s="423"/>
      <c r="F606" s="423"/>
      <c r="G606" s="424"/>
    </row>
    <row r="607" spans="1:7" ht="15" thickTop="1">
      <c r="A607" s="73" t="s">
        <v>758</v>
      </c>
      <c r="B607" s="331">
        <v>-831125.53638504399</v>
      </c>
      <c r="C607" s="331">
        <v>1234.7394602571119</v>
      </c>
      <c r="D607" s="331">
        <v>35.11369899647039</v>
      </c>
      <c r="E607" s="331">
        <v>141.59499629999999</v>
      </c>
      <c r="F607" s="331">
        <v>7641.6606409999995</v>
      </c>
      <c r="G607" s="331" t="s">
        <v>503</v>
      </c>
    </row>
    <row r="608" spans="1:7">
      <c r="A608" s="74" t="s">
        <v>759</v>
      </c>
      <c r="B608" s="331">
        <v>-680293.34243705962</v>
      </c>
      <c r="C608" s="331">
        <v>260.14196732065915</v>
      </c>
      <c r="D608" s="331">
        <v>22.501521677555012</v>
      </c>
      <c r="E608" s="331">
        <v>120.1226453</v>
      </c>
      <c r="F608" s="331">
        <v>7283.7881829999997</v>
      </c>
      <c r="G608" s="331" t="s">
        <v>503</v>
      </c>
    </row>
    <row r="609" spans="1:7">
      <c r="A609" s="351" t="s">
        <v>760</v>
      </c>
      <c r="B609" s="331">
        <v>-581225.21712432243</v>
      </c>
      <c r="C609" s="331">
        <v>259.58656569999999</v>
      </c>
      <c r="D609" s="331">
        <v>22.303775677555009</v>
      </c>
      <c r="E609" s="329">
        <v>120.1226453</v>
      </c>
      <c r="F609" s="329">
        <v>7283.7881829999997</v>
      </c>
      <c r="G609" s="329" t="s">
        <v>507</v>
      </c>
    </row>
    <row r="610" spans="1:7">
      <c r="A610" s="352" t="s">
        <v>761</v>
      </c>
      <c r="B610" s="331">
        <v>-99068.125312737131</v>
      </c>
      <c r="C610" s="331" t="s">
        <v>482</v>
      </c>
      <c r="D610" s="331" t="s">
        <v>3102</v>
      </c>
      <c r="E610" s="329" t="s">
        <v>480</v>
      </c>
      <c r="F610" s="329" t="s">
        <v>480</v>
      </c>
      <c r="G610" s="329" t="s">
        <v>480</v>
      </c>
    </row>
    <row r="611" spans="1:7">
      <c r="A611" s="353" t="s">
        <v>762</v>
      </c>
      <c r="B611" s="331">
        <v>23030.524805171535</v>
      </c>
      <c r="C611" s="331" t="s">
        <v>3108</v>
      </c>
      <c r="D611" s="331" t="s">
        <v>3108</v>
      </c>
      <c r="E611" s="331" t="s">
        <v>480</v>
      </c>
      <c r="F611" s="331" t="s">
        <v>480</v>
      </c>
      <c r="G611" s="331" t="s">
        <v>480</v>
      </c>
    </row>
    <row r="612" spans="1:7">
      <c r="A612" s="351" t="s">
        <v>763</v>
      </c>
      <c r="B612" s="331">
        <v>-29001.50383515003</v>
      </c>
      <c r="C612" s="331" t="s">
        <v>578</v>
      </c>
      <c r="D612" s="331" t="s">
        <v>578</v>
      </c>
      <c r="E612" s="329" t="s">
        <v>480</v>
      </c>
      <c r="F612" s="329" t="s">
        <v>480</v>
      </c>
      <c r="G612" s="329" t="s">
        <v>480</v>
      </c>
    </row>
    <row r="613" spans="1:7">
      <c r="A613" s="351" t="s">
        <v>764</v>
      </c>
      <c r="B613" s="331">
        <v>52032.028640321565</v>
      </c>
      <c r="C613" s="331" t="s">
        <v>578</v>
      </c>
      <c r="D613" s="331" t="s">
        <v>578</v>
      </c>
      <c r="E613" s="329" t="s">
        <v>480</v>
      </c>
      <c r="F613" s="329" t="s">
        <v>480</v>
      </c>
      <c r="G613" s="329" t="s">
        <v>480</v>
      </c>
    </row>
    <row r="614" spans="1:7">
      <c r="A614" s="74" t="s">
        <v>765</v>
      </c>
      <c r="B614" s="331">
        <v>-28216.102686357408</v>
      </c>
      <c r="C614" s="331">
        <v>12.663181</v>
      </c>
      <c r="D614" s="331">
        <v>1.1562030000000001</v>
      </c>
      <c r="E614" s="331">
        <v>21.472351</v>
      </c>
      <c r="F614" s="331">
        <v>357.87245800000005</v>
      </c>
      <c r="G614" s="331" t="s">
        <v>480</v>
      </c>
    </row>
    <row r="615" spans="1:7">
      <c r="A615" s="351" t="s">
        <v>766</v>
      </c>
      <c r="B615" s="331">
        <v>8734.4840051914307</v>
      </c>
      <c r="C615" s="331">
        <v>12.663181</v>
      </c>
      <c r="D615" s="331">
        <v>1.1562030000000001</v>
      </c>
      <c r="E615" s="329">
        <v>21.472351</v>
      </c>
      <c r="F615" s="329">
        <v>357.87245800000005</v>
      </c>
      <c r="G615" s="329" t="s">
        <v>480</v>
      </c>
    </row>
    <row r="616" spans="1:7">
      <c r="A616" s="352" t="s">
        <v>767</v>
      </c>
      <c r="B616" s="331">
        <v>-36950.586691548837</v>
      </c>
      <c r="C616" s="331" t="s">
        <v>507</v>
      </c>
      <c r="D616" s="331" t="s">
        <v>578</v>
      </c>
      <c r="E616" s="329" t="s">
        <v>480</v>
      </c>
      <c r="F616" s="329" t="s">
        <v>480</v>
      </c>
      <c r="G616" s="329" t="s">
        <v>480</v>
      </c>
    </row>
    <row r="617" spans="1:7">
      <c r="A617" s="353" t="s">
        <v>768</v>
      </c>
      <c r="B617" s="331">
        <v>-5742.2251556353804</v>
      </c>
      <c r="C617" s="331">
        <v>961.93431193645267</v>
      </c>
      <c r="D617" s="331">
        <v>0.59525414428571</v>
      </c>
      <c r="E617" s="331" t="s">
        <v>480</v>
      </c>
      <c r="F617" s="331" t="s">
        <v>480</v>
      </c>
      <c r="G617" s="331" t="s">
        <v>480</v>
      </c>
    </row>
    <row r="618" spans="1:7">
      <c r="A618" s="351" t="s">
        <v>769</v>
      </c>
      <c r="B618" s="331">
        <v>-10133.615543726639</v>
      </c>
      <c r="C618" s="331" t="s">
        <v>507</v>
      </c>
      <c r="D618" s="331">
        <v>0.59215403</v>
      </c>
      <c r="E618" s="329" t="s">
        <v>480</v>
      </c>
      <c r="F618" s="329" t="s">
        <v>480</v>
      </c>
      <c r="G618" s="329" t="s">
        <v>480</v>
      </c>
    </row>
    <row r="619" spans="1:7">
      <c r="A619" s="351" t="s">
        <v>770</v>
      </c>
      <c r="B619" s="331">
        <v>469.44060909762544</v>
      </c>
      <c r="C619" s="331" t="s">
        <v>507</v>
      </c>
      <c r="D619" s="331" t="s">
        <v>503</v>
      </c>
      <c r="E619" s="329" t="s">
        <v>480</v>
      </c>
      <c r="F619" s="329" t="s">
        <v>480</v>
      </c>
      <c r="G619" s="329" t="s">
        <v>480</v>
      </c>
    </row>
    <row r="620" spans="1:7">
      <c r="A620" s="74" t="s">
        <v>771</v>
      </c>
      <c r="B620" s="331">
        <v>-33858.519844496128</v>
      </c>
      <c r="C620" s="331" t="s">
        <v>507</v>
      </c>
      <c r="D620" s="331">
        <v>6.0475778530394004</v>
      </c>
      <c r="E620" s="331" t="s">
        <v>507</v>
      </c>
      <c r="F620" s="331" t="s">
        <v>507</v>
      </c>
      <c r="G620" s="331" t="s">
        <v>480</v>
      </c>
    </row>
    <row r="621" spans="1:7">
      <c r="A621" s="351" t="s">
        <v>772</v>
      </c>
      <c r="B621" s="331">
        <v>-116642.3750794526</v>
      </c>
      <c r="C621" s="331" t="s">
        <v>507</v>
      </c>
      <c r="D621" s="331">
        <v>6.0475778530394004</v>
      </c>
      <c r="E621" s="329" t="s">
        <v>507</v>
      </c>
      <c r="F621" s="329" t="s">
        <v>507</v>
      </c>
      <c r="G621" s="329" t="s">
        <v>480</v>
      </c>
    </row>
    <row r="622" spans="1:7">
      <c r="A622" s="352" t="s">
        <v>773</v>
      </c>
      <c r="B622" s="331">
        <v>82783.855234956471</v>
      </c>
      <c r="C622" s="331" t="s">
        <v>507</v>
      </c>
      <c r="D622" s="331" t="s">
        <v>578</v>
      </c>
      <c r="E622" s="329" t="s">
        <v>507</v>
      </c>
      <c r="F622" s="329" t="s">
        <v>507</v>
      </c>
      <c r="G622" s="329" t="s">
        <v>480</v>
      </c>
    </row>
    <row r="623" spans="1:7">
      <c r="A623" s="353" t="s">
        <v>774</v>
      </c>
      <c r="B623" s="331" t="s">
        <v>507</v>
      </c>
      <c r="C623" s="331" t="s">
        <v>507</v>
      </c>
      <c r="D623" s="331" t="s">
        <v>507</v>
      </c>
      <c r="E623" s="331" t="s">
        <v>480</v>
      </c>
      <c r="F623" s="331" t="s">
        <v>480</v>
      </c>
      <c r="G623" s="331" t="s">
        <v>480</v>
      </c>
    </row>
    <row r="624" spans="1:7">
      <c r="A624" s="351" t="s">
        <v>775</v>
      </c>
      <c r="B624" s="328" t="s">
        <v>183</v>
      </c>
      <c r="C624" s="328" t="s">
        <v>183</v>
      </c>
      <c r="D624" s="328" t="s">
        <v>183</v>
      </c>
      <c r="E624" s="328" t="s">
        <v>183</v>
      </c>
      <c r="F624" s="328" t="s">
        <v>183</v>
      </c>
      <c r="G624" s="328" t="s">
        <v>183</v>
      </c>
    </row>
    <row r="625" spans="1:8">
      <c r="A625" s="351" t="s">
        <v>776</v>
      </c>
      <c r="B625" s="331" t="s">
        <v>507</v>
      </c>
      <c r="C625" s="331" t="s">
        <v>507</v>
      </c>
      <c r="D625" s="331" t="s">
        <v>507</v>
      </c>
      <c r="E625" s="329" t="s">
        <v>480</v>
      </c>
      <c r="F625" s="329" t="s">
        <v>480</v>
      </c>
      <c r="G625" s="329" t="s">
        <v>480</v>
      </c>
    </row>
    <row r="626" spans="1:8">
      <c r="A626" s="74" t="s">
        <v>777</v>
      </c>
      <c r="B626" s="331">
        <v>-106045.87106666707</v>
      </c>
      <c r="C626" s="328" t="s">
        <v>183</v>
      </c>
      <c r="D626" s="328" t="s">
        <v>183</v>
      </c>
      <c r="E626" s="328" t="s">
        <v>183</v>
      </c>
      <c r="F626" s="328" t="s">
        <v>183</v>
      </c>
      <c r="G626" s="328" t="s">
        <v>183</v>
      </c>
    </row>
    <row r="627" spans="1:8">
      <c r="A627" s="354" t="s">
        <v>778</v>
      </c>
      <c r="B627" s="331" t="s">
        <v>3108</v>
      </c>
      <c r="C627" s="331" t="s">
        <v>503</v>
      </c>
      <c r="D627" s="331">
        <v>2.41583792</v>
      </c>
      <c r="E627" s="331" t="s">
        <v>480</v>
      </c>
      <c r="F627" s="331" t="s">
        <v>480</v>
      </c>
      <c r="G627" s="331" t="s">
        <v>480</v>
      </c>
    </row>
    <row r="628" spans="1:8">
      <c r="A628" s="337" t="s">
        <v>779</v>
      </c>
      <c r="B628" s="331" t="s">
        <v>3108</v>
      </c>
      <c r="C628" s="331" t="s">
        <v>503</v>
      </c>
      <c r="D628" s="331">
        <v>2.41583792</v>
      </c>
      <c r="E628" s="331" t="s">
        <v>480</v>
      </c>
      <c r="F628" s="331" t="s">
        <v>480</v>
      </c>
      <c r="G628" s="331" t="s">
        <v>480</v>
      </c>
    </row>
    <row r="630" spans="1:8">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30" t="s">
        <v>781</v>
      </c>
      <c r="B633" s="430"/>
      <c r="C633" s="217"/>
      <c r="D633" s="217"/>
      <c r="E633" s="217"/>
      <c r="F633" s="217"/>
      <c r="G633" s="217"/>
      <c r="H633" s="49" t="s">
        <v>464</v>
      </c>
    </row>
    <row r="634" spans="1:8" ht="15.5">
      <c r="A634" s="232" t="s">
        <v>653</v>
      </c>
      <c r="B634" s="52"/>
      <c r="C634" s="217"/>
      <c r="D634" s="217"/>
      <c r="E634" s="217"/>
      <c r="F634" s="217"/>
      <c r="G634" s="217"/>
      <c r="H634" s="49" t="s">
        <v>3377</v>
      </c>
    </row>
    <row r="635" spans="1:8">
      <c r="A635" s="217"/>
      <c r="B635" s="217"/>
      <c r="C635" s="217"/>
      <c r="D635" s="217"/>
      <c r="E635" s="217"/>
      <c r="F635" s="217"/>
      <c r="G635" s="217"/>
      <c r="H635" s="49" t="s">
        <v>465</v>
      </c>
    </row>
    <row r="636" spans="1:8">
      <c r="A636" s="217"/>
      <c r="B636" s="217"/>
      <c r="C636" s="217"/>
      <c r="D636" s="217"/>
      <c r="E636" s="217"/>
      <c r="F636" s="217"/>
      <c r="G636" s="217"/>
      <c r="H636" s="248"/>
    </row>
    <row r="637" spans="1:8">
      <c r="A637" s="413" t="s">
        <v>782</v>
      </c>
      <c r="B637" s="249" t="s">
        <v>783</v>
      </c>
      <c r="C637" s="250" t="s">
        <v>468</v>
      </c>
      <c r="D637" s="250" t="s">
        <v>469</v>
      </c>
      <c r="E637" s="250" t="s">
        <v>605</v>
      </c>
      <c r="F637" s="251" t="s">
        <v>471</v>
      </c>
      <c r="G637" s="252" t="s">
        <v>472</v>
      </c>
      <c r="H637" s="251" t="s">
        <v>606</v>
      </c>
    </row>
    <row r="638" spans="1:8" ht="15" thickBot="1">
      <c r="A638" s="414"/>
      <c r="B638" s="415" t="s">
        <v>474</v>
      </c>
      <c r="C638" s="416"/>
      <c r="D638" s="416"/>
      <c r="E638" s="416"/>
      <c r="F638" s="416"/>
      <c r="G638" s="416"/>
      <c r="H638" s="417"/>
    </row>
    <row r="639" spans="1:8" ht="15" thickTop="1">
      <c r="A639" s="253" t="s">
        <v>784</v>
      </c>
      <c r="B639" s="331" t="s">
        <v>3103</v>
      </c>
      <c r="C639" s="331">
        <v>6143.8266127488378</v>
      </c>
      <c r="D639" s="331">
        <v>73.757520658580603</v>
      </c>
      <c r="E639" s="331">
        <v>2.3460190219567099</v>
      </c>
      <c r="F639" s="331">
        <v>6.5483463597946603</v>
      </c>
      <c r="G639" s="331">
        <v>114.39560414851302</v>
      </c>
      <c r="H639" s="331">
        <v>0.74349333311907995</v>
      </c>
    </row>
    <row r="640" spans="1:8">
      <c r="A640" s="355" t="s">
        <v>786</v>
      </c>
      <c r="B640" s="331" t="s">
        <v>542</v>
      </c>
      <c r="C640" s="331">
        <v>5261.8993888836258</v>
      </c>
      <c r="D640" s="328" t="s">
        <v>183</v>
      </c>
      <c r="E640" s="331">
        <v>2.3460190219567099</v>
      </c>
      <c r="F640" s="331">
        <v>6.1117899358083498</v>
      </c>
      <c r="G640" s="331">
        <v>21.695718028166269</v>
      </c>
      <c r="H640" s="328" t="s">
        <v>183</v>
      </c>
    </row>
    <row r="641" spans="1:8">
      <c r="A641" s="332" t="s">
        <v>787</v>
      </c>
      <c r="B641" s="331" t="s">
        <v>542</v>
      </c>
      <c r="C641" s="331">
        <v>5261.8993888836258</v>
      </c>
      <c r="D641" s="328" t="s">
        <v>183</v>
      </c>
      <c r="E641" s="329">
        <v>2.3460190219567099</v>
      </c>
      <c r="F641" s="329">
        <v>6.1117899358083498</v>
      </c>
      <c r="G641" s="329">
        <v>21.695718028166269</v>
      </c>
      <c r="H641" s="328" t="s">
        <v>183</v>
      </c>
    </row>
    <row r="642" spans="1:8">
      <c r="A642" s="332" t="s">
        <v>788</v>
      </c>
      <c r="B642" s="331" t="s">
        <v>509</v>
      </c>
      <c r="C642" s="331" t="s">
        <v>509</v>
      </c>
      <c r="D642" s="328" t="s">
        <v>183</v>
      </c>
      <c r="E642" s="329" t="s">
        <v>509</v>
      </c>
      <c r="F642" s="329" t="s">
        <v>509</v>
      </c>
      <c r="G642" s="329" t="s">
        <v>509</v>
      </c>
      <c r="H642" s="328" t="s">
        <v>183</v>
      </c>
    </row>
    <row r="643" spans="1:8">
      <c r="A643" s="356" t="s">
        <v>789</v>
      </c>
      <c r="B643" s="331" t="s">
        <v>509</v>
      </c>
      <c r="C643" s="331" t="s">
        <v>509</v>
      </c>
      <c r="D643" s="328" t="s">
        <v>183</v>
      </c>
      <c r="E643" s="331" t="s">
        <v>509</v>
      </c>
      <c r="F643" s="331" t="s">
        <v>509</v>
      </c>
      <c r="G643" s="331" t="s">
        <v>509</v>
      </c>
      <c r="H643" s="328" t="s">
        <v>183</v>
      </c>
    </row>
    <row r="644" spans="1:8">
      <c r="A644" s="355" t="s">
        <v>790</v>
      </c>
      <c r="B644" s="328" t="s">
        <v>183</v>
      </c>
      <c r="C644" s="331">
        <v>76.365222930707887</v>
      </c>
      <c r="D644" s="331">
        <v>5.5964614607999996</v>
      </c>
      <c r="E644" s="331" t="s">
        <v>507</v>
      </c>
      <c r="F644" s="331" t="s">
        <v>507</v>
      </c>
      <c r="G644" s="331" t="s">
        <v>507</v>
      </c>
      <c r="H644" s="328" t="s">
        <v>183</v>
      </c>
    </row>
    <row r="645" spans="1:8">
      <c r="A645" s="357" t="s">
        <v>791</v>
      </c>
      <c r="B645" s="328" t="s">
        <v>183</v>
      </c>
      <c r="C645" s="331">
        <v>74.619486144000007</v>
      </c>
      <c r="D645" s="331">
        <v>5.5964614607999996</v>
      </c>
      <c r="E645" s="329" t="s">
        <v>507</v>
      </c>
      <c r="F645" s="329" t="s">
        <v>507</v>
      </c>
      <c r="G645" s="329" t="s">
        <v>507</v>
      </c>
      <c r="H645" s="328" t="s">
        <v>183</v>
      </c>
    </row>
    <row r="646" spans="1:8">
      <c r="A646" s="357" t="s">
        <v>792</v>
      </c>
      <c r="B646" s="328" t="s">
        <v>183</v>
      </c>
      <c r="C646" s="331">
        <v>1.7457367867078699</v>
      </c>
      <c r="D646" s="331" t="s">
        <v>554</v>
      </c>
      <c r="E646" s="329" t="s">
        <v>507</v>
      </c>
      <c r="F646" s="329" t="s">
        <v>507</v>
      </c>
      <c r="G646" s="329" t="s">
        <v>507</v>
      </c>
      <c r="H646" s="328" t="s">
        <v>183</v>
      </c>
    </row>
    <row r="647" spans="1:8">
      <c r="A647" s="355" t="s">
        <v>793</v>
      </c>
      <c r="B647" s="331" t="s">
        <v>514</v>
      </c>
      <c r="C647" s="331" t="s">
        <v>514</v>
      </c>
      <c r="D647" s="331" t="s">
        <v>514</v>
      </c>
      <c r="E647" s="331" t="s">
        <v>514</v>
      </c>
      <c r="F647" s="331" t="s">
        <v>514</v>
      </c>
      <c r="G647" s="331" t="s">
        <v>514</v>
      </c>
      <c r="H647" s="331" t="s">
        <v>514</v>
      </c>
    </row>
    <row r="648" spans="1:8">
      <c r="A648" s="332" t="s">
        <v>794</v>
      </c>
      <c r="B648" s="331" t="s">
        <v>482</v>
      </c>
      <c r="C648" s="331" t="s">
        <v>514</v>
      </c>
      <c r="D648" s="331" t="s">
        <v>514</v>
      </c>
      <c r="E648" s="329" t="s">
        <v>482</v>
      </c>
      <c r="F648" s="329" t="s">
        <v>482</v>
      </c>
      <c r="G648" s="329" t="s">
        <v>482</v>
      </c>
      <c r="H648" s="329" t="s">
        <v>482</v>
      </c>
    </row>
    <row r="649" spans="1:8">
      <c r="A649" s="332" t="s">
        <v>795</v>
      </c>
      <c r="B649" s="331" t="s">
        <v>480</v>
      </c>
      <c r="C649" s="331" t="s">
        <v>480</v>
      </c>
      <c r="D649" s="331" t="s">
        <v>480</v>
      </c>
      <c r="E649" s="329" t="s">
        <v>480</v>
      </c>
      <c r="F649" s="329" t="s">
        <v>480</v>
      </c>
      <c r="G649" s="329" t="s">
        <v>480</v>
      </c>
      <c r="H649" s="329" t="s">
        <v>480</v>
      </c>
    </row>
    <row r="650" spans="1:8">
      <c r="A650" s="355" t="s">
        <v>796</v>
      </c>
      <c r="B650" s="328" t="s">
        <v>183</v>
      </c>
      <c r="C650" s="331">
        <v>805.56200093450445</v>
      </c>
      <c r="D650" s="331">
        <v>68.161059197780617</v>
      </c>
      <c r="E650" s="331" t="s">
        <v>554</v>
      </c>
      <c r="F650" s="331">
        <v>0.43655642398631</v>
      </c>
      <c r="G650" s="331">
        <v>49.308450064014231</v>
      </c>
      <c r="H650" s="328" t="s">
        <v>183</v>
      </c>
    </row>
    <row r="651" spans="1:8">
      <c r="A651" s="332" t="s">
        <v>797</v>
      </c>
      <c r="B651" s="328" t="s">
        <v>183</v>
      </c>
      <c r="C651" s="331">
        <v>566.94660201297143</v>
      </c>
      <c r="D651" s="331">
        <v>66.504112399504038</v>
      </c>
      <c r="E651" s="329" t="s">
        <v>509</v>
      </c>
      <c r="F651" s="329">
        <v>0.43655642398631</v>
      </c>
      <c r="G651" s="329">
        <v>33.529746043529677</v>
      </c>
      <c r="H651" s="328" t="s">
        <v>183</v>
      </c>
    </row>
    <row r="652" spans="1:8">
      <c r="A652" s="332" t="s">
        <v>798</v>
      </c>
      <c r="B652" s="328" t="s">
        <v>183</v>
      </c>
      <c r="C652" s="331">
        <v>238.61539892153306</v>
      </c>
      <c r="D652" s="331">
        <v>1.65694679827657</v>
      </c>
      <c r="E652" s="329" t="s">
        <v>509</v>
      </c>
      <c r="F652" s="329" t="s">
        <v>509</v>
      </c>
      <c r="G652" s="329">
        <v>15.77870402048455</v>
      </c>
      <c r="H652" s="328" t="s">
        <v>183</v>
      </c>
    </row>
    <row r="653" spans="1:8">
      <c r="A653" s="332" t="s">
        <v>3386</v>
      </c>
      <c r="B653" s="328" t="s">
        <v>183</v>
      </c>
      <c r="C653" s="331" t="s">
        <v>482</v>
      </c>
      <c r="D653" s="331" t="s">
        <v>482</v>
      </c>
      <c r="E653" s="331" t="s">
        <v>482</v>
      </c>
      <c r="F653" s="331" t="s">
        <v>482</v>
      </c>
      <c r="G653" s="331" t="s">
        <v>482</v>
      </c>
      <c r="H653" s="328" t="s">
        <v>183</v>
      </c>
    </row>
    <row r="654" spans="1:8">
      <c r="A654" s="355" t="s">
        <v>3387</v>
      </c>
      <c r="B654" s="331" t="s">
        <v>480</v>
      </c>
      <c r="C654" s="331" t="s">
        <v>480</v>
      </c>
      <c r="D654" s="331" t="s">
        <v>480</v>
      </c>
      <c r="E654" s="331" t="s">
        <v>509</v>
      </c>
      <c r="F654" s="331" t="s">
        <v>509</v>
      </c>
      <c r="G654" s="331">
        <v>43.391436056332523</v>
      </c>
      <c r="H654" s="331">
        <v>0.74349333311907995</v>
      </c>
    </row>
    <row r="655" spans="1:8">
      <c r="A655" s="337" t="s">
        <v>558</v>
      </c>
      <c r="B655" s="329" t="s">
        <v>480</v>
      </c>
      <c r="C655" s="329" t="s">
        <v>480</v>
      </c>
      <c r="D655" s="329" t="s">
        <v>480</v>
      </c>
      <c r="E655" s="329" t="s">
        <v>509</v>
      </c>
      <c r="F655" s="329" t="s">
        <v>509</v>
      </c>
      <c r="G655" s="329">
        <v>43.391436056332523</v>
      </c>
      <c r="H655" s="329">
        <v>0.74349333311907995</v>
      </c>
    </row>
    <row r="656" spans="1:8">
      <c r="A656" s="355" t="s">
        <v>799</v>
      </c>
      <c r="B656" s="328" t="s">
        <v>183</v>
      </c>
      <c r="C656" s="328" t="s">
        <v>183</v>
      </c>
      <c r="D656" s="328" t="s">
        <v>183</v>
      </c>
      <c r="E656" s="328" t="s">
        <v>183</v>
      </c>
      <c r="F656" s="328" t="s">
        <v>183</v>
      </c>
      <c r="G656" s="328" t="s">
        <v>183</v>
      </c>
      <c r="H656" s="328" t="s">
        <v>183</v>
      </c>
    </row>
    <row r="657" spans="1:8">
      <c r="A657" s="357" t="s">
        <v>800</v>
      </c>
      <c r="B657" s="329">
        <v>11397.929630279281</v>
      </c>
      <c r="C657" s="328" t="s">
        <v>183</v>
      </c>
      <c r="D657" s="328" t="s">
        <v>183</v>
      </c>
      <c r="E657" s="328" t="s">
        <v>183</v>
      </c>
      <c r="F657" s="328" t="s">
        <v>183</v>
      </c>
      <c r="G657" s="328" t="s">
        <v>183</v>
      </c>
      <c r="H657" s="328" t="s">
        <v>183</v>
      </c>
    </row>
    <row r="658" spans="1:8">
      <c r="A658" s="357" t="s">
        <v>801</v>
      </c>
      <c r="B658" s="329" t="s">
        <v>480</v>
      </c>
      <c r="C658" s="328" t="s">
        <v>183</v>
      </c>
      <c r="D658" s="328" t="s">
        <v>183</v>
      </c>
      <c r="E658" s="328" t="s">
        <v>183</v>
      </c>
      <c r="F658" s="328" t="s">
        <v>183</v>
      </c>
      <c r="G658" s="328" t="s">
        <v>183</v>
      </c>
      <c r="H658" s="328" t="s">
        <v>183</v>
      </c>
    </row>
    <row r="659" spans="1:8">
      <c r="A659" s="358" t="s">
        <v>3388</v>
      </c>
      <c r="B659" s="329" t="s">
        <v>480</v>
      </c>
      <c r="C659" s="328" t="s">
        <v>183</v>
      </c>
      <c r="D659" s="328" t="s">
        <v>183</v>
      </c>
      <c r="E659" s="328" t="s">
        <v>183</v>
      </c>
      <c r="F659" s="328" t="s">
        <v>183</v>
      </c>
      <c r="G659" s="328" t="s">
        <v>183</v>
      </c>
      <c r="H659" s="328" t="s">
        <v>183</v>
      </c>
    </row>
    <row r="661" spans="1:8">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803</v>
      </c>
      <c r="B664" s="75" t="s">
        <v>804</v>
      </c>
      <c r="C664" s="75" t="s">
        <v>805</v>
      </c>
      <c r="D664" s="75" t="s">
        <v>806</v>
      </c>
      <c r="E664" s="75" t="s">
        <v>807</v>
      </c>
      <c r="F664" s="75" t="s">
        <v>471</v>
      </c>
      <c r="G664" s="75" t="s">
        <v>472</v>
      </c>
      <c r="H664" s="75" t="s">
        <v>808</v>
      </c>
    </row>
    <row r="665" spans="1:8">
      <c r="A665" s="210" t="s">
        <v>3637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3097</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810</v>
      </c>
      <c r="B673" s="76">
        <f>G408</f>
        <v>22472.091458330953</v>
      </c>
      <c r="C673" s="76">
        <f>H408</f>
        <v>4.6925847366299997E-3</v>
      </c>
      <c r="D673" s="76">
        <f>I408</f>
        <v>4.8332437122200001E-3</v>
      </c>
      <c r="E673" s="76"/>
      <c r="F673" s="77"/>
      <c r="G673" s="77"/>
      <c r="H673" s="77"/>
    </row>
    <row r="674" spans="1:36">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3640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815</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3239</v>
      </c>
      <c r="B687" s="75" t="s">
        <v>804</v>
      </c>
      <c r="C687" s="75" t="s">
        <v>805</v>
      </c>
      <c r="D687" s="75" t="s">
        <v>806</v>
      </c>
      <c r="E687" s="75" t="s">
        <v>807</v>
      </c>
      <c r="F687" s="75" t="s">
        <v>471</v>
      </c>
      <c r="G687" s="75" t="s">
        <v>472</v>
      </c>
      <c r="H687" s="75" t="s">
        <v>808</v>
      </c>
      <c r="I687" s="75" t="s">
        <v>833</v>
      </c>
      <c r="J687" s="75" t="s">
        <v>2545</v>
      </c>
      <c r="K687" s="1"/>
      <c r="L687" s="1"/>
      <c r="M687" s="1"/>
      <c r="N687" s="1"/>
      <c r="O687" s="1"/>
      <c r="P687" s="1"/>
      <c r="Q687" s="1"/>
      <c r="R687" s="1"/>
      <c r="S687" s="1"/>
      <c r="T687" s="1"/>
      <c r="U687" s="1"/>
      <c r="V687" s="1"/>
      <c r="W687" s="1"/>
      <c r="X687" s="1"/>
      <c r="Y687" s="1"/>
      <c r="Z687" s="1"/>
      <c r="AA687" s="1"/>
      <c r="AB687" s="1"/>
    </row>
    <row r="688" spans="1:36">
      <c r="A688" s="1" t="s">
        <v>3639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3096</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3641</v>
      </c>
      <c r="B698" s="5"/>
      <c r="C698" s="5"/>
      <c r="D698" s="5"/>
      <c r="E698" s="5"/>
      <c r="F698" s="5"/>
      <c r="G698" s="5"/>
      <c r="H698" s="5"/>
      <c r="I698" s="5"/>
      <c r="K698" s="1"/>
      <c r="L698" s="1"/>
      <c r="M698" s="1"/>
      <c r="N698" s="1"/>
    </row>
    <row r="699" spans="1:28" ht="15" thickBot="1">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3638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3642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3638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3096</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836</v>
      </c>
      <c r="B716" s="85"/>
      <c r="C716" s="85"/>
      <c r="D716" s="85"/>
      <c r="E716" s="85"/>
      <c r="F716" s="85"/>
      <c r="G716" s="85"/>
      <c r="H716" s="85"/>
      <c r="I716" s="85"/>
      <c r="J716" s="85"/>
      <c r="K716" s="85"/>
      <c r="L716" s="85"/>
      <c r="M716" s="85"/>
      <c r="N716" s="85"/>
    </row>
    <row r="717" spans="1:28">
      <c r="A717" s="85" t="s">
        <v>837</v>
      </c>
      <c r="B717" s="85"/>
      <c r="C717" s="85"/>
      <c r="D717" s="85"/>
      <c r="E717" s="85"/>
      <c r="F717" s="85"/>
      <c r="G717" s="85"/>
      <c r="H717" s="85"/>
      <c r="I717" s="85"/>
      <c r="J717" s="85"/>
      <c r="K717" s="85"/>
      <c r="L717" s="85"/>
      <c r="M717" s="85"/>
      <c r="N717" s="85"/>
    </row>
    <row r="718" spans="1:28">
      <c r="A718" s="85" t="s">
        <v>838</v>
      </c>
      <c r="B718" s="85"/>
      <c r="C718" s="85"/>
      <c r="D718" s="85"/>
      <c r="E718" s="85"/>
      <c r="F718" s="85"/>
      <c r="G718" s="85"/>
      <c r="H718" s="85"/>
      <c r="I718" s="85"/>
      <c r="J718" s="85"/>
      <c r="K718" s="85"/>
      <c r="L718" s="85"/>
      <c r="M718" s="85"/>
      <c r="N718" s="85"/>
    </row>
    <row r="719" spans="1:28" ht="31.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c r="A927"/>
      <c r="B927"/>
      <c r="C927"/>
      <c r="D927"/>
      <c r="E927"/>
    </row>
    <row r="928" spans="1:14">
      <c r="A928" s="159"/>
      <c r="B928" s="160" t="s">
        <v>2203</v>
      </c>
      <c r="C928" s="160" t="s">
        <v>2204</v>
      </c>
      <c r="D928" s="42" t="s">
        <v>2205</v>
      </c>
      <c r="E928"/>
    </row>
    <row r="929" spans="1:5">
      <c r="A929" t="s">
        <v>2206</v>
      </c>
      <c r="B929" s="161">
        <v>1</v>
      </c>
      <c r="C929" s="161">
        <v>1</v>
      </c>
      <c r="D929" t="s">
        <v>2207</v>
      </c>
      <c r="E929"/>
    </row>
    <row r="930" spans="1:5">
      <c r="A930" t="s">
        <v>2208</v>
      </c>
      <c r="B930" s="161">
        <v>16.2</v>
      </c>
      <c r="C930" s="161">
        <v>5</v>
      </c>
      <c r="D930" t="s">
        <v>2209</v>
      </c>
      <c r="E930"/>
    </row>
    <row r="931" spans="1:5">
      <c r="A931" t="s">
        <v>471</v>
      </c>
      <c r="B931" s="161">
        <v>5.6</v>
      </c>
      <c r="C931" s="161">
        <v>1.8</v>
      </c>
      <c r="D931" t="s">
        <v>2210</v>
      </c>
      <c r="E931"/>
    </row>
    <row r="932" spans="1:5">
      <c r="A932" t="s">
        <v>2211</v>
      </c>
      <c r="B932" s="161">
        <v>-2.4</v>
      </c>
      <c r="C932" s="161">
        <v>-8.1999999999999993</v>
      </c>
      <c r="D932" t="s">
        <v>2212</v>
      </c>
      <c r="E932"/>
    </row>
    <row r="933" spans="1:5">
      <c r="A933" t="s">
        <v>2213</v>
      </c>
      <c r="B933" s="161">
        <v>0</v>
      </c>
      <c r="C933" s="161">
        <v>0</v>
      </c>
      <c r="D933" t="s">
        <v>2214</v>
      </c>
      <c r="E933"/>
    </row>
    <row r="934" spans="1:5">
      <c r="A934" t="s">
        <v>2215</v>
      </c>
      <c r="B934" s="161">
        <v>0</v>
      </c>
      <c r="C934" s="161">
        <v>0</v>
      </c>
      <c r="D934" t="s">
        <v>2214</v>
      </c>
      <c r="E934"/>
    </row>
    <row r="935" spans="1:5">
      <c r="A935" t="s">
        <v>2216</v>
      </c>
      <c r="B935" s="161">
        <v>0</v>
      </c>
      <c r="C935" s="161">
        <v>0</v>
      </c>
      <c r="D935" t="s">
        <v>2217</v>
      </c>
      <c r="E935"/>
    </row>
    <row r="936" spans="1:5">
      <c r="A936" t="s">
        <v>2218</v>
      </c>
      <c r="B936" s="161">
        <v>1200</v>
      </c>
      <c r="C936" s="161">
        <v>345</v>
      </c>
      <c r="D936" t="s">
        <v>2219</v>
      </c>
      <c r="E936"/>
    </row>
    <row r="937" spans="1:5">
      <c r="A937" t="s">
        <v>2220</v>
      </c>
      <c r="B937" s="161">
        <v>-160</v>
      </c>
      <c r="C937" s="161">
        <v>-46</v>
      </c>
      <c r="D937" t="s">
        <v>2221</v>
      </c>
      <c r="E937"/>
    </row>
    <row r="938" spans="1:5">
      <c r="A938" t="s">
        <v>2222</v>
      </c>
      <c r="B938" s="161">
        <v>84</v>
      </c>
      <c r="C938" s="161">
        <v>28</v>
      </c>
      <c r="D938" t="s">
        <v>2223</v>
      </c>
      <c r="E938"/>
    </row>
    <row r="939" spans="1:5">
      <c r="A939" t="s">
        <v>2224</v>
      </c>
      <c r="B939" s="161">
        <v>264</v>
      </c>
      <c r="C939" s="161">
        <v>265</v>
      </c>
      <c r="D939" t="s">
        <v>2225</v>
      </c>
      <c r="E939"/>
    </row>
    <row r="940" spans="1:5">
      <c r="A940" t="s">
        <v>2226</v>
      </c>
      <c r="B940" s="161">
        <v>1</v>
      </c>
      <c r="C940" s="161">
        <v>1</v>
      </c>
      <c r="D940" t="s">
        <v>2227</v>
      </c>
      <c r="E940"/>
    </row>
    <row r="941" spans="1:5">
      <c r="A941"/>
      <c r="B941"/>
      <c r="C941"/>
      <c r="D941" t="s">
        <v>2228</v>
      </c>
      <c r="E941"/>
    </row>
    <row r="942" spans="1:5">
      <c r="A942"/>
      <c r="B942"/>
      <c r="C942"/>
      <c r="D942" t="s">
        <v>2229</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5" t="s">
        <v>11</v>
      </c>
      <c r="B1" s="465"/>
      <c r="C1" s="465"/>
      <c r="D1" s="465"/>
      <c r="E1" s="465"/>
    </row>
    <row r="2" spans="1:5">
      <c r="A2" s="466" t="s">
        <v>148</v>
      </c>
      <c r="B2" s="466"/>
      <c r="C2" s="466"/>
      <c r="D2" s="466"/>
      <c r="E2" s="466"/>
    </row>
    <row r="19" spans="1:5">
      <c r="A19" t="s">
        <v>149</v>
      </c>
    </row>
    <row r="20" spans="1:5">
      <c r="A20">
        <v>155400</v>
      </c>
      <c r="B20" t="s">
        <v>150</v>
      </c>
    </row>
    <row r="21" spans="1:5">
      <c r="A21" s="466" t="s">
        <v>151</v>
      </c>
      <c r="B21" s="466"/>
      <c r="C21" s="466"/>
      <c r="D21" s="466"/>
      <c r="E21" s="466"/>
    </row>
    <row r="38" spans="1:5">
      <c r="A38" t="s">
        <v>149</v>
      </c>
    </row>
    <row r="39" spans="1:5">
      <c r="A39">
        <v>100800</v>
      </c>
      <c r="B39" t="s">
        <v>150</v>
      </c>
    </row>
    <row r="40" spans="1:5">
      <c r="A40" s="466" t="s">
        <v>152</v>
      </c>
      <c r="B40" s="466"/>
      <c r="C40" s="466"/>
      <c r="D40" s="466"/>
      <c r="E40" s="466"/>
    </row>
    <row r="57" spans="1:5" ht="15" thickBot="1">
      <c r="A57" t="s">
        <v>149</v>
      </c>
    </row>
    <row r="58" spans="1:5" ht="15" thickBot="1">
      <c r="A58" s="7">
        <v>194000</v>
      </c>
      <c r="B58" t="s">
        <v>153</v>
      </c>
    </row>
    <row r="60" spans="1:5">
      <c r="A60" s="465" t="s">
        <v>154</v>
      </c>
      <c r="B60" s="465"/>
      <c r="C60" s="465"/>
      <c r="D60" s="465"/>
      <c r="E60" s="465"/>
    </row>
    <row r="85" spans="1:37" s="8" customFormat="1">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349</v>
      </c>
      <c r="B88" s="10">
        <f>(B86-B85)/B85</f>
        <v>1.0254083484573502</v>
      </c>
    </row>
    <row r="89" spans="1:37">
      <c r="A89" s="465" t="s">
        <v>155</v>
      </c>
      <c r="B89" s="465"/>
      <c r="C89" s="465"/>
      <c r="D89" s="465"/>
      <c r="E89" s="465"/>
    </row>
    <row r="90" spans="1:37">
      <c r="A90">
        <v>6.6290250000000004</v>
      </c>
      <c r="B90" t="s">
        <v>352</v>
      </c>
      <c r="E90" t="s">
        <v>357</v>
      </c>
    </row>
    <row r="91" spans="1:37">
      <c r="A91">
        <f>1/A90</f>
        <v>0.15085174667466181</v>
      </c>
      <c r="B91" t="s">
        <v>353</v>
      </c>
      <c r="E91" t="s">
        <v>160</v>
      </c>
    </row>
    <row r="92" spans="1:37">
      <c r="A92" s="11">
        <v>0.5</v>
      </c>
      <c r="B92" t="s">
        <v>354</v>
      </c>
      <c r="E92" t="s">
        <v>358</v>
      </c>
    </row>
    <row r="93" spans="1:37">
      <c r="A93">
        <f>A92*A91</f>
        <v>7.5425873337330904E-2</v>
      </c>
      <c r="B93" t="s">
        <v>355</v>
      </c>
      <c r="E93" t="s">
        <v>160</v>
      </c>
    </row>
    <row r="94" spans="1:37">
      <c r="A94">
        <f>1/A93</f>
        <v>13.258050000000001</v>
      </c>
      <c r="B94" t="s">
        <v>356</v>
      </c>
      <c r="E94" t="s">
        <v>160</v>
      </c>
      <c r="J94" s="11"/>
    </row>
    <row r="95" spans="1:37" ht="15" thickBot="1">
      <c r="A95">
        <v>8.0274920000000005</v>
      </c>
      <c r="B95" t="s">
        <v>350</v>
      </c>
      <c r="E95" t="s">
        <v>359</v>
      </c>
      <c r="J95" s="11"/>
    </row>
    <row r="96" spans="1:37" ht="15" thickBot="1">
      <c r="A96" s="12">
        <f>(A94-A95)/A95</f>
        <v>0.65158059329115492</v>
      </c>
      <c r="B96" t="s">
        <v>351</v>
      </c>
      <c r="C96" s="13"/>
      <c r="E96" t="s">
        <v>160</v>
      </c>
    </row>
    <row r="98" spans="1:5">
      <c r="A98" s="465" t="s">
        <v>156</v>
      </c>
      <c r="B98" s="465"/>
      <c r="C98" s="465"/>
      <c r="D98" s="465"/>
      <c r="E98" s="465"/>
    </row>
    <row r="99" spans="1:5">
      <c r="A99" s="13">
        <v>0.3</v>
      </c>
      <c r="B99" s="11" t="s">
        <v>361</v>
      </c>
    </row>
    <row r="100" spans="1:5">
      <c r="A100">
        <v>63.5</v>
      </c>
      <c r="B100" t="s">
        <v>362</v>
      </c>
    </row>
    <row r="101" spans="1:5">
      <c r="A101">
        <f>1/A100</f>
        <v>1.5748031496062992E-2</v>
      </c>
      <c r="B101" t="s">
        <v>360</v>
      </c>
    </row>
    <row r="102" spans="1:5">
      <c r="A102" s="14">
        <f>A101*(1-A99)</f>
        <v>1.1023622047244094E-2</v>
      </c>
      <c r="B102" t="s">
        <v>363</v>
      </c>
    </row>
    <row r="103" spans="1:5">
      <c r="A103" s="14">
        <f>1/A102</f>
        <v>90.714285714285722</v>
      </c>
      <c r="B103" t="s">
        <v>367</v>
      </c>
    </row>
    <row r="104" spans="1:5">
      <c r="A104" s="13">
        <v>0.35</v>
      </c>
      <c r="B104" t="s">
        <v>364</v>
      </c>
    </row>
    <row r="105" spans="1:5">
      <c r="A105">
        <f>A102*(1-A104)</f>
        <v>7.1653543307086615E-3</v>
      </c>
      <c r="B105" t="s">
        <v>365</v>
      </c>
    </row>
    <row r="106" spans="1:5" ht="15" thickBot="1">
      <c r="A106">
        <f>1/A105</f>
        <v>139.56043956043956</v>
      </c>
      <c r="B106" t="s">
        <v>366</v>
      </c>
    </row>
    <row r="107" spans="1:5" ht="15" thickBot="1">
      <c r="A107" s="12">
        <f>(A106-A103)/A103</f>
        <v>0.53846153846153832</v>
      </c>
      <c r="B107" t="s">
        <v>368</v>
      </c>
    </row>
    <row r="108" spans="1:5">
      <c r="A108" s="15"/>
    </row>
    <row r="109" spans="1:5">
      <c r="A109" s="465" t="s">
        <v>158</v>
      </c>
      <c r="B109" s="465"/>
      <c r="C109" s="465"/>
      <c r="D109" s="465"/>
      <c r="E109" s="465"/>
    </row>
    <row r="110" spans="1:5" ht="15" thickBot="1"/>
    <row r="111" spans="1:5" ht="15" thickBot="1">
      <c r="A111" s="12">
        <f>A122</f>
        <v>0.20481927710843381</v>
      </c>
      <c r="B111" t="s">
        <v>370</v>
      </c>
    </row>
    <row r="113" spans="1:12">
      <c r="A113" s="465" t="s">
        <v>157</v>
      </c>
      <c r="B113" s="465"/>
      <c r="C113" s="465"/>
      <c r="D113" s="465"/>
      <c r="E113" s="465"/>
    </row>
    <row r="114" spans="1:12">
      <c r="A114" s="13">
        <v>0.2</v>
      </c>
      <c r="B114" s="11" t="s">
        <v>361</v>
      </c>
    </row>
    <row r="115" spans="1:12">
      <c r="A115">
        <v>1.95</v>
      </c>
      <c r="B115" t="s">
        <v>369</v>
      </c>
    </row>
    <row r="116" spans="1:12">
      <c r="A116">
        <f>1/A115</f>
        <v>0.51282051282051289</v>
      </c>
      <c r="B116" t="s">
        <v>360</v>
      </c>
    </row>
    <row r="117" spans="1:12">
      <c r="A117" s="14">
        <f>A116*(1-A114)</f>
        <v>0.41025641025641035</v>
      </c>
      <c r="B117" t="s">
        <v>363</v>
      </c>
    </row>
    <row r="118" spans="1:12">
      <c r="A118" s="14">
        <f>1/A117</f>
        <v>2.4374999999999996</v>
      </c>
      <c r="B118" t="s">
        <v>367</v>
      </c>
    </row>
    <row r="119" spans="1:12">
      <c r="A119" s="13">
        <v>0.17</v>
      </c>
      <c r="B119" t="s">
        <v>364</v>
      </c>
    </row>
    <row r="120" spans="1:12">
      <c r="A120">
        <f>A117*(1-A119)</f>
        <v>0.34051282051282056</v>
      </c>
      <c r="B120" t="s">
        <v>365</v>
      </c>
    </row>
    <row r="121" spans="1:12" ht="15" thickBot="1">
      <c r="A121">
        <f>1/A120</f>
        <v>2.9367469879518069</v>
      </c>
      <c r="B121" t="s">
        <v>366</v>
      </c>
    </row>
    <row r="122" spans="1:12" ht="15" thickBot="1">
      <c r="A122" s="12">
        <f>(A121-A118)/A118</f>
        <v>0.20481927710843381</v>
      </c>
      <c r="B122" t="s">
        <v>368</v>
      </c>
    </row>
    <row r="124" spans="1:12">
      <c r="A124" s="465" t="s">
        <v>371</v>
      </c>
      <c r="B124" s="465"/>
      <c r="C124" s="465"/>
      <c r="D124" s="465"/>
      <c r="E124" s="465"/>
      <c r="J124" s="16"/>
    </row>
    <row r="125" spans="1:12">
      <c r="A125" s="17">
        <v>4.4824543659231753E-4</v>
      </c>
      <c r="B125" t="s">
        <v>373</v>
      </c>
      <c r="K125" s="11"/>
      <c r="L125" s="11"/>
    </row>
    <row r="126" spans="1:12">
      <c r="A126">
        <v>1.27</v>
      </c>
      <c r="B126" t="s">
        <v>377</v>
      </c>
      <c r="F126" s="18"/>
      <c r="J126" s="1"/>
      <c r="K126" s="17"/>
      <c r="L126" s="17"/>
    </row>
    <row r="127" spans="1:12">
      <c r="A127">
        <f>(1/CONVERT(A125/A126,"mi","km")*0.00105505585)</f>
        <v>1.857438352962903</v>
      </c>
      <c r="B127" t="s">
        <v>374</v>
      </c>
      <c r="K127" s="17"/>
      <c r="L127" s="17"/>
    </row>
    <row r="128" spans="1:12">
      <c r="A128">
        <f>1/A127</f>
        <v>0.53837587578874124</v>
      </c>
      <c r="B128" t="s">
        <v>375</v>
      </c>
      <c r="F128" s="18"/>
      <c r="K128" s="13"/>
      <c r="L128" s="11"/>
    </row>
    <row r="129" spans="1:12">
      <c r="A129">
        <v>1.07</v>
      </c>
      <c r="B129" t="s">
        <v>372</v>
      </c>
      <c r="F129" s="18"/>
      <c r="K129" s="13"/>
      <c r="L129" s="11"/>
    </row>
    <row r="130" spans="1:12" ht="15" thickBot="1">
      <c r="A130">
        <f>1/A129</f>
        <v>0.93457943925233644</v>
      </c>
      <c r="B130" t="s">
        <v>376</v>
      </c>
      <c r="F130" s="18"/>
      <c r="K130" s="11"/>
      <c r="L130" s="11"/>
    </row>
    <row r="131" spans="1:12" ht="15" thickBot="1">
      <c r="A131" s="12">
        <f>(A130-A128)/A128</f>
        <v>0.73592369435785332</v>
      </c>
      <c r="B131" t="s">
        <v>368</v>
      </c>
      <c r="F131" s="18"/>
    </row>
    <row r="133" spans="1:12">
      <c r="A133" s="16"/>
      <c r="B133" s="11"/>
      <c r="C133" s="11"/>
    </row>
    <row r="134" spans="1:12">
      <c r="A134" s="465" t="s">
        <v>96</v>
      </c>
      <c r="B134" s="465"/>
      <c r="C134" s="465"/>
      <c r="D134" s="465"/>
      <c r="E134" s="465"/>
    </row>
    <row r="135" spans="1:12">
      <c r="A135" s="19" t="s">
        <v>388</v>
      </c>
      <c r="B135" s="20"/>
      <c r="C135" s="20"/>
      <c r="D135" s="20"/>
      <c r="E135" s="20"/>
      <c r="F135" s="20"/>
      <c r="G135" s="20"/>
    </row>
    <row r="136" spans="1:12">
      <c r="A136" s="21"/>
      <c r="B136" s="462" t="s">
        <v>389</v>
      </c>
      <c r="C136" s="463"/>
      <c r="D136" s="463"/>
      <c r="E136" s="464"/>
      <c r="F136" s="20"/>
      <c r="G136" s="20"/>
    </row>
    <row r="137" spans="1:12">
      <c r="A137" s="22"/>
      <c r="B137" s="462" t="s">
        <v>390</v>
      </c>
      <c r="C137" s="464"/>
      <c r="D137" s="462" t="s">
        <v>391</v>
      </c>
      <c r="E137" s="464"/>
      <c r="F137" s="20"/>
      <c r="G137" s="20"/>
    </row>
    <row r="138" spans="1:12">
      <c r="A138" s="23" t="s">
        <v>392</v>
      </c>
      <c r="B138" s="24" t="s">
        <v>393</v>
      </c>
      <c r="C138" s="24" t="s">
        <v>394</v>
      </c>
      <c r="D138" s="24" t="s">
        <v>393</v>
      </c>
      <c r="E138" s="24" t="s">
        <v>394</v>
      </c>
      <c r="F138" s="20"/>
      <c r="G138" s="25" t="s">
        <v>395</v>
      </c>
    </row>
    <row r="139" spans="1:12">
      <c r="A139" s="26" t="s">
        <v>396</v>
      </c>
      <c r="B139" s="27">
        <v>95</v>
      </c>
      <c r="C139" s="28">
        <v>95</v>
      </c>
      <c r="D139" s="27">
        <v>50</v>
      </c>
      <c r="E139" s="28">
        <v>50</v>
      </c>
      <c r="F139" s="25" t="s">
        <v>120</v>
      </c>
      <c r="G139" s="20">
        <f>(C139-E139)/C139</f>
        <v>0.47368421052631576</v>
      </c>
    </row>
    <row r="140" spans="1:12">
      <c r="A140" s="29" t="s">
        <v>397</v>
      </c>
      <c r="B140" s="30">
        <v>100</v>
      </c>
      <c r="C140" s="31">
        <v>100</v>
      </c>
      <c r="D140" s="30">
        <v>70</v>
      </c>
      <c r="E140" s="31">
        <v>70</v>
      </c>
      <c r="F140" s="25" t="s">
        <v>120</v>
      </c>
      <c r="G140" s="20">
        <f t="shared" ref="G140:G156" si="0">(C140-E140)/C140</f>
        <v>0.3</v>
      </c>
    </row>
    <row r="141" spans="1:12">
      <c r="A141" s="29" t="s">
        <v>398</v>
      </c>
      <c r="B141" s="30">
        <v>95</v>
      </c>
      <c r="C141" s="31">
        <v>95</v>
      </c>
      <c r="D141" s="30">
        <v>50</v>
      </c>
      <c r="E141" s="31">
        <v>50</v>
      </c>
      <c r="F141" s="25" t="s">
        <v>120</v>
      </c>
      <c r="G141" s="20">
        <f t="shared" si="0"/>
        <v>0.47368421052631576</v>
      </c>
    </row>
    <row r="142" spans="1:12">
      <c r="A142" s="29" t="s">
        <v>399</v>
      </c>
      <c r="B142" s="30">
        <v>105</v>
      </c>
      <c r="C142" s="31">
        <v>105</v>
      </c>
      <c r="D142" s="30">
        <v>110</v>
      </c>
      <c r="E142" s="31">
        <v>110</v>
      </c>
      <c r="F142" s="32" t="s">
        <v>415</v>
      </c>
      <c r="G142" s="20">
        <f t="shared" si="0"/>
        <v>-4.7619047619047616E-2</v>
      </c>
    </row>
    <row r="143" spans="1:12">
      <c r="A143" s="29" t="s">
        <v>400</v>
      </c>
      <c r="B143" s="30">
        <v>80</v>
      </c>
      <c r="C143" s="31">
        <v>80</v>
      </c>
      <c r="D143" s="30">
        <v>35</v>
      </c>
      <c r="E143" s="31">
        <v>35</v>
      </c>
      <c r="F143" s="25" t="s">
        <v>120</v>
      </c>
      <c r="G143" s="20">
        <f t="shared" si="0"/>
        <v>0.5625</v>
      </c>
    </row>
    <row r="144" spans="1:12">
      <c r="A144" s="29" t="s">
        <v>401</v>
      </c>
      <c r="B144" s="30">
        <v>70</v>
      </c>
      <c r="C144" s="31">
        <v>70</v>
      </c>
      <c r="D144" s="30">
        <v>50</v>
      </c>
      <c r="E144" s="31">
        <v>50</v>
      </c>
      <c r="F144" s="25" t="s">
        <v>120</v>
      </c>
      <c r="G144" s="20">
        <f t="shared" si="0"/>
        <v>0.2857142857142857</v>
      </c>
    </row>
    <row r="145" spans="1:9">
      <c r="A145" s="29" t="s">
        <v>402</v>
      </c>
      <c r="B145" s="30">
        <v>90</v>
      </c>
      <c r="C145" s="31">
        <v>90</v>
      </c>
      <c r="D145" s="30">
        <v>80</v>
      </c>
      <c r="E145" s="31">
        <v>80</v>
      </c>
      <c r="F145" s="25" t="s">
        <v>403</v>
      </c>
      <c r="G145" s="20">
        <f t="shared" si="0"/>
        <v>0.1111111111111111</v>
      </c>
    </row>
    <row r="146" spans="1:9">
      <c r="A146" s="29" t="s">
        <v>404</v>
      </c>
      <c r="B146" s="30">
        <v>100</v>
      </c>
      <c r="C146" s="31">
        <v>100</v>
      </c>
      <c r="D146" s="30">
        <v>90</v>
      </c>
      <c r="E146" s="31">
        <v>90</v>
      </c>
      <c r="F146" s="25" t="s">
        <v>120</v>
      </c>
      <c r="G146" s="20">
        <f t="shared" si="0"/>
        <v>0.1</v>
      </c>
    </row>
    <row r="147" spans="1:9">
      <c r="A147" s="29" t="s">
        <v>405</v>
      </c>
      <c r="B147" s="30">
        <v>80</v>
      </c>
      <c r="C147" s="31">
        <v>80</v>
      </c>
      <c r="D147" s="30">
        <v>40</v>
      </c>
      <c r="E147" s="31">
        <v>40</v>
      </c>
      <c r="F147" s="25" t="s">
        <v>120</v>
      </c>
      <c r="G147" s="20">
        <f t="shared" si="0"/>
        <v>0.5</v>
      </c>
    </row>
    <row r="148" spans="1:9">
      <c r="A148" s="29" t="s">
        <v>406</v>
      </c>
      <c r="B148" s="30">
        <v>80</v>
      </c>
      <c r="C148" s="31">
        <v>80</v>
      </c>
      <c r="D148" s="30">
        <v>50</v>
      </c>
      <c r="E148" s="31">
        <v>50</v>
      </c>
      <c r="F148" s="25" t="s">
        <v>120</v>
      </c>
      <c r="G148" s="20">
        <f t="shared" si="0"/>
        <v>0.375</v>
      </c>
    </row>
    <row r="149" spans="1:9">
      <c r="A149" s="29" t="s">
        <v>407</v>
      </c>
      <c r="B149" s="30">
        <v>90</v>
      </c>
      <c r="C149" s="31">
        <v>90</v>
      </c>
      <c r="D149" s="30">
        <v>80</v>
      </c>
      <c r="E149" s="31">
        <v>80</v>
      </c>
      <c r="F149" s="25" t="s">
        <v>403</v>
      </c>
      <c r="G149" s="20">
        <f t="shared" si="0"/>
        <v>0.1111111111111111</v>
      </c>
    </row>
    <row r="150" spans="1:9">
      <c r="A150" s="29" t="s">
        <v>408</v>
      </c>
      <c r="B150" s="30">
        <v>95</v>
      </c>
      <c r="C150" s="31">
        <v>95</v>
      </c>
      <c r="D150" s="30">
        <v>90</v>
      </c>
      <c r="E150" s="31">
        <v>90</v>
      </c>
      <c r="F150" s="32" t="s">
        <v>415</v>
      </c>
      <c r="G150" s="20">
        <f t="shared" si="0"/>
        <v>5.2631578947368418E-2</v>
      </c>
    </row>
    <row r="151" spans="1:9">
      <c r="A151" s="29" t="s">
        <v>409</v>
      </c>
      <c r="B151" s="30">
        <v>95</v>
      </c>
      <c r="C151" s="31">
        <v>95</v>
      </c>
      <c r="D151" s="30">
        <v>90</v>
      </c>
      <c r="E151" s="31">
        <v>90</v>
      </c>
      <c r="F151" s="32" t="s">
        <v>415</v>
      </c>
      <c r="G151" s="20">
        <f t="shared" si="0"/>
        <v>5.2631578947368418E-2</v>
      </c>
    </row>
    <row r="152" spans="1:9">
      <c r="A152" s="29" t="s">
        <v>410</v>
      </c>
      <c r="B152" s="30">
        <v>80</v>
      </c>
      <c r="C152" s="31">
        <v>50</v>
      </c>
      <c r="D152" s="30">
        <v>30</v>
      </c>
      <c r="E152" s="31">
        <v>30</v>
      </c>
      <c r="F152" s="25" t="s">
        <v>119</v>
      </c>
      <c r="G152" s="20">
        <f>(C152-E152)/C152</f>
        <v>0.4</v>
      </c>
    </row>
    <row r="153" spans="1:9">
      <c r="A153" s="29" t="s">
        <v>411</v>
      </c>
      <c r="B153" s="30">
        <v>90</v>
      </c>
      <c r="C153" s="31">
        <v>90</v>
      </c>
      <c r="D153" s="30">
        <v>70</v>
      </c>
      <c r="E153" s="31">
        <v>70</v>
      </c>
      <c r="F153" s="25" t="s">
        <v>116</v>
      </c>
      <c r="G153" s="20">
        <f t="shared" si="0"/>
        <v>0.22222222222222221</v>
      </c>
    </row>
    <row r="154" spans="1:9">
      <c r="A154" s="29" t="s">
        <v>412</v>
      </c>
      <c r="B154" s="30">
        <v>95</v>
      </c>
      <c r="C154" s="31">
        <v>90</v>
      </c>
      <c r="D154" s="30">
        <v>80</v>
      </c>
      <c r="E154" s="31">
        <v>80</v>
      </c>
      <c r="F154" s="32" t="s">
        <v>415</v>
      </c>
      <c r="G154" s="20">
        <f t="shared" si="0"/>
        <v>0.1111111111111111</v>
      </c>
      <c r="I154" s="33"/>
    </row>
    <row r="155" spans="1:9">
      <c r="A155" s="29" t="s">
        <v>413</v>
      </c>
      <c r="B155" s="30">
        <v>80</v>
      </c>
      <c r="C155" s="31">
        <v>65</v>
      </c>
      <c r="D155" s="30">
        <v>60</v>
      </c>
      <c r="E155" s="31">
        <v>30</v>
      </c>
      <c r="F155" s="25" t="s">
        <v>117</v>
      </c>
      <c r="G155" s="20">
        <f t="shared" si="0"/>
        <v>0.53846153846153844</v>
      </c>
    </row>
    <row r="156" spans="1:9">
      <c r="A156" s="34" t="s">
        <v>414</v>
      </c>
      <c r="B156" s="35">
        <v>90</v>
      </c>
      <c r="C156" s="36">
        <v>90</v>
      </c>
      <c r="D156" s="35">
        <v>70</v>
      </c>
      <c r="E156" s="36">
        <v>70</v>
      </c>
      <c r="F156" s="25" t="s">
        <v>117</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120</v>
      </c>
      <c r="B159" s="20">
        <f>AVERAGEIF(F139:F156,A159,G139:G156)</f>
        <v>0.38382283834586467</v>
      </c>
      <c r="C159" s="20"/>
      <c r="D159" s="20"/>
      <c r="E159" s="20"/>
      <c r="F159" s="20"/>
      <c r="G159" s="20"/>
    </row>
    <row r="160" spans="1:9">
      <c r="A160" s="20" t="s">
        <v>403</v>
      </c>
      <c r="B160" s="20">
        <f>AVERAGEIF(F139:F156,A160,G139:G156)</f>
        <v>0.1111111111111111</v>
      </c>
      <c r="C160" s="20"/>
      <c r="D160" s="20"/>
      <c r="E160" s="20"/>
      <c r="F160" s="20"/>
      <c r="G160" s="20"/>
    </row>
    <row r="161" spans="1:7">
      <c r="A161" s="20" t="s">
        <v>119</v>
      </c>
      <c r="B161" s="20">
        <f>AVERAGEIF(F139:F156,A161,G139:G156)</f>
        <v>0.4</v>
      </c>
      <c r="C161" s="20"/>
      <c r="D161" s="20"/>
      <c r="E161" s="20"/>
      <c r="F161" s="20"/>
      <c r="G161" s="20"/>
    </row>
    <row r="162" spans="1:7">
      <c r="A162" s="20" t="s">
        <v>116</v>
      </c>
      <c r="B162" s="20">
        <f>AVERAGEIF(F139:F156,A162,G139:G156)</f>
        <v>0.22222222222222221</v>
      </c>
      <c r="C162" s="20"/>
      <c r="D162" s="20"/>
      <c r="E162" s="20"/>
      <c r="F162" s="20"/>
      <c r="G162" s="20"/>
    </row>
    <row r="163" spans="1:7">
      <c r="A163" s="20" t="s">
        <v>117</v>
      </c>
      <c r="B163" s="20">
        <f>AVERAGEIF(F139:F156,A163,G139:G156)</f>
        <v>0.38034188034188032</v>
      </c>
      <c r="C163" s="20"/>
      <c r="D163" s="20"/>
      <c r="E163" s="20"/>
      <c r="F163" s="20"/>
      <c r="G163" s="20"/>
    </row>
    <row r="165" spans="1:7">
      <c r="A165" s="465" t="s">
        <v>161</v>
      </c>
      <c r="B165" s="465"/>
      <c r="C165" s="465"/>
      <c r="D165" s="465"/>
      <c r="E165" s="465"/>
    </row>
    <row r="166" spans="1:7" ht="15" thickBot="1">
      <c r="A166" t="s">
        <v>162</v>
      </c>
      <c r="B166" s="13">
        <v>0.4</v>
      </c>
    </row>
    <row r="167" spans="1:7" ht="15" thickBot="1">
      <c r="A167" t="s">
        <v>163</v>
      </c>
      <c r="B167" s="37">
        <f>(1+B166)^(1/(2020-2010))-1</f>
        <v>3.4219694129380196E-2</v>
      </c>
    </row>
    <row r="168" spans="1:7">
      <c r="B168" s="38"/>
    </row>
    <row r="169" spans="1:7">
      <c r="A169" s="465" t="s">
        <v>378</v>
      </c>
      <c r="B169" s="465"/>
    </row>
    <row r="170" spans="1:7">
      <c r="A170" t="s">
        <v>379</v>
      </c>
      <c r="B170" s="39">
        <v>972.7</v>
      </c>
    </row>
    <row r="171" spans="1:7" ht="15" thickBot="1">
      <c r="A171" t="s">
        <v>380</v>
      </c>
      <c r="B171" s="40">
        <f>400.9+53.5+276.5+255.7+63.5+462.5+B170+975.4+227.6+436.5</f>
        <v>4124.8</v>
      </c>
    </row>
    <row r="172" spans="1:7" ht="15" thickBot="1">
      <c r="A172" t="s">
        <v>381</v>
      </c>
      <c r="B172" s="37">
        <f>B170/B171</f>
        <v>0.23581749418153608</v>
      </c>
    </row>
    <row r="173" spans="1:7">
      <c r="B173" s="38"/>
    </row>
    <row r="174" spans="1:7">
      <c r="A174" s="465" t="s">
        <v>168</v>
      </c>
      <c r="B174" s="465"/>
      <c r="C174" s="465"/>
      <c r="D174" s="465"/>
      <c r="E174" s="465"/>
    </row>
    <row r="175" spans="1:7" ht="15" thickBot="1">
      <c r="A175" t="s">
        <v>387</v>
      </c>
      <c r="B175" s="38">
        <v>0.1246</v>
      </c>
    </row>
    <row r="176" spans="1:7" ht="15" thickBot="1">
      <c r="A176" t="s">
        <v>383</v>
      </c>
      <c r="B176" s="37">
        <f>1-B175</f>
        <v>0.87539999999999996</v>
      </c>
    </row>
    <row r="178" spans="1:5">
      <c r="A178" s="465" t="s">
        <v>164</v>
      </c>
      <c r="B178" s="465"/>
      <c r="C178" s="465"/>
      <c r="D178" s="465"/>
      <c r="E178" s="465"/>
    </row>
    <row r="179" spans="1:5">
      <c r="A179" t="s">
        <v>385</v>
      </c>
      <c r="B179">
        <v>197000</v>
      </c>
    </row>
    <row r="180" spans="1:5" ht="15" thickBot="1">
      <c r="A180" t="s">
        <v>386</v>
      </c>
      <c r="B180">
        <v>175000</v>
      </c>
    </row>
    <row r="181" spans="1:5" ht="15" thickBot="1">
      <c r="A181" t="s">
        <v>165</v>
      </c>
      <c r="B181" s="12">
        <f>B179/B180</f>
        <v>1.1257142857142857</v>
      </c>
    </row>
    <row r="183" spans="1:5">
      <c r="A183" s="465" t="s">
        <v>166</v>
      </c>
      <c r="B183" s="465"/>
      <c r="C183" s="465"/>
      <c r="D183" s="465"/>
      <c r="E183" s="465"/>
    </row>
    <row r="184" spans="1:5">
      <c r="A184" t="s">
        <v>2237</v>
      </c>
      <c r="B184" s="162">
        <v>1.2E-2</v>
      </c>
    </row>
    <row r="185" spans="1:5">
      <c r="A185" t="s">
        <v>2238</v>
      </c>
      <c r="B185" s="162">
        <v>2.4E-2</v>
      </c>
    </row>
    <row r="186" spans="1:5">
      <c r="A186" t="s">
        <v>2239</v>
      </c>
      <c r="B186">
        <f>2050-2018+1</f>
        <v>33</v>
      </c>
    </row>
    <row r="187" spans="1:5">
      <c r="A187" t="s">
        <v>2240</v>
      </c>
      <c r="B187" s="11">
        <f>(1-B184)^B186</f>
        <v>0.67139665221009714</v>
      </c>
    </row>
    <row r="188" spans="1:5" ht="15" thickBot="1">
      <c r="A188" t="s">
        <v>2241</v>
      </c>
      <c r="B188" s="11">
        <f>(1-B185)^B186</f>
        <v>0.44858421050781644</v>
      </c>
    </row>
    <row r="189" spans="1:5" ht="15" thickBot="1">
      <c r="A189" t="s">
        <v>2242</v>
      </c>
      <c r="B189" s="12">
        <f>(B187-B188)/B187</f>
        <v>0.33186409400289502</v>
      </c>
    </row>
    <row r="191" spans="1:5">
      <c r="A191" s="465" t="s">
        <v>178</v>
      </c>
      <c r="B191" s="465"/>
      <c r="C191" s="465"/>
      <c r="D191" s="465"/>
      <c r="E191" s="465"/>
    </row>
    <row r="192" spans="1:5">
      <c r="A192" s="16" t="s">
        <v>170</v>
      </c>
      <c r="B192" s="16" t="s">
        <v>171</v>
      </c>
      <c r="C192" s="16"/>
    </row>
    <row r="193" spans="1:9">
      <c r="A193" t="s">
        <v>172</v>
      </c>
      <c r="B193" s="17">
        <v>15277777.777777778</v>
      </c>
      <c r="C193" t="s">
        <v>173</v>
      </c>
    </row>
    <row r="194" spans="1:9">
      <c r="A194" t="s">
        <v>174</v>
      </c>
      <c r="B194" s="17">
        <f>3.4*10^6</f>
        <v>3400000</v>
      </c>
      <c r="C194" s="41"/>
    </row>
    <row r="195" spans="1:9">
      <c r="A195" t="s">
        <v>175</v>
      </c>
      <c r="B195">
        <v>2</v>
      </c>
    </row>
    <row r="196" spans="1:9" ht="15" thickBot="1">
      <c r="A196" t="s">
        <v>176</v>
      </c>
      <c r="B196" s="17">
        <f>B195*B194</f>
        <v>6800000</v>
      </c>
    </row>
    <row r="197" spans="1:9" ht="15" thickBot="1">
      <c r="A197" t="s">
        <v>177</v>
      </c>
      <c r="B197" s="12">
        <f>B196/B193</f>
        <v>0.44509090909090909</v>
      </c>
    </row>
    <row r="199" spans="1:9">
      <c r="A199" s="201" t="s">
        <v>2963</v>
      </c>
    </row>
    <row r="201" spans="1:9">
      <c r="A201" s="202" t="s">
        <v>2984</v>
      </c>
      <c r="B201" s="461" t="s">
        <v>2967</v>
      </c>
      <c r="C201" s="461"/>
      <c r="D201" s="461"/>
      <c r="E201" s="461"/>
      <c r="F201" s="461"/>
      <c r="G201" s="461"/>
      <c r="H201" s="461"/>
      <c r="I201" s="461"/>
    </row>
    <row r="202" spans="1:9">
      <c r="A202" s="42" t="s">
        <v>2968</v>
      </c>
      <c r="B202" s="42" t="s">
        <v>2969</v>
      </c>
      <c r="C202" s="42" t="s">
        <v>2970</v>
      </c>
      <c r="D202" s="42" t="s">
        <v>2971</v>
      </c>
      <c r="E202" s="42" t="s">
        <v>2325</v>
      </c>
      <c r="F202" s="42" t="s">
        <v>82</v>
      </c>
      <c r="G202" s="42" t="s">
        <v>2972</v>
      </c>
      <c r="H202" s="42" t="s">
        <v>2973</v>
      </c>
      <c r="I202" s="42" t="s">
        <v>2974</v>
      </c>
    </row>
    <row r="203" spans="1:9">
      <c r="A203" s="42" t="s">
        <v>2975</v>
      </c>
      <c r="B203">
        <v>0</v>
      </c>
      <c r="C203">
        <v>6</v>
      </c>
      <c r="D203">
        <v>9</v>
      </c>
      <c r="E203">
        <v>25</v>
      </c>
      <c r="F203">
        <v>21</v>
      </c>
      <c r="G203">
        <v>215</v>
      </c>
      <c r="H203">
        <v>81</v>
      </c>
      <c r="I203">
        <v>134</v>
      </c>
    </row>
    <row r="204" spans="1:9">
      <c r="A204" s="42" t="s">
        <v>2976</v>
      </c>
      <c r="B204">
        <v>4</v>
      </c>
      <c r="C204">
        <v>3</v>
      </c>
      <c r="D204">
        <v>15</v>
      </c>
      <c r="E204">
        <v>40</v>
      </c>
      <c r="F204">
        <v>43</v>
      </c>
      <c r="G204">
        <v>163</v>
      </c>
      <c r="H204">
        <v>56</v>
      </c>
      <c r="I204">
        <v>94</v>
      </c>
    </row>
    <row r="205" spans="1:9" ht="15" thickBot="1">
      <c r="A205" s="42" t="s">
        <v>2977</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2978</v>
      </c>
      <c r="B206" s="12">
        <v>-0.33</v>
      </c>
    </row>
    <row r="207" spans="1:9" ht="15" thickBot="1">
      <c r="A207" t="s">
        <v>2979</v>
      </c>
      <c r="B207" s="12">
        <f>I205/I203</f>
        <v>-0.29850746268656714</v>
      </c>
    </row>
    <row r="209" spans="1:9">
      <c r="A209" s="202" t="s">
        <v>2985</v>
      </c>
      <c r="B209" s="461" t="s">
        <v>2967</v>
      </c>
      <c r="C209" s="461"/>
      <c r="D209" s="461"/>
      <c r="E209" s="461"/>
      <c r="F209" s="461"/>
      <c r="G209" s="461"/>
      <c r="H209" s="461"/>
      <c r="I209" s="461"/>
    </row>
    <row r="210" spans="1:9">
      <c r="A210" s="42" t="s">
        <v>2968</v>
      </c>
      <c r="B210" s="42" t="s">
        <v>2969</v>
      </c>
      <c r="C210" s="42" t="s">
        <v>2970</v>
      </c>
      <c r="D210" s="42" t="s">
        <v>2971</v>
      </c>
      <c r="E210" s="42" t="s">
        <v>2325</v>
      </c>
      <c r="F210" s="42" t="s">
        <v>82</v>
      </c>
      <c r="G210" s="42" t="s">
        <v>2972</v>
      </c>
      <c r="H210" s="42" t="s">
        <v>2973</v>
      </c>
      <c r="I210" s="42" t="s">
        <v>2974</v>
      </c>
    </row>
    <row r="211" spans="1:9">
      <c r="A211" s="42" t="s">
        <v>2975</v>
      </c>
      <c r="B211">
        <v>0</v>
      </c>
      <c r="C211">
        <v>17</v>
      </c>
      <c r="D211">
        <v>18</v>
      </c>
      <c r="E211">
        <v>22</v>
      </c>
      <c r="F211">
        <v>12</v>
      </c>
      <c r="G211">
        <v>73</v>
      </c>
      <c r="H211">
        <v>21</v>
      </c>
      <c r="I211">
        <v>21</v>
      </c>
    </row>
    <row r="212" spans="1:9">
      <c r="A212" s="42" t="s">
        <v>2976</v>
      </c>
      <c r="B212">
        <v>0</v>
      </c>
      <c r="C212">
        <v>15</v>
      </c>
      <c r="D212">
        <v>22</v>
      </c>
      <c r="E212">
        <v>39</v>
      </c>
      <c r="F212">
        <v>23</v>
      </c>
      <c r="G212">
        <v>51</v>
      </c>
      <c r="H212">
        <v>17</v>
      </c>
      <c r="I212">
        <v>19</v>
      </c>
    </row>
    <row r="213" spans="1:9" ht="15" thickBot="1">
      <c r="A213" s="42" t="s">
        <v>2977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2978</v>
      </c>
      <c r="B214" s="12">
        <f>SUM(G213:H213)/SUM(G211:H211)</f>
        <v>-0.27659574468085107</v>
      </c>
    </row>
    <row r="215" spans="1:9" ht="15" thickBot="1">
      <c r="A215" t="s">
        <v>2979</v>
      </c>
      <c r="B215" s="12">
        <f>I213/I211</f>
        <v>-9.5238095238095233E-2</v>
      </c>
    </row>
    <row r="217" spans="1:9">
      <c r="A217" s="202" t="s">
        <v>2986</v>
      </c>
      <c r="B217" s="461" t="s">
        <v>2967</v>
      </c>
      <c r="C217" s="461"/>
      <c r="D217" s="461"/>
      <c r="E217" s="461"/>
    </row>
    <row r="218" spans="1:9">
      <c r="A218" s="42" t="s">
        <v>2968</v>
      </c>
      <c r="B218" s="42" t="s">
        <v>2980</v>
      </c>
      <c r="C218" s="42" t="s">
        <v>2981</v>
      </c>
      <c r="D218" s="42" t="s">
        <v>2982</v>
      </c>
      <c r="E218" s="42" t="s">
        <v>82</v>
      </c>
    </row>
    <row r="219" spans="1:9">
      <c r="A219" s="42" t="s">
        <v>2975</v>
      </c>
      <c r="B219">
        <v>112</v>
      </c>
      <c r="C219">
        <v>16</v>
      </c>
      <c r="D219">
        <v>9</v>
      </c>
      <c r="E219">
        <v>134</v>
      </c>
    </row>
    <row r="220" spans="1:9">
      <c r="A220" s="42" t="s">
        <v>2976</v>
      </c>
      <c r="B220">
        <v>87</v>
      </c>
      <c r="C220">
        <v>17</v>
      </c>
      <c r="D220">
        <v>9</v>
      </c>
      <c r="E220">
        <v>151</v>
      </c>
    </row>
    <row r="221" spans="1:9" ht="15" thickBot="1">
      <c r="A221" s="42" t="s">
        <v>2977</v>
      </c>
      <c r="B221">
        <f>B220-B219</f>
        <v>-25</v>
      </c>
      <c r="C221">
        <f t="shared" ref="C221:E221" si="9">C220-C219</f>
        <v>1</v>
      </c>
      <c r="D221">
        <f t="shared" si="9"/>
        <v>0</v>
      </c>
      <c r="E221">
        <f t="shared" si="9"/>
        <v>17</v>
      </c>
    </row>
    <row r="222" spans="1:9" ht="15" thickBot="1">
      <c r="A222" t="s">
        <v>2983</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2025-01-29T17:35:33Z</dcterms:modified>
</cp:coreProperties>
</file>